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oleObject"/>
  <Default Extension="vml" ContentType="application/vnd.openxmlformats-officedocument.vmlDrawing"/>
  <Default Extension="rels" ContentType="application/vnd.openxmlformats-package.relationships+xml"/>
  <Default Extension="wmf" ContentType="image/x-wm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7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715"/>
  <workbookPr/>
  <mc:AlternateContent xmlns:mc="http://schemas.openxmlformats.org/markup-compatibility/2006">
    <mc:Choice Requires="x15">
      <x15ac:absPath xmlns:x15ac="http://schemas.microsoft.com/office/spreadsheetml/2010/11/ac" url="/Users/Dario/Dropbox/Portfolio Theory/"/>
    </mc:Choice>
  </mc:AlternateContent>
  <bookViews>
    <workbookView xWindow="0" yWindow="460" windowWidth="28800" windowHeight="16340" firstSheet="8" activeTab="16"/>
  </bookViews>
  <sheets>
    <sheet name="Weekly Prices" sheetId="1" r:id="rId1"/>
    <sheet name="static data" sheetId="3" r:id="rId2"/>
    <sheet name="Constituents data" sheetId="2" r:id="rId3"/>
    <sheet name="Weigths during decisions" sheetId="15" r:id="rId4"/>
    <sheet name="Returns" sheetId="4" r:id="rId5"/>
    <sheet name="M Cov-Car" sheetId="5" r:id="rId6"/>
    <sheet name="Portfolio_1" sheetId="8" r:id="rId7"/>
    <sheet name="Perf. Attribution_P1" sheetId="17" r:id="rId8"/>
    <sheet name="Returns&amp;Weights_Port1" sheetId="11" r:id="rId9"/>
    <sheet name="Portfolio_2" sheetId="9" r:id="rId10"/>
    <sheet name="Perf. Attribution_P2" sheetId="18" r:id="rId11"/>
    <sheet name="Returns&amp;Weights_Port2" sheetId="12" r:id="rId12"/>
    <sheet name="Returns&amp;Weights_Port3" sheetId="19" r:id="rId13"/>
    <sheet name="Portfolio_4" sheetId="7" r:id="rId14"/>
    <sheet name="Perf. Attribution_P4" sheetId="14" r:id="rId15"/>
    <sheet name="Returns&amp;Weights_Final_Por" sheetId="10" r:id="rId16"/>
    <sheet name="Multiperiod" sheetId="16" r:id="rId17"/>
    <sheet name="Final report" sheetId="20" r:id="rId18"/>
  </sheets>
  <definedNames>
    <definedName name="_xlnm._FilterDatabase" localSheetId="2" hidden="1">'Constituents data'!$MF$56:$MN$106</definedName>
    <definedName name="_xlnm._FilterDatabase" localSheetId="1" hidden="1">'static data'!$A$1:$E$51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71" i="16" l="1"/>
  <c r="J38" i="16"/>
  <c r="J70" i="16"/>
  <c r="H83" i="16"/>
  <c r="K70" i="16"/>
  <c r="J98" i="16"/>
  <c r="J86" i="16"/>
  <c r="I43" i="14"/>
  <c r="H43" i="14"/>
  <c r="E66" i="16" a="1"/>
  <c r="E66" i="16"/>
  <c r="E70" i="16"/>
  <c r="K38" i="16"/>
  <c r="K54" i="16"/>
  <c r="F50" i="16" a="1"/>
  <c r="F50" i="16"/>
  <c r="K22" i="16"/>
  <c r="E50" i="16" a="1"/>
  <c r="E50" i="16"/>
  <c r="F34" i="16" a="1"/>
  <c r="F34" i="16"/>
  <c r="K6" i="16"/>
  <c r="E34" i="16" a="1"/>
  <c r="E34" i="16"/>
  <c r="F18" i="16" a="1"/>
  <c r="F18" i="16"/>
  <c r="K86" i="16"/>
  <c r="K39" i="16"/>
  <c r="K55" i="16"/>
  <c r="K23" i="16"/>
  <c r="K7" i="16"/>
  <c r="K87" i="16"/>
  <c r="K99" i="16"/>
  <c r="K71" i="16"/>
  <c r="K40" i="16"/>
  <c r="K56" i="16"/>
  <c r="K24" i="16"/>
  <c r="K8" i="16"/>
  <c r="K88" i="16"/>
  <c r="K100" i="16"/>
  <c r="K72" i="16"/>
  <c r="K41" i="16"/>
  <c r="K57" i="16"/>
  <c r="K25" i="16"/>
  <c r="K9" i="16"/>
  <c r="K89" i="16"/>
  <c r="K101" i="16"/>
  <c r="K73" i="16"/>
  <c r="K42" i="16"/>
  <c r="K58" i="16"/>
  <c r="K26" i="16"/>
  <c r="K10" i="16"/>
  <c r="K90" i="16"/>
  <c r="K102" i="16"/>
  <c r="K74" i="16"/>
  <c r="K43" i="16"/>
  <c r="K59" i="16"/>
  <c r="K27" i="16"/>
  <c r="K11" i="16"/>
  <c r="K91" i="16"/>
  <c r="K103" i="16"/>
  <c r="K75" i="16"/>
  <c r="K44" i="16"/>
  <c r="K60" i="16"/>
  <c r="K28" i="16"/>
  <c r="K12" i="16"/>
  <c r="K92" i="16"/>
  <c r="K104" i="16"/>
  <c r="K76" i="16"/>
  <c r="K45" i="16"/>
  <c r="K61" i="16"/>
  <c r="K29" i="16"/>
  <c r="K13" i="16"/>
  <c r="K93" i="16"/>
  <c r="K105" i="16"/>
  <c r="K77" i="16"/>
  <c r="K46" i="16"/>
  <c r="K62" i="16"/>
  <c r="K30" i="16"/>
  <c r="K14" i="16"/>
  <c r="K94" i="16"/>
  <c r="K106" i="16"/>
  <c r="K78" i="16"/>
  <c r="K47" i="16"/>
  <c r="K63" i="16"/>
  <c r="K31" i="16"/>
  <c r="K15" i="16"/>
  <c r="K95" i="16"/>
  <c r="K107" i="16"/>
  <c r="K79" i="16"/>
  <c r="K48" i="16"/>
  <c r="K64" i="16"/>
  <c r="K32" i="16"/>
  <c r="K16" i="16"/>
  <c r="K96" i="16"/>
  <c r="K108" i="16"/>
  <c r="K80" i="16"/>
  <c r="E18" i="16" a="1"/>
  <c r="E18" i="16"/>
  <c r="J8" i="16"/>
  <c r="J10" i="16"/>
  <c r="J12" i="16"/>
  <c r="J14" i="16"/>
  <c r="J16" i="16"/>
  <c r="H6" i="16"/>
  <c r="H22" i="16"/>
  <c r="H38" i="16"/>
  <c r="H54" i="16"/>
  <c r="H7" i="16"/>
  <c r="H23" i="16"/>
  <c r="H39" i="16"/>
  <c r="H55" i="16"/>
  <c r="H8" i="16"/>
  <c r="H24" i="16"/>
  <c r="H40" i="16"/>
  <c r="H56" i="16"/>
  <c r="H9" i="16"/>
  <c r="H25" i="16"/>
  <c r="H41" i="16"/>
  <c r="H57" i="16"/>
  <c r="H10" i="16"/>
  <c r="H26" i="16"/>
  <c r="H42" i="16"/>
  <c r="H58" i="16"/>
  <c r="H11" i="16"/>
  <c r="H27" i="16"/>
  <c r="H43" i="16"/>
  <c r="H59" i="16"/>
  <c r="H12" i="16"/>
  <c r="H28" i="16"/>
  <c r="H44" i="16"/>
  <c r="H60" i="16"/>
  <c r="H13" i="16"/>
  <c r="H29" i="16"/>
  <c r="H45" i="16"/>
  <c r="H61" i="16"/>
  <c r="H14" i="16"/>
  <c r="H30" i="16"/>
  <c r="H46" i="16"/>
  <c r="H62" i="16"/>
  <c r="H15" i="16"/>
  <c r="H31" i="16"/>
  <c r="H47" i="16"/>
  <c r="H63" i="16"/>
  <c r="H16" i="16"/>
  <c r="H32" i="16"/>
  <c r="H48" i="16"/>
  <c r="H64" i="16"/>
  <c r="G7" i="16"/>
  <c r="G23" i="16"/>
  <c r="G39" i="16"/>
  <c r="G55" i="16"/>
  <c r="G8" i="16"/>
  <c r="G24" i="16"/>
  <c r="G40" i="16"/>
  <c r="G56" i="16"/>
  <c r="G9" i="16"/>
  <c r="G25" i="16"/>
  <c r="G41" i="16"/>
  <c r="G57" i="16"/>
  <c r="G10" i="16"/>
  <c r="G26" i="16"/>
  <c r="G42" i="16"/>
  <c r="G58" i="16"/>
  <c r="G11" i="16"/>
  <c r="G27" i="16"/>
  <c r="G43" i="16"/>
  <c r="G59" i="16"/>
  <c r="G12" i="16"/>
  <c r="G28" i="16"/>
  <c r="G44" i="16"/>
  <c r="G60" i="16"/>
  <c r="G13" i="16"/>
  <c r="G29" i="16"/>
  <c r="G45" i="16"/>
  <c r="G61" i="16"/>
  <c r="G14" i="16"/>
  <c r="G30" i="16"/>
  <c r="G46" i="16"/>
  <c r="G62" i="16"/>
  <c r="G15" i="16"/>
  <c r="G31" i="16"/>
  <c r="G47" i="16"/>
  <c r="G63" i="16"/>
  <c r="G16" i="16"/>
  <c r="G32" i="16"/>
  <c r="G48" i="16"/>
  <c r="G64" i="16"/>
  <c r="G6" i="16"/>
  <c r="G22" i="16"/>
  <c r="G38" i="16"/>
  <c r="G54" i="16"/>
  <c r="O130" i="20"/>
  <c r="N130" i="20"/>
  <c r="M130" i="20"/>
  <c r="N125" i="20"/>
  <c r="N128" i="20"/>
  <c r="N129" i="20"/>
  <c r="O125" i="20"/>
  <c r="O128" i="20"/>
  <c r="O129" i="20"/>
  <c r="M125" i="20"/>
  <c r="M128" i="20"/>
  <c r="M129" i="20"/>
  <c r="O119" i="20"/>
  <c r="O126" i="20"/>
  <c r="O127" i="20"/>
  <c r="N119" i="20"/>
  <c r="N126" i="20"/>
  <c r="N127" i="20"/>
  <c r="M119" i="20"/>
  <c r="M126" i="20"/>
  <c r="M127" i="20"/>
  <c r="P121" i="20"/>
  <c r="N121" i="20"/>
  <c r="P119" i="20"/>
  <c r="P123" i="20"/>
  <c r="O121" i="20"/>
  <c r="O124" i="20"/>
  <c r="M121" i="20"/>
  <c r="O123" i="20"/>
  <c r="N123" i="20"/>
  <c r="P122" i="20" a="1"/>
  <c r="P122" i="20"/>
  <c r="O122" i="20" a="1"/>
  <c r="O122" i="20"/>
  <c r="N122" i="20" a="1"/>
  <c r="N122" i="20"/>
  <c r="M122" i="20" a="1"/>
  <c r="M122" i="20"/>
  <c r="P120" i="20" a="1"/>
  <c r="P120" i="20"/>
  <c r="O120" i="20" a="1"/>
  <c r="O120" i="20"/>
  <c r="N120" i="20" a="1"/>
  <c r="N120" i="20"/>
  <c r="M120" i="20" a="1"/>
  <c r="M120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90" i="20"/>
  <c r="E91" i="20"/>
  <c r="E92" i="20"/>
  <c r="E93" i="20"/>
  <c r="E94" i="20"/>
  <c r="E95" i="20"/>
  <c r="E96" i="20"/>
  <c r="E97" i="20"/>
  <c r="E98" i="20"/>
  <c r="E99" i="20"/>
  <c r="E100" i="20"/>
  <c r="E101" i="20"/>
  <c r="E102" i="20"/>
  <c r="E103" i="20"/>
  <c r="E104" i="20"/>
  <c r="E105" i="20"/>
  <c r="E106" i="20"/>
  <c r="E107" i="20"/>
  <c r="E108" i="20"/>
  <c r="E109" i="20"/>
  <c r="E110" i="20"/>
  <c r="E111" i="20"/>
  <c r="E112" i="20"/>
  <c r="E113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113" i="20"/>
  <c r="S3" i="11" a="1"/>
  <c r="S3" i="11"/>
  <c r="S4" i="11" a="1"/>
  <c r="S4" i="11"/>
  <c r="S5" i="11" a="1"/>
  <c r="S5" i="11"/>
  <c r="S6" i="11" a="1"/>
  <c r="S6" i="11"/>
  <c r="S7" i="11" a="1"/>
  <c r="S7" i="11"/>
  <c r="S8" i="11" a="1"/>
  <c r="S8" i="11"/>
  <c r="S9" i="11" a="1"/>
  <c r="S9" i="11"/>
  <c r="S10" i="11" a="1"/>
  <c r="S10" i="11"/>
  <c r="S11" i="11" a="1"/>
  <c r="S11" i="11"/>
  <c r="S12" i="11" a="1"/>
  <c r="S12" i="11"/>
  <c r="S13" i="11" a="1"/>
  <c r="S13" i="11"/>
  <c r="S14" i="11" a="1"/>
  <c r="S14" i="11"/>
  <c r="S15" i="11" a="1"/>
  <c r="S15" i="11"/>
  <c r="S16" i="11" a="1"/>
  <c r="S16" i="11"/>
  <c r="S17" i="11" a="1"/>
  <c r="S17" i="11"/>
  <c r="S18" i="11" a="1"/>
  <c r="S18" i="11"/>
  <c r="S19" i="11" a="1"/>
  <c r="S19" i="11"/>
  <c r="S20" i="11" a="1"/>
  <c r="S20" i="11"/>
  <c r="S21" i="11" a="1"/>
  <c r="S21" i="11"/>
  <c r="S22" i="11" a="1"/>
  <c r="S22" i="11"/>
  <c r="S23" i="11" a="1"/>
  <c r="S23" i="11"/>
  <c r="S24" i="11" a="1"/>
  <c r="S24" i="11"/>
  <c r="S25" i="11" a="1"/>
  <c r="S25" i="11"/>
  <c r="S26" i="11" a="1"/>
  <c r="S26" i="11"/>
  <c r="S27" i="11" a="1"/>
  <c r="S27" i="11"/>
  <c r="S28" i="11" a="1"/>
  <c r="S28" i="11"/>
  <c r="S29" i="11" a="1"/>
  <c r="S29" i="11"/>
  <c r="S30" i="11" a="1"/>
  <c r="S30" i="11"/>
  <c r="S31" i="11" a="1"/>
  <c r="S31" i="11"/>
  <c r="S32" i="11" a="1"/>
  <c r="S32" i="11"/>
  <c r="S33" i="11" a="1"/>
  <c r="S33" i="11"/>
  <c r="S34" i="11" a="1"/>
  <c r="S34" i="11"/>
  <c r="S35" i="11" a="1"/>
  <c r="S35" i="11"/>
  <c r="S36" i="11" a="1"/>
  <c r="S36" i="11"/>
  <c r="S37" i="11" a="1"/>
  <c r="S37" i="11"/>
  <c r="S38" i="11" a="1"/>
  <c r="S38" i="11"/>
  <c r="S39" i="11" a="1"/>
  <c r="S39" i="11"/>
  <c r="S40" i="11" a="1"/>
  <c r="S40" i="11"/>
  <c r="S41" i="11" a="1"/>
  <c r="S41" i="11"/>
  <c r="S42" i="11" a="1"/>
  <c r="S42" i="11"/>
  <c r="S43" i="11" a="1"/>
  <c r="S43" i="11"/>
  <c r="S44" i="11" a="1"/>
  <c r="S44" i="11"/>
  <c r="S45" i="11" a="1"/>
  <c r="S45" i="11"/>
  <c r="S46" i="11" a="1"/>
  <c r="S46" i="11"/>
  <c r="S47" i="11" a="1"/>
  <c r="S47" i="11"/>
  <c r="S48" i="11" a="1"/>
  <c r="S48" i="11"/>
  <c r="S49" i="11" a="1"/>
  <c r="S49" i="11"/>
  <c r="S50" i="11" a="1"/>
  <c r="S50" i="11"/>
  <c r="S51" i="11" a="1"/>
  <c r="S51" i="11"/>
  <c r="S52" i="11" a="1"/>
  <c r="S52" i="11"/>
  <c r="S53" i="11" a="1"/>
  <c r="S53" i="11"/>
  <c r="S54" i="11" a="1"/>
  <c r="S54" i="11"/>
  <c r="S2" i="11" a="1"/>
  <c r="S2" i="11"/>
  <c r="W3" i="12" a="1"/>
  <c r="W3" i="12"/>
  <c r="W4" i="12" a="1"/>
  <c r="W4" i="12"/>
  <c r="W5" i="12" a="1"/>
  <c r="W5" i="12"/>
  <c r="W6" i="12" a="1"/>
  <c r="W6" i="12"/>
  <c r="W7" i="12" a="1"/>
  <c r="W7" i="12"/>
  <c r="W8" i="12" a="1"/>
  <c r="W8" i="12"/>
  <c r="W9" i="12" a="1"/>
  <c r="W9" i="12"/>
  <c r="W10" i="12" a="1"/>
  <c r="W10" i="12"/>
  <c r="W11" i="12" a="1"/>
  <c r="W11" i="12"/>
  <c r="W12" i="12" a="1"/>
  <c r="W12" i="12"/>
  <c r="W13" i="12" a="1"/>
  <c r="W13" i="12"/>
  <c r="W14" i="12" a="1"/>
  <c r="W14" i="12"/>
  <c r="W15" i="12" a="1"/>
  <c r="W15" i="12"/>
  <c r="W16" i="12" a="1"/>
  <c r="W16" i="12"/>
  <c r="W17" i="12" a="1"/>
  <c r="W17" i="12"/>
  <c r="W18" i="12" a="1"/>
  <c r="W18" i="12"/>
  <c r="W19" i="12" a="1"/>
  <c r="W19" i="12"/>
  <c r="W20" i="12" a="1"/>
  <c r="W20" i="12"/>
  <c r="W21" i="12" a="1"/>
  <c r="W21" i="12"/>
  <c r="W22" i="12" a="1"/>
  <c r="W22" i="12"/>
  <c r="W23" i="12" a="1"/>
  <c r="W23" i="12"/>
  <c r="W24" i="12" a="1"/>
  <c r="W24" i="12"/>
  <c r="W25" i="12" a="1"/>
  <c r="W25" i="12"/>
  <c r="W26" i="12" a="1"/>
  <c r="W26" i="12"/>
  <c r="W27" i="12" a="1"/>
  <c r="W27" i="12"/>
  <c r="W28" i="12" a="1"/>
  <c r="W28" i="12"/>
  <c r="W29" i="12" a="1"/>
  <c r="W29" i="12"/>
  <c r="W30" i="12" a="1"/>
  <c r="W30" i="12"/>
  <c r="W31" i="12" a="1"/>
  <c r="W31" i="12"/>
  <c r="W32" i="12" a="1"/>
  <c r="W32" i="12"/>
  <c r="W33" i="12" a="1"/>
  <c r="W33" i="12"/>
  <c r="W34" i="12" a="1"/>
  <c r="W34" i="12"/>
  <c r="W35" i="12" a="1"/>
  <c r="W35" i="12"/>
  <c r="W36" i="12" a="1"/>
  <c r="W36" i="12"/>
  <c r="W37" i="12" a="1"/>
  <c r="W37" i="12"/>
  <c r="W38" i="12" a="1"/>
  <c r="W38" i="12"/>
  <c r="W39" i="12" a="1"/>
  <c r="W39" i="12"/>
  <c r="W40" i="12" a="1"/>
  <c r="W40" i="12"/>
  <c r="W41" i="12" a="1"/>
  <c r="W41" i="12"/>
  <c r="W42" i="12" a="1"/>
  <c r="W42" i="12"/>
  <c r="W43" i="12" a="1"/>
  <c r="W43" i="12"/>
  <c r="W44" i="12" a="1"/>
  <c r="W44" i="12"/>
  <c r="W45" i="12" a="1"/>
  <c r="W45" i="12"/>
  <c r="W46" i="12" a="1"/>
  <c r="W46" i="12"/>
  <c r="W47" i="12" a="1"/>
  <c r="W47" i="12"/>
  <c r="W48" i="12" a="1"/>
  <c r="W48" i="12"/>
  <c r="W49" i="12" a="1"/>
  <c r="W49" i="12"/>
  <c r="W50" i="12" a="1"/>
  <c r="W50" i="12"/>
  <c r="W51" i="12" a="1"/>
  <c r="W51" i="12"/>
  <c r="W52" i="12" a="1"/>
  <c r="W52" i="12"/>
  <c r="W53" i="12" a="1"/>
  <c r="W53" i="12"/>
  <c r="W54" i="12" a="1"/>
  <c r="W54" i="12"/>
  <c r="W2" i="12" a="1"/>
  <c r="W2" i="12"/>
  <c r="BA2" i="10" a="1"/>
  <c r="BA2" i="10"/>
  <c r="G54" i="19" a="1"/>
  <c r="G54" i="19"/>
  <c r="I45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F54" i="19" a="1"/>
  <c r="F54" i="19"/>
  <c r="H54" i="19"/>
  <c r="E51" i="19"/>
  <c r="E52" i="19"/>
  <c r="E53" i="19"/>
  <c r="E54" i="19"/>
  <c r="D54" i="19"/>
  <c r="C54" i="19"/>
  <c r="H53" i="19"/>
  <c r="H52" i="19"/>
  <c r="H51" i="19"/>
  <c r="H50" i="19"/>
  <c r="E50" i="19"/>
  <c r="H49" i="19"/>
  <c r="E49" i="19"/>
  <c r="H48" i="19"/>
  <c r="E48" i="19"/>
  <c r="H47" i="19"/>
  <c r="E47" i="19"/>
  <c r="H46" i="19"/>
  <c r="E46" i="19"/>
  <c r="H45" i="19"/>
  <c r="E45" i="19"/>
  <c r="H44" i="19"/>
  <c r="E44" i="19"/>
  <c r="H43" i="19"/>
  <c r="E43" i="19"/>
  <c r="E22" i="19"/>
  <c r="E23" i="19"/>
  <c r="E24" i="19"/>
  <c r="E25" i="19"/>
  <c r="E26" i="19"/>
  <c r="E27" i="19"/>
  <c r="E28" i="19"/>
  <c r="E29" i="19"/>
  <c r="E30" i="19"/>
  <c r="E31" i="19"/>
  <c r="E32" i="19"/>
  <c r="E6" i="19"/>
  <c r="E7" i="19"/>
  <c r="E8" i="19"/>
  <c r="E9" i="19"/>
  <c r="E10" i="19"/>
  <c r="E11" i="19"/>
  <c r="E12" i="19"/>
  <c r="E13" i="19"/>
  <c r="E14" i="19"/>
  <c r="E15" i="19"/>
  <c r="E16" i="19"/>
  <c r="G54" i="18" a="1"/>
  <c r="G54" i="18"/>
  <c r="I45" i="18"/>
  <c r="I49" i="18"/>
  <c r="I53" i="18"/>
  <c r="J43" i="18"/>
  <c r="J44" i="18"/>
  <c r="J45" i="18"/>
  <c r="J46" i="18"/>
  <c r="J47" i="18"/>
  <c r="J48" i="18"/>
  <c r="J49" i="18"/>
  <c r="J50" i="18"/>
  <c r="J51" i="18"/>
  <c r="J52" i="18"/>
  <c r="J53" i="18"/>
  <c r="F54" i="18" a="1"/>
  <c r="F54" i="18"/>
  <c r="H54" i="18"/>
  <c r="E51" i="18"/>
  <c r="E52" i="18"/>
  <c r="E53" i="18"/>
  <c r="E54" i="18"/>
  <c r="D54" i="18"/>
  <c r="C54" i="18"/>
  <c r="H53" i="18"/>
  <c r="H52" i="18"/>
  <c r="H51" i="18"/>
  <c r="H50" i="18"/>
  <c r="E50" i="18"/>
  <c r="H49" i="18"/>
  <c r="E49" i="18"/>
  <c r="H48" i="18"/>
  <c r="E48" i="18"/>
  <c r="H47" i="18"/>
  <c r="E47" i="18"/>
  <c r="H46" i="18"/>
  <c r="E46" i="18"/>
  <c r="H45" i="18"/>
  <c r="E45" i="18"/>
  <c r="H44" i="18"/>
  <c r="E44" i="18"/>
  <c r="H43" i="18"/>
  <c r="E43" i="18"/>
  <c r="E22" i="18"/>
  <c r="E23" i="18"/>
  <c r="E24" i="18"/>
  <c r="E25" i="18"/>
  <c r="E26" i="18"/>
  <c r="E27" i="18"/>
  <c r="E28" i="18"/>
  <c r="E29" i="18"/>
  <c r="E30" i="18"/>
  <c r="E31" i="18"/>
  <c r="E32" i="18"/>
  <c r="E6" i="18"/>
  <c r="E7" i="18"/>
  <c r="E8" i="18"/>
  <c r="E9" i="18"/>
  <c r="E10" i="18"/>
  <c r="E11" i="18"/>
  <c r="E12" i="18"/>
  <c r="E13" i="18"/>
  <c r="E14" i="18"/>
  <c r="E15" i="18"/>
  <c r="E16" i="18"/>
  <c r="G54" i="17" a="1"/>
  <c r="G54" i="17"/>
  <c r="E23" i="17"/>
  <c r="E24" i="17"/>
  <c r="E25" i="17"/>
  <c r="E26" i="17"/>
  <c r="E27" i="17"/>
  <c r="E28" i="17"/>
  <c r="E29" i="17"/>
  <c r="E30" i="17"/>
  <c r="E31" i="17"/>
  <c r="E32" i="17"/>
  <c r="E22" i="17"/>
  <c r="E7" i="17"/>
  <c r="E8" i="17"/>
  <c r="E9" i="17"/>
  <c r="E10" i="17"/>
  <c r="E11" i="17"/>
  <c r="E12" i="17"/>
  <c r="E13" i="17"/>
  <c r="E14" i="17"/>
  <c r="E15" i="17"/>
  <c r="E16" i="17"/>
  <c r="E6" i="17"/>
  <c r="F17" i="17"/>
  <c r="I47" i="17"/>
  <c r="I51" i="17"/>
  <c r="J43" i="17"/>
  <c r="J44" i="17"/>
  <c r="J45" i="17"/>
  <c r="J46" i="17"/>
  <c r="J47" i="17"/>
  <c r="J48" i="17"/>
  <c r="J49" i="17"/>
  <c r="J50" i="17"/>
  <c r="J51" i="17"/>
  <c r="J52" i="17"/>
  <c r="J53" i="17"/>
  <c r="F54" i="17" a="1"/>
  <c r="F54" i="17"/>
  <c r="H54" i="17"/>
  <c r="E51" i="17"/>
  <c r="E52" i="17"/>
  <c r="E53" i="17"/>
  <c r="E54" i="17"/>
  <c r="D54" i="17"/>
  <c r="C54" i="17"/>
  <c r="H53" i="17"/>
  <c r="H52" i="17"/>
  <c r="H51" i="17"/>
  <c r="H50" i="17"/>
  <c r="E50" i="17"/>
  <c r="H49" i="17"/>
  <c r="E49" i="17"/>
  <c r="H48" i="17"/>
  <c r="E48" i="17"/>
  <c r="H47" i="17"/>
  <c r="E47" i="17"/>
  <c r="H46" i="17"/>
  <c r="E46" i="17"/>
  <c r="H45" i="17"/>
  <c r="E45" i="17"/>
  <c r="H44" i="17"/>
  <c r="E44" i="17"/>
  <c r="H43" i="17"/>
  <c r="E43" i="17"/>
  <c r="F66" i="16" a="1"/>
  <c r="F66" i="16"/>
  <c r="F82" i="16"/>
  <c r="F78" i="16"/>
  <c r="F70" i="16"/>
  <c r="F71" i="16"/>
  <c r="F72" i="16"/>
  <c r="F73" i="16"/>
  <c r="F74" i="16"/>
  <c r="F75" i="16"/>
  <c r="F76" i="16"/>
  <c r="F77" i="16"/>
  <c r="F79" i="16"/>
  <c r="F80" i="16"/>
  <c r="E73" i="16"/>
  <c r="E72" i="16"/>
  <c r="E74" i="16"/>
  <c r="E75" i="16"/>
  <c r="E76" i="16"/>
  <c r="E77" i="16"/>
  <c r="E78" i="16"/>
  <c r="E79" i="16"/>
  <c r="E80" i="16"/>
  <c r="C70" i="16"/>
  <c r="C71" i="16"/>
  <c r="C72" i="16"/>
  <c r="C73" i="16"/>
  <c r="C74" i="16"/>
  <c r="C75" i="16"/>
  <c r="C76" i="16"/>
  <c r="C77" i="16"/>
  <c r="C78" i="16"/>
  <c r="C79" i="16"/>
  <c r="C80" i="16"/>
  <c r="B71" i="16"/>
  <c r="B72" i="16"/>
  <c r="B73" i="16"/>
  <c r="B74" i="16"/>
  <c r="B75" i="16"/>
  <c r="B76" i="16"/>
  <c r="B77" i="16"/>
  <c r="B78" i="16"/>
  <c r="B79" i="16"/>
  <c r="B80" i="16"/>
  <c r="B70" i="16"/>
  <c r="K66" i="16"/>
  <c r="K50" i="16"/>
  <c r="H50" i="16"/>
  <c r="G50" i="16"/>
  <c r="K34" i="16"/>
  <c r="H34" i="16"/>
  <c r="G34" i="16"/>
  <c r="K18" i="16"/>
  <c r="H18" i="16"/>
  <c r="G18" i="16"/>
  <c r="H66" i="16"/>
  <c r="G66" i="16"/>
  <c r="ML95" i="2"/>
  <c r="MH106" i="2"/>
  <c r="MH102" i="2"/>
  <c r="MN63" i="2"/>
  <c r="ML63" i="2"/>
  <c r="MJ63" i="2"/>
  <c r="MN68" i="2"/>
  <c r="ML68" i="2"/>
  <c r="MJ68" i="2"/>
  <c r="MN70" i="2"/>
  <c r="ML70" i="2"/>
  <c r="MJ70" i="2"/>
  <c r="MN80" i="2"/>
  <c r="ML80" i="2"/>
  <c r="MJ80" i="2"/>
  <c r="MN84" i="2"/>
  <c r="ML84" i="2"/>
  <c r="MJ84" i="2"/>
  <c r="MN92" i="2"/>
  <c r="ML92" i="2"/>
  <c r="MJ92" i="2"/>
  <c r="MN95" i="2"/>
  <c r="MJ95" i="2"/>
  <c r="MN98" i="2"/>
  <c r="ML98" i="2"/>
  <c r="MJ98" i="2"/>
  <c r="MN99" i="2"/>
  <c r="ML99" i="2"/>
  <c r="MJ99" i="2"/>
  <c r="MN102" i="2"/>
  <c r="ML102" i="2"/>
  <c r="MJ102" i="2"/>
  <c r="MN106" i="2"/>
  <c r="ML106" i="2"/>
  <c r="MJ106" i="2"/>
  <c r="MH99" i="2"/>
  <c r="MH98" i="2"/>
  <c r="MH95" i="2"/>
  <c r="MH92" i="2"/>
  <c r="MH84" i="2"/>
  <c r="MH80" i="2"/>
  <c r="MH70" i="2"/>
  <c r="MH68" i="2"/>
  <c r="MH63" i="2"/>
  <c r="FO2" i="4"/>
  <c r="FW103" i="4"/>
  <c r="FU103" i="4"/>
  <c r="FS103" i="4"/>
  <c r="FW99" i="4"/>
  <c r="FU99" i="4"/>
  <c r="FS99" i="4"/>
  <c r="FW96" i="4"/>
  <c r="FU96" i="4"/>
  <c r="FS96" i="4"/>
  <c r="FW95" i="4"/>
  <c r="FU95" i="4"/>
  <c r="FS95" i="4"/>
  <c r="FW92" i="4"/>
  <c r="FU92" i="4"/>
  <c r="FS92" i="4"/>
  <c r="FS89" i="4"/>
  <c r="FW89" i="4"/>
  <c r="FU89" i="4"/>
  <c r="FW81" i="4"/>
  <c r="FU81" i="4"/>
  <c r="FS81" i="4"/>
  <c r="FW77" i="4"/>
  <c r="FU77" i="4"/>
  <c r="FS77" i="4"/>
  <c r="FW67" i="4"/>
  <c r="FU67" i="4"/>
  <c r="FS67" i="4"/>
  <c r="FW65" i="4"/>
  <c r="FU65" i="4"/>
  <c r="FS65" i="4"/>
  <c r="FW60" i="4"/>
  <c r="FU60" i="4"/>
  <c r="FS60" i="4"/>
  <c r="FQ89" i="4"/>
  <c r="FQ103" i="4"/>
  <c r="FQ96" i="4"/>
  <c r="FQ99" i="4"/>
  <c r="FQ95" i="4"/>
  <c r="FQ92" i="4"/>
  <c r="FQ81" i="4"/>
  <c r="FQ77" i="4"/>
  <c r="FQ67" i="4"/>
  <c r="FQ65" i="4"/>
  <c r="FQ60" i="4"/>
  <c r="D13" i="15"/>
  <c r="F13" i="15"/>
  <c r="H13" i="15"/>
  <c r="B13" i="15"/>
  <c r="J43" i="14"/>
  <c r="J44" i="14"/>
  <c r="J45" i="14"/>
  <c r="J46" i="14"/>
  <c r="J47" i="14"/>
  <c r="J48" i="14"/>
  <c r="J49" i="14"/>
  <c r="J50" i="14"/>
  <c r="J51" i="14"/>
  <c r="J52" i="14"/>
  <c r="J53" i="14"/>
  <c r="J54" i="14"/>
  <c r="G54" i="14" a="1"/>
  <c r="G54" i="14"/>
  <c r="H53" i="14"/>
  <c r="F54" i="14" a="1"/>
  <c r="F54" i="14"/>
  <c r="H44" i="14"/>
  <c r="H45" i="14"/>
  <c r="H46" i="14"/>
  <c r="H47" i="14"/>
  <c r="H48" i="14"/>
  <c r="H49" i="14"/>
  <c r="H50" i="14"/>
  <c r="H51" i="14"/>
  <c r="H52" i="14"/>
  <c r="E44" i="14"/>
  <c r="E45" i="14"/>
  <c r="E46" i="14"/>
  <c r="E47" i="14"/>
  <c r="E48" i="14"/>
  <c r="E49" i="14"/>
  <c r="E50" i="14"/>
  <c r="E51" i="14"/>
  <c r="E52" i="14"/>
  <c r="E53" i="14"/>
  <c r="E43" i="14"/>
  <c r="D54" i="14"/>
  <c r="C54" i="14"/>
  <c r="FR9" i="4"/>
  <c r="FR10" i="4"/>
  <c r="FR11" i="4"/>
  <c r="FR12" i="4"/>
  <c r="FR13" i="4"/>
  <c r="D7" i="14"/>
  <c r="E7" i="14"/>
  <c r="FR14" i="4"/>
  <c r="FR15" i="4"/>
  <c r="D8" i="14"/>
  <c r="E8" i="14"/>
  <c r="FR16" i="4"/>
  <c r="FR17" i="4"/>
  <c r="FR18" i="4"/>
  <c r="FR19" i="4"/>
  <c r="FR20" i="4"/>
  <c r="FR21" i="4"/>
  <c r="FR22" i="4"/>
  <c r="FR23" i="4"/>
  <c r="FR24" i="4"/>
  <c r="FR25" i="4"/>
  <c r="D9" i="14"/>
  <c r="E9" i="14"/>
  <c r="FR26" i="4"/>
  <c r="FR27" i="4"/>
  <c r="FR28" i="4"/>
  <c r="FR29" i="4"/>
  <c r="D10" i="14"/>
  <c r="E10" i="14"/>
  <c r="FR30" i="4"/>
  <c r="FR31" i="4"/>
  <c r="FR32" i="4"/>
  <c r="FR33" i="4"/>
  <c r="FR34" i="4"/>
  <c r="FR35" i="4"/>
  <c r="FR36" i="4"/>
  <c r="FR37" i="4"/>
  <c r="D11" i="14"/>
  <c r="E11" i="14"/>
  <c r="FR38" i="4"/>
  <c r="FR39" i="4"/>
  <c r="FR40" i="4"/>
  <c r="FR41" i="4"/>
  <c r="FR42" i="4"/>
  <c r="FR43" i="4"/>
  <c r="D13" i="14"/>
  <c r="E13" i="14"/>
  <c r="FR44" i="4"/>
  <c r="D14" i="14"/>
  <c r="E14" i="14"/>
  <c r="FR45" i="4"/>
  <c r="FR46" i="4"/>
  <c r="FR47" i="4"/>
  <c r="D15" i="14"/>
  <c r="E15" i="14"/>
  <c r="FR48" i="4"/>
  <c r="FR49" i="4"/>
  <c r="FR50" i="4"/>
  <c r="FR51" i="4"/>
  <c r="D16" i="14"/>
  <c r="E16" i="14"/>
  <c r="FR2" i="4"/>
  <c r="FR3" i="4"/>
  <c r="FR4" i="4"/>
  <c r="FR5" i="4"/>
  <c r="FR6" i="4"/>
  <c r="FR7" i="4"/>
  <c r="FR8" i="4"/>
  <c r="E23" i="14"/>
  <c r="E24" i="14"/>
  <c r="E25" i="14"/>
  <c r="E26" i="14"/>
  <c r="E27" i="14"/>
  <c r="E28" i="14"/>
  <c r="E29" i="14"/>
  <c r="E30" i="14"/>
  <c r="E31" i="14"/>
  <c r="E32" i="14"/>
  <c r="E22" i="14"/>
  <c r="E54" i="14"/>
  <c r="BA3" i="10"/>
  <c r="BA4" i="10"/>
  <c r="BA5" i="10"/>
  <c r="BA6" i="10"/>
  <c r="BA7" i="10"/>
  <c r="BA8" i="10"/>
  <c r="BA9" i="10"/>
  <c r="BA10" i="10"/>
  <c r="BA11" i="10"/>
  <c r="BA12" i="10"/>
  <c r="BA13" i="10"/>
  <c r="BA14" i="10"/>
  <c r="BA15" i="10"/>
  <c r="BA16" i="10"/>
  <c r="BA17" i="10"/>
  <c r="BA18" i="10"/>
  <c r="BA19" i="10"/>
  <c r="BA20" i="10"/>
  <c r="BA21" i="10"/>
  <c r="BA22" i="10"/>
  <c r="BA23" i="10"/>
  <c r="BA24" i="10"/>
  <c r="BA25" i="10"/>
  <c r="BA26" i="10"/>
  <c r="BA27" i="10"/>
  <c r="BA28" i="10"/>
  <c r="BA29" i="10"/>
  <c r="BA30" i="10"/>
  <c r="BA31" i="10"/>
  <c r="BA32" i="10"/>
  <c r="BA33" i="10"/>
  <c r="BA34" i="10"/>
  <c r="BA35" i="10"/>
  <c r="BA36" i="10"/>
  <c r="BA37" i="10"/>
  <c r="BA38" i="10"/>
  <c r="BA39" i="10"/>
  <c r="BA40" i="10"/>
  <c r="BA41" i="10"/>
  <c r="BA42" i="10"/>
  <c r="BA43" i="10"/>
  <c r="BA44" i="10"/>
  <c r="BA45" i="10"/>
  <c r="BA46" i="10"/>
  <c r="BA47" i="10"/>
  <c r="BA48" i="10"/>
  <c r="BA49" i="10"/>
  <c r="BA50" i="10"/>
  <c r="BA51" i="10"/>
  <c r="BA52" i="10"/>
  <c r="BA53" i="10"/>
  <c r="C174" i="1"/>
  <c r="C175" i="1"/>
  <c r="E173" i="1"/>
  <c r="C173" i="1"/>
  <c r="E172" i="1"/>
  <c r="C172" i="1"/>
  <c r="E175" i="1"/>
  <c r="C171" i="1"/>
  <c r="E171" i="1"/>
  <c r="B107" i="9"/>
  <c r="AN3" i="9"/>
  <c r="AN4" i="9"/>
  <c r="AN5" i="9"/>
  <c r="AN6" i="9"/>
  <c r="AN7" i="9"/>
  <c r="AN8" i="9"/>
  <c r="AN9" i="9"/>
  <c r="AN10" i="9"/>
  <c r="AN11" i="9"/>
  <c r="AN12" i="9"/>
  <c r="AN13" i="9"/>
  <c r="AN14" i="9"/>
  <c r="AN15" i="9"/>
  <c r="AN16" i="9"/>
  <c r="AN17" i="9"/>
  <c r="AN18" i="9"/>
  <c r="AN19" i="9"/>
  <c r="AN20" i="9"/>
  <c r="AN21" i="9"/>
  <c r="AN22" i="9"/>
  <c r="AN23" i="9"/>
  <c r="AN24" i="9"/>
  <c r="AN25" i="9"/>
  <c r="AN26" i="9"/>
  <c r="AN27" i="9"/>
  <c r="AN28" i="9"/>
  <c r="AN29" i="9"/>
  <c r="AN30" i="9"/>
  <c r="AN31" i="9"/>
  <c r="AN32" i="9"/>
  <c r="AN33" i="9"/>
  <c r="AN34" i="9"/>
  <c r="AN35" i="9"/>
  <c r="AN36" i="9"/>
  <c r="AN37" i="9"/>
  <c r="AN38" i="9"/>
  <c r="AN39" i="9"/>
  <c r="AN40" i="9"/>
  <c r="AN41" i="9"/>
  <c r="AN42" i="9"/>
  <c r="AN43" i="9"/>
  <c r="AN44" i="9"/>
  <c r="AN45" i="9"/>
  <c r="AN46" i="9"/>
  <c r="AN47" i="9"/>
  <c r="AN48" i="9"/>
  <c r="AN49" i="9"/>
  <c r="AN50" i="9"/>
  <c r="AN51" i="9"/>
  <c r="AN52" i="9"/>
  <c r="AN53" i="9"/>
  <c r="AN54" i="9"/>
  <c r="AM3" i="9"/>
  <c r="AM4" i="9"/>
  <c r="AM5" i="9"/>
  <c r="AM6" i="9"/>
  <c r="AM7" i="9"/>
  <c r="AM8" i="9"/>
  <c r="AM9" i="9"/>
  <c r="AM10" i="9"/>
  <c r="AM11" i="9"/>
  <c r="AM12" i="9"/>
  <c r="AM13" i="9"/>
  <c r="AM14" i="9"/>
  <c r="AM15" i="9"/>
  <c r="AM16" i="9"/>
  <c r="AM17" i="9"/>
  <c r="AM18" i="9"/>
  <c r="AM19" i="9"/>
  <c r="AM20" i="9"/>
  <c r="AM21" i="9"/>
  <c r="AM22" i="9"/>
  <c r="AM23" i="9"/>
  <c r="AM24" i="9"/>
  <c r="AM25" i="9"/>
  <c r="AM26" i="9"/>
  <c r="AM27" i="9"/>
  <c r="AM28" i="9"/>
  <c r="AM29" i="9"/>
  <c r="AM30" i="9"/>
  <c r="AM31" i="9"/>
  <c r="AM32" i="9"/>
  <c r="AM33" i="9"/>
  <c r="AM34" i="9"/>
  <c r="AM35" i="9"/>
  <c r="AM36" i="9"/>
  <c r="AM37" i="9"/>
  <c r="AM38" i="9"/>
  <c r="AM39" i="9"/>
  <c r="AM40" i="9"/>
  <c r="AM41" i="9"/>
  <c r="AM42" i="9"/>
  <c r="AM43" i="9"/>
  <c r="AM44" i="9"/>
  <c r="AM45" i="9"/>
  <c r="AM46" i="9"/>
  <c r="AM47" i="9"/>
  <c r="AM48" i="9"/>
  <c r="AM49" i="9"/>
  <c r="AM50" i="9"/>
  <c r="AM51" i="9"/>
  <c r="AM52" i="9"/>
  <c r="AM53" i="9"/>
  <c r="AM54" i="9"/>
  <c r="AM56" i="9"/>
  <c r="AL3" i="9"/>
  <c r="AL4" i="9"/>
  <c r="AL5" i="9"/>
  <c r="AL6" i="9"/>
  <c r="AL7" i="9"/>
  <c r="AL8" i="9"/>
  <c r="AL9" i="9"/>
  <c r="AL10" i="9"/>
  <c r="AL11" i="9"/>
  <c r="AL12" i="9"/>
  <c r="AL13" i="9"/>
  <c r="AL14" i="9"/>
  <c r="AL15" i="9"/>
  <c r="AL16" i="9"/>
  <c r="AL17" i="9"/>
  <c r="AL18" i="9"/>
  <c r="AL19" i="9"/>
  <c r="AL20" i="9"/>
  <c r="AL21" i="9"/>
  <c r="AL22" i="9"/>
  <c r="AL23" i="9"/>
  <c r="AL24" i="9"/>
  <c r="AL25" i="9"/>
  <c r="AL26" i="9"/>
  <c r="AL27" i="9"/>
  <c r="AL28" i="9"/>
  <c r="AL29" i="9"/>
  <c r="AL30" i="9"/>
  <c r="AL31" i="9"/>
  <c r="AL32" i="9"/>
  <c r="AL33" i="9"/>
  <c r="AL34" i="9"/>
  <c r="AL35" i="9"/>
  <c r="AL36" i="9"/>
  <c r="AL37" i="9"/>
  <c r="AL38" i="9"/>
  <c r="AL39" i="9"/>
  <c r="AL40" i="9"/>
  <c r="AL41" i="9"/>
  <c r="AL42" i="9"/>
  <c r="AL43" i="9"/>
  <c r="AL44" i="9"/>
  <c r="AL45" i="9"/>
  <c r="AL46" i="9"/>
  <c r="AL47" i="9"/>
  <c r="AL48" i="9"/>
  <c r="AL49" i="9"/>
  <c r="AL50" i="9"/>
  <c r="AL51" i="9"/>
  <c r="AL52" i="9"/>
  <c r="AL53" i="9"/>
  <c r="AL54" i="9"/>
  <c r="AL56" i="9"/>
  <c r="BF53" i="9"/>
  <c r="G104" i="9"/>
  <c r="AK3" i="9"/>
  <c r="AK4" i="9"/>
  <c r="AK5" i="9"/>
  <c r="AK6" i="9"/>
  <c r="AK7" i="9"/>
  <c r="AK8" i="9"/>
  <c r="AK9" i="9"/>
  <c r="AK10" i="9"/>
  <c r="AK11" i="9"/>
  <c r="AK12" i="9"/>
  <c r="AK13" i="9"/>
  <c r="AK14" i="9"/>
  <c r="AK15" i="9"/>
  <c r="AK16" i="9"/>
  <c r="AK17" i="9"/>
  <c r="AK18" i="9"/>
  <c r="AK19" i="9"/>
  <c r="AK20" i="9"/>
  <c r="AK21" i="9"/>
  <c r="AK22" i="9"/>
  <c r="AK23" i="9"/>
  <c r="AK24" i="9"/>
  <c r="AK25" i="9"/>
  <c r="AK26" i="9"/>
  <c r="AK27" i="9"/>
  <c r="AK28" i="9"/>
  <c r="AK29" i="9"/>
  <c r="AK30" i="9"/>
  <c r="AK31" i="9"/>
  <c r="AK32" i="9"/>
  <c r="AK33" i="9"/>
  <c r="AK34" i="9"/>
  <c r="AK35" i="9"/>
  <c r="AK36" i="9"/>
  <c r="AK37" i="9"/>
  <c r="AK38" i="9"/>
  <c r="AK39" i="9"/>
  <c r="AK40" i="9"/>
  <c r="AK41" i="9"/>
  <c r="AK42" i="9"/>
  <c r="AK43" i="9"/>
  <c r="AK44" i="9"/>
  <c r="AK45" i="9"/>
  <c r="AK46" i="9"/>
  <c r="AK47" i="9"/>
  <c r="AK48" i="9"/>
  <c r="AK49" i="9"/>
  <c r="AK50" i="9"/>
  <c r="AK51" i="9"/>
  <c r="AK52" i="9"/>
  <c r="AK53" i="9"/>
  <c r="AK54" i="9"/>
  <c r="AK56" i="9"/>
  <c r="AJ3" i="9"/>
  <c r="AJ4" i="9"/>
  <c r="AJ5" i="9"/>
  <c r="AJ6" i="9"/>
  <c r="AJ7" i="9"/>
  <c r="AJ8" i="9"/>
  <c r="AJ9" i="9"/>
  <c r="AJ10" i="9"/>
  <c r="AJ11" i="9"/>
  <c r="AJ12" i="9"/>
  <c r="AJ13" i="9"/>
  <c r="AJ14" i="9"/>
  <c r="AJ15" i="9"/>
  <c r="AJ16" i="9"/>
  <c r="AJ17" i="9"/>
  <c r="AJ18" i="9"/>
  <c r="AJ19" i="9"/>
  <c r="AJ20" i="9"/>
  <c r="AJ21" i="9"/>
  <c r="AJ22" i="9"/>
  <c r="AJ23" i="9"/>
  <c r="AJ24" i="9"/>
  <c r="AJ25" i="9"/>
  <c r="AJ26" i="9"/>
  <c r="AJ27" i="9"/>
  <c r="AJ28" i="9"/>
  <c r="AJ29" i="9"/>
  <c r="AJ30" i="9"/>
  <c r="AJ31" i="9"/>
  <c r="AJ32" i="9"/>
  <c r="AJ33" i="9"/>
  <c r="AJ34" i="9"/>
  <c r="AJ35" i="9"/>
  <c r="AJ36" i="9"/>
  <c r="AJ37" i="9"/>
  <c r="AJ38" i="9"/>
  <c r="AJ39" i="9"/>
  <c r="AJ40" i="9"/>
  <c r="AJ41" i="9"/>
  <c r="AJ42" i="9"/>
  <c r="AJ43" i="9"/>
  <c r="AJ44" i="9"/>
  <c r="AJ45" i="9"/>
  <c r="AJ46" i="9"/>
  <c r="AJ47" i="9"/>
  <c r="AJ48" i="9"/>
  <c r="AJ49" i="9"/>
  <c r="AJ50" i="9"/>
  <c r="AJ51" i="9"/>
  <c r="AJ52" i="9"/>
  <c r="AJ53" i="9"/>
  <c r="AJ54" i="9"/>
  <c r="AI3" i="9"/>
  <c r="AI4" i="9"/>
  <c r="AI5" i="9"/>
  <c r="AI6" i="9"/>
  <c r="AI7" i="9"/>
  <c r="AI8" i="9"/>
  <c r="AI9" i="9"/>
  <c r="AI10" i="9"/>
  <c r="AI11" i="9"/>
  <c r="AI12" i="9"/>
  <c r="AI13" i="9"/>
  <c r="AI14" i="9"/>
  <c r="AI15" i="9"/>
  <c r="AI16" i="9"/>
  <c r="AI17" i="9"/>
  <c r="AI18" i="9"/>
  <c r="AI19" i="9"/>
  <c r="AI20" i="9"/>
  <c r="AI21" i="9"/>
  <c r="AI22" i="9"/>
  <c r="AI23" i="9"/>
  <c r="AI24" i="9"/>
  <c r="AI25" i="9"/>
  <c r="AI26" i="9"/>
  <c r="AI27" i="9"/>
  <c r="AI28" i="9"/>
  <c r="AI29" i="9"/>
  <c r="AI30" i="9"/>
  <c r="AI31" i="9"/>
  <c r="AI32" i="9"/>
  <c r="AI33" i="9"/>
  <c r="AI34" i="9"/>
  <c r="AI35" i="9"/>
  <c r="AI36" i="9"/>
  <c r="AI37" i="9"/>
  <c r="AI38" i="9"/>
  <c r="AI39" i="9"/>
  <c r="AI40" i="9"/>
  <c r="AI41" i="9"/>
  <c r="AI42" i="9"/>
  <c r="AI43" i="9"/>
  <c r="AI44" i="9"/>
  <c r="AI45" i="9"/>
  <c r="AI46" i="9"/>
  <c r="AI47" i="9"/>
  <c r="AI48" i="9"/>
  <c r="AI49" i="9"/>
  <c r="AI50" i="9"/>
  <c r="AI51" i="9"/>
  <c r="AI52" i="9"/>
  <c r="AI53" i="9"/>
  <c r="AI54" i="9"/>
  <c r="AI56" i="9"/>
  <c r="AH3" i="9"/>
  <c r="AH4" i="9"/>
  <c r="AH5" i="9"/>
  <c r="AH6" i="9"/>
  <c r="AH7" i="9"/>
  <c r="AH8" i="9"/>
  <c r="AH9" i="9"/>
  <c r="AH10" i="9"/>
  <c r="AH11" i="9"/>
  <c r="AH12" i="9"/>
  <c r="AH13" i="9"/>
  <c r="AH14" i="9"/>
  <c r="AH15" i="9"/>
  <c r="AH16" i="9"/>
  <c r="AH17" i="9"/>
  <c r="AH18" i="9"/>
  <c r="AH19" i="9"/>
  <c r="AH20" i="9"/>
  <c r="AH21" i="9"/>
  <c r="AH22" i="9"/>
  <c r="AH23" i="9"/>
  <c r="AH24" i="9"/>
  <c r="AH25" i="9"/>
  <c r="AH26" i="9"/>
  <c r="AH27" i="9"/>
  <c r="AH28" i="9"/>
  <c r="AH29" i="9"/>
  <c r="AH30" i="9"/>
  <c r="AH31" i="9"/>
  <c r="AH32" i="9"/>
  <c r="AH33" i="9"/>
  <c r="AH34" i="9"/>
  <c r="AH35" i="9"/>
  <c r="AH36" i="9"/>
  <c r="AH37" i="9"/>
  <c r="AH38" i="9"/>
  <c r="AH39" i="9"/>
  <c r="AH40" i="9"/>
  <c r="AH41" i="9"/>
  <c r="AH42" i="9"/>
  <c r="AH43" i="9"/>
  <c r="AH44" i="9"/>
  <c r="AH45" i="9"/>
  <c r="AH46" i="9"/>
  <c r="AH47" i="9"/>
  <c r="AH48" i="9"/>
  <c r="AH49" i="9"/>
  <c r="AH50" i="9"/>
  <c r="AH51" i="9"/>
  <c r="AH52" i="9"/>
  <c r="AH53" i="9"/>
  <c r="AH54" i="9"/>
  <c r="AH56" i="9"/>
  <c r="AG3" i="9"/>
  <c r="AG4" i="9"/>
  <c r="AG5" i="9"/>
  <c r="AG6" i="9"/>
  <c r="AG7" i="9"/>
  <c r="AG8" i="9"/>
  <c r="AG9" i="9"/>
  <c r="AG10" i="9"/>
  <c r="AG11" i="9"/>
  <c r="AG12" i="9"/>
  <c r="AG13" i="9"/>
  <c r="AG14" i="9"/>
  <c r="AG15" i="9"/>
  <c r="AG16" i="9"/>
  <c r="AG17" i="9"/>
  <c r="AG18" i="9"/>
  <c r="AG19" i="9"/>
  <c r="AG20" i="9"/>
  <c r="AG21" i="9"/>
  <c r="AG22" i="9"/>
  <c r="AG23" i="9"/>
  <c r="AG24" i="9"/>
  <c r="AG25" i="9"/>
  <c r="AG26" i="9"/>
  <c r="AG27" i="9"/>
  <c r="AG28" i="9"/>
  <c r="AG29" i="9"/>
  <c r="AG30" i="9"/>
  <c r="AG31" i="9"/>
  <c r="AG32" i="9"/>
  <c r="AG33" i="9"/>
  <c r="AG34" i="9"/>
  <c r="AG35" i="9"/>
  <c r="AG36" i="9"/>
  <c r="AG37" i="9"/>
  <c r="AG38" i="9"/>
  <c r="AG39" i="9"/>
  <c r="AG40" i="9"/>
  <c r="AG41" i="9"/>
  <c r="AG42" i="9"/>
  <c r="AG43" i="9"/>
  <c r="AG44" i="9"/>
  <c r="AG45" i="9"/>
  <c r="AG46" i="9"/>
  <c r="AG47" i="9"/>
  <c r="AG48" i="9"/>
  <c r="AG49" i="9"/>
  <c r="AG50" i="9"/>
  <c r="AG51" i="9"/>
  <c r="AG52" i="9"/>
  <c r="AG53" i="9"/>
  <c r="AG54" i="9"/>
  <c r="AG56" i="9"/>
  <c r="AF3" i="9"/>
  <c r="AF4" i="9"/>
  <c r="AF5" i="9"/>
  <c r="AF6" i="9"/>
  <c r="AF7" i="9"/>
  <c r="AF8" i="9"/>
  <c r="AF9" i="9"/>
  <c r="AF10" i="9"/>
  <c r="AF11" i="9"/>
  <c r="AF12" i="9"/>
  <c r="AF13" i="9"/>
  <c r="AF14" i="9"/>
  <c r="AF15" i="9"/>
  <c r="AF16" i="9"/>
  <c r="AF17" i="9"/>
  <c r="AF18" i="9"/>
  <c r="AF19" i="9"/>
  <c r="AF20" i="9"/>
  <c r="AF21" i="9"/>
  <c r="AF22" i="9"/>
  <c r="AF23" i="9"/>
  <c r="AF24" i="9"/>
  <c r="AF25" i="9"/>
  <c r="AF26" i="9"/>
  <c r="AF27" i="9"/>
  <c r="AF28" i="9"/>
  <c r="AF29" i="9"/>
  <c r="AF30" i="9"/>
  <c r="AF31" i="9"/>
  <c r="AF32" i="9"/>
  <c r="AF33" i="9"/>
  <c r="AF34" i="9"/>
  <c r="AF35" i="9"/>
  <c r="AF36" i="9"/>
  <c r="AF37" i="9"/>
  <c r="AF38" i="9"/>
  <c r="AF39" i="9"/>
  <c r="AF40" i="9"/>
  <c r="AF41" i="9"/>
  <c r="AF42" i="9"/>
  <c r="AF43" i="9"/>
  <c r="AF44" i="9"/>
  <c r="AF45" i="9"/>
  <c r="AF46" i="9"/>
  <c r="AF47" i="9"/>
  <c r="AF48" i="9"/>
  <c r="AF49" i="9"/>
  <c r="AF50" i="9"/>
  <c r="AF51" i="9"/>
  <c r="AF52" i="9"/>
  <c r="AF53" i="9"/>
  <c r="AF54" i="9"/>
  <c r="AF56" i="9"/>
  <c r="AE3" i="9"/>
  <c r="AE4" i="9"/>
  <c r="AE5" i="9"/>
  <c r="AE6" i="9"/>
  <c r="AE7" i="9"/>
  <c r="AE8" i="9"/>
  <c r="AE9" i="9"/>
  <c r="AE10" i="9"/>
  <c r="AE11" i="9"/>
  <c r="AE12" i="9"/>
  <c r="AE13" i="9"/>
  <c r="AE14" i="9"/>
  <c r="AE15" i="9"/>
  <c r="AE16" i="9"/>
  <c r="AE17" i="9"/>
  <c r="AE18" i="9"/>
  <c r="AE19" i="9"/>
  <c r="AE20" i="9"/>
  <c r="AE21" i="9"/>
  <c r="AE22" i="9"/>
  <c r="AE23" i="9"/>
  <c r="AE24" i="9"/>
  <c r="AE25" i="9"/>
  <c r="AE26" i="9"/>
  <c r="AE27" i="9"/>
  <c r="AE28" i="9"/>
  <c r="AE29" i="9"/>
  <c r="AE30" i="9"/>
  <c r="AE31" i="9"/>
  <c r="AE32" i="9"/>
  <c r="AE33" i="9"/>
  <c r="AE34" i="9"/>
  <c r="AE35" i="9"/>
  <c r="AE36" i="9"/>
  <c r="AE37" i="9"/>
  <c r="AE38" i="9"/>
  <c r="AE39" i="9"/>
  <c r="AE40" i="9"/>
  <c r="AE41" i="9"/>
  <c r="AE42" i="9"/>
  <c r="AE43" i="9"/>
  <c r="AE44" i="9"/>
  <c r="AE45" i="9"/>
  <c r="AE46" i="9"/>
  <c r="AE47" i="9"/>
  <c r="AE48" i="9"/>
  <c r="AE49" i="9"/>
  <c r="AE50" i="9"/>
  <c r="AE51" i="9"/>
  <c r="AE52" i="9"/>
  <c r="AE53" i="9"/>
  <c r="AE54" i="9"/>
  <c r="AE56" i="9"/>
  <c r="AD3" i="9"/>
  <c r="AD4" i="9"/>
  <c r="AD5" i="9"/>
  <c r="AD6" i="9"/>
  <c r="AD7" i="9"/>
  <c r="AD8" i="9"/>
  <c r="AD9" i="9"/>
  <c r="AD10" i="9"/>
  <c r="AD11" i="9"/>
  <c r="AD12" i="9"/>
  <c r="AD13" i="9"/>
  <c r="AD14" i="9"/>
  <c r="AD15" i="9"/>
  <c r="AD16" i="9"/>
  <c r="AD17" i="9"/>
  <c r="AD18" i="9"/>
  <c r="AD19" i="9"/>
  <c r="AD20" i="9"/>
  <c r="AD21" i="9"/>
  <c r="AD22" i="9"/>
  <c r="AD23" i="9"/>
  <c r="AD24" i="9"/>
  <c r="AD25" i="9"/>
  <c r="AD26" i="9"/>
  <c r="AD27" i="9"/>
  <c r="AD28" i="9"/>
  <c r="AD29" i="9"/>
  <c r="AD30" i="9"/>
  <c r="AD31" i="9"/>
  <c r="AD32" i="9"/>
  <c r="AD33" i="9"/>
  <c r="AD34" i="9"/>
  <c r="AD35" i="9"/>
  <c r="AD36" i="9"/>
  <c r="AD37" i="9"/>
  <c r="AD38" i="9"/>
  <c r="AD39" i="9"/>
  <c r="AD40" i="9"/>
  <c r="AD41" i="9"/>
  <c r="AD42" i="9"/>
  <c r="AD43" i="9"/>
  <c r="AD44" i="9"/>
  <c r="AD45" i="9"/>
  <c r="AD46" i="9"/>
  <c r="AD47" i="9"/>
  <c r="AD48" i="9"/>
  <c r="AD49" i="9"/>
  <c r="AD50" i="9"/>
  <c r="AD51" i="9"/>
  <c r="AD52" i="9"/>
  <c r="AD53" i="9"/>
  <c r="AD54" i="9"/>
  <c r="AD56" i="9"/>
  <c r="AC3" i="9"/>
  <c r="AC4" i="9"/>
  <c r="AC5" i="9"/>
  <c r="AC6" i="9"/>
  <c r="AC7" i="9"/>
  <c r="AC8" i="9"/>
  <c r="AC9" i="9"/>
  <c r="AC10" i="9"/>
  <c r="AC11" i="9"/>
  <c r="AC12" i="9"/>
  <c r="AC13" i="9"/>
  <c r="AC14" i="9"/>
  <c r="AC15" i="9"/>
  <c r="AC16" i="9"/>
  <c r="AC17" i="9"/>
  <c r="AC18" i="9"/>
  <c r="AC19" i="9"/>
  <c r="AC20" i="9"/>
  <c r="AC21" i="9"/>
  <c r="AC22" i="9"/>
  <c r="AC23" i="9"/>
  <c r="AC24" i="9"/>
  <c r="AC25" i="9"/>
  <c r="AC26" i="9"/>
  <c r="AC27" i="9"/>
  <c r="AC28" i="9"/>
  <c r="AC29" i="9"/>
  <c r="AC30" i="9"/>
  <c r="AC31" i="9"/>
  <c r="AC32" i="9"/>
  <c r="AC33" i="9"/>
  <c r="AC34" i="9"/>
  <c r="AC35" i="9"/>
  <c r="AC36" i="9"/>
  <c r="AC37" i="9"/>
  <c r="AC38" i="9"/>
  <c r="AC39" i="9"/>
  <c r="AC40" i="9"/>
  <c r="AC41" i="9"/>
  <c r="AC42" i="9"/>
  <c r="AC43" i="9"/>
  <c r="AC44" i="9"/>
  <c r="AC45" i="9"/>
  <c r="AC46" i="9"/>
  <c r="AC47" i="9"/>
  <c r="AC48" i="9"/>
  <c r="AC49" i="9"/>
  <c r="AC50" i="9"/>
  <c r="AC51" i="9"/>
  <c r="AC52" i="9"/>
  <c r="AC53" i="9"/>
  <c r="AC54" i="9"/>
  <c r="AC56" i="9"/>
  <c r="AB3" i="9"/>
  <c r="AB4" i="9"/>
  <c r="AB5" i="9"/>
  <c r="AB6" i="9"/>
  <c r="AB7" i="9"/>
  <c r="AB8" i="9"/>
  <c r="AB9" i="9"/>
  <c r="AB10" i="9"/>
  <c r="AB11" i="9"/>
  <c r="AB12" i="9"/>
  <c r="AB13" i="9"/>
  <c r="AB14" i="9"/>
  <c r="AB15" i="9"/>
  <c r="AB16" i="9"/>
  <c r="AB17" i="9"/>
  <c r="AB18" i="9"/>
  <c r="AB19" i="9"/>
  <c r="AB20" i="9"/>
  <c r="AB21" i="9"/>
  <c r="AB22" i="9"/>
  <c r="AB23" i="9"/>
  <c r="AB24" i="9"/>
  <c r="AB25" i="9"/>
  <c r="AB26" i="9"/>
  <c r="AB27" i="9"/>
  <c r="AB28" i="9"/>
  <c r="AB29" i="9"/>
  <c r="AB30" i="9"/>
  <c r="AB31" i="9"/>
  <c r="AB32" i="9"/>
  <c r="AB33" i="9"/>
  <c r="AB34" i="9"/>
  <c r="AB35" i="9"/>
  <c r="AB36" i="9"/>
  <c r="AB37" i="9"/>
  <c r="AB38" i="9"/>
  <c r="AB39" i="9"/>
  <c r="AB40" i="9"/>
  <c r="AB41" i="9"/>
  <c r="AB42" i="9"/>
  <c r="AB43" i="9"/>
  <c r="AB44" i="9"/>
  <c r="AB45" i="9"/>
  <c r="AB46" i="9"/>
  <c r="AB47" i="9"/>
  <c r="AB48" i="9"/>
  <c r="AB49" i="9"/>
  <c r="AB50" i="9"/>
  <c r="AB51" i="9"/>
  <c r="AB52" i="9"/>
  <c r="AB53" i="9"/>
  <c r="AB54" i="9"/>
  <c r="AB56" i="9"/>
  <c r="AA3" i="9"/>
  <c r="AA4" i="9"/>
  <c r="AA5" i="9"/>
  <c r="AA6" i="9"/>
  <c r="AA7" i="9"/>
  <c r="AA8" i="9"/>
  <c r="AA9" i="9"/>
  <c r="AA10" i="9"/>
  <c r="AA11" i="9"/>
  <c r="AA12" i="9"/>
  <c r="AA13" i="9"/>
  <c r="AA14" i="9"/>
  <c r="AA15" i="9"/>
  <c r="AA16" i="9"/>
  <c r="AA17" i="9"/>
  <c r="AA18" i="9"/>
  <c r="AA19" i="9"/>
  <c r="AA20" i="9"/>
  <c r="AA21" i="9"/>
  <c r="AA22" i="9"/>
  <c r="AA23" i="9"/>
  <c r="AA24" i="9"/>
  <c r="AA25" i="9"/>
  <c r="AA26" i="9"/>
  <c r="AA27" i="9"/>
  <c r="AA28" i="9"/>
  <c r="AA29" i="9"/>
  <c r="AA30" i="9"/>
  <c r="AA31" i="9"/>
  <c r="AA32" i="9"/>
  <c r="AA33" i="9"/>
  <c r="AA34" i="9"/>
  <c r="AA35" i="9"/>
  <c r="AA36" i="9"/>
  <c r="AA37" i="9"/>
  <c r="AA38" i="9"/>
  <c r="AA39" i="9"/>
  <c r="AA40" i="9"/>
  <c r="AA41" i="9"/>
  <c r="AA42" i="9"/>
  <c r="AA43" i="9"/>
  <c r="AA44" i="9"/>
  <c r="AA45" i="9"/>
  <c r="AA46" i="9"/>
  <c r="AA47" i="9"/>
  <c r="AA48" i="9"/>
  <c r="AA49" i="9"/>
  <c r="AA50" i="9"/>
  <c r="AA51" i="9"/>
  <c r="AA52" i="9"/>
  <c r="AA53" i="9"/>
  <c r="AA54" i="9"/>
  <c r="AA56" i="9"/>
  <c r="Z3" i="9"/>
  <c r="Z4" i="9"/>
  <c r="Z5" i="9"/>
  <c r="Z6" i="9"/>
  <c r="Z7" i="9"/>
  <c r="Z8" i="9"/>
  <c r="Z9" i="9"/>
  <c r="Z10" i="9"/>
  <c r="Z11" i="9"/>
  <c r="Z12" i="9"/>
  <c r="Z13" i="9"/>
  <c r="Z14" i="9"/>
  <c r="Z15" i="9"/>
  <c r="Z16" i="9"/>
  <c r="Z17" i="9"/>
  <c r="Z18" i="9"/>
  <c r="Z19" i="9"/>
  <c r="Z20" i="9"/>
  <c r="Z21" i="9"/>
  <c r="Z22" i="9"/>
  <c r="Z23" i="9"/>
  <c r="Z24" i="9"/>
  <c r="Z25" i="9"/>
  <c r="Z26" i="9"/>
  <c r="Z27" i="9"/>
  <c r="Z28" i="9"/>
  <c r="Z29" i="9"/>
  <c r="Z30" i="9"/>
  <c r="Z31" i="9"/>
  <c r="Z32" i="9"/>
  <c r="Z33" i="9"/>
  <c r="Z34" i="9"/>
  <c r="Z35" i="9"/>
  <c r="Z36" i="9"/>
  <c r="Z37" i="9"/>
  <c r="Z38" i="9"/>
  <c r="Z39" i="9"/>
  <c r="Z40" i="9"/>
  <c r="Z41" i="9"/>
  <c r="Z42" i="9"/>
  <c r="Z43" i="9"/>
  <c r="Z44" i="9"/>
  <c r="Z45" i="9"/>
  <c r="Z46" i="9"/>
  <c r="Z47" i="9"/>
  <c r="Z48" i="9"/>
  <c r="Z49" i="9"/>
  <c r="Z50" i="9"/>
  <c r="Z51" i="9"/>
  <c r="Z52" i="9"/>
  <c r="Z53" i="9"/>
  <c r="Z54" i="9"/>
  <c r="Z56" i="9"/>
  <c r="AT53" i="9"/>
  <c r="Y3" i="9"/>
  <c r="Y4" i="9"/>
  <c r="Y5" i="9"/>
  <c r="Y6" i="9"/>
  <c r="Y7" i="9"/>
  <c r="Y8" i="9"/>
  <c r="Y9" i="9"/>
  <c r="Y10" i="9"/>
  <c r="Y11" i="9"/>
  <c r="Y12" i="9"/>
  <c r="Y13" i="9"/>
  <c r="Y14" i="9"/>
  <c r="Y15" i="9"/>
  <c r="Y16" i="9"/>
  <c r="Y17" i="9"/>
  <c r="Y18" i="9"/>
  <c r="Y19" i="9"/>
  <c r="Y20" i="9"/>
  <c r="Y21" i="9"/>
  <c r="Y22" i="9"/>
  <c r="Y23" i="9"/>
  <c r="Y24" i="9"/>
  <c r="Y25" i="9"/>
  <c r="Y26" i="9"/>
  <c r="Y27" i="9"/>
  <c r="Y28" i="9"/>
  <c r="Y29" i="9"/>
  <c r="Y30" i="9"/>
  <c r="Y31" i="9"/>
  <c r="Y32" i="9"/>
  <c r="Y33" i="9"/>
  <c r="Y34" i="9"/>
  <c r="Y35" i="9"/>
  <c r="Y36" i="9"/>
  <c r="Y37" i="9"/>
  <c r="Y38" i="9"/>
  <c r="Y39" i="9"/>
  <c r="Y40" i="9"/>
  <c r="Y41" i="9"/>
  <c r="Y42" i="9"/>
  <c r="Y43" i="9"/>
  <c r="Y44" i="9"/>
  <c r="Y45" i="9"/>
  <c r="Y46" i="9"/>
  <c r="Y47" i="9"/>
  <c r="Y48" i="9"/>
  <c r="Y49" i="9"/>
  <c r="Y50" i="9"/>
  <c r="Y51" i="9"/>
  <c r="Y52" i="9"/>
  <c r="Y53" i="9"/>
  <c r="Y54" i="9"/>
  <c r="Y56" i="9"/>
  <c r="X3" i="9"/>
  <c r="X4" i="9"/>
  <c r="X5" i="9"/>
  <c r="X6" i="9"/>
  <c r="X7" i="9"/>
  <c r="X8" i="9"/>
  <c r="X9" i="9"/>
  <c r="X10" i="9"/>
  <c r="X11" i="9"/>
  <c r="X12" i="9"/>
  <c r="X13" i="9"/>
  <c r="X14" i="9"/>
  <c r="X15" i="9"/>
  <c r="X16" i="9"/>
  <c r="X17" i="9"/>
  <c r="X18" i="9"/>
  <c r="X19" i="9"/>
  <c r="X20" i="9"/>
  <c r="X21" i="9"/>
  <c r="X22" i="9"/>
  <c r="X23" i="9"/>
  <c r="X24" i="9"/>
  <c r="X25" i="9"/>
  <c r="X26" i="9"/>
  <c r="X27" i="9"/>
  <c r="X28" i="9"/>
  <c r="X29" i="9"/>
  <c r="X30" i="9"/>
  <c r="X31" i="9"/>
  <c r="X32" i="9"/>
  <c r="X33" i="9"/>
  <c r="X34" i="9"/>
  <c r="X35" i="9"/>
  <c r="X36" i="9"/>
  <c r="X37" i="9"/>
  <c r="X38" i="9"/>
  <c r="X39" i="9"/>
  <c r="X40" i="9"/>
  <c r="X41" i="9"/>
  <c r="X42" i="9"/>
  <c r="X43" i="9"/>
  <c r="X44" i="9"/>
  <c r="X45" i="9"/>
  <c r="X46" i="9"/>
  <c r="X47" i="9"/>
  <c r="X48" i="9"/>
  <c r="X49" i="9"/>
  <c r="X50" i="9"/>
  <c r="X51" i="9"/>
  <c r="X52" i="9"/>
  <c r="X53" i="9"/>
  <c r="X54" i="9"/>
  <c r="X56" i="9"/>
  <c r="W3" i="9"/>
  <c r="W4" i="9"/>
  <c r="W5" i="9"/>
  <c r="W6" i="9"/>
  <c r="W7" i="9"/>
  <c r="W8" i="9"/>
  <c r="W9" i="9"/>
  <c r="W10" i="9"/>
  <c r="W11" i="9"/>
  <c r="W12" i="9"/>
  <c r="W13" i="9"/>
  <c r="W14" i="9"/>
  <c r="W15" i="9"/>
  <c r="W16" i="9"/>
  <c r="W17" i="9"/>
  <c r="W18" i="9"/>
  <c r="W19" i="9"/>
  <c r="W20" i="9"/>
  <c r="W21" i="9"/>
  <c r="W22" i="9"/>
  <c r="W23" i="9"/>
  <c r="W24" i="9"/>
  <c r="W25" i="9"/>
  <c r="W26" i="9"/>
  <c r="W27" i="9"/>
  <c r="W28" i="9"/>
  <c r="W29" i="9"/>
  <c r="W30" i="9"/>
  <c r="W31" i="9"/>
  <c r="W32" i="9"/>
  <c r="W33" i="9"/>
  <c r="W34" i="9"/>
  <c r="W35" i="9"/>
  <c r="W36" i="9"/>
  <c r="W37" i="9"/>
  <c r="W38" i="9"/>
  <c r="W39" i="9"/>
  <c r="W40" i="9"/>
  <c r="W41" i="9"/>
  <c r="W42" i="9"/>
  <c r="W43" i="9"/>
  <c r="W44" i="9"/>
  <c r="W45" i="9"/>
  <c r="W46" i="9"/>
  <c r="W47" i="9"/>
  <c r="W48" i="9"/>
  <c r="W49" i="9"/>
  <c r="W50" i="9"/>
  <c r="W51" i="9"/>
  <c r="W52" i="9"/>
  <c r="W53" i="9"/>
  <c r="W54" i="9"/>
  <c r="W56" i="9"/>
  <c r="V3" i="9"/>
  <c r="V4" i="9"/>
  <c r="V5" i="9"/>
  <c r="V6" i="9"/>
  <c r="V7" i="9"/>
  <c r="V8" i="9"/>
  <c r="V9" i="9"/>
  <c r="V10" i="9"/>
  <c r="V11" i="9"/>
  <c r="V12" i="9"/>
  <c r="V13" i="9"/>
  <c r="V14" i="9"/>
  <c r="V15" i="9"/>
  <c r="V16" i="9"/>
  <c r="V17" i="9"/>
  <c r="V18" i="9"/>
  <c r="V19" i="9"/>
  <c r="V20" i="9"/>
  <c r="V21" i="9"/>
  <c r="V22" i="9"/>
  <c r="V23" i="9"/>
  <c r="V24" i="9"/>
  <c r="V25" i="9"/>
  <c r="V26" i="9"/>
  <c r="V27" i="9"/>
  <c r="V28" i="9"/>
  <c r="V29" i="9"/>
  <c r="V30" i="9"/>
  <c r="V31" i="9"/>
  <c r="V32" i="9"/>
  <c r="V33" i="9"/>
  <c r="V34" i="9"/>
  <c r="V35" i="9"/>
  <c r="V36" i="9"/>
  <c r="V37" i="9"/>
  <c r="V38" i="9"/>
  <c r="V39" i="9"/>
  <c r="V40" i="9"/>
  <c r="V41" i="9"/>
  <c r="V42" i="9"/>
  <c r="V43" i="9"/>
  <c r="V44" i="9"/>
  <c r="V45" i="9"/>
  <c r="V46" i="9"/>
  <c r="V47" i="9"/>
  <c r="V48" i="9"/>
  <c r="V49" i="9"/>
  <c r="V50" i="9"/>
  <c r="V51" i="9"/>
  <c r="V52" i="9"/>
  <c r="V53" i="9"/>
  <c r="V54" i="9"/>
  <c r="V56" i="9"/>
  <c r="AP39" i="9"/>
  <c r="AP43" i="9"/>
  <c r="AP47" i="9"/>
  <c r="AP51" i="9"/>
  <c r="G88" i="9"/>
  <c r="U3" i="9"/>
  <c r="U4" i="9"/>
  <c r="U5" i="9"/>
  <c r="U6" i="9"/>
  <c r="U7" i="9"/>
  <c r="U8" i="9"/>
  <c r="U9" i="9"/>
  <c r="U10" i="9"/>
  <c r="U11" i="9"/>
  <c r="U12" i="9"/>
  <c r="U13" i="9"/>
  <c r="U14" i="9"/>
  <c r="U15" i="9"/>
  <c r="U16" i="9"/>
  <c r="U17" i="9"/>
  <c r="U18" i="9"/>
  <c r="U19" i="9"/>
  <c r="U20" i="9"/>
  <c r="U21" i="9"/>
  <c r="U22" i="9"/>
  <c r="U23" i="9"/>
  <c r="U24" i="9"/>
  <c r="U25" i="9"/>
  <c r="U26" i="9"/>
  <c r="U27" i="9"/>
  <c r="U28" i="9"/>
  <c r="U29" i="9"/>
  <c r="U30" i="9"/>
  <c r="U31" i="9"/>
  <c r="U32" i="9"/>
  <c r="U33" i="9"/>
  <c r="U34" i="9"/>
  <c r="U35" i="9"/>
  <c r="U36" i="9"/>
  <c r="U37" i="9"/>
  <c r="U38" i="9"/>
  <c r="U39" i="9"/>
  <c r="U40" i="9"/>
  <c r="U41" i="9"/>
  <c r="U42" i="9"/>
  <c r="U43" i="9"/>
  <c r="U44" i="9"/>
  <c r="U45" i="9"/>
  <c r="U46" i="9"/>
  <c r="U47" i="9"/>
  <c r="U48" i="9"/>
  <c r="U49" i="9"/>
  <c r="U50" i="9"/>
  <c r="U51" i="9"/>
  <c r="U52" i="9"/>
  <c r="U53" i="9"/>
  <c r="U54" i="9"/>
  <c r="U56" i="9"/>
  <c r="AO50" i="9"/>
  <c r="C84" i="9"/>
  <c r="BF54" i="9"/>
  <c r="BB53" i="9"/>
  <c r="AW53" i="9"/>
  <c r="AR53" i="9"/>
  <c r="AP53" i="9"/>
  <c r="AO53" i="9"/>
  <c r="BG52" i="9"/>
  <c r="BF52" i="9"/>
  <c r="BE52" i="9"/>
  <c r="BC52" i="9"/>
  <c r="BB52" i="9"/>
  <c r="BA52" i="9"/>
  <c r="AY52" i="9"/>
  <c r="AW52" i="9"/>
  <c r="AU52" i="9"/>
  <c r="AS52" i="9"/>
  <c r="AQ52" i="9"/>
  <c r="AO52" i="9"/>
  <c r="BG51" i="9"/>
  <c r="BF51" i="9"/>
  <c r="BE51" i="9"/>
  <c r="BC51" i="9"/>
  <c r="BB51" i="9"/>
  <c r="BA51" i="9"/>
  <c r="AY51" i="9"/>
  <c r="AW51" i="9"/>
  <c r="AU51" i="9"/>
  <c r="AS51" i="9"/>
  <c r="AQ51" i="9"/>
  <c r="AO51" i="9"/>
  <c r="BG50" i="9"/>
  <c r="BF50" i="9"/>
  <c r="BE50" i="9"/>
  <c r="BC50" i="9"/>
  <c r="BB50" i="9"/>
  <c r="BA50" i="9"/>
  <c r="AY50" i="9"/>
  <c r="AW50" i="9"/>
  <c r="AU50" i="9"/>
  <c r="AS50" i="9"/>
  <c r="AQ50" i="9"/>
  <c r="BG49" i="9"/>
  <c r="BF49" i="9"/>
  <c r="BE49" i="9"/>
  <c r="BC49" i="9"/>
  <c r="BB49" i="9"/>
  <c r="BA49" i="9"/>
  <c r="AY49" i="9"/>
  <c r="AW49" i="9"/>
  <c r="AU49" i="9"/>
  <c r="AS49" i="9"/>
  <c r="AQ49" i="9"/>
  <c r="AP49" i="9"/>
  <c r="AO49" i="9"/>
  <c r="BG48" i="9"/>
  <c r="BF48" i="9"/>
  <c r="BE48" i="9"/>
  <c r="BC48" i="9"/>
  <c r="BB48" i="9"/>
  <c r="BA48" i="9"/>
  <c r="AY48" i="9"/>
  <c r="AW48" i="9"/>
  <c r="AU48" i="9"/>
  <c r="AS48" i="9"/>
  <c r="AQ48" i="9"/>
  <c r="AO48" i="9"/>
  <c r="BG47" i="9"/>
  <c r="BF47" i="9"/>
  <c r="BE47" i="9"/>
  <c r="BC47" i="9"/>
  <c r="BB47" i="9"/>
  <c r="BA47" i="9"/>
  <c r="AY47" i="9"/>
  <c r="AW47" i="9"/>
  <c r="AU47" i="9"/>
  <c r="AS47" i="9"/>
  <c r="AQ47" i="9"/>
  <c r="AO47" i="9"/>
  <c r="BG46" i="9"/>
  <c r="BF46" i="9"/>
  <c r="BE46" i="9"/>
  <c r="BC46" i="9"/>
  <c r="BB46" i="9"/>
  <c r="BA46" i="9"/>
  <c r="AY46" i="9"/>
  <c r="AW46" i="9"/>
  <c r="AU46" i="9"/>
  <c r="AS46" i="9"/>
  <c r="AQ46" i="9"/>
  <c r="AO46" i="9"/>
  <c r="BG45" i="9"/>
  <c r="BF45" i="9"/>
  <c r="BE45" i="9"/>
  <c r="BC45" i="9"/>
  <c r="BB45" i="9"/>
  <c r="BA45" i="9"/>
  <c r="AY45" i="9"/>
  <c r="AW45" i="9"/>
  <c r="AU45" i="9"/>
  <c r="AS45" i="9"/>
  <c r="AQ45" i="9"/>
  <c r="AP45" i="9"/>
  <c r="AO45" i="9"/>
  <c r="BG44" i="9"/>
  <c r="BF44" i="9"/>
  <c r="BE44" i="9"/>
  <c r="BC44" i="9"/>
  <c r="BB44" i="9"/>
  <c r="BA44" i="9"/>
  <c r="AY44" i="9"/>
  <c r="AW44" i="9"/>
  <c r="AU44" i="9"/>
  <c r="AS44" i="9"/>
  <c r="AQ44" i="9"/>
  <c r="AP44" i="9"/>
  <c r="AO44" i="9"/>
  <c r="BG43" i="9"/>
  <c r="BF43" i="9"/>
  <c r="BE43" i="9"/>
  <c r="BC43" i="9"/>
  <c r="BB43" i="9"/>
  <c r="BA43" i="9"/>
  <c r="AY43" i="9"/>
  <c r="AW43" i="9"/>
  <c r="AU43" i="9"/>
  <c r="AS43" i="9"/>
  <c r="AQ43" i="9"/>
  <c r="AO43" i="9"/>
  <c r="BG42" i="9"/>
  <c r="BF42" i="9"/>
  <c r="BE42" i="9"/>
  <c r="BC42" i="9"/>
  <c r="BB42" i="9"/>
  <c r="BA42" i="9"/>
  <c r="AY42" i="9"/>
  <c r="AW42" i="9"/>
  <c r="AU42" i="9"/>
  <c r="AS42" i="9"/>
  <c r="AQ42" i="9"/>
  <c r="AP42" i="9"/>
  <c r="AO42" i="9"/>
  <c r="BG41" i="9"/>
  <c r="BF41" i="9"/>
  <c r="BE41" i="9"/>
  <c r="BC41" i="9"/>
  <c r="BB41" i="9"/>
  <c r="BA41" i="9"/>
  <c r="AY41" i="9"/>
  <c r="AW41" i="9"/>
  <c r="AU41" i="9"/>
  <c r="AS41" i="9"/>
  <c r="AQ41" i="9"/>
  <c r="AP41" i="9"/>
  <c r="AO41" i="9"/>
  <c r="BG40" i="9"/>
  <c r="BF40" i="9"/>
  <c r="BE40" i="9"/>
  <c r="BC40" i="9"/>
  <c r="BB40" i="9"/>
  <c r="BA40" i="9"/>
  <c r="AY40" i="9"/>
  <c r="AW40" i="9"/>
  <c r="AU40" i="9"/>
  <c r="AS40" i="9"/>
  <c r="AQ40" i="9"/>
  <c r="AP40" i="9"/>
  <c r="AO40" i="9"/>
  <c r="BG39" i="9"/>
  <c r="BF39" i="9"/>
  <c r="BE39" i="9"/>
  <c r="BC39" i="9"/>
  <c r="BB39" i="9"/>
  <c r="BA39" i="9"/>
  <c r="AY39" i="9"/>
  <c r="AW39" i="9"/>
  <c r="AU39" i="9"/>
  <c r="AS39" i="9"/>
  <c r="AQ39" i="9"/>
  <c r="AO39" i="9"/>
  <c r="BG38" i="9"/>
  <c r="BF38" i="9"/>
  <c r="BE38" i="9"/>
  <c r="BC38" i="9"/>
  <c r="BB38" i="9"/>
  <c r="BA38" i="9"/>
  <c r="AY38" i="9"/>
  <c r="AW38" i="9"/>
  <c r="AU38" i="9"/>
  <c r="AS38" i="9"/>
  <c r="AQ38" i="9"/>
  <c r="AP38" i="9"/>
  <c r="AO38" i="9"/>
  <c r="BG37" i="9"/>
  <c r="BF37" i="9"/>
  <c r="BE37" i="9"/>
  <c r="BC37" i="9"/>
  <c r="BB37" i="9"/>
  <c r="BA37" i="9"/>
  <c r="AY37" i="9"/>
  <c r="AW37" i="9"/>
  <c r="AU37" i="9"/>
  <c r="AS37" i="9"/>
  <c r="AQ37" i="9"/>
  <c r="AP37" i="9"/>
  <c r="AO37" i="9"/>
  <c r="BG36" i="9"/>
  <c r="BF36" i="9"/>
  <c r="BE36" i="9"/>
  <c r="BC36" i="9"/>
  <c r="BB36" i="9"/>
  <c r="BA36" i="9"/>
  <c r="AY36" i="9"/>
  <c r="AW36" i="9"/>
  <c r="AU36" i="9"/>
  <c r="AS36" i="9"/>
  <c r="AQ36" i="9"/>
  <c r="AP36" i="9"/>
  <c r="AO36" i="9"/>
  <c r="BG35" i="9"/>
  <c r="BF35" i="9"/>
  <c r="BE35" i="9"/>
  <c r="BC35" i="9"/>
  <c r="BB35" i="9"/>
  <c r="BA35" i="9"/>
  <c r="AY35" i="9"/>
  <c r="AW35" i="9"/>
  <c r="AU35" i="9"/>
  <c r="AS35" i="9"/>
  <c r="AQ35" i="9"/>
  <c r="AO35" i="9"/>
  <c r="BG34" i="9"/>
  <c r="BF34" i="9"/>
  <c r="BE34" i="9"/>
  <c r="BC34" i="9"/>
  <c r="BB34" i="9"/>
  <c r="BA34" i="9"/>
  <c r="AY34" i="9"/>
  <c r="AW34" i="9"/>
  <c r="AU34" i="9"/>
  <c r="AS34" i="9"/>
  <c r="AQ34" i="9"/>
  <c r="AP34" i="9"/>
  <c r="AO34" i="9"/>
  <c r="BG33" i="9"/>
  <c r="BF33" i="9"/>
  <c r="BE33" i="9"/>
  <c r="BC33" i="9"/>
  <c r="BB33" i="9"/>
  <c r="BA33" i="9"/>
  <c r="AY33" i="9"/>
  <c r="AW33" i="9"/>
  <c r="AU33" i="9"/>
  <c r="AS33" i="9"/>
  <c r="AQ33" i="9"/>
  <c r="AP33" i="9"/>
  <c r="AO33" i="9"/>
  <c r="BG32" i="9"/>
  <c r="BF32" i="9"/>
  <c r="BE32" i="9"/>
  <c r="BC32" i="9"/>
  <c r="BB32" i="9"/>
  <c r="BA32" i="9"/>
  <c r="AY32" i="9"/>
  <c r="AW32" i="9"/>
  <c r="AU32" i="9"/>
  <c r="AS32" i="9"/>
  <c r="AQ32" i="9"/>
  <c r="AP32" i="9"/>
  <c r="AO32" i="9"/>
  <c r="BG31" i="9"/>
  <c r="BF31" i="9"/>
  <c r="BE31" i="9"/>
  <c r="BC31" i="9"/>
  <c r="BB31" i="9"/>
  <c r="BA31" i="9"/>
  <c r="AY31" i="9"/>
  <c r="AW31" i="9"/>
  <c r="AU31" i="9"/>
  <c r="AS31" i="9"/>
  <c r="AQ31" i="9"/>
  <c r="AP31" i="9"/>
  <c r="AO31" i="9"/>
  <c r="BG30" i="9"/>
  <c r="BF30" i="9"/>
  <c r="BE30" i="9"/>
  <c r="BC30" i="9"/>
  <c r="BB30" i="9"/>
  <c r="BA30" i="9"/>
  <c r="AY30" i="9"/>
  <c r="AW30" i="9"/>
  <c r="AU30" i="9"/>
  <c r="AS30" i="9"/>
  <c r="AQ30" i="9"/>
  <c r="AP30" i="9"/>
  <c r="AO30" i="9"/>
  <c r="BG29" i="9"/>
  <c r="BF29" i="9"/>
  <c r="BE29" i="9"/>
  <c r="BC29" i="9"/>
  <c r="BB29" i="9"/>
  <c r="BA29" i="9"/>
  <c r="AY29" i="9"/>
  <c r="AW29" i="9"/>
  <c r="AU29" i="9"/>
  <c r="AS29" i="9"/>
  <c r="AQ29" i="9"/>
  <c r="AP29" i="9"/>
  <c r="AO29" i="9"/>
  <c r="BG28" i="9"/>
  <c r="BF28" i="9"/>
  <c r="BE28" i="9"/>
  <c r="BC28" i="9"/>
  <c r="BB28" i="9"/>
  <c r="BA28" i="9"/>
  <c r="AY28" i="9"/>
  <c r="AW28" i="9"/>
  <c r="AU28" i="9"/>
  <c r="AS28" i="9"/>
  <c r="AQ28" i="9"/>
  <c r="AP28" i="9"/>
  <c r="AO28" i="9"/>
  <c r="BG27" i="9"/>
  <c r="BF27" i="9"/>
  <c r="BE27" i="9"/>
  <c r="BC27" i="9"/>
  <c r="BB27" i="9"/>
  <c r="BA27" i="9"/>
  <c r="AY27" i="9"/>
  <c r="AW27" i="9"/>
  <c r="AU27" i="9"/>
  <c r="AS27" i="9"/>
  <c r="AQ27" i="9"/>
  <c r="AP27" i="9"/>
  <c r="AO27" i="9"/>
  <c r="BG26" i="9"/>
  <c r="BF26" i="9"/>
  <c r="BE26" i="9"/>
  <c r="BC26" i="9"/>
  <c r="BB26" i="9"/>
  <c r="BA26" i="9"/>
  <c r="AY26" i="9"/>
  <c r="AW26" i="9"/>
  <c r="AU26" i="9"/>
  <c r="AS26" i="9"/>
  <c r="AQ26" i="9"/>
  <c r="AP26" i="9"/>
  <c r="AO26" i="9"/>
  <c r="BG25" i="9"/>
  <c r="BF25" i="9"/>
  <c r="BE25" i="9"/>
  <c r="BC25" i="9"/>
  <c r="BB25" i="9"/>
  <c r="BA25" i="9"/>
  <c r="AY25" i="9"/>
  <c r="AW25" i="9"/>
  <c r="AU25" i="9"/>
  <c r="AS25" i="9"/>
  <c r="AQ25" i="9"/>
  <c r="AP25" i="9"/>
  <c r="AO25" i="9"/>
  <c r="BG24" i="9"/>
  <c r="BF24" i="9"/>
  <c r="BE24" i="9"/>
  <c r="BC24" i="9"/>
  <c r="BB24" i="9"/>
  <c r="BA24" i="9"/>
  <c r="AY24" i="9"/>
  <c r="AW24" i="9"/>
  <c r="AU24" i="9"/>
  <c r="AS24" i="9"/>
  <c r="AQ24" i="9"/>
  <c r="AP24" i="9"/>
  <c r="AO24" i="9"/>
  <c r="BG23" i="9"/>
  <c r="BF23" i="9"/>
  <c r="BE23" i="9"/>
  <c r="BC23" i="9"/>
  <c r="BB23" i="9"/>
  <c r="BA23" i="9"/>
  <c r="AY23" i="9"/>
  <c r="AW23" i="9"/>
  <c r="AU23" i="9"/>
  <c r="AS23" i="9"/>
  <c r="AQ23" i="9"/>
  <c r="AP23" i="9"/>
  <c r="AO23" i="9"/>
  <c r="BG22" i="9"/>
  <c r="BF22" i="9"/>
  <c r="BE22" i="9"/>
  <c r="BC22" i="9"/>
  <c r="BB22" i="9"/>
  <c r="BA22" i="9"/>
  <c r="AY22" i="9"/>
  <c r="AW22" i="9"/>
  <c r="AV22" i="9"/>
  <c r="AU22" i="9"/>
  <c r="AS22" i="9"/>
  <c r="AR22" i="9"/>
  <c r="AQ22" i="9"/>
  <c r="AP22" i="9"/>
  <c r="AO22" i="9"/>
  <c r="BG21" i="9"/>
  <c r="BF21" i="9"/>
  <c r="BE21" i="9"/>
  <c r="BC21" i="9"/>
  <c r="BB21" i="9"/>
  <c r="BA21" i="9"/>
  <c r="AY21" i="9"/>
  <c r="AW21" i="9"/>
  <c r="AV21" i="9"/>
  <c r="AU21" i="9"/>
  <c r="AS21" i="9"/>
  <c r="AR21" i="9"/>
  <c r="AQ21" i="9"/>
  <c r="AP21" i="9"/>
  <c r="AO21" i="9"/>
  <c r="BG20" i="9"/>
  <c r="BF20" i="9"/>
  <c r="BE20" i="9"/>
  <c r="BC20" i="9"/>
  <c r="BB20" i="9"/>
  <c r="BA20" i="9"/>
  <c r="AY20" i="9"/>
  <c r="AW20" i="9"/>
  <c r="AV20" i="9"/>
  <c r="AU20" i="9"/>
  <c r="AS20" i="9"/>
  <c r="AR20" i="9"/>
  <c r="AQ20" i="9"/>
  <c r="AP20" i="9"/>
  <c r="AO20" i="9"/>
  <c r="BG19" i="9"/>
  <c r="BF19" i="9"/>
  <c r="BE19" i="9"/>
  <c r="BC19" i="9"/>
  <c r="BB19" i="9"/>
  <c r="BA19" i="9"/>
  <c r="AY19" i="9"/>
  <c r="AW19" i="9"/>
  <c r="AV19" i="9"/>
  <c r="AU19" i="9"/>
  <c r="AS19" i="9"/>
  <c r="AR19" i="9"/>
  <c r="AQ19" i="9"/>
  <c r="AP19" i="9"/>
  <c r="AO19" i="9"/>
  <c r="BG18" i="9"/>
  <c r="BF18" i="9"/>
  <c r="BE18" i="9"/>
  <c r="BC18" i="9"/>
  <c r="BB18" i="9"/>
  <c r="BA18" i="9"/>
  <c r="AY18" i="9"/>
  <c r="AW18" i="9"/>
  <c r="AV18" i="9"/>
  <c r="AU18" i="9"/>
  <c r="AS18" i="9"/>
  <c r="AR18" i="9"/>
  <c r="AQ18" i="9"/>
  <c r="AP18" i="9"/>
  <c r="AO18" i="9"/>
  <c r="BG17" i="9"/>
  <c r="BF17" i="9"/>
  <c r="BE17" i="9"/>
  <c r="BC17" i="9"/>
  <c r="BB17" i="9"/>
  <c r="BA17" i="9"/>
  <c r="AY17" i="9"/>
  <c r="AW17" i="9"/>
  <c r="AV17" i="9"/>
  <c r="AU17" i="9"/>
  <c r="AS17" i="9"/>
  <c r="AR17" i="9"/>
  <c r="AQ17" i="9"/>
  <c r="AP17" i="9"/>
  <c r="AO17" i="9"/>
  <c r="BG16" i="9"/>
  <c r="BF16" i="9"/>
  <c r="BE16" i="9"/>
  <c r="BC16" i="9"/>
  <c r="BB16" i="9"/>
  <c r="BA16" i="9"/>
  <c r="AY16" i="9"/>
  <c r="AW16" i="9"/>
  <c r="AV16" i="9"/>
  <c r="AU16" i="9"/>
  <c r="AS16" i="9"/>
  <c r="AR16" i="9"/>
  <c r="AQ16" i="9"/>
  <c r="AP16" i="9"/>
  <c r="AO16" i="9"/>
  <c r="BG15" i="9"/>
  <c r="BF15" i="9"/>
  <c r="BE15" i="9"/>
  <c r="BC15" i="9"/>
  <c r="BB15" i="9"/>
  <c r="BA15" i="9"/>
  <c r="AY15" i="9"/>
  <c r="AW15" i="9"/>
  <c r="AV15" i="9"/>
  <c r="AU15" i="9"/>
  <c r="AS15" i="9"/>
  <c r="AR15" i="9"/>
  <c r="AQ15" i="9"/>
  <c r="AP15" i="9"/>
  <c r="AO15" i="9"/>
  <c r="BG14" i="9"/>
  <c r="BF14" i="9"/>
  <c r="BE14" i="9"/>
  <c r="BC14" i="9"/>
  <c r="BB14" i="9"/>
  <c r="BA14" i="9"/>
  <c r="AY14" i="9"/>
  <c r="AW14" i="9"/>
  <c r="AV14" i="9"/>
  <c r="AU14" i="9"/>
  <c r="AS14" i="9"/>
  <c r="AR14" i="9"/>
  <c r="AQ14" i="9"/>
  <c r="AP14" i="9"/>
  <c r="AO14" i="9"/>
  <c r="BG13" i="9"/>
  <c r="BF13" i="9"/>
  <c r="BE13" i="9"/>
  <c r="BC13" i="9"/>
  <c r="BB13" i="9"/>
  <c r="BA13" i="9"/>
  <c r="AY13" i="9"/>
  <c r="AW13" i="9"/>
  <c r="AV13" i="9"/>
  <c r="AU13" i="9"/>
  <c r="AS13" i="9"/>
  <c r="AR13" i="9"/>
  <c r="AQ13" i="9"/>
  <c r="AP13" i="9"/>
  <c r="AO13" i="9"/>
  <c r="BG12" i="9"/>
  <c r="BF12" i="9"/>
  <c r="BE12" i="9"/>
  <c r="BC12" i="9"/>
  <c r="BB12" i="9"/>
  <c r="BA12" i="9"/>
  <c r="AY12" i="9"/>
  <c r="AW12" i="9"/>
  <c r="AV12" i="9"/>
  <c r="AU12" i="9"/>
  <c r="AS12" i="9"/>
  <c r="AR12" i="9"/>
  <c r="AQ12" i="9"/>
  <c r="AP12" i="9"/>
  <c r="AO12" i="9"/>
  <c r="BG11" i="9"/>
  <c r="BF11" i="9"/>
  <c r="BE11" i="9"/>
  <c r="BC11" i="9"/>
  <c r="BB11" i="9"/>
  <c r="BA11" i="9"/>
  <c r="AY11" i="9"/>
  <c r="AW11" i="9"/>
  <c r="AV11" i="9"/>
  <c r="AU11" i="9"/>
  <c r="AS11" i="9"/>
  <c r="AR11" i="9"/>
  <c r="AQ11" i="9"/>
  <c r="AP11" i="9"/>
  <c r="AO11" i="9"/>
  <c r="BG10" i="9"/>
  <c r="BF10" i="9"/>
  <c r="BE10" i="9"/>
  <c r="BC10" i="9"/>
  <c r="BB10" i="9"/>
  <c r="BA10" i="9"/>
  <c r="AY10" i="9"/>
  <c r="AW10" i="9"/>
  <c r="AV10" i="9"/>
  <c r="AU10" i="9"/>
  <c r="AS10" i="9"/>
  <c r="AR10" i="9"/>
  <c r="AQ10" i="9"/>
  <c r="AP10" i="9"/>
  <c r="AO10" i="9"/>
  <c r="BG9" i="9"/>
  <c r="BF9" i="9"/>
  <c r="BE9" i="9"/>
  <c r="BC9" i="9"/>
  <c r="BB9" i="9"/>
  <c r="BA9" i="9"/>
  <c r="AY9" i="9"/>
  <c r="AW9" i="9"/>
  <c r="AV9" i="9"/>
  <c r="AU9" i="9"/>
  <c r="AS9" i="9"/>
  <c r="AR9" i="9"/>
  <c r="AQ9" i="9"/>
  <c r="AP9" i="9"/>
  <c r="AO9" i="9"/>
  <c r="BG8" i="9"/>
  <c r="BF8" i="9"/>
  <c r="BE8" i="9"/>
  <c r="BC8" i="9"/>
  <c r="BB8" i="9"/>
  <c r="BA8" i="9"/>
  <c r="AY8" i="9"/>
  <c r="AW8" i="9"/>
  <c r="AV8" i="9"/>
  <c r="AU8" i="9"/>
  <c r="AS8" i="9"/>
  <c r="AR8" i="9"/>
  <c r="AQ8" i="9"/>
  <c r="AP8" i="9"/>
  <c r="AO8" i="9"/>
  <c r="BG7" i="9"/>
  <c r="BF7" i="9"/>
  <c r="BE7" i="9"/>
  <c r="BC7" i="9"/>
  <c r="BB7" i="9"/>
  <c r="BA7" i="9"/>
  <c r="AY7" i="9"/>
  <c r="AW7" i="9"/>
  <c r="AV7" i="9"/>
  <c r="AU7" i="9"/>
  <c r="AS7" i="9"/>
  <c r="AR7" i="9"/>
  <c r="AQ7" i="9"/>
  <c r="AP7" i="9"/>
  <c r="AO7" i="9"/>
  <c r="BG6" i="9"/>
  <c r="BF6" i="9"/>
  <c r="BE6" i="9"/>
  <c r="BC6" i="9"/>
  <c r="BB6" i="9"/>
  <c r="BA6" i="9"/>
  <c r="AY6" i="9"/>
  <c r="AW6" i="9"/>
  <c r="AV6" i="9"/>
  <c r="AU6" i="9"/>
  <c r="AS6" i="9"/>
  <c r="AR6" i="9"/>
  <c r="AQ6" i="9"/>
  <c r="AP6" i="9"/>
  <c r="AO6" i="9"/>
  <c r="BG5" i="9"/>
  <c r="BF5" i="9"/>
  <c r="BE5" i="9"/>
  <c r="BC5" i="9"/>
  <c r="BB5" i="9"/>
  <c r="BA5" i="9"/>
  <c r="AY5" i="9"/>
  <c r="AW5" i="9"/>
  <c r="AV5" i="9"/>
  <c r="AU5" i="9"/>
  <c r="AS5" i="9"/>
  <c r="AR5" i="9"/>
  <c r="AQ5" i="9"/>
  <c r="AP5" i="9"/>
  <c r="AO5" i="9"/>
  <c r="BG4" i="9"/>
  <c r="BF4" i="9"/>
  <c r="BE4" i="9"/>
  <c r="BC4" i="9"/>
  <c r="BB4" i="9"/>
  <c r="BA4" i="9"/>
  <c r="AY4" i="9"/>
  <c r="AW4" i="9"/>
  <c r="AV4" i="9"/>
  <c r="AU4" i="9"/>
  <c r="AS4" i="9"/>
  <c r="AR4" i="9"/>
  <c r="AQ4" i="9"/>
  <c r="AP4" i="9"/>
  <c r="AO4" i="9"/>
  <c r="BG3" i="9"/>
  <c r="BF3" i="9"/>
  <c r="BE3" i="9"/>
  <c r="BC3" i="9"/>
  <c r="BB3" i="9"/>
  <c r="BA3" i="9"/>
  <c r="AY3" i="9"/>
  <c r="AW3" i="9"/>
  <c r="AV3" i="9"/>
  <c r="AU3" i="9"/>
  <c r="AS3" i="9"/>
  <c r="AR3" i="9"/>
  <c r="AQ3" i="9"/>
  <c r="AP3" i="9"/>
  <c r="AO3" i="9"/>
  <c r="B100" i="8"/>
  <c r="AG3" i="8"/>
  <c r="AG4" i="8"/>
  <c r="AG5" i="8"/>
  <c r="AG6" i="8"/>
  <c r="AG7" i="8"/>
  <c r="AG8" i="8"/>
  <c r="AG9" i="8"/>
  <c r="AG10" i="8"/>
  <c r="AG11" i="8"/>
  <c r="AG12" i="8"/>
  <c r="AG13" i="8"/>
  <c r="AG14" i="8"/>
  <c r="AG15" i="8"/>
  <c r="AG16" i="8"/>
  <c r="AG17" i="8"/>
  <c r="AG18" i="8"/>
  <c r="AG19" i="8"/>
  <c r="AG20" i="8"/>
  <c r="AG21" i="8"/>
  <c r="AG22" i="8"/>
  <c r="AG23" i="8"/>
  <c r="AG24" i="8"/>
  <c r="AG25" i="8"/>
  <c r="AG26" i="8"/>
  <c r="AG27" i="8"/>
  <c r="AG28" i="8"/>
  <c r="AG29" i="8"/>
  <c r="AG30" i="8"/>
  <c r="AG31" i="8"/>
  <c r="AG32" i="8"/>
  <c r="AG33" i="8"/>
  <c r="AG34" i="8"/>
  <c r="AG35" i="8"/>
  <c r="AG36" i="8"/>
  <c r="AG37" i="8"/>
  <c r="AG38" i="8"/>
  <c r="AG39" i="8"/>
  <c r="AG40" i="8"/>
  <c r="AG41" i="8"/>
  <c r="AG42" i="8"/>
  <c r="AG43" i="8"/>
  <c r="AG44" i="8"/>
  <c r="AG45" i="8"/>
  <c r="AG46" i="8"/>
  <c r="AG47" i="8"/>
  <c r="AG48" i="8"/>
  <c r="AG49" i="8"/>
  <c r="AG50" i="8"/>
  <c r="AG51" i="8"/>
  <c r="AG52" i="8"/>
  <c r="AG53" i="8"/>
  <c r="AG54" i="8"/>
  <c r="AG56" i="8"/>
  <c r="AF3" i="8"/>
  <c r="AF4" i="8"/>
  <c r="AF5" i="8"/>
  <c r="AF6" i="8"/>
  <c r="AF7" i="8"/>
  <c r="AF8" i="8"/>
  <c r="AF9" i="8"/>
  <c r="AF10" i="8"/>
  <c r="AF11" i="8"/>
  <c r="AF12" i="8"/>
  <c r="AF13" i="8"/>
  <c r="AF14" i="8"/>
  <c r="AF15" i="8"/>
  <c r="AF16" i="8"/>
  <c r="AF17" i="8"/>
  <c r="AF18" i="8"/>
  <c r="AF19" i="8"/>
  <c r="AF20" i="8"/>
  <c r="AF21" i="8"/>
  <c r="AF22" i="8"/>
  <c r="AF23" i="8"/>
  <c r="AF24" i="8"/>
  <c r="AF25" i="8"/>
  <c r="AF26" i="8"/>
  <c r="AF27" i="8"/>
  <c r="AF28" i="8"/>
  <c r="AF29" i="8"/>
  <c r="AF30" i="8"/>
  <c r="AF31" i="8"/>
  <c r="AF32" i="8"/>
  <c r="AF33" i="8"/>
  <c r="AF34" i="8"/>
  <c r="AF35" i="8"/>
  <c r="AF36" i="8"/>
  <c r="AF37" i="8"/>
  <c r="AF38" i="8"/>
  <c r="AF39" i="8"/>
  <c r="AF40" i="8"/>
  <c r="AF41" i="8"/>
  <c r="AF42" i="8"/>
  <c r="AF43" i="8"/>
  <c r="AF44" i="8"/>
  <c r="AF45" i="8"/>
  <c r="AF46" i="8"/>
  <c r="AF47" i="8"/>
  <c r="AF48" i="8"/>
  <c r="AF49" i="8"/>
  <c r="AF50" i="8"/>
  <c r="AF51" i="8"/>
  <c r="AF52" i="8"/>
  <c r="AF53" i="8"/>
  <c r="AF54" i="8"/>
  <c r="AF56" i="8"/>
  <c r="G98" i="8"/>
  <c r="AE3" i="8"/>
  <c r="AE4" i="8"/>
  <c r="AE5" i="8"/>
  <c r="AE6" i="8"/>
  <c r="AE7" i="8"/>
  <c r="AE8" i="8"/>
  <c r="AE9" i="8"/>
  <c r="AE10" i="8"/>
  <c r="AE11" i="8"/>
  <c r="AE12" i="8"/>
  <c r="AE13" i="8"/>
  <c r="AE14" i="8"/>
  <c r="AE15" i="8"/>
  <c r="AE16" i="8"/>
  <c r="AE17" i="8"/>
  <c r="AE18" i="8"/>
  <c r="AE19" i="8"/>
  <c r="AE20" i="8"/>
  <c r="AE21" i="8"/>
  <c r="AE22" i="8"/>
  <c r="AE23" i="8"/>
  <c r="AE24" i="8"/>
  <c r="AE25" i="8"/>
  <c r="AE26" i="8"/>
  <c r="AE27" i="8"/>
  <c r="AE28" i="8"/>
  <c r="AE29" i="8"/>
  <c r="AE30" i="8"/>
  <c r="AE31" i="8"/>
  <c r="AE32" i="8"/>
  <c r="AE33" i="8"/>
  <c r="AE34" i="8"/>
  <c r="AE35" i="8"/>
  <c r="AE36" i="8"/>
  <c r="AE37" i="8"/>
  <c r="AE38" i="8"/>
  <c r="AE39" i="8"/>
  <c r="AE40" i="8"/>
  <c r="AE41" i="8"/>
  <c r="AE42" i="8"/>
  <c r="AE43" i="8"/>
  <c r="AE44" i="8"/>
  <c r="AE45" i="8"/>
  <c r="AE46" i="8"/>
  <c r="AE47" i="8"/>
  <c r="AE48" i="8"/>
  <c r="AE49" i="8"/>
  <c r="AE50" i="8"/>
  <c r="AE51" i="8"/>
  <c r="AE52" i="8"/>
  <c r="AE53" i="8"/>
  <c r="AE54" i="8"/>
  <c r="AE56" i="8"/>
  <c r="AD3" i="8"/>
  <c r="AD4" i="8"/>
  <c r="AD5" i="8"/>
  <c r="AD6" i="8"/>
  <c r="AD7" i="8"/>
  <c r="AD8" i="8"/>
  <c r="AD9" i="8"/>
  <c r="AD10" i="8"/>
  <c r="AD11" i="8"/>
  <c r="AD12" i="8"/>
  <c r="AD13" i="8"/>
  <c r="AD14" i="8"/>
  <c r="AD15" i="8"/>
  <c r="AD16" i="8"/>
  <c r="AD17" i="8"/>
  <c r="AD18" i="8"/>
  <c r="AD19" i="8"/>
  <c r="AD20" i="8"/>
  <c r="AD21" i="8"/>
  <c r="AD22" i="8"/>
  <c r="AD23" i="8"/>
  <c r="AD24" i="8"/>
  <c r="AD25" i="8"/>
  <c r="AD26" i="8"/>
  <c r="AD27" i="8"/>
  <c r="AD28" i="8"/>
  <c r="AD29" i="8"/>
  <c r="AD30" i="8"/>
  <c r="AD31" i="8"/>
  <c r="AD32" i="8"/>
  <c r="AD33" i="8"/>
  <c r="AD34" i="8"/>
  <c r="AD35" i="8"/>
  <c r="AD36" i="8"/>
  <c r="AD37" i="8"/>
  <c r="AD38" i="8"/>
  <c r="AD39" i="8"/>
  <c r="AD40" i="8"/>
  <c r="AD41" i="8"/>
  <c r="AD42" i="8"/>
  <c r="AD43" i="8"/>
  <c r="AD44" i="8"/>
  <c r="AD45" i="8"/>
  <c r="AD46" i="8"/>
  <c r="AD47" i="8"/>
  <c r="AD48" i="8"/>
  <c r="AD49" i="8"/>
  <c r="AD50" i="8"/>
  <c r="AD51" i="8"/>
  <c r="AD52" i="8"/>
  <c r="AD53" i="8"/>
  <c r="AD54" i="8"/>
  <c r="AD56" i="8"/>
  <c r="G96" i="8"/>
  <c r="AC3" i="8"/>
  <c r="AC4" i="8"/>
  <c r="AC5" i="8"/>
  <c r="AC6" i="8"/>
  <c r="AC7" i="8"/>
  <c r="AC8" i="8"/>
  <c r="AC9" i="8"/>
  <c r="AC10" i="8"/>
  <c r="AC11" i="8"/>
  <c r="AC12" i="8"/>
  <c r="AC13" i="8"/>
  <c r="AC14" i="8"/>
  <c r="AC15" i="8"/>
  <c r="AC16" i="8"/>
  <c r="AC17" i="8"/>
  <c r="AC18" i="8"/>
  <c r="AC19" i="8"/>
  <c r="AC20" i="8"/>
  <c r="AC21" i="8"/>
  <c r="AC22" i="8"/>
  <c r="AC23" i="8"/>
  <c r="AC24" i="8"/>
  <c r="AC25" i="8"/>
  <c r="AC26" i="8"/>
  <c r="AC27" i="8"/>
  <c r="AC28" i="8"/>
  <c r="AC29" i="8"/>
  <c r="AC30" i="8"/>
  <c r="AC31" i="8"/>
  <c r="AC32" i="8"/>
  <c r="AC33" i="8"/>
  <c r="AC34" i="8"/>
  <c r="AC35" i="8"/>
  <c r="AC36" i="8"/>
  <c r="AC37" i="8"/>
  <c r="AC38" i="8"/>
  <c r="AC39" i="8"/>
  <c r="AC40" i="8"/>
  <c r="AC41" i="8"/>
  <c r="AC42" i="8"/>
  <c r="AC43" i="8"/>
  <c r="AC44" i="8"/>
  <c r="AC45" i="8"/>
  <c r="AC46" i="8"/>
  <c r="AC47" i="8"/>
  <c r="AC48" i="8"/>
  <c r="AC49" i="8"/>
  <c r="AC50" i="8"/>
  <c r="AC51" i="8"/>
  <c r="AC52" i="8"/>
  <c r="AC53" i="8"/>
  <c r="AC54" i="8"/>
  <c r="AC56" i="8"/>
  <c r="AB3" i="8"/>
  <c r="AB4" i="8"/>
  <c r="AB5" i="8"/>
  <c r="AB6" i="8"/>
  <c r="AB7" i="8"/>
  <c r="AB8" i="8"/>
  <c r="AB9" i="8"/>
  <c r="AB10" i="8"/>
  <c r="AB11" i="8"/>
  <c r="AB12" i="8"/>
  <c r="AB13" i="8"/>
  <c r="AB14" i="8"/>
  <c r="AB15" i="8"/>
  <c r="AB16" i="8"/>
  <c r="AB17" i="8"/>
  <c r="AB18" i="8"/>
  <c r="AB19" i="8"/>
  <c r="AB20" i="8"/>
  <c r="AB21" i="8"/>
  <c r="AB22" i="8"/>
  <c r="AB23" i="8"/>
  <c r="AB24" i="8"/>
  <c r="AB25" i="8"/>
  <c r="AB26" i="8"/>
  <c r="AB27" i="8"/>
  <c r="AB28" i="8"/>
  <c r="AB29" i="8"/>
  <c r="AB30" i="8"/>
  <c r="AB31" i="8"/>
  <c r="AB32" i="8"/>
  <c r="AB33" i="8"/>
  <c r="AB34" i="8"/>
  <c r="AB35" i="8"/>
  <c r="AB36" i="8"/>
  <c r="AB37" i="8"/>
  <c r="AB38" i="8"/>
  <c r="AB39" i="8"/>
  <c r="AB40" i="8"/>
  <c r="AB41" i="8"/>
  <c r="AB42" i="8"/>
  <c r="AB43" i="8"/>
  <c r="AB44" i="8"/>
  <c r="AB45" i="8"/>
  <c r="AB46" i="8"/>
  <c r="AB47" i="8"/>
  <c r="AB48" i="8"/>
  <c r="AB49" i="8"/>
  <c r="AB50" i="8"/>
  <c r="AB51" i="8"/>
  <c r="AB52" i="8"/>
  <c r="AB53" i="8"/>
  <c r="AB54" i="8"/>
  <c r="AB56" i="8"/>
  <c r="G94" i="8"/>
  <c r="AA3" i="8"/>
  <c r="AA4" i="8"/>
  <c r="AA5" i="8"/>
  <c r="AA6" i="8"/>
  <c r="AA7" i="8"/>
  <c r="AA8" i="8"/>
  <c r="AA9" i="8"/>
  <c r="AA10" i="8"/>
  <c r="AA11" i="8"/>
  <c r="AA12" i="8"/>
  <c r="AA13" i="8"/>
  <c r="AA14" i="8"/>
  <c r="AA15" i="8"/>
  <c r="AA16" i="8"/>
  <c r="AA17" i="8"/>
  <c r="AA18" i="8"/>
  <c r="AA19" i="8"/>
  <c r="AA20" i="8"/>
  <c r="AA21" i="8"/>
  <c r="AA22" i="8"/>
  <c r="AA23" i="8"/>
  <c r="AA24" i="8"/>
  <c r="AA25" i="8"/>
  <c r="AA26" i="8"/>
  <c r="AA27" i="8"/>
  <c r="AA28" i="8"/>
  <c r="AA29" i="8"/>
  <c r="AA30" i="8"/>
  <c r="AA31" i="8"/>
  <c r="AA32" i="8"/>
  <c r="AA33" i="8"/>
  <c r="AA34" i="8"/>
  <c r="AA35" i="8"/>
  <c r="AA36" i="8"/>
  <c r="AA37" i="8"/>
  <c r="AA38" i="8"/>
  <c r="AA39" i="8"/>
  <c r="AA40" i="8"/>
  <c r="AA41" i="8"/>
  <c r="AA42" i="8"/>
  <c r="AA43" i="8"/>
  <c r="AA44" i="8"/>
  <c r="AA45" i="8"/>
  <c r="AA46" i="8"/>
  <c r="AA47" i="8"/>
  <c r="AA48" i="8"/>
  <c r="AA49" i="8"/>
  <c r="AA50" i="8"/>
  <c r="AA51" i="8"/>
  <c r="AA52" i="8"/>
  <c r="AA53" i="8"/>
  <c r="AA54" i="8"/>
  <c r="AA56" i="8"/>
  <c r="G93" i="8"/>
  <c r="Z3" i="8"/>
  <c r="Z4" i="8"/>
  <c r="Z5" i="8"/>
  <c r="Z6" i="8"/>
  <c r="Z7" i="8"/>
  <c r="Z8" i="8"/>
  <c r="Z9" i="8"/>
  <c r="Z10" i="8"/>
  <c r="Z11" i="8"/>
  <c r="Z12" i="8"/>
  <c r="Z13" i="8"/>
  <c r="Z14" i="8"/>
  <c r="Z15" i="8"/>
  <c r="Z16" i="8"/>
  <c r="Z17" i="8"/>
  <c r="Z18" i="8"/>
  <c r="Z19" i="8"/>
  <c r="Z20" i="8"/>
  <c r="Z21" i="8"/>
  <c r="Z22" i="8"/>
  <c r="Z23" i="8"/>
  <c r="Z24" i="8"/>
  <c r="Z25" i="8"/>
  <c r="Z26" i="8"/>
  <c r="Z27" i="8"/>
  <c r="Z28" i="8"/>
  <c r="Z29" i="8"/>
  <c r="Z30" i="8"/>
  <c r="Z31" i="8"/>
  <c r="Z32" i="8"/>
  <c r="Z33" i="8"/>
  <c r="Z34" i="8"/>
  <c r="Z35" i="8"/>
  <c r="Z36" i="8"/>
  <c r="Z37" i="8"/>
  <c r="Z38" i="8"/>
  <c r="Z39" i="8"/>
  <c r="Z40" i="8"/>
  <c r="Z41" i="8"/>
  <c r="Z42" i="8"/>
  <c r="Z43" i="8"/>
  <c r="Z44" i="8"/>
  <c r="Z45" i="8"/>
  <c r="Z46" i="8"/>
  <c r="Z47" i="8"/>
  <c r="Z48" i="8"/>
  <c r="Z49" i="8"/>
  <c r="Z50" i="8"/>
  <c r="Z51" i="8"/>
  <c r="Z52" i="8"/>
  <c r="Z53" i="8"/>
  <c r="Z54" i="8"/>
  <c r="Z56" i="8"/>
  <c r="G92" i="8"/>
  <c r="Y3" i="8"/>
  <c r="Y4" i="8"/>
  <c r="Y5" i="8"/>
  <c r="Y6" i="8"/>
  <c r="Y7" i="8"/>
  <c r="Y8" i="8"/>
  <c r="Y9" i="8"/>
  <c r="Y10" i="8"/>
  <c r="Y11" i="8"/>
  <c r="Y12" i="8"/>
  <c r="Y13" i="8"/>
  <c r="Y14" i="8"/>
  <c r="Y15" i="8"/>
  <c r="Y16" i="8"/>
  <c r="Y17" i="8"/>
  <c r="Y18" i="8"/>
  <c r="Y19" i="8"/>
  <c r="Y20" i="8"/>
  <c r="Y21" i="8"/>
  <c r="Y22" i="8"/>
  <c r="Y23" i="8"/>
  <c r="Y24" i="8"/>
  <c r="Y25" i="8"/>
  <c r="Y26" i="8"/>
  <c r="Y27" i="8"/>
  <c r="Y28" i="8"/>
  <c r="Y29" i="8"/>
  <c r="Y30" i="8"/>
  <c r="Y31" i="8"/>
  <c r="Y32" i="8"/>
  <c r="Y33" i="8"/>
  <c r="Y34" i="8"/>
  <c r="Y35" i="8"/>
  <c r="Y36" i="8"/>
  <c r="Y37" i="8"/>
  <c r="Y38" i="8"/>
  <c r="Y39" i="8"/>
  <c r="Y40" i="8"/>
  <c r="Y41" i="8"/>
  <c r="Y42" i="8"/>
  <c r="Y43" i="8"/>
  <c r="Y44" i="8"/>
  <c r="Y45" i="8"/>
  <c r="Y46" i="8"/>
  <c r="Y47" i="8"/>
  <c r="Y48" i="8"/>
  <c r="Y49" i="8"/>
  <c r="Y50" i="8"/>
  <c r="Y51" i="8"/>
  <c r="Y52" i="8"/>
  <c r="Y53" i="8"/>
  <c r="Y54" i="8"/>
  <c r="Y56" i="8"/>
  <c r="G91" i="8"/>
  <c r="X3" i="8"/>
  <c r="X4" i="8"/>
  <c r="X5" i="8"/>
  <c r="X6" i="8"/>
  <c r="X7" i="8"/>
  <c r="X8" i="8"/>
  <c r="X9" i="8"/>
  <c r="X10" i="8"/>
  <c r="X11" i="8"/>
  <c r="X12" i="8"/>
  <c r="X13" i="8"/>
  <c r="X14" i="8"/>
  <c r="X15" i="8"/>
  <c r="X16" i="8"/>
  <c r="X17" i="8"/>
  <c r="X18" i="8"/>
  <c r="X19" i="8"/>
  <c r="X20" i="8"/>
  <c r="X21" i="8"/>
  <c r="X22" i="8"/>
  <c r="X23" i="8"/>
  <c r="X24" i="8"/>
  <c r="X25" i="8"/>
  <c r="X26" i="8"/>
  <c r="X27" i="8"/>
  <c r="X28" i="8"/>
  <c r="X29" i="8"/>
  <c r="X30" i="8"/>
  <c r="X31" i="8"/>
  <c r="X32" i="8"/>
  <c r="X33" i="8"/>
  <c r="X34" i="8"/>
  <c r="X35" i="8"/>
  <c r="X36" i="8"/>
  <c r="X37" i="8"/>
  <c r="X38" i="8"/>
  <c r="X39" i="8"/>
  <c r="X40" i="8"/>
  <c r="X41" i="8"/>
  <c r="X42" i="8"/>
  <c r="X43" i="8"/>
  <c r="X44" i="8"/>
  <c r="X45" i="8"/>
  <c r="X46" i="8"/>
  <c r="X47" i="8"/>
  <c r="X48" i="8"/>
  <c r="X49" i="8"/>
  <c r="X50" i="8"/>
  <c r="X51" i="8"/>
  <c r="X52" i="8"/>
  <c r="X53" i="8"/>
  <c r="X54" i="8"/>
  <c r="X56" i="8"/>
  <c r="W3" i="8"/>
  <c r="W4" i="8"/>
  <c r="W5" i="8"/>
  <c r="W6" i="8"/>
  <c r="W7" i="8"/>
  <c r="W8" i="8"/>
  <c r="W9" i="8"/>
  <c r="W10" i="8"/>
  <c r="W11" i="8"/>
  <c r="W12" i="8"/>
  <c r="W13" i="8"/>
  <c r="W14" i="8"/>
  <c r="W15" i="8"/>
  <c r="W16" i="8"/>
  <c r="W17" i="8"/>
  <c r="W18" i="8"/>
  <c r="W19" i="8"/>
  <c r="W20" i="8"/>
  <c r="W21" i="8"/>
  <c r="W22" i="8"/>
  <c r="W23" i="8"/>
  <c r="W24" i="8"/>
  <c r="W25" i="8"/>
  <c r="W26" i="8"/>
  <c r="W27" i="8"/>
  <c r="W28" i="8"/>
  <c r="W29" i="8"/>
  <c r="W30" i="8"/>
  <c r="W31" i="8"/>
  <c r="W32" i="8"/>
  <c r="W33" i="8"/>
  <c r="W34" i="8"/>
  <c r="W35" i="8"/>
  <c r="W36" i="8"/>
  <c r="W37" i="8"/>
  <c r="W38" i="8"/>
  <c r="W39" i="8"/>
  <c r="W40" i="8"/>
  <c r="W41" i="8"/>
  <c r="W42" i="8"/>
  <c r="W43" i="8"/>
  <c r="W44" i="8"/>
  <c r="W45" i="8"/>
  <c r="W46" i="8"/>
  <c r="W47" i="8"/>
  <c r="W48" i="8"/>
  <c r="W49" i="8"/>
  <c r="W50" i="8"/>
  <c r="W51" i="8"/>
  <c r="W52" i="8"/>
  <c r="W53" i="8"/>
  <c r="W54" i="8"/>
  <c r="W56" i="8"/>
  <c r="G89" i="8"/>
  <c r="V3" i="8"/>
  <c r="V4" i="8"/>
  <c r="V5" i="8"/>
  <c r="V6" i="8"/>
  <c r="V7" i="8"/>
  <c r="V8" i="8"/>
  <c r="V9" i="8"/>
  <c r="V10" i="8"/>
  <c r="V11" i="8"/>
  <c r="V12" i="8"/>
  <c r="V13" i="8"/>
  <c r="V14" i="8"/>
  <c r="V15" i="8"/>
  <c r="V16" i="8"/>
  <c r="V17" i="8"/>
  <c r="V18" i="8"/>
  <c r="V19" i="8"/>
  <c r="V20" i="8"/>
  <c r="V21" i="8"/>
  <c r="V22" i="8"/>
  <c r="V23" i="8"/>
  <c r="V24" i="8"/>
  <c r="V25" i="8"/>
  <c r="V26" i="8"/>
  <c r="V27" i="8"/>
  <c r="V28" i="8"/>
  <c r="V29" i="8"/>
  <c r="V30" i="8"/>
  <c r="V31" i="8"/>
  <c r="V32" i="8"/>
  <c r="V33" i="8"/>
  <c r="V34" i="8"/>
  <c r="V35" i="8"/>
  <c r="V36" i="8"/>
  <c r="V37" i="8"/>
  <c r="V38" i="8"/>
  <c r="V39" i="8"/>
  <c r="V40" i="8"/>
  <c r="V41" i="8"/>
  <c r="V42" i="8"/>
  <c r="V43" i="8"/>
  <c r="V44" i="8"/>
  <c r="V45" i="8"/>
  <c r="V46" i="8"/>
  <c r="V47" i="8"/>
  <c r="V48" i="8"/>
  <c r="V49" i="8"/>
  <c r="V50" i="8"/>
  <c r="V51" i="8"/>
  <c r="V52" i="8"/>
  <c r="V53" i="8"/>
  <c r="V54" i="8"/>
  <c r="V56" i="8"/>
  <c r="G88" i="8"/>
  <c r="U3" i="8"/>
  <c r="U4" i="8"/>
  <c r="U5" i="8"/>
  <c r="U6" i="8"/>
  <c r="U7" i="8"/>
  <c r="U8" i="8"/>
  <c r="U9" i="8"/>
  <c r="U10" i="8"/>
  <c r="U11" i="8"/>
  <c r="U12" i="8"/>
  <c r="U13" i="8"/>
  <c r="U14" i="8"/>
  <c r="U15" i="8"/>
  <c r="U16" i="8"/>
  <c r="U17" i="8"/>
  <c r="U18" i="8"/>
  <c r="U19" i="8"/>
  <c r="U20" i="8"/>
  <c r="U21" i="8"/>
  <c r="U22" i="8"/>
  <c r="U23" i="8"/>
  <c r="U24" i="8"/>
  <c r="U25" i="8"/>
  <c r="U26" i="8"/>
  <c r="U27" i="8"/>
  <c r="U28" i="8"/>
  <c r="U29" i="8"/>
  <c r="U30" i="8"/>
  <c r="U31" i="8"/>
  <c r="U32" i="8"/>
  <c r="U33" i="8"/>
  <c r="U34" i="8"/>
  <c r="U35" i="8"/>
  <c r="U36" i="8"/>
  <c r="U37" i="8"/>
  <c r="U38" i="8"/>
  <c r="U39" i="8"/>
  <c r="U40" i="8"/>
  <c r="U41" i="8"/>
  <c r="U42" i="8"/>
  <c r="U43" i="8"/>
  <c r="U44" i="8"/>
  <c r="U45" i="8"/>
  <c r="U46" i="8"/>
  <c r="U47" i="8"/>
  <c r="U48" i="8"/>
  <c r="U49" i="8"/>
  <c r="U50" i="8"/>
  <c r="U51" i="8"/>
  <c r="U52" i="8"/>
  <c r="U53" i="8"/>
  <c r="U54" i="8"/>
  <c r="U56" i="8"/>
  <c r="T3" i="8"/>
  <c r="T4" i="8"/>
  <c r="T5" i="8"/>
  <c r="T6" i="8"/>
  <c r="T7" i="8"/>
  <c r="T8" i="8"/>
  <c r="T9" i="8"/>
  <c r="T10" i="8"/>
  <c r="T11" i="8"/>
  <c r="T12" i="8"/>
  <c r="T13" i="8"/>
  <c r="T14" i="8"/>
  <c r="T15" i="8"/>
  <c r="T16" i="8"/>
  <c r="T17" i="8"/>
  <c r="T18" i="8"/>
  <c r="T19" i="8"/>
  <c r="T20" i="8"/>
  <c r="T21" i="8"/>
  <c r="T22" i="8"/>
  <c r="T23" i="8"/>
  <c r="T24" i="8"/>
  <c r="T25" i="8"/>
  <c r="T26" i="8"/>
  <c r="T27" i="8"/>
  <c r="T28" i="8"/>
  <c r="T29" i="8"/>
  <c r="T30" i="8"/>
  <c r="T31" i="8"/>
  <c r="T32" i="8"/>
  <c r="T33" i="8"/>
  <c r="T34" i="8"/>
  <c r="T35" i="8"/>
  <c r="T36" i="8"/>
  <c r="T37" i="8"/>
  <c r="T38" i="8"/>
  <c r="T39" i="8"/>
  <c r="T40" i="8"/>
  <c r="T41" i="8"/>
  <c r="T42" i="8"/>
  <c r="T43" i="8"/>
  <c r="T44" i="8"/>
  <c r="T45" i="8"/>
  <c r="T46" i="8"/>
  <c r="T47" i="8"/>
  <c r="T48" i="8"/>
  <c r="T49" i="8"/>
  <c r="T50" i="8"/>
  <c r="T51" i="8"/>
  <c r="T52" i="8"/>
  <c r="T53" i="8"/>
  <c r="T54" i="8"/>
  <c r="S3" i="8"/>
  <c r="S4" i="8"/>
  <c r="S5" i="8"/>
  <c r="S6" i="8"/>
  <c r="S7" i="8"/>
  <c r="S8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6" i="8"/>
  <c r="R3" i="8"/>
  <c r="R4" i="8"/>
  <c r="R5" i="8"/>
  <c r="R6" i="8"/>
  <c r="R7" i="8"/>
  <c r="R8" i="8"/>
  <c r="R9" i="8"/>
  <c r="R10" i="8"/>
  <c r="R11" i="8"/>
  <c r="R12" i="8"/>
  <c r="R13" i="8"/>
  <c r="R14" i="8"/>
  <c r="R15" i="8"/>
  <c r="R16" i="8"/>
  <c r="R17" i="8"/>
  <c r="R18" i="8"/>
  <c r="R19" i="8"/>
  <c r="R20" i="8"/>
  <c r="R21" i="8"/>
  <c r="R22" i="8"/>
  <c r="R23" i="8"/>
  <c r="R24" i="8"/>
  <c r="R25" i="8"/>
  <c r="R26" i="8"/>
  <c r="R27" i="8"/>
  <c r="R28" i="8"/>
  <c r="R29" i="8"/>
  <c r="R30" i="8"/>
  <c r="R31" i="8"/>
  <c r="R32" i="8"/>
  <c r="R33" i="8"/>
  <c r="R34" i="8"/>
  <c r="R35" i="8"/>
  <c r="R36" i="8"/>
  <c r="R37" i="8"/>
  <c r="R38" i="8"/>
  <c r="R39" i="8"/>
  <c r="R40" i="8"/>
  <c r="R41" i="8"/>
  <c r="R42" i="8"/>
  <c r="R43" i="8"/>
  <c r="R44" i="8"/>
  <c r="R45" i="8"/>
  <c r="R46" i="8"/>
  <c r="R47" i="8"/>
  <c r="R48" i="8"/>
  <c r="R49" i="8"/>
  <c r="R50" i="8"/>
  <c r="R51" i="8"/>
  <c r="R52" i="8"/>
  <c r="R53" i="8"/>
  <c r="R54" i="8"/>
  <c r="AJ63" i="8"/>
  <c r="AJ64" i="8"/>
  <c r="AJ65" i="8"/>
  <c r="AJ66" i="8"/>
  <c r="AJ67" i="8"/>
  <c r="AJ68" i="8"/>
  <c r="AJ69" i="8"/>
  <c r="AJ70" i="8"/>
  <c r="AJ71" i="8"/>
  <c r="AJ72" i="8"/>
  <c r="AJ73" i="8"/>
  <c r="AJ74" i="8"/>
  <c r="AJ75" i="8"/>
  <c r="AV54" i="8"/>
  <c r="AT54" i="8"/>
  <c r="AR54" i="8"/>
  <c r="AQ54" i="8"/>
  <c r="AP54" i="8"/>
  <c r="AO54" i="8"/>
  <c r="AM54" i="8"/>
  <c r="AV53" i="8"/>
  <c r="AT53" i="8"/>
  <c r="AR53" i="8"/>
  <c r="AQ53" i="8"/>
  <c r="AP53" i="8"/>
  <c r="AO53" i="8"/>
  <c r="AM53" i="8"/>
  <c r="AL53" i="8"/>
  <c r="AV52" i="8"/>
  <c r="AT52" i="8"/>
  <c r="AR52" i="8"/>
  <c r="AQ52" i="8"/>
  <c r="AP52" i="8"/>
  <c r="AO52" i="8"/>
  <c r="AM52" i="8"/>
  <c r="AL52" i="8"/>
  <c r="AW51" i="8"/>
  <c r="AV51" i="8"/>
  <c r="AT51" i="8"/>
  <c r="AS51" i="8"/>
  <c r="AR51" i="8"/>
  <c r="AQ51" i="8"/>
  <c r="AP51" i="8"/>
  <c r="AO51" i="8"/>
  <c r="AM51" i="8"/>
  <c r="AL51" i="8"/>
  <c r="AK51" i="8"/>
  <c r="AW50" i="8"/>
  <c r="AV50" i="8"/>
  <c r="AT50" i="8"/>
  <c r="AS50" i="8"/>
  <c r="AR50" i="8"/>
  <c r="AQ50" i="8"/>
  <c r="AP50" i="8"/>
  <c r="AO50" i="8"/>
  <c r="AM50" i="8"/>
  <c r="AL50" i="8"/>
  <c r="AK50" i="8"/>
  <c r="AW49" i="8"/>
  <c r="AV49" i="8"/>
  <c r="AU49" i="8"/>
  <c r="AT49" i="8"/>
  <c r="AS49" i="8"/>
  <c r="AR49" i="8"/>
  <c r="AQ49" i="8"/>
  <c r="AP49" i="8"/>
  <c r="AO49" i="8"/>
  <c r="AM49" i="8"/>
  <c r="AL49" i="8"/>
  <c r="AK49" i="8"/>
  <c r="AW48" i="8"/>
  <c r="AV48" i="8"/>
  <c r="AU48" i="8"/>
  <c r="AT48" i="8"/>
  <c r="AS48" i="8"/>
  <c r="AR48" i="8"/>
  <c r="AQ48" i="8"/>
  <c r="AP48" i="8"/>
  <c r="AO48" i="8"/>
  <c r="AM48" i="8"/>
  <c r="AL48" i="8"/>
  <c r="AK48" i="8"/>
  <c r="AW47" i="8"/>
  <c r="AV47" i="8"/>
  <c r="AU47" i="8"/>
  <c r="AT47" i="8"/>
  <c r="AS47" i="8"/>
  <c r="AR47" i="8"/>
  <c r="AQ47" i="8"/>
  <c r="AP47" i="8"/>
  <c r="AO47" i="8"/>
  <c r="AM47" i="8"/>
  <c r="AL47" i="8"/>
  <c r="AK47" i="8"/>
  <c r="AW46" i="8"/>
  <c r="AV46" i="8"/>
  <c r="AU46" i="8"/>
  <c r="AT46" i="8"/>
  <c r="AS46" i="8"/>
  <c r="AR46" i="8"/>
  <c r="AQ46" i="8"/>
  <c r="AP46" i="8"/>
  <c r="AO46" i="8"/>
  <c r="AM46" i="8"/>
  <c r="AL46" i="8"/>
  <c r="AK46" i="8"/>
  <c r="AW45" i="8"/>
  <c r="AV45" i="8"/>
  <c r="AU45" i="8"/>
  <c r="AT45" i="8"/>
  <c r="AS45" i="8"/>
  <c r="AR45" i="8"/>
  <c r="AQ45" i="8"/>
  <c r="AP45" i="8"/>
  <c r="AO45" i="8"/>
  <c r="AM45" i="8"/>
  <c r="AL45" i="8"/>
  <c r="AK45" i="8"/>
  <c r="AW44" i="8"/>
  <c r="AV44" i="8"/>
  <c r="AU44" i="8"/>
  <c r="AT44" i="8"/>
  <c r="AS44" i="8"/>
  <c r="AR44" i="8"/>
  <c r="AQ44" i="8"/>
  <c r="AP44" i="8"/>
  <c r="AO44" i="8"/>
  <c r="AM44" i="8"/>
  <c r="AL44" i="8"/>
  <c r="AK44" i="8"/>
  <c r="AW43" i="8"/>
  <c r="AV43" i="8"/>
  <c r="AU43" i="8"/>
  <c r="AT43" i="8"/>
  <c r="AS43" i="8"/>
  <c r="AR43" i="8"/>
  <c r="AQ43" i="8"/>
  <c r="AP43" i="8"/>
  <c r="AO43" i="8"/>
  <c r="AM43" i="8"/>
  <c r="AL43" i="8"/>
  <c r="AK43" i="8"/>
  <c r="AW42" i="8"/>
  <c r="AV42" i="8"/>
  <c r="AU42" i="8"/>
  <c r="AT42" i="8"/>
  <c r="AS42" i="8"/>
  <c r="AR42" i="8"/>
  <c r="AQ42" i="8"/>
  <c r="AP42" i="8"/>
  <c r="AO42" i="8"/>
  <c r="AM42" i="8"/>
  <c r="AL42" i="8"/>
  <c r="AK42" i="8"/>
  <c r="AW41" i="8"/>
  <c r="AV41" i="8"/>
  <c r="AU41" i="8"/>
  <c r="AT41" i="8"/>
  <c r="AS41" i="8"/>
  <c r="AR41" i="8"/>
  <c r="AQ41" i="8"/>
  <c r="AP41" i="8"/>
  <c r="AO41" i="8"/>
  <c r="AM41" i="8"/>
  <c r="AL41" i="8"/>
  <c r="AK41" i="8"/>
  <c r="AW40" i="8"/>
  <c r="AV40" i="8"/>
  <c r="AU40" i="8"/>
  <c r="AT40" i="8"/>
  <c r="AS40" i="8"/>
  <c r="AR40" i="8"/>
  <c r="AQ40" i="8"/>
  <c r="AP40" i="8"/>
  <c r="AO40" i="8"/>
  <c r="AM40" i="8"/>
  <c r="AL40" i="8"/>
  <c r="AK40" i="8"/>
  <c r="AW39" i="8"/>
  <c r="AV39" i="8"/>
  <c r="AU39" i="8"/>
  <c r="AT39" i="8"/>
  <c r="AS39" i="8"/>
  <c r="AR39" i="8"/>
  <c r="AQ39" i="8"/>
  <c r="AP39" i="8"/>
  <c r="AO39" i="8"/>
  <c r="AM39" i="8"/>
  <c r="AL39" i="8"/>
  <c r="AK39" i="8"/>
  <c r="AW38" i="8"/>
  <c r="AV38" i="8"/>
  <c r="AU38" i="8"/>
  <c r="AT38" i="8"/>
  <c r="AS38" i="8"/>
  <c r="AR38" i="8"/>
  <c r="AQ38" i="8"/>
  <c r="AP38" i="8"/>
  <c r="AO38" i="8"/>
  <c r="AM38" i="8"/>
  <c r="AL38" i="8"/>
  <c r="AK38" i="8"/>
  <c r="AW37" i="8"/>
  <c r="AV37" i="8"/>
  <c r="AU37" i="8"/>
  <c r="AT37" i="8"/>
  <c r="AS37" i="8"/>
  <c r="AR37" i="8"/>
  <c r="AQ37" i="8"/>
  <c r="AP37" i="8"/>
  <c r="AO37" i="8"/>
  <c r="AM37" i="8"/>
  <c r="AL37" i="8"/>
  <c r="AK37" i="8"/>
  <c r="AW36" i="8"/>
  <c r="AV36" i="8"/>
  <c r="AU36" i="8"/>
  <c r="AT36" i="8"/>
  <c r="AS36" i="8"/>
  <c r="AR36" i="8"/>
  <c r="AQ36" i="8"/>
  <c r="AP36" i="8"/>
  <c r="AO36" i="8"/>
  <c r="AM36" i="8"/>
  <c r="AL36" i="8"/>
  <c r="AK36" i="8"/>
  <c r="AW35" i="8"/>
  <c r="AV35" i="8"/>
  <c r="AU35" i="8"/>
  <c r="AT35" i="8"/>
  <c r="AS35" i="8"/>
  <c r="AR35" i="8"/>
  <c r="AQ35" i="8"/>
  <c r="AP35" i="8"/>
  <c r="AO35" i="8"/>
  <c r="AM35" i="8"/>
  <c r="AL35" i="8"/>
  <c r="AK35" i="8"/>
  <c r="AW34" i="8"/>
  <c r="AV34" i="8"/>
  <c r="AU34" i="8"/>
  <c r="AT34" i="8"/>
  <c r="AS34" i="8"/>
  <c r="AR34" i="8"/>
  <c r="AQ34" i="8"/>
  <c r="AP34" i="8"/>
  <c r="AO34" i="8"/>
  <c r="AM34" i="8"/>
  <c r="AL34" i="8"/>
  <c r="AK34" i="8"/>
  <c r="AW33" i="8"/>
  <c r="AV33" i="8"/>
  <c r="AU33" i="8"/>
  <c r="AT33" i="8"/>
  <c r="AS33" i="8"/>
  <c r="AR33" i="8"/>
  <c r="AQ33" i="8"/>
  <c r="AP33" i="8"/>
  <c r="AO33" i="8"/>
  <c r="AM33" i="8"/>
  <c r="AL33" i="8"/>
  <c r="AK33" i="8"/>
  <c r="AW32" i="8"/>
  <c r="AV32" i="8"/>
  <c r="AU32" i="8"/>
  <c r="AT32" i="8"/>
  <c r="AS32" i="8"/>
  <c r="AR32" i="8"/>
  <c r="AQ32" i="8"/>
  <c r="AP32" i="8"/>
  <c r="AO32" i="8"/>
  <c r="AM32" i="8"/>
  <c r="AL32" i="8"/>
  <c r="AK32" i="8"/>
  <c r="AW31" i="8"/>
  <c r="AV31" i="8"/>
  <c r="AU31" i="8"/>
  <c r="AT31" i="8"/>
  <c r="AS31" i="8"/>
  <c r="AR31" i="8"/>
  <c r="AQ31" i="8"/>
  <c r="AP31" i="8"/>
  <c r="AO31" i="8"/>
  <c r="AM31" i="8"/>
  <c r="AL31" i="8"/>
  <c r="AK31" i="8"/>
  <c r="AW30" i="8"/>
  <c r="AV30" i="8"/>
  <c r="AU30" i="8"/>
  <c r="AT30" i="8"/>
  <c r="AS30" i="8"/>
  <c r="AR30" i="8"/>
  <c r="AQ30" i="8"/>
  <c r="AP30" i="8"/>
  <c r="AO30" i="8"/>
  <c r="AM30" i="8"/>
  <c r="AL30" i="8"/>
  <c r="AK30" i="8"/>
  <c r="AW29" i="8"/>
  <c r="AV29" i="8"/>
  <c r="AU29" i="8"/>
  <c r="AT29" i="8"/>
  <c r="AS29" i="8"/>
  <c r="AR29" i="8"/>
  <c r="AQ29" i="8"/>
  <c r="AP29" i="8"/>
  <c r="AO29" i="8"/>
  <c r="AM29" i="8"/>
  <c r="AL29" i="8"/>
  <c r="AK29" i="8"/>
  <c r="AW28" i="8"/>
  <c r="AV28" i="8"/>
  <c r="AU28" i="8"/>
  <c r="AT28" i="8"/>
  <c r="AS28" i="8"/>
  <c r="AR28" i="8"/>
  <c r="AQ28" i="8"/>
  <c r="AP28" i="8"/>
  <c r="AO28" i="8"/>
  <c r="AM28" i="8"/>
  <c r="AL28" i="8"/>
  <c r="AK28" i="8"/>
  <c r="AW27" i="8"/>
  <c r="AV27" i="8"/>
  <c r="AU27" i="8"/>
  <c r="AT27" i="8"/>
  <c r="AS27" i="8"/>
  <c r="AR27" i="8"/>
  <c r="AQ27" i="8"/>
  <c r="AP27" i="8"/>
  <c r="AO27" i="8"/>
  <c r="AM27" i="8"/>
  <c r="AL27" i="8"/>
  <c r="AK27" i="8"/>
  <c r="AW26" i="8"/>
  <c r="AV26" i="8"/>
  <c r="AU26" i="8"/>
  <c r="AT26" i="8"/>
  <c r="AS26" i="8"/>
  <c r="AR26" i="8"/>
  <c r="AQ26" i="8"/>
  <c r="AP26" i="8"/>
  <c r="AO26" i="8"/>
  <c r="AM26" i="8"/>
  <c r="AL26" i="8"/>
  <c r="AK26" i="8"/>
  <c r="AW25" i="8"/>
  <c r="AV25" i="8"/>
  <c r="AU25" i="8"/>
  <c r="AT25" i="8"/>
  <c r="AS25" i="8"/>
  <c r="AR25" i="8"/>
  <c r="AQ25" i="8"/>
  <c r="AP25" i="8"/>
  <c r="AO25" i="8"/>
  <c r="AM25" i="8"/>
  <c r="AL25" i="8"/>
  <c r="AK25" i="8"/>
  <c r="AW24" i="8"/>
  <c r="AV24" i="8"/>
  <c r="AU24" i="8"/>
  <c r="AT24" i="8"/>
  <c r="AS24" i="8"/>
  <c r="AR24" i="8"/>
  <c r="AQ24" i="8"/>
  <c r="AP24" i="8"/>
  <c r="AO24" i="8"/>
  <c r="AM24" i="8"/>
  <c r="AL24" i="8"/>
  <c r="AK24" i="8"/>
  <c r="AW23" i="8"/>
  <c r="AV23" i="8"/>
  <c r="AU23" i="8"/>
  <c r="AT23" i="8"/>
  <c r="AS23" i="8"/>
  <c r="AR23" i="8"/>
  <c r="AQ23" i="8"/>
  <c r="AP23" i="8"/>
  <c r="AO23" i="8"/>
  <c r="AM23" i="8"/>
  <c r="AL23" i="8"/>
  <c r="AK23" i="8"/>
  <c r="AW22" i="8"/>
  <c r="AV22" i="8"/>
  <c r="AU22" i="8"/>
  <c r="AT22" i="8"/>
  <c r="AS22" i="8"/>
  <c r="AR22" i="8"/>
  <c r="AQ22" i="8"/>
  <c r="AP22" i="8"/>
  <c r="AO22" i="8"/>
  <c r="AM22" i="8"/>
  <c r="AL22" i="8"/>
  <c r="AK22" i="8"/>
  <c r="AW21" i="8"/>
  <c r="AV21" i="8"/>
  <c r="AU21" i="8"/>
  <c r="AT21" i="8"/>
  <c r="AS21" i="8"/>
  <c r="AR21" i="8"/>
  <c r="AQ21" i="8"/>
  <c r="AP21" i="8"/>
  <c r="AO21" i="8"/>
  <c r="AM21" i="8"/>
  <c r="AL21" i="8"/>
  <c r="AK21" i="8"/>
  <c r="AW20" i="8"/>
  <c r="AV20" i="8"/>
  <c r="AU20" i="8"/>
  <c r="AT20" i="8"/>
  <c r="AS20" i="8"/>
  <c r="AR20" i="8"/>
  <c r="AQ20" i="8"/>
  <c r="AP20" i="8"/>
  <c r="AO20" i="8"/>
  <c r="AM20" i="8"/>
  <c r="AL20" i="8"/>
  <c r="AK20" i="8"/>
  <c r="AW19" i="8"/>
  <c r="AV19" i="8"/>
  <c r="AU19" i="8"/>
  <c r="AT19" i="8"/>
  <c r="AS19" i="8"/>
  <c r="AR19" i="8"/>
  <c r="AQ19" i="8"/>
  <c r="AP19" i="8"/>
  <c r="AO19" i="8"/>
  <c r="AM19" i="8"/>
  <c r="AL19" i="8"/>
  <c r="AK19" i="8"/>
  <c r="AW18" i="8"/>
  <c r="AV18" i="8"/>
  <c r="AU18" i="8"/>
  <c r="AT18" i="8"/>
  <c r="AS18" i="8"/>
  <c r="AR18" i="8"/>
  <c r="AQ18" i="8"/>
  <c r="AP18" i="8"/>
  <c r="AO18" i="8"/>
  <c r="AM18" i="8"/>
  <c r="AL18" i="8"/>
  <c r="AK18" i="8"/>
  <c r="AW17" i="8"/>
  <c r="AV17" i="8"/>
  <c r="AU17" i="8"/>
  <c r="AT17" i="8"/>
  <c r="AS17" i="8"/>
  <c r="AR17" i="8"/>
  <c r="AQ17" i="8"/>
  <c r="AP17" i="8"/>
  <c r="AO17" i="8"/>
  <c r="AM17" i="8"/>
  <c r="AL17" i="8"/>
  <c r="AK17" i="8"/>
  <c r="AW16" i="8"/>
  <c r="AV16" i="8"/>
  <c r="AU16" i="8"/>
  <c r="AT16" i="8"/>
  <c r="AS16" i="8"/>
  <c r="AR16" i="8"/>
  <c r="AQ16" i="8"/>
  <c r="AP16" i="8"/>
  <c r="AO16" i="8"/>
  <c r="AM16" i="8"/>
  <c r="AL16" i="8"/>
  <c r="AK16" i="8"/>
  <c r="AW15" i="8"/>
  <c r="AV15" i="8"/>
  <c r="AU15" i="8"/>
  <c r="AT15" i="8"/>
  <c r="AS15" i="8"/>
  <c r="AR15" i="8"/>
  <c r="AQ15" i="8"/>
  <c r="AP15" i="8"/>
  <c r="AO15" i="8"/>
  <c r="AM15" i="8"/>
  <c r="AL15" i="8"/>
  <c r="AK15" i="8"/>
  <c r="AW14" i="8"/>
  <c r="AV14" i="8"/>
  <c r="AU14" i="8"/>
  <c r="AT14" i="8"/>
  <c r="AS14" i="8"/>
  <c r="AR14" i="8"/>
  <c r="AQ14" i="8"/>
  <c r="AP14" i="8"/>
  <c r="AO14" i="8"/>
  <c r="AM14" i="8"/>
  <c r="AL14" i="8"/>
  <c r="AK14" i="8"/>
  <c r="AW13" i="8"/>
  <c r="AV13" i="8"/>
  <c r="AU13" i="8"/>
  <c r="AT13" i="8"/>
  <c r="AS13" i="8"/>
  <c r="AR13" i="8"/>
  <c r="AQ13" i="8"/>
  <c r="AP13" i="8"/>
  <c r="AO13" i="8"/>
  <c r="AM13" i="8"/>
  <c r="AL13" i="8"/>
  <c r="AK13" i="8"/>
  <c r="AW12" i="8"/>
  <c r="AV12" i="8"/>
  <c r="AU12" i="8"/>
  <c r="AT12" i="8"/>
  <c r="AS12" i="8"/>
  <c r="AR12" i="8"/>
  <c r="AQ12" i="8"/>
  <c r="AP12" i="8"/>
  <c r="AO12" i="8"/>
  <c r="AM12" i="8"/>
  <c r="AL12" i="8"/>
  <c r="AK12" i="8"/>
  <c r="AW11" i="8"/>
  <c r="AV11" i="8"/>
  <c r="AU11" i="8"/>
  <c r="AT11" i="8"/>
  <c r="AS11" i="8"/>
  <c r="AR11" i="8"/>
  <c r="AQ11" i="8"/>
  <c r="AP11" i="8"/>
  <c r="AO11" i="8"/>
  <c r="AM11" i="8"/>
  <c r="AL11" i="8"/>
  <c r="AK11" i="8"/>
  <c r="AW10" i="8"/>
  <c r="AV10" i="8"/>
  <c r="AU10" i="8"/>
  <c r="AT10" i="8"/>
  <c r="AS10" i="8"/>
  <c r="AR10" i="8"/>
  <c r="AQ10" i="8"/>
  <c r="AP10" i="8"/>
  <c r="AO10" i="8"/>
  <c r="AM10" i="8"/>
  <c r="AL10" i="8"/>
  <c r="AK10" i="8"/>
  <c r="AW9" i="8"/>
  <c r="AV9" i="8"/>
  <c r="AU9" i="8"/>
  <c r="AT9" i="8"/>
  <c r="AS9" i="8"/>
  <c r="AR9" i="8"/>
  <c r="AQ9" i="8"/>
  <c r="AP9" i="8"/>
  <c r="AO9" i="8"/>
  <c r="AM9" i="8"/>
  <c r="AL9" i="8"/>
  <c r="AK9" i="8"/>
  <c r="AW8" i="8"/>
  <c r="AV8" i="8"/>
  <c r="AU8" i="8"/>
  <c r="AT8" i="8"/>
  <c r="AS8" i="8"/>
  <c r="AR8" i="8"/>
  <c r="AQ8" i="8"/>
  <c r="AP8" i="8"/>
  <c r="AO8" i="8"/>
  <c r="AM8" i="8"/>
  <c r="AL8" i="8"/>
  <c r="AK8" i="8"/>
  <c r="AW7" i="8"/>
  <c r="AV7" i="8"/>
  <c r="AU7" i="8"/>
  <c r="AT7" i="8"/>
  <c r="AS7" i="8"/>
  <c r="AR7" i="8"/>
  <c r="AQ7" i="8"/>
  <c r="AP7" i="8"/>
  <c r="AO7" i="8"/>
  <c r="AM7" i="8"/>
  <c r="AL7" i="8"/>
  <c r="AK7" i="8"/>
  <c r="AW6" i="8"/>
  <c r="AV6" i="8"/>
  <c r="AU6" i="8"/>
  <c r="AT6" i="8"/>
  <c r="AS6" i="8"/>
  <c r="AR6" i="8"/>
  <c r="AQ6" i="8"/>
  <c r="AP6" i="8"/>
  <c r="AO6" i="8"/>
  <c r="AM6" i="8"/>
  <c r="AL6" i="8"/>
  <c r="AK6" i="8"/>
  <c r="AW5" i="8"/>
  <c r="AV5" i="8"/>
  <c r="AU5" i="8"/>
  <c r="AT5" i="8"/>
  <c r="AS5" i="8"/>
  <c r="AR5" i="8"/>
  <c r="AQ5" i="8"/>
  <c r="AP5" i="8"/>
  <c r="AO5" i="8"/>
  <c r="AM5" i="8"/>
  <c r="AL5" i="8"/>
  <c r="AK5" i="8"/>
  <c r="AW4" i="8"/>
  <c r="AV4" i="8"/>
  <c r="AU4" i="8"/>
  <c r="AT4" i="8"/>
  <c r="AS4" i="8"/>
  <c r="AR4" i="8"/>
  <c r="AQ4" i="8"/>
  <c r="AP4" i="8"/>
  <c r="AO4" i="8"/>
  <c r="AM4" i="8"/>
  <c r="AL4" i="8"/>
  <c r="AK4" i="8"/>
  <c r="AW3" i="8"/>
  <c r="AV3" i="8"/>
  <c r="AU3" i="8"/>
  <c r="AT3" i="8"/>
  <c r="AS3" i="8"/>
  <c r="AR3" i="8"/>
  <c r="AQ3" i="8"/>
  <c r="AP3" i="8"/>
  <c r="AO3" i="8"/>
  <c r="AM3" i="8"/>
  <c r="AL3" i="8"/>
  <c r="AK3" i="8"/>
  <c r="E169" i="7" a="1"/>
  <c r="E169" i="7"/>
  <c r="E170" i="7"/>
  <c r="E168" i="7"/>
  <c r="B168" i="7" a="1"/>
  <c r="B168" i="7"/>
  <c r="B169" i="7"/>
  <c r="B167" i="7"/>
  <c r="D114" i="7"/>
  <c r="AY3" i="7"/>
  <c r="AY4" i="7"/>
  <c r="AY5" i="7"/>
  <c r="AY6" i="7"/>
  <c r="AY7" i="7"/>
  <c r="AY8" i="7"/>
  <c r="AY9" i="7"/>
  <c r="AY10" i="7"/>
  <c r="AY11" i="7"/>
  <c r="AY12" i="7"/>
  <c r="AY13" i="7"/>
  <c r="AY14" i="7"/>
  <c r="AY15" i="7"/>
  <c r="AY16" i="7"/>
  <c r="AY17" i="7"/>
  <c r="AY18" i="7"/>
  <c r="AY19" i="7"/>
  <c r="AY20" i="7"/>
  <c r="AY21" i="7"/>
  <c r="AY22" i="7"/>
  <c r="AY23" i="7"/>
  <c r="AY24" i="7"/>
  <c r="AY25" i="7"/>
  <c r="AY26" i="7"/>
  <c r="AY27" i="7"/>
  <c r="AY28" i="7"/>
  <c r="AY29" i="7"/>
  <c r="AY30" i="7"/>
  <c r="AY31" i="7"/>
  <c r="AY32" i="7"/>
  <c r="AY33" i="7"/>
  <c r="AY34" i="7"/>
  <c r="AY35" i="7"/>
  <c r="AY36" i="7"/>
  <c r="AY37" i="7"/>
  <c r="AY38" i="7"/>
  <c r="AY39" i="7"/>
  <c r="AY40" i="7"/>
  <c r="AY41" i="7"/>
  <c r="AY42" i="7"/>
  <c r="AY43" i="7"/>
  <c r="AY44" i="7"/>
  <c r="AY45" i="7"/>
  <c r="AY46" i="7"/>
  <c r="AY47" i="7"/>
  <c r="AY48" i="7"/>
  <c r="AY49" i="7"/>
  <c r="AY50" i="7"/>
  <c r="AY51" i="7"/>
  <c r="AY52" i="7"/>
  <c r="AY53" i="7"/>
  <c r="AY54" i="7"/>
  <c r="AZ3" i="7"/>
  <c r="AZ4" i="7"/>
  <c r="AZ5" i="7"/>
  <c r="AZ6" i="7"/>
  <c r="AZ7" i="7"/>
  <c r="AZ8" i="7"/>
  <c r="AZ9" i="7"/>
  <c r="AZ10" i="7"/>
  <c r="AZ11" i="7"/>
  <c r="AZ12" i="7"/>
  <c r="AZ13" i="7"/>
  <c r="AZ14" i="7"/>
  <c r="AZ15" i="7"/>
  <c r="AZ16" i="7"/>
  <c r="AZ17" i="7"/>
  <c r="AZ18" i="7"/>
  <c r="AZ19" i="7"/>
  <c r="AZ20" i="7"/>
  <c r="AZ21" i="7"/>
  <c r="AZ22" i="7"/>
  <c r="AZ23" i="7"/>
  <c r="AZ24" i="7"/>
  <c r="AZ25" i="7"/>
  <c r="AZ26" i="7"/>
  <c r="AZ27" i="7"/>
  <c r="AZ28" i="7"/>
  <c r="AZ29" i="7"/>
  <c r="AZ30" i="7"/>
  <c r="AZ31" i="7"/>
  <c r="AZ32" i="7"/>
  <c r="AZ33" i="7"/>
  <c r="AZ34" i="7"/>
  <c r="AZ35" i="7"/>
  <c r="AZ36" i="7"/>
  <c r="AZ37" i="7"/>
  <c r="AZ38" i="7"/>
  <c r="AZ39" i="7"/>
  <c r="AZ40" i="7"/>
  <c r="AZ41" i="7"/>
  <c r="AZ42" i="7"/>
  <c r="AZ43" i="7"/>
  <c r="AZ44" i="7"/>
  <c r="AZ45" i="7"/>
  <c r="AZ46" i="7"/>
  <c r="AZ47" i="7"/>
  <c r="AZ48" i="7"/>
  <c r="AZ49" i="7"/>
  <c r="AZ50" i="7"/>
  <c r="AZ51" i="7"/>
  <c r="AZ52" i="7"/>
  <c r="AZ53" i="7"/>
  <c r="AZ54" i="7"/>
  <c r="BA3" i="7"/>
  <c r="BA4" i="7"/>
  <c r="BA5" i="7"/>
  <c r="BA6" i="7"/>
  <c r="BA7" i="7"/>
  <c r="BA8" i="7"/>
  <c r="BA9" i="7"/>
  <c r="BA10" i="7"/>
  <c r="BA11" i="7"/>
  <c r="BA12" i="7"/>
  <c r="BA13" i="7"/>
  <c r="BA14" i="7"/>
  <c r="BA15" i="7"/>
  <c r="BA16" i="7"/>
  <c r="BA17" i="7"/>
  <c r="BA18" i="7"/>
  <c r="BA19" i="7"/>
  <c r="BA20" i="7"/>
  <c r="BA21" i="7"/>
  <c r="BA22" i="7"/>
  <c r="BA23" i="7"/>
  <c r="BA24" i="7"/>
  <c r="BA25" i="7"/>
  <c r="BA26" i="7"/>
  <c r="BA27" i="7"/>
  <c r="BA28" i="7"/>
  <c r="BA29" i="7"/>
  <c r="BA30" i="7"/>
  <c r="BA31" i="7"/>
  <c r="BA32" i="7"/>
  <c r="BA33" i="7"/>
  <c r="BA34" i="7"/>
  <c r="BA35" i="7"/>
  <c r="BA36" i="7"/>
  <c r="BA37" i="7"/>
  <c r="BA38" i="7"/>
  <c r="BA39" i="7"/>
  <c r="BA40" i="7"/>
  <c r="BA41" i="7"/>
  <c r="BA42" i="7"/>
  <c r="BA43" i="7"/>
  <c r="BA44" i="7"/>
  <c r="BA45" i="7"/>
  <c r="BA46" i="7"/>
  <c r="BA47" i="7"/>
  <c r="BA48" i="7"/>
  <c r="BA49" i="7"/>
  <c r="BA50" i="7"/>
  <c r="BA51" i="7"/>
  <c r="BA52" i="7"/>
  <c r="BA53" i="7"/>
  <c r="BA54" i="7"/>
  <c r="BB3" i="7"/>
  <c r="BB4" i="7"/>
  <c r="BB5" i="7"/>
  <c r="BB6" i="7"/>
  <c r="BB7" i="7"/>
  <c r="BB8" i="7"/>
  <c r="BB9" i="7"/>
  <c r="BB10" i="7"/>
  <c r="BB11" i="7"/>
  <c r="BB12" i="7"/>
  <c r="BB13" i="7"/>
  <c r="BB14" i="7"/>
  <c r="BB15" i="7"/>
  <c r="BB16" i="7"/>
  <c r="BB17" i="7"/>
  <c r="BB18" i="7"/>
  <c r="BB19" i="7"/>
  <c r="BB20" i="7"/>
  <c r="BB21" i="7"/>
  <c r="BB22" i="7"/>
  <c r="BB23" i="7"/>
  <c r="BB24" i="7"/>
  <c r="BB25" i="7"/>
  <c r="BB26" i="7"/>
  <c r="BB27" i="7"/>
  <c r="BB28" i="7"/>
  <c r="BB29" i="7"/>
  <c r="BB30" i="7"/>
  <c r="BB31" i="7"/>
  <c r="BB32" i="7"/>
  <c r="BB33" i="7"/>
  <c r="BB34" i="7"/>
  <c r="BB35" i="7"/>
  <c r="BB36" i="7"/>
  <c r="BB37" i="7"/>
  <c r="BB38" i="7"/>
  <c r="BB39" i="7"/>
  <c r="BB40" i="7"/>
  <c r="BB41" i="7"/>
  <c r="BB42" i="7"/>
  <c r="BB43" i="7"/>
  <c r="BB44" i="7"/>
  <c r="BB45" i="7"/>
  <c r="BB46" i="7"/>
  <c r="BB47" i="7"/>
  <c r="BB48" i="7"/>
  <c r="BB49" i="7"/>
  <c r="BB50" i="7"/>
  <c r="BB51" i="7"/>
  <c r="BB52" i="7"/>
  <c r="BB53" i="7"/>
  <c r="BB54" i="7"/>
  <c r="CZ63" i="7"/>
  <c r="BC3" i="7"/>
  <c r="BC4" i="7"/>
  <c r="BC5" i="7"/>
  <c r="BC6" i="7"/>
  <c r="BC7" i="7"/>
  <c r="BC8" i="7"/>
  <c r="BC9" i="7"/>
  <c r="BC10" i="7"/>
  <c r="BC11" i="7"/>
  <c r="BC12" i="7"/>
  <c r="BC13" i="7"/>
  <c r="BC14" i="7"/>
  <c r="BC15" i="7"/>
  <c r="BC16" i="7"/>
  <c r="BC17" i="7"/>
  <c r="BC18" i="7"/>
  <c r="BC19" i="7"/>
  <c r="BC20" i="7"/>
  <c r="BC21" i="7"/>
  <c r="BC22" i="7"/>
  <c r="BC23" i="7"/>
  <c r="BC24" i="7"/>
  <c r="BC25" i="7"/>
  <c r="BC26" i="7"/>
  <c r="BC27" i="7"/>
  <c r="BC28" i="7"/>
  <c r="BC29" i="7"/>
  <c r="BC30" i="7"/>
  <c r="BC31" i="7"/>
  <c r="BC32" i="7"/>
  <c r="BC33" i="7"/>
  <c r="BC34" i="7"/>
  <c r="BC35" i="7"/>
  <c r="BC36" i="7"/>
  <c r="BC37" i="7"/>
  <c r="BC38" i="7"/>
  <c r="BC39" i="7"/>
  <c r="BC40" i="7"/>
  <c r="BC41" i="7"/>
  <c r="BC42" i="7"/>
  <c r="BC43" i="7"/>
  <c r="BC44" i="7"/>
  <c r="BC45" i="7"/>
  <c r="BC46" i="7"/>
  <c r="BC47" i="7"/>
  <c r="BC48" i="7"/>
  <c r="BC49" i="7"/>
  <c r="BC50" i="7"/>
  <c r="BC51" i="7"/>
  <c r="BC52" i="7"/>
  <c r="BC53" i="7"/>
  <c r="BC54" i="7"/>
  <c r="BD3" i="7"/>
  <c r="BD4" i="7"/>
  <c r="BD5" i="7"/>
  <c r="BD6" i="7"/>
  <c r="BD7" i="7"/>
  <c r="BD8" i="7"/>
  <c r="BD9" i="7"/>
  <c r="BD10" i="7"/>
  <c r="BD11" i="7"/>
  <c r="BD12" i="7"/>
  <c r="BD13" i="7"/>
  <c r="BD14" i="7"/>
  <c r="BD15" i="7"/>
  <c r="BD16" i="7"/>
  <c r="BD17" i="7"/>
  <c r="BD18" i="7"/>
  <c r="BD19" i="7"/>
  <c r="BD20" i="7"/>
  <c r="BD21" i="7"/>
  <c r="BD22" i="7"/>
  <c r="BD23" i="7"/>
  <c r="BD24" i="7"/>
  <c r="BD25" i="7"/>
  <c r="BD26" i="7"/>
  <c r="BD27" i="7"/>
  <c r="BD28" i="7"/>
  <c r="BD29" i="7"/>
  <c r="BD30" i="7"/>
  <c r="BD31" i="7"/>
  <c r="BD32" i="7"/>
  <c r="BD33" i="7"/>
  <c r="BD34" i="7"/>
  <c r="BD35" i="7"/>
  <c r="BD36" i="7"/>
  <c r="BD37" i="7"/>
  <c r="BD38" i="7"/>
  <c r="BD39" i="7"/>
  <c r="BD40" i="7"/>
  <c r="BD41" i="7"/>
  <c r="BD42" i="7"/>
  <c r="BD43" i="7"/>
  <c r="BD44" i="7"/>
  <c r="BD45" i="7"/>
  <c r="BD46" i="7"/>
  <c r="BD47" i="7"/>
  <c r="BD48" i="7"/>
  <c r="BD49" i="7"/>
  <c r="BD50" i="7"/>
  <c r="BD51" i="7"/>
  <c r="BD52" i="7"/>
  <c r="BD53" i="7"/>
  <c r="BD54" i="7"/>
  <c r="BE3" i="7"/>
  <c r="BE4" i="7"/>
  <c r="BE5" i="7"/>
  <c r="BE6" i="7"/>
  <c r="BE7" i="7"/>
  <c r="BE8" i="7"/>
  <c r="BE9" i="7"/>
  <c r="BE10" i="7"/>
  <c r="BE11" i="7"/>
  <c r="BE12" i="7"/>
  <c r="BE13" i="7"/>
  <c r="BE14" i="7"/>
  <c r="BE15" i="7"/>
  <c r="BE16" i="7"/>
  <c r="BE17" i="7"/>
  <c r="BE18" i="7"/>
  <c r="BE19" i="7"/>
  <c r="BE20" i="7"/>
  <c r="BE21" i="7"/>
  <c r="BE22" i="7"/>
  <c r="BE23" i="7"/>
  <c r="BE24" i="7"/>
  <c r="BE25" i="7"/>
  <c r="BE26" i="7"/>
  <c r="BE27" i="7"/>
  <c r="BE28" i="7"/>
  <c r="BE29" i="7"/>
  <c r="BE30" i="7"/>
  <c r="BE31" i="7"/>
  <c r="BE32" i="7"/>
  <c r="BE33" i="7"/>
  <c r="BE34" i="7"/>
  <c r="BE35" i="7"/>
  <c r="BE36" i="7"/>
  <c r="BE37" i="7"/>
  <c r="BE38" i="7"/>
  <c r="BE39" i="7"/>
  <c r="BE40" i="7"/>
  <c r="BE41" i="7"/>
  <c r="BE42" i="7"/>
  <c r="BE43" i="7"/>
  <c r="BE44" i="7"/>
  <c r="BE45" i="7"/>
  <c r="BE46" i="7"/>
  <c r="BE47" i="7"/>
  <c r="BE48" i="7"/>
  <c r="BE49" i="7"/>
  <c r="BE50" i="7"/>
  <c r="BE51" i="7"/>
  <c r="BE52" i="7"/>
  <c r="BE53" i="7"/>
  <c r="BE54" i="7"/>
  <c r="BF3" i="7"/>
  <c r="BF4" i="7"/>
  <c r="BF5" i="7"/>
  <c r="BF6" i="7"/>
  <c r="BF7" i="7"/>
  <c r="BF8" i="7"/>
  <c r="BF9" i="7"/>
  <c r="BF10" i="7"/>
  <c r="BF11" i="7"/>
  <c r="BF12" i="7"/>
  <c r="BF13" i="7"/>
  <c r="BF14" i="7"/>
  <c r="BF15" i="7"/>
  <c r="BF16" i="7"/>
  <c r="BF17" i="7"/>
  <c r="BF18" i="7"/>
  <c r="BF19" i="7"/>
  <c r="BF20" i="7"/>
  <c r="BF21" i="7"/>
  <c r="BF22" i="7"/>
  <c r="BF23" i="7"/>
  <c r="BF24" i="7"/>
  <c r="BF25" i="7"/>
  <c r="BF26" i="7"/>
  <c r="BF27" i="7"/>
  <c r="BF28" i="7"/>
  <c r="BF29" i="7"/>
  <c r="BF30" i="7"/>
  <c r="BF31" i="7"/>
  <c r="BF32" i="7"/>
  <c r="BF33" i="7"/>
  <c r="BF34" i="7"/>
  <c r="BF35" i="7"/>
  <c r="BF36" i="7"/>
  <c r="BF37" i="7"/>
  <c r="BF38" i="7"/>
  <c r="BF39" i="7"/>
  <c r="BF40" i="7"/>
  <c r="BF41" i="7"/>
  <c r="BF42" i="7"/>
  <c r="BF43" i="7"/>
  <c r="BF44" i="7"/>
  <c r="BF45" i="7"/>
  <c r="BF46" i="7"/>
  <c r="BF47" i="7"/>
  <c r="BF48" i="7"/>
  <c r="BF49" i="7"/>
  <c r="BF50" i="7"/>
  <c r="BF51" i="7"/>
  <c r="BF52" i="7"/>
  <c r="BF53" i="7"/>
  <c r="BF54" i="7"/>
  <c r="CZ67" i="7"/>
  <c r="BG3" i="7"/>
  <c r="BG4" i="7"/>
  <c r="BG5" i="7"/>
  <c r="BG6" i="7"/>
  <c r="BG7" i="7"/>
  <c r="BG8" i="7"/>
  <c r="BG9" i="7"/>
  <c r="BG10" i="7"/>
  <c r="BG11" i="7"/>
  <c r="BG12" i="7"/>
  <c r="BG13" i="7"/>
  <c r="BG14" i="7"/>
  <c r="BG15" i="7"/>
  <c r="BG16" i="7"/>
  <c r="BG17" i="7"/>
  <c r="BG18" i="7"/>
  <c r="BG19" i="7"/>
  <c r="BG20" i="7"/>
  <c r="BG21" i="7"/>
  <c r="BG22" i="7"/>
  <c r="BG23" i="7"/>
  <c r="BG24" i="7"/>
  <c r="BG25" i="7"/>
  <c r="BG26" i="7"/>
  <c r="BG27" i="7"/>
  <c r="BG28" i="7"/>
  <c r="BG29" i="7"/>
  <c r="BG30" i="7"/>
  <c r="BG31" i="7"/>
  <c r="BG32" i="7"/>
  <c r="BG33" i="7"/>
  <c r="BG34" i="7"/>
  <c r="BG35" i="7"/>
  <c r="BG36" i="7"/>
  <c r="BG37" i="7"/>
  <c r="BG38" i="7"/>
  <c r="BG39" i="7"/>
  <c r="BG40" i="7"/>
  <c r="BG41" i="7"/>
  <c r="BG42" i="7"/>
  <c r="BG43" i="7"/>
  <c r="BG44" i="7"/>
  <c r="BG45" i="7"/>
  <c r="BG46" i="7"/>
  <c r="BG47" i="7"/>
  <c r="BG48" i="7"/>
  <c r="BG49" i="7"/>
  <c r="BG50" i="7"/>
  <c r="BG51" i="7"/>
  <c r="BG52" i="7"/>
  <c r="BG53" i="7"/>
  <c r="BG54" i="7"/>
  <c r="BH3" i="7"/>
  <c r="BH4" i="7"/>
  <c r="BH5" i="7"/>
  <c r="BH6" i="7"/>
  <c r="BH7" i="7"/>
  <c r="BH8" i="7"/>
  <c r="BH9" i="7"/>
  <c r="BH10" i="7"/>
  <c r="BH11" i="7"/>
  <c r="BH12" i="7"/>
  <c r="BH13" i="7"/>
  <c r="BH14" i="7"/>
  <c r="BH15" i="7"/>
  <c r="BH16" i="7"/>
  <c r="BH17" i="7"/>
  <c r="BH18" i="7"/>
  <c r="BH19" i="7"/>
  <c r="BH20" i="7"/>
  <c r="BH21" i="7"/>
  <c r="BH22" i="7"/>
  <c r="BH23" i="7"/>
  <c r="BH24" i="7"/>
  <c r="BH25" i="7"/>
  <c r="BH26" i="7"/>
  <c r="BH27" i="7"/>
  <c r="BH28" i="7"/>
  <c r="BH29" i="7"/>
  <c r="BH30" i="7"/>
  <c r="BH31" i="7"/>
  <c r="BH32" i="7"/>
  <c r="BH33" i="7"/>
  <c r="BH34" i="7"/>
  <c r="BH35" i="7"/>
  <c r="BH36" i="7"/>
  <c r="BH37" i="7"/>
  <c r="BH38" i="7"/>
  <c r="BH39" i="7"/>
  <c r="BH40" i="7"/>
  <c r="BH41" i="7"/>
  <c r="BH42" i="7"/>
  <c r="BH43" i="7"/>
  <c r="BH44" i="7"/>
  <c r="BH45" i="7"/>
  <c r="BH46" i="7"/>
  <c r="BH47" i="7"/>
  <c r="BH48" i="7"/>
  <c r="BH49" i="7"/>
  <c r="BH50" i="7"/>
  <c r="BH51" i="7"/>
  <c r="BH52" i="7"/>
  <c r="BH53" i="7"/>
  <c r="BH54" i="7"/>
  <c r="BI3" i="7"/>
  <c r="BI4" i="7"/>
  <c r="BI5" i="7"/>
  <c r="BI6" i="7"/>
  <c r="BI7" i="7"/>
  <c r="BI8" i="7"/>
  <c r="BI9" i="7"/>
  <c r="BI10" i="7"/>
  <c r="BI11" i="7"/>
  <c r="BI12" i="7"/>
  <c r="BI13" i="7"/>
  <c r="BI14" i="7"/>
  <c r="BI15" i="7"/>
  <c r="BI16" i="7"/>
  <c r="BI17" i="7"/>
  <c r="BI18" i="7"/>
  <c r="BI19" i="7"/>
  <c r="BI20" i="7"/>
  <c r="BI21" i="7"/>
  <c r="BI22" i="7"/>
  <c r="BI23" i="7"/>
  <c r="BI24" i="7"/>
  <c r="BI25" i="7"/>
  <c r="BI26" i="7"/>
  <c r="BI27" i="7"/>
  <c r="BI28" i="7"/>
  <c r="BI29" i="7"/>
  <c r="BI30" i="7"/>
  <c r="BI31" i="7"/>
  <c r="BI32" i="7"/>
  <c r="BI33" i="7"/>
  <c r="BI34" i="7"/>
  <c r="BI35" i="7"/>
  <c r="BI36" i="7"/>
  <c r="BI37" i="7"/>
  <c r="BI38" i="7"/>
  <c r="BI39" i="7"/>
  <c r="BI40" i="7"/>
  <c r="BI41" i="7"/>
  <c r="BI42" i="7"/>
  <c r="BI43" i="7"/>
  <c r="BI44" i="7"/>
  <c r="BI45" i="7"/>
  <c r="BI46" i="7"/>
  <c r="BI47" i="7"/>
  <c r="BI48" i="7"/>
  <c r="BI49" i="7"/>
  <c r="BI50" i="7"/>
  <c r="BI51" i="7"/>
  <c r="BI52" i="7"/>
  <c r="BI53" i="7"/>
  <c r="BI54" i="7"/>
  <c r="BJ3" i="7"/>
  <c r="BJ4" i="7"/>
  <c r="BJ5" i="7"/>
  <c r="BJ6" i="7"/>
  <c r="BJ7" i="7"/>
  <c r="BJ8" i="7"/>
  <c r="BJ9" i="7"/>
  <c r="BJ10" i="7"/>
  <c r="BJ11" i="7"/>
  <c r="BJ12" i="7"/>
  <c r="BJ13" i="7"/>
  <c r="BJ14" i="7"/>
  <c r="BJ15" i="7"/>
  <c r="BJ16" i="7"/>
  <c r="BJ17" i="7"/>
  <c r="BJ18" i="7"/>
  <c r="BJ19" i="7"/>
  <c r="BJ20" i="7"/>
  <c r="BJ21" i="7"/>
  <c r="BJ22" i="7"/>
  <c r="BJ23" i="7"/>
  <c r="BJ24" i="7"/>
  <c r="BJ25" i="7"/>
  <c r="BJ26" i="7"/>
  <c r="BJ27" i="7"/>
  <c r="BJ28" i="7"/>
  <c r="BJ29" i="7"/>
  <c r="BJ30" i="7"/>
  <c r="BJ31" i="7"/>
  <c r="BJ32" i="7"/>
  <c r="BJ33" i="7"/>
  <c r="BJ34" i="7"/>
  <c r="BJ35" i="7"/>
  <c r="BJ36" i="7"/>
  <c r="BJ37" i="7"/>
  <c r="BJ38" i="7"/>
  <c r="BJ39" i="7"/>
  <c r="BJ40" i="7"/>
  <c r="BJ41" i="7"/>
  <c r="BJ42" i="7"/>
  <c r="BJ43" i="7"/>
  <c r="BJ44" i="7"/>
  <c r="BJ45" i="7"/>
  <c r="BJ46" i="7"/>
  <c r="BJ47" i="7"/>
  <c r="BJ48" i="7"/>
  <c r="BJ49" i="7"/>
  <c r="BJ50" i="7"/>
  <c r="BJ51" i="7"/>
  <c r="BJ52" i="7"/>
  <c r="BJ53" i="7"/>
  <c r="BJ54" i="7"/>
  <c r="CZ71" i="7"/>
  <c r="BK3" i="7"/>
  <c r="BK4" i="7"/>
  <c r="BK5" i="7"/>
  <c r="BK6" i="7"/>
  <c r="BK7" i="7"/>
  <c r="BK8" i="7"/>
  <c r="BK9" i="7"/>
  <c r="BK10" i="7"/>
  <c r="BK11" i="7"/>
  <c r="BK12" i="7"/>
  <c r="BK13" i="7"/>
  <c r="BK14" i="7"/>
  <c r="BK15" i="7"/>
  <c r="BK16" i="7"/>
  <c r="BK17" i="7"/>
  <c r="BK18" i="7"/>
  <c r="BK19" i="7"/>
  <c r="BK20" i="7"/>
  <c r="BK21" i="7"/>
  <c r="BK22" i="7"/>
  <c r="BK23" i="7"/>
  <c r="BK24" i="7"/>
  <c r="BK25" i="7"/>
  <c r="BK26" i="7"/>
  <c r="BK27" i="7"/>
  <c r="BK28" i="7"/>
  <c r="BK29" i="7"/>
  <c r="BK30" i="7"/>
  <c r="BK31" i="7"/>
  <c r="BK32" i="7"/>
  <c r="BK33" i="7"/>
  <c r="BK34" i="7"/>
  <c r="BK35" i="7"/>
  <c r="BK36" i="7"/>
  <c r="BK37" i="7"/>
  <c r="BK38" i="7"/>
  <c r="BK39" i="7"/>
  <c r="BK40" i="7"/>
  <c r="BK41" i="7"/>
  <c r="BK42" i="7"/>
  <c r="BK43" i="7"/>
  <c r="BK44" i="7"/>
  <c r="BK45" i="7"/>
  <c r="BK46" i="7"/>
  <c r="BK47" i="7"/>
  <c r="BK48" i="7"/>
  <c r="BK49" i="7"/>
  <c r="BK50" i="7"/>
  <c r="BK51" i="7"/>
  <c r="BK52" i="7"/>
  <c r="BK53" i="7"/>
  <c r="BK54" i="7"/>
  <c r="BL3" i="7"/>
  <c r="BL4" i="7"/>
  <c r="BL5" i="7"/>
  <c r="BL6" i="7"/>
  <c r="BL7" i="7"/>
  <c r="BL8" i="7"/>
  <c r="BL9" i="7"/>
  <c r="BL10" i="7"/>
  <c r="BL11" i="7"/>
  <c r="BL12" i="7"/>
  <c r="BL13" i="7"/>
  <c r="BL14" i="7"/>
  <c r="BL15" i="7"/>
  <c r="BL16" i="7"/>
  <c r="BL17" i="7"/>
  <c r="BL18" i="7"/>
  <c r="BL19" i="7"/>
  <c r="BL20" i="7"/>
  <c r="BL21" i="7"/>
  <c r="BL22" i="7"/>
  <c r="BL23" i="7"/>
  <c r="BL24" i="7"/>
  <c r="BL25" i="7"/>
  <c r="BL26" i="7"/>
  <c r="BL27" i="7"/>
  <c r="BL28" i="7"/>
  <c r="BL29" i="7"/>
  <c r="BL30" i="7"/>
  <c r="BL31" i="7"/>
  <c r="BL32" i="7"/>
  <c r="BL33" i="7"/>
  <c r="BL34" i="7"/>
  <c r="BL35" i="7"/>
  <c r="BL36" i="7"/>
  <c r="BL37" i="7"/>
  <c r="BL38" i="7"/>
  <c r="BL39" i="7"/>
  <c r="BL40" i="7"/>
  <c r="BL41" i="7"/>
  <c r="BL42" i="7"/>
  <c r="BL43" i="7"/>
  <c r="BL44" i="7"/>
  <c r="BL45" i="7"/>
  <c r="BL46" i="7"/>
  <c r="BL47" i="7"/>
  <c r="BL48" i="7"/>
  <c r="BL49" i="7"/>
  <c r="BL50" i="7"/>
  <c r="BL51" i="7"/>
  <c r="BL52" i="7"/>
  <c r="BL53" i="7"/>
  <c r="BL54" i="7"/>
  <c r="BM3" i="7"/>
  <c r="BM4" i="7"/>
  <c r="BM5" i="7"/>
  <c r="BM6" i="7"/>
  <c r="BM7" i="7"/>
  <c r="BM8" i="7"/>
  <c r="BM9" i="7"/>
  <c r="BM10" i="7"/>
  <c r="BM11" i="7"/>
  <c r="BM12" i="7"/>
  <c r="BM13" i="7"/>
  <c r="BM14" i="7"/>
  <c r="BM15" i="7"/>
  <c r="BM16" i="7"/>
  <c r="BM17" i="7"/>
  <c r="BM18" i="7"/>
  <c r="BM19" i="7"/>
  <c r="BM20" i="7"/>
  <c r="BM21" i="7"/>
  <c r="BM22" i="7"/>
  <c r="BM23" i="7"/>
  <c r="BM24" i="7"/>
  <c r="BM25" i="7"/>
  <c r="BM26" i="7"/>
  <c r="BM27" i="7"/>
  <c r="BM28" i="7"/>
  <c r="BM29" i="7"/>
  <c r="BM30" i="7"/>
  <c r="BM31" i="7"/>
  <c r="BM32" i="7"/>
  <c r="BM33" i="7"/>
  <c r="BM34" i="7"/>
  <c r="BM35" i="7"/>
  <c r="BM36" i="7"/>
  <c r="BM37" i="7"/>
  <c r="BM38" i="7"/>
  <c r="BM39" i="7"/>
  <c r="BM40" i="7"/>
  <c r="BM41" i="7"/>
  <c r="BM42" i="7"/>
  <c r="BM43" i="7"/>
  <c r="BM44" i="7"/>
  <c r="BM45" i="7"/>
  <c r="BM46" i="7"/>
  <c r="BM47" i="7"/>
  <c r="BM48" i="7"/>
  <c r="BM49" i="7"/>
  <c r="BM50" i="7"/>
  <c r="BM51" i="7"/>
  <c r="BM52" i="7"/>
  <c r="BM53" i="7"/>
  <c r="BM54" i="7"/>
  <c r="BN3" i="7"/>
  <c r="BN4" i="7"/>
  <c r="BN5" i="7"/>
  <c r="BN6" i="7"/>
  <c r="BN7" i="7"/>
  <c r="BN8" i="7"/>
  <c r="BN9" i="7"/>
  <c r="BN10" i="7"/>
  <c r="BN11" i="7"/>
  <c r="BN12" i="7"/>
  <c r="BN13" i="7"/>
  <c r="BN14" i="7"/>
  <c r="BN15" i="7"/>
  <c r="BN16" i="7"/>
  <c r="BN17" i="7"/>
  <c r="BN18" i="7"/>
  <c r="BN19" i="7"/>
  <c r="BN20" i="7"/>
  <c r="BN21" i="7"/>
  <c r="BN22" i="7"/>
  <c r="BN23" i="7"/>
  <c r="BN24" i="7"/>
  <c r="BN25" i="7"/>
  <c r="BN26" i="7"/>
  <c r="BN27" i="7"/>
  <c r="BN28" i="7"/>
  <c r="BN29" i="7"/>
  <c r="BN30" i="7"/>
  <c r="BN31" i="7"/>
  <c r="BN32" i="7"/>
  <c r="BN33" i="7"/>
  <c r="BN34" i="7"/>
  <c r="BN35" i="7"/>
  <c r="BN36" i="7"/>
  <c r="BN37" i="7"/>
  <c r="BN38" i="7"/>
  <c r="BN39" i="7"/>
  <c r="BN40" i="7"/>
  <c r="BN41" i="7"/>
  <c r="BN42" i="7"/>
  <c r="BN43" i="7"/>
  <c r="BN44" i="7"/>
  <c r="BN45" i="7"/>
  <c r="BN46" i="7"/>
  <c r="BN47" i="7"/>
  <c r="BN48" i="7"/>
  <c r="BN49" i="7"/>
  <c r="BN50" i="7"/>
  <c r="BN51" i="7"/>
  <c r="BN52" i="7"/>
  <c r="BN53" i="7"/>
  <c r="BN54" i="7"/>
  <c r="CZ75" i="7"/>
  <c r="BO3" i="7"/>
  <c r="BO4" i="7"/>
  <c r="BO5" i="7"/>
  <c r="BO6" i="7"/>
  <c r="BO7" i="7"/>
  <c r="BO8" i="7"/>
  <c r="BO9" i="7"/>
  <c r="BO10" i="7"/>
  <c r="BO11" i="7"/>
  <c r="BO12" i="7"/>
  <c r="BO13" i="7"/>
  <c r="BO14" i="7"/>
  <c r="BO15" i="7"/>
  <c r="BO16" i="7"/>
  <c r="BO17" i="7"/>
  <c r="BO18" i="7"/>
  <c r="BO19" i="7"/>
  <c r="BO20" i="7"/>
  <c r="BO21" i="7"/>
  <c r="BO22" i="7"/>
  <c r="BO23" i="7"/>
  <c r="BO24" i="7"/>
  <c r="BO25" i="7"/>
  <c r="BO26" i="7"/>
  <c r="BO27" i="7"/>
  <c r="BO28" i="7"/>
  <c r="BO29" i="7"/>
  <c r="BO30" i="7"/>
  <c r="BO31" i="7"/>
  <c r="BO32" i="7"/>
  <c r="BO33" i="7"/>
  <c r="BO34" i="7"/>
  <c r="BO35" i="7"/>
  <c r="BO36" i="7"/>
  <c r="BO37" i="7"/>
  <c r="BO38" i="7"/>
  <c r="BO39" i="7"/>
  <c r="BO40" i="7"/>
  <c r="BO41" i="7"/>
  <c r="BO42" i="7"/>
  <c r="BO43" i="7"/>
  <c r="BO44" i="7"/>
  <c r="BO45" i="7"/>
  <c r="BO46" i="7"/>
  <c r="BO47" i="7"/>
  <c r="BO48" i="7"/>
  <c r="BO49" i="7"/>
  <c r="BO50" i="7"/>
  <c r="BO51" i="7"/>
  <c r="BO52" i="7"/>
  <c r="BO53" i="7"/>
  <c r="BO54" i="7"/>
  <c r="BP3" i="7"/>
  <c r="BP4" i="7"/>
  <c r="BP5" i="7"/>
  <c r="BP6" i="7"/>
  <c r="BP7" i="7"/>
  <c r="BP8" i="7"/>
  <c r="BP9" i="7"/>
  <c r="BP10" i="7"/>
  <c r="BP11" i="7"/>
  <c r="BP12" i="7"/>
  <c r="BP13" i="7"/>
  <c r="BP14" i="7"/>
  <c r="BP15" i="7"/>
  <c r="BP16" i="7"/>
  <c r="BP17" i="7"/>
  <c r="BP18" i="7"/>
  <c r="BP19" i="7"/>
  <c r="BP20" i="7"/>
  <c r="BP21" i="7"/>
  <c r="BP22" i="7"/>
  <c r="BP23" i="7"/>
  <c r="BP24" i="7"/>
  <c r="BP25" i="7"/>
  <c r="BP26" i="7"/>
  <c r="BP27" i="7"/>
  <c r="BP28" i="7"/>
  <c r="BP29" i="7"/>
  <c r="BP30" i="7"/>
  <c r="BP31" i="7"/>
  <c r="BP32" i="7"/>
  <c r="BP33" i="7"/>
  <c r="BP34" i="7"/>
  <c r="BP35" i="7"/>
  <c r="BP36" i="7"/>
  <c r="BP37" i="7"/>
  <c r="BP38" i="7"/>
  <c r="BP39" i="7"/>
  <c r="BP40" i="7"/>
  <c r="BP41" i="7"/>
  <c r="BP42" i="7"/>
  <c r="BP43" i="7"/>
  <c r="BP44" i="7"/>
  <c r="BP45" i="7"/>
  <c r="BP46" i="7"/>
  <c r="BP47" i="7"/>
  <c r="BP48" i="7"/>
  <c r="BP49" i="7"/>
  <c r="BP50" i="7"/>
  <c r="BP51" i="7"/>
  <c r="BP52" i="7"/>
  <c r="BP53" i="7"/>
  <c r="BP54" i="7"/>
  <c r="BQ3" i="7"/>
  <c r="BQ4" i="7"/>
  <c r="BQ5" i="7"/>
  <c r="BQ6" i="7"/>
  <c r="BQ7" i="7"/>
  <c r="BQ8" i="7"/>
  <c r="BQ9" i="7"/>
  <c r="BQ10" i="7"/>
  <c r="BQ11" i="7"/>
  <c r="BQ12" i="7"/>
  <c r="BQ13" i="7"/>
  <c r="BQ14" i="7"/>
  <c r="BQ15" i="7"/>
  <c r="BQ16" i="7"/>
  <c r="BQ17" i="7"/>
  <c r="BQ18" i="7"/>
  <c r="BQ19" i="7"/>
  <c r="BQ20" i="7"/>
  <c r="BQ21" i="7"/>
  <c r="BQ22" i="7"/>
  <c r="BQ23" i="7"/>
  <c r="BQ24" i="7"/>
  <c r="BQ25" i="7"/>
  <c r="BQ26" i="7"/>
  <c r="BQ27" i="7"/>
  <c r="BQ28" i="7"/>
  <c r="BQ29" i="7"/>
  <c r="BQ30" i="7"/>
  <c r="BQ31" i="7"/>
  <c r="BQ32" i="7"/>
  <c r="BQ33" i="7"/>
  <c r="BQ34" i="7"/>
  <c r="BQ35" i="7"/>
  <c r="BQ36" i="7"/>
  <c r="BQ37" i="7"/>
  <c r="BQ38" i="7"/>
  <c r="BQ39" i="7"/>
  <c r="BQ40" i="7"/>
  <c r="BQ41" i="7"/>
  <c r="BQ42" i="7"/>
  <c r="BQ43" i="7"/>
  <c r="BQ44" i="7"/>
  <c r="BQ45" i="7"/>
  <c r="BQ46" i="7"/>
  <c r="BQ47" i="7"/>
  <c r="BQ48" i="7"/>
  <c r="BQ49" i="7"/>
  <c r="BQ50" i="7"/>
  <c r="BQ51" i="7"/>
  <c r="BQ52" i="7"/>
  <c r="BQ53" i="7"/>
  <c r="BQ54" i="7"/>
  <c r="BR3" i="7"/>
  <c r="BR4" i="7"/>
  <c r="BR5" i="7"/>
  <c r="BR6" i="7"/>
  <c r="BR7" i="7"/>
  <c r="BR8" i="7"/>
  <c r="BR9" i="7"/>
  <c r="BR10" i="7"/>
  <c r="BR11" i="7"/>
  <c r="BR12" i="7"/>
  <c r="BR13" i="7"/>
  <c r="BR14" i="7"/>
  <c r="BR15" i="7"/>
  <c r="BR16" i="7"/>
  <c r="BR17" i="7"/>
  <c r="BR18" i="7"/>
  <c r="BR19" i="7"/>
  <c r="BR20" i="7"/>
  <c r="BR21" i="7"/>
  <c r="BR22" i="7"/>
  <c r="BR23" i="7"/>
  <c r="BR24" i="7"/>
  <c r="BR25" i="7"/>
  <c r="BR26" i="7"/>
  <c r="BR27" i="7"/>
  <c r="BR28" i="7"/>
  <c r="BR29" i="7"/>
  <c r="BR30" i="7"/>
  <c r="BR31" i="7"/>
  <c r="BR32" i="7"/>
  <c r="BR33" i="7"/>
  <c r="BR34" i="7"/>
  <c r="BR35" i="7"/>
  <c r="BR36" i="7"/>
  <c r="BR37" i="7"/>
  <c r="BR38" i="7"/>
  <c r="BR39" i="7"/>
  <c r="BR40" i="7"/>
  <c r="BR41" i="7"/>
  <c r="BR42" i="7"/>
  <c r="BR43" i="7"/>
  <c r="BR44" i="7"/>
  <c r="BR45" i="7"/>
  <c r="BR46" i="7"/>
  <c r="BR47" i="7"/>
  <c r="BR48" i="7"/>
  <c r="BR49" i="7"/>
  <c r="BR50" i="7"/>
  <c r="BR51" i="7"/>
  <c r="BR52" i="7"/>
  <c r="BR53" i="7"/>
  <c r="BR54" i="7"/>
  <c r="CZ79" i="7"/>
  <c r="BS3" i="7"/>
  <c r="BS4" i="7"/>
  <c r="BS5" i="7"/>
  <c r="BS6" i="7"/>
  <c r="BS7" i="7"/>
  <c r="BS8" i="7"/>
  <c r="BS9" i="7"/>
  <c r="BS10" i="7"/>
  <c r="BS11" i="7"/>
  <c r="BS12" i="7"/>
  <c r="BS13" i="7"/>
  <c r="BS14" i="7"/>
  <c r="BS15" i="7"/>
  <c r="BS16" i="7"/>
  <c r="BS17" i="7"/>
  <c r="BS18" i="7"/>
  <c r="BS19" i="7"/>
  <c r="BS20" i="7"/>
  <c r="BS21" i="7"/>
  <c r="BS22" i="7"/>
  <c r="BS23" i="7"/>
  <c r="BS24" i="7"/>
  <c r="BS25" i="7"/>
  <c r="BS26" i="7"/>
  <c r="BS27" i="7"/>
  <c r="BS28" i="7"/>
  <c r="BS29" i="7"/>
  <c r="BS30" i="7"/>
  <c r="BS31" i="7"/>
  <c r="BS32" i="7"/>
  <c r="BS33" i="7"/>
  <c r="BS34" i="7"/>
  <c r="BS35" i="7"/>
  <c r="BS36" i="7"/>
  <c r="BS37" i="7"/>
  <c r="BS38" i="7"/>
  <c r="BS39" i="7"/>
  <c r="BS40" i="7"/>
  <c r="BS41" i="7"/>
  <c r="BS42" i="7"/>
  <c r="BS43" i="7"/>
  <c r="BS44" i="7"/>
  <c r="BS45" i="7"/>
  <c r="BS46" i="7"/>
  <c r="BS47" i="7"/>
  <c r="BS48" i="7"/>
  <c r="BS49" i="7"/>
  <c r="BS50" i="7"/>
  <c r="BS51" i="7"/>
  <c r="BS52" i="7"/>
  <c r="BS53" i="7"/>
  <c r="BS54" i="7"/>
  <c r="BT3" i="7"/>
  <c r="BT4" i="7"/>
  <c r="BT5" i="7"/>
  <c r="BT6" i="7"/>
  <c r="BT7" i="7"/>
  <c r="BT8" i="7"/>
  <c r="BT9" i="7"/>
  <c r="BT10" i="7"/>
  <c r="BT11" i="7"/>
  <c r="BT12" i="7"/>
  <c r="BT13" i="7"/>
  <c r="BT14" i="7"/>
  <c r="BT15" i="7"/>
  <c r="BT16" i="7"/>
  <c r="BT17" i="7"/>
  <c r="BT18" i="7"/>
  <c r="BT19" i="7"/>
  <c r="BT20" i="7"/>
  <c r="BT21" i="7"/>
  <c r="BT22" i="7"/>
  <c r="BT23" i="7"/>
  <c r="BT24" i="7"/>
  <c r="BT25" i="7"/>
  <c r="BT26" i="7"/>
  <c r="BT27" i="7"/>
  <c r="BT28" i="7"/>
  <c r="BT29" i="7"/>
  <c r="BT30" i="7"/>
  <c r="BT31" i="7"/>
  <c r="BT32" i="7"/>
  <c r="BT33" i="7"/>
  <c r="BT34" i="7"/>
  <c r="BT35" i="7"/>
  <c r="BT36" i="7"/>
  <c r="BT37" i="7"/>
  <c r="BT38" i="7"/>
  <c r="BT39" i="7"/>
  <c r="BT40" i="7"/>
  <c r="BT41" i="7"/>
  <c r="BT42" i="7"/>
  <c r="BT43" i="7"/>
  <c r="BT44" i="7"/>
  <c r="BT45" i="7"/>
  <c r="BT46" i="7"/>
  <c r="BT47" i="7"/>
  <c r="BT48" i="7"/>
  <c r="BT49" i="7"/>
  <c r="BT50" i="7"/>
  <c r="BT51" i="7"/>
  <c r="BT52" i="7"/>
  <c r="BT53" i="7"/>
  <c r="BT54" i="7"/>
  <c r="BU3" i="7"/>
  <c r="BU4" i="7"/>
  <c r="BU5" i="7"/>
  <c r="BU6" i="7"/>
  <c r="BU7" i="7"/>
  <c r="BU8" i="7"/>
  <c r="BU9" i="7"/>
  <c r="BU10" i="7"/>
  <c r="BU11" i="7"/>
  <c r="BU12" i="7"/>
  <c r="BU13" i="7"/>
  <c r="BU14" i="7"/>
  <c r="BU15" i="7"/>
  <c r="BU16" i="7"/>
  <c r="BU17" i="7"/>
  <c r="BU18" i="7"/>
  <c r="BU19" i="7"/>
  <c r="BU20" i="7"/>
  <c r="BU21" i="7"/>
  <c r="BU22" i="7"/>
  <c r="BU23" i="7"/>
  <c r="BU24" i="7"/>
  <c r="BU25" i="7"/>
  <c r="BU26" i="7"/>
  <c r="BU27" i="7"/>
  <c r="BU28" i="7"/>
  <c r="BU29" i="7"/>
  <c r="BU30" i="7"/>
  <c r="BU31" i="7"/>
  <c r="BU32" i="7"/>
  <c r="BU33" i="7"/>
  <c r="BU34" i="7"/>
  <c r="BU35" i="7"/>
  <c r="BU36" i="7"/>
  <c r="BU37" i="7"/>
  <c r="BU38" i="7"/>
  <c r="BU39" i="7"/>
  <c r="BU40" i="7"/>
  <c r="BU41" i="7"/>
  <c r="BU42" i="7"/>
  <c r="BU43" i="7"/>
  <c r="BU44" i="7"/>
  <c r="BU45" i="7"/>
  <c r="BU46" i="7"/>
  <c r="BU47" i="7"/>
  <c r="BU48" i="7"/>
  <c r="BU49" i="7"/>
  <c r="BU50" i="7"/>
  <c r="BU51" i="7"/>
  <c r="BU52" i="7"/>
  <c r="BU53" i="7"/>
  <c r="BU54" i="7"/>
  <c r="BV3" i="7"/>
  <c r="BV4" i="7"/>
  <c r="BV5" i="7"/>
  <c r="BV6" i="7"/>
  <c r="BV7" i="7"/>
  <c r="BV8" i="7"/>
  <c r="BV9" i="7"/>
  <c r="BV10" i="7"/>
  <c r="BV11" i="7"/>
  <c r="BV12" i="7"/>
  <c r="BV13" i="7"/>
  <c r="BV14" i="7"/>
  <c r="BV15" i="7"/>
  <c r="BV16" i="7"/>
  <c r="BV17" i="7"/>
  <c r="BV18" i="7"/>
  <c r="BV19" i="7"/>
  <c r="BV20" i="7"/>
  <c r="BV21" i="7"/>
  <c r="BV22" i="7"/>
  <c r="BV23" i="7"/>
  <c r="BV24" i="7"/>
  <c r="BV25" i="7"/>
  <c r="BV26" i="7"/>
  <c r="BV27" i="7"/>
  <c r="BV28" i="7"/>
  <c r="BV29" i="7"/>
  <c r="BV30" i="7"/>
  <c r="BV31" i="7"/>
  <c r="BV32" i="7"/>
  <c r="BV33" i="7"/>
  <c r="BV34" i="7"/>
  <c r="BV35" i="7"/>
  <c r="BV36" i="7"/>
  <c r="BV37" i="7"/>
  <c r="BV38" i="7"/>
  <c r="BV39" i="7"/>
  <c r="BV40" i="7"/>
  <c r="BV41" i="7"/>
  <c r="BV42" i="7"/>
  <c r="BV43" i="7"/>
  <c r="BV44" i="7"/>
  <c r="BV45" i="7"/>
  <c r="BV46" i="7"/>
  <c r="BV47" i="7"/>
  <c r="BV48" i="7"/>
  <c r="BV49" i="7"/>
  <c r="BV50" i="7"/>
  <c r="BV51" i="7"/>
  <c r="BV52" i="7"/>
  <c r="BV53" i="7"/>
  <c r="BV54" i="7"/>
  <c r="CZ83" i="7"/>
  <c r="BW3" i="7"/>
  <c r="BW4" i="7"/>
  <c r="BW5" i="7"/>
  <c r="BW6" i="7"/>
  <c r="BW7" i="7"/>
  <c r="BW8" i="7"/>
  <c r="BW9" i="7"/>
  <c r="BW10" i="7"/>
  <c r="BW11" i="7"/>
  <c r="BW12" i="7"/>
  <c r="BW13" i="7"/>
  <c r="BW14" i="7"/>
  <c r="BW15" i="7"/>
  <c r="BW16" i="7"/>
  <c r="BW17" i="7"/>
  <c r="BW18" i="7"/>
  <c r="BW19" i="7"/>
  <c r="BW20" i="7"/>
  <c r="BW21" i="7"/>
  <c r="BW22" i="7"/>
  <c r="BW23" i="7"/>
  <c r="BW24" i="7"/>
  <c r="BW25" i="7"/>
  <c r="BW26" i="7"/>
  <c r="BW27" i="7"/>
  <c r="BW28" i="7"/>
  <c r="BW29" i="7"/>
  <c r="BW30" i="7"/>
  <c r="BW31" i="7"/>
  <c r="BW32" i="7"/>
  <c r="BW33" i="7"/>
  <c r="BW34" i="7"/>
  <c r="BW35" i="7"/>
  <c r="BW36" i="7"/>
  <c r="BW37" i="7"/>
  <c r="BW38" i="7"/>
  <c r="BW39" i="7"/>
  <c r="BW40" i="7"/>
  <c r="BW41" i="7"/>
  <c r="BW42" i="7"/>
  <c r="BW43" i="7"/>
  <c r="BW44" i="7"/>
  <c r="BW45" i="7"/>
  <c r="BW46" i="7"/>
  <c r="BW47" i="7"/>
  <c r="BW48" i="7"/>
  <c r="BW49" i="7"/>
  <c r="BW50" i="7"/>
  <c r="BW51" i="7"/>
  <c r="BW52" i="7"/>
  <c r="BW53" i="7"/>
  <c r="BW54" i="7"/>
  <c r="BX3" i="7"/>
  <c r="BX4" i="7"/>
  <c r="BX5" i="7"/>
  <c r="BX6" i="7"/>
  <c r="BX7" i="7"/>
  <c r="BX8" i="7"/>
  <c r="BX9" i="7"/>
  <c r="BX10" i="7"/>
  <c r="BX11" i="7"/>
  <c r="BX12" i="7"/>
  <c r="BX13" i="7"/>
  <c r="BX14" i="7"/>
  <c r="BX15" i="7"/>
  <c r="BX16" i="7"/>
  <c r="BX17" i="7"/>
  <c r="BX18" i="7"/>
  <c r="BX19" i="7"/>
  <c r="BX20" i="7"/>
  <c r="BX21" i="7"/>
  <c r="BX22" i="7"/>
  <c r="BX23" i="7"/>
  <c r="BX24" i="7"/>
  <c r="BX25" i="7"/>
  <c r="BX26" i="7"/>
  <c r="BX27" i="7"/>
  <c r="BX28" i="7"/>
  <c r="BX29" i="7"/>
  <c r="BX30" i="7"/>
  <c r="BX31" i="7"/>
  <c r="BX32" i="7"/>
  <c r="BX33" i="7"/>
  <c r="BX34" i="7"/>
  <c r="BX35" i="7"/>
  <c r="BX36" i="7"/>
  <c r="BX37" i="7"/>
  <c r="BX38" i="7"/>
  <c r="BX39" i="7"/>
  <c r="BX40" i="7"/>
  <c r="BX41" i="7"/>
  <c r="BX42" i="7"/>
  <c r="BX43" i="7"/>
  <c r="BX44" i="7"/>
  <c r="BX45" i="7"/>
  <c r="BX46" i="7"/>
  <c r="BX47" i="7"/>
  <c r="BX48" i="7"/>
  <c r="BX49" i="7"/>
  <c r="BX50" i="7"/>
  <c r="BX51" i="7"/>
  <c r="BX52" i="7"/>
  <c r="BX53" i="7"/>
  <c r="BX54" i="7"/>
  <c r="BY3" i="7"/>
  <c r="BY4" i="7"/>
  <c r="BY5" i="7"/>
  <c r="BY6" i="7"/>
  <c r="BY7" i="7"/>
  <c r="BY8" i="7"/>
  <c r="BY9" i="7"/>
  <c r="BY10" i="7"/>
  <c r="BY11" i="7"/>
  <c r="BY12" i="7"/>
  <c r="BY13" i="7"/>
  <c r="BY14" i="7"/>
  <c r="BY15" i="7"/>
  <c r="BY16" i="7"/>
  <c r="BY17" i="7"/>
  <c r="BY18" i="7"/>
  <c r="BY19" i="7"/>
  <c r="BY20" i="7"/>
  <c r="BY21" i="7"/>
  <c r="BY22" i="7"/>
  <c r="BY23" i="7"/>
  <c r="BY24" i="7"/>
  <c r="BY25" i="7"/>
  <c r="BY26" i="7"/>
  <c r="BY27" i="7"/>
  <c r="BY28" i="7"/>
  <c r="BY29" i="7"/>
  <c r="BY30" i="7"/>
  <c r="BY31" i="7"/>
  <c r="BY32" i="7"/>
  <c r="BY33" i="7"/>
  <c r="BY34" i="7"/>
  <c r="BY35" i="7"/>
  <c r="BY36" i="7"/>
  <c r="BY37" i="7"/>
  <c r="BY38" i="7"/>
  <c r="BY39" i="7"/>
  <c r="BY40" i="7"/>
  <c r="BY41" i="7"/>
  <c r="BY42" i="7"/>
  <c r="BY43" i="7"/>
  <c r="BY44" i="7"/>
  <c r="BY45" i="7"/>
  <c r="BY46" i="7"/>
  <c r="BY47" i="7"/>
  <c r="BY48" i="7"/>
  <c r="BY49" i="7"/>
  <c r="BY50" i="7"/>
  <c r="BY51" i="7"/>
  <c r="BY52" i="7"/>
  <c r="BY53" i="7"/>
  <c r="BY54" i="7"/>
  <c r="BY56" i="7"/>
  <c r="BZ3" i="7"/>
  <c r="BZ4" i="7"/>
  <c r="BZ5" i="7"/>
  <c r="BZ6" i="7"/>
  <c r="BZ7" i="7"/>
  <c r="BZ8" i="7"/>
  <c r="BZ9" i="7"/>
  <c r="BZ10" i="7"/>
  <c r="BZ11" i="7"/>
  <c r="BZ12" i="7"/>
  <c r="BZ13" i="7"/>
  <c r="BZ14" i="7"/>
  <c r="BZ15" i="7"/>
  <c r="BZ16" i="7"/>
  <c r="BZ17" i="7"/>
  <c r="BZ18" i="7"/>
  <c r="BZ19" i="7"/>
  <c r="BZ20" i="7"/>
  <c r="BZ21" i="7"/>
  <c r="BZ22" i="7"/>
  <c r="BZ23" i="7"/>
  <c r="BZ24" i="7"/>
  <c r="BZ25" i="7"/>
  <c r="BZ26" i="7"/>
  <c r="BZ27" i="7"/>
  <c r="BZ28" i="7"/>
  <c r="BZ29" i="7"/>
  <c r="BZ30" i="7"/>
  <c r="BZ31" i="7"/>
  <c r="BZ32" i="7"/>
  <c r="BZ33" i="7"/>
  <c r="BZ34" i="7"/>
  <c r="BZ35" i="7"/>
  <c r="BZ36" i="7"/>
  <c r="BZ37" i="7"/>
  <c r="BZ38" i="7"/>
  <c r="BZ39" i="7"/>
  <c r="BZ40" i="7"/>
  <c r="BZ41" i="7"/>
  <c r="BZ42" i="7"/>
  <c r="BZ43" i="7"/>
  <c r="BZ44" i="7"/>
  <c r="BZ45" i="7"/>
  <c r="BZ46" i="7"/>
  <c r="BZ47" i="7"/>
  <c r="BZ48" i="7"/>
  <c r="BZ49" i="7"/>
  <c r="BZ50" i="7"/>
  <c r="BZ51" i="7"/>
  <c r="BZ52" i="7"/>
  <c r="BZ53" i="7"/>
  <c r="BZ54" i="7"/>
  <c r="CZ87" i="7"/>
  <c r="CA3" i="7"/>
  <c r="CA4" i="7"/>
  <c r="CA5" i="7"/>
  <c r="CA6" i="7"/>
  <c r="CA7" i="7"/>
  <c r="CA8" i="7"/>
  <c r="CA9" i="7"/>
  <c r="CA10" i="7"/>
  <c r="CA11" i="7"/>
  <c r="CA12" i="7"/>
  <c r="CA13" i="7"/>
  <c r="CA14" i="7"/>
  <c r="CA15" i="7"/>
  <c r="CA16" i="7"/>
  <c r="CA17" i="7"/>
  <c r="CA18" i="7"/>
  <c r="CA19" i="7"/>
  <c r="CA20" i="7"/>
  <c r="CA21" i="7"/>
  <c r="CA22" i="7"/>
  <c r="CA23" i="7"/>
  <c r="CA24" i="7"/>
  <c r="CA25" i="7"/>
  <c r="CA26" i="7"/>
  <c r="CA27" i="7"/>
  <c r="CA28" i="7"/>
  <c r="CA29" i="7"/>
  <c r="CA30" i="7"/>
  <c r="CA31" i="7"/>
  <c r="CA32" i="7"/>
  <c r="CA33" i="7"/>
  <c r="CA34" i="7"/>
  <c r="CA35" i="7"/>
  <c r="CA36" i="7"/>
  <c r="CA37" i="7"/>
  <c r="CA38" i="7"/>
  <c r="CA39" i="7"/>
  <c r="CA40" i="7"/>
  <c r="CA41" i="7"/>
  <c r="CA42" i="7"/>
  <c r="CA43" i="7"/>
  <c r="CA44" i="7"/>
  <c r="CA45" i="7"/>
  <c r="CA46" i="7"/>
  <c r="CA47" i="7"/>
  <c r="CA48" i="7"/>
  <c r="CA49" i="7"/>
  <c r="CA50" i="7"/>
  <c r="CA51" i="7"/>
  <c r="CA52" i="7"/>
  <c r="CA53" i="7"/>
  <c r="CA54" i="7"/>
  <c r="CB3" i="7"/>
  <c r="CB4" i="7"/>
  <c r="CB5" i="7"/>
  <c r="CB6" i="7"/>
  <c r="CB7" i="7"/>
  <c r="CB8" i="7"/>
  <c r="CB9" i="7"/>
  <c r="CB10" i="7"/>
  <c r="CB11" i="7"/>
  <c r="CB12" i="7"/>
  <c r="CB13" i="7"/>
  <c r="CB14" i="7"/>
  <c r="CB15" i="7"/>
  <c r="CB16" i="7"/>
  <c r="CB17" i="7"/>
  <c r="CB18" i="7"/>
  <c r="CB19" i="7"/>
  <c r="CB20" i="7"/>
  <c r="CB21" i="7"/>
  <c r="CB22" i="7"/>
  <c r="CB23" i="7"/>
  <c r="CB24" i="7"/>
  <c r="CB25" i="7"/>
  <c r="CB26" i="7"/>
  <c r="CB27" i="7"/>
  <c r="CB28" i="7"/>
  <c r="CB29" i="7"/>
  <c r="CB30" i="7"/>
  <c r="CB31" i="7"/>
  <c r="CB32" i="7"/>
  <c r="CB33" i="7"/>
  <c r="CB34" i="7"/>
  <c r="CB35" i="7"/>
  <c r="CB36" i="7"/>
  <c r="CB37" i="7"/>
  <c r="CB38" i="7"/>
  <c r="CB39" i="7"/>
  <c r="CB40" i="7"/>
  <c r="CB41" i="7"/>
  <c r="CB42" i="7"/>
  <c r="CB43" i="7"/>
  <c r="CB44" i="7"/>
  <c r="CB45" i="7"/>
  <c r="CB46" i="7"/>
  <c r="CB47" i="7"/>
  <c r="CB48" i="7"/>
  <c r="CB49" i="7"/>
  <c r="CB50" i="7"/>
  <c r="CB51" i="7"/>
  <c r="CB52" i="7"/>
  <c r="CB53" i="7"/>
  <c r="CB54" i="7"/>
  <c r="CD3" i="7"/>
  <c r="CD4" i="7"/>
  <c r="CD5" i="7"/>
  <c r="CD6" i="7"/>
  <c r="CD7" i="7"/>
  <c r="CD8" i="7"/>
  <c r="CD9" i="7"/>
  <c r="CD10" i="7"/>
  <c r="CD11" i="7"/>
  <c r="CD12" i="7"/>
  <c r="CD13" i="7"/>
  <c r="CD14" i="7"/>
  <c r="CD15" i="7"/>
  <c r="CD16" i="7"/>
  <c r="CD17" i="7"/>
  <c r="CD18" i="7"/>
  <c r="CD19" i="7"/>
  <c r="CD20" i="7"/>
  <c r="CD21" i="7"/>
  <c r="CD22" i="7"/>
  <c r="CD23" i="7"/>
  <c r="CD24" i="7"/>
  <c r="CD25" i="7"/>
  <c r="CD26" i="7"/>
  <c r="CD27" i="7"/>
  <c r="CD28" i="7"/>
  <c r="CD29" i="7"/>
  <c r="CD30" i="7"/>
  <c r="CD31" i="7"/>
  <c r="CD32" i="7"/>
  <c r="CD33" i="7"/>
  <c r="CD34" i="7"/>
  <c r="CD35" i="7"/>
  <c r="CD36" i="7"/>
  <c r="CD37" i="7"/>
  <c r="CD38" i="7"/>
  <c r="CD39" i="7"/>
  <c r="CD40" i="7"/>
  <c r="CD41" i="7"/>
  <c r="CD42" i="7"/>
  <c r="CD43" i="7"/>
  <c r="CD44" i="7"/>
  <c r="CD45" i="7"/>
  <c r="CD46" i="7"/>
  <c r="CD47" i="7"/>
  <c r="CD48" i="7"/>
  <c r="CD49" i="7"/>
  <c r="CD50" i="7"/>
  <c r="CD51" i="7"/>
  <c r="CD52" i="7"/>
  <c r="CD53" i="7"/>
  <c r="CD54" i="7"/>
  <c r="CZ91" i="7"/>
  <c r="CE3" i="7"/>
  <c r="CE4" i="7"/>
  <c r="CE5" i="7"/>
  <c r="CE6" i="7"/>
  <c r="CE7" i="7"/>
  <c r="CE8" i="7"/>
  <c r="CE9" i="7"/>
  <c r="CE10" i="7"/>
  <c r="CE11" i="7"/>
  <c r="CE12" i="7"/>
  <c r="CE13" i="7"/>
  <c r="CE14" i="7"/>
  <c r="CE15" i="7"/>
  <c r="CE16" i="7"/>
  <c r="CE17" i="7"/>
  <c r="CE18" i="7"/>
  <c r="CE19" i="7"/>
  <c r="CE20" i="7"/>
  <c r="CE21" i="7"/>
  <c r="CE22" i="7"/>
  <c r="CE23" i="7"/>
  <c r="CE24" i="7"/>
  <c r="CE25" i="7"/>
  <c r="CE26" i="7"/>
  <c r="CE27" i="7"/>
  <c r="CE28" i="7"/>
  <c r="CE29" i="7"/>
  <c r="CE30" i="7"/>
  <c r="CE31" i="7"/>
  <c r="CE32" i="7"/>
  <c r="CE33" i="7"/>
  <c r="CE34" i="7"/>
  <c r="CE35" i="7"/>
  <c r="CE36" i="7"/>
  <c r="CE37" i="7"/>
  <c r="CE38" i="7"/>
  <c r="CE39" i="7"/>
  <c r="CE40" i="7"/>
  <c r="CE41" i="7"/>
  <c r="CE42" i="7"/>
  <c r="CE43" i="7"/>
  <c r="CE44" i="7"/>
  <c r="CE45" i="7"/>
  <c r="CE46" i="7"/>
  <c r="CE47" i="7"/>
  <c r="CE48" i="7"/>
  <c r="CE49" i="7"/>
  <c r="CE50" i="7"/>
  <c r="CE51" i="7"/>
  <c r="CE52" i="7"/>
  <c r="CE53" i="7"/>
  <c r="CE54" i="7"/>
  <c r="CF3" i="7"/>
  <c r="CF4" i="7"/>
  <c r="CF5" i="7"/>
  <c r="CF6" i="7"/>
  <c r="CF7" i="7"/>
  <c r="CF8" i="7"/>
  <c r="CF9" i="7"/>
  <c r="CF10" i="7"/>
  <c r="CF11" i="7"/>
  <c r="CF12" i="7"/>
  <c r="CF13" i="7"/>
  <c r="CF14" i="7"/>
  <c r="CF15" i="7"/>
  <c r="CF16" i="7"/>
  <c r="CF17" i="7"/>
  <c r="CF18" i="7"/>
  <c r="CF19" i="7"/>
  <c r="CF20" i="7"/>
  <c r="CF21" i="7"/>
  <c r="CF22" i="7"/>
  <c r="CF23" i="7"/>
  <c r="CF24" i="7"/>
  <c r="CF25" i="7"/>
  <c r="CF26" i="7"/>
  <c r="CF27" i="7"/>
  <c r="CF28" i="7"/>
  <c r="CF29" i="7"/>
  <c r="CF30" i="7"/>
  <c r="CF31" i="7"/>
  <c r="CF32" i="7"/>
  <c r="CF33" i="7"/>
  <c r="CF34" i="7"/>
  <c r="CF35" i="7"/>
  <c r="CF36" i="7"/>
  <c r="CF37" i="7"/>
  <c r="CF38" i="7"/>
  <c r="CF39" i="7"/>
  <c r="CF40" i="7"/>
  <c r="CF41" i="7"/>
  <c r="CF42" i="7"/>
  <c r="CF43" i="7"/>
  <c r="CF44" i="7"/>
  <c r="CF45" i="7"/>
  <c r="CF46" i="7"/>
  <c r="CF47" i="7"/>
  <c r="CF48" i="7"/>
  <c r="CF49" i="7"/>
  <c r="CF50" i="7"/>
  <c r="CF51" i="7"/>
  <c r="CF52" i="7"/>
  <c r="CF53" i="7"/>
  <c r="CF54" i="7"/>
  <c r="CG3" i="7"/>
  <c r="CG4" i="7"/>
  <c r="CG5" i="7"/>
  <c r="CG6" i="7"/>
  <c r="CG7" i="7"/>
  <c r="CG8" i="7"/>
  <c r="CG9" i="7"/>
  <c r="CG10" i="7"/>
  <c r="CG11" i="7"/>
  <c r="CG12" i="7"/>
  <c r="CG13" i="7"/>
  <c r="CG14" i="7"/>
  <c r="CG15" i="7"/>
  <c r="CG16" i="7"/>
  <c r="CG17" i="7"/>
  <c r="CG18" i="7"/>
  <c r="CG19" i="7"/>
  <c r="CG20" i="7"/>
  <c r="CG21" i="7"/>
  <c r="CG22" i="7"/>
  <c r="CG23" i="7"/>
  <c r="CG24" i="7"/>
  <c r="CG25" i="7"/>
  <c r="CG26" i="7"/>
  <c r="CG27" i="7"/>
  <c r="CG28" i="7"/>
  <c r="CG29" i="7"/>
  <c r="CG30" i="7"/>
  <c r="CG31" i="7"/>
  <c r="CG32" i="7"/>
  <c r="CG33" i="7"/>
  <c r="CG34" i="7"/>
  <c r="CG35" i="7"/>
  <c r="CG36" i="7"/>
  <c r="CG37" i="7"/>
  <c r="CG38" i="7"/>
  <c r="CG39" i="7"/>
  <c r="CG40" i="7"/>
  <c r="CG41" i="7"/>
  <c r="CG42" i="7"/>
  <c r="CG43" i="7"/>
  <c r="CG44" i="7"/>
  <c r="CG45" i="7"/>
  <c r="CG46" i="7"/>
  <c r="CG47" i="7"/>
  <c r="CG48" i="7"/>
  <c r="CG49" i="7"/>
  <c r="CG50" i="7"/>
  <c r="CG51" i="7"/>
  <c r="CG52" i="7"/>
  <c r="CG53" i="7"/>
  <c r="CG54" i="7"/>
  <c r="CH3" i="7"/>
  <c r="CH4" i="7"/>
  <c r="CH5" i="7"/>
  <c r="CH6" i="7"/>
  <c r="CH7" i="7"/>
  <c r="CH8" i="7"/>
  <c r="CH9" i="7"/>
  <c r="CH10" i="7"/>
  <c r="CH11" i="7"/>
  <c r="CH12" i="7"/>
  <c r="CH13" i="7"/>
  <c r="CH14" i="7"/>
  <c r="CH15" i="7"/>
  <c r="CH16" i="7"/>
  <c r="CH17" i="7"/>
  <c r="CH18" i="7"/>
  <c r="CH19" i="7"/>
  <c r="CH20" i="7"/>
  <c r="CH21" i="7"/>
  <c r="CH22" i="7"/>
  <c r="CH23" i="7"/>
  <c r="CH24" i="7"/>
  <c r="CH25" i="7"/>
  <c r="CH26" i="7"/>
  <c r="CH27" i="7"/>
  <c r="CH28" i="7"/>
  <c r="CH29" i="7"/>
  <c r="CH30" i="7"/>
  <c r="CH31" i="7"/>
  <c r="CH32" i="7"/>
  <c r="CH33" i="7"/>
  <c r="CH34" i="7"/>
  <c r="CH35" i="7"/>
  <c r="CH36" i="7"/>
  <c r="CH37" i="7"/>
  <c r="CH38" i="7"/>
  <c r="CH39" i="7"/>
  <c r="CH40" i="7"/>
  <c r="CH41" i="7"/>
  <c r="CH42" i="7"/>
  <c r="CH43" i="7"/>
  <c r="CH44" i="7"/>
  <c r="CH45" i="7"/>
  <c r="CH46" i="7"/>
  <c r="CH47" i="7"/>
  <c r="CH48" i="7"/>
  <c r="CH49" i="7"/>
  <c r="CH50" i="7"/>
  <c r="CH51" i="7"/>
  <c r="CH52" i="7"/>
  <c r="CH53" i="7"/>
  <c r="CH54" i="7"/>
  <c r="CZ95" i="7"/>
  <c r="CI3" i="7"/>
  <c r="CI4" i="7"/>
  <c r="CI5" i="7"/>
  <c r="CI6" i="7"/>
  <c r="CI7" i="7"/>
  <c r="CI8" i="7"/>
  <c r="CI9" i="7"/>
  <c r="CI10" i="7"/>
  <c r="CI11" i="7"/>
  <c r="CI12" i="7"/>
  <c r="CI13" i="7"/>
  <c r="CI14" i="7"/>
  <c r="CI15" i="7"/>
  <c r="CI16" i="7"/>
  <c r="CI17" i="7"/>
  <c r="CI18" i="7"/>
  <c r="CI19" i="7"/>
  <c r="CI20" i="7"/>
  <c r="CI21" i="7"/>
  <c r="CI22" i="7"/>
  <c r="CI23" i="7"/>
  <c r="CI24" i="7"/>
  <c r="CI25" i="7"/>
  <c r="CI26" i="7"/>
  <c r="CI27" i="7"/>
  <c r="CI28" i="7"/>
  <c r="CI29" i="7"/>
  <c r="CI30" i="7"/>
  <c r="CI31" i="7"/>
  <c r="CI32" i="7"/>
  <c r="CI33" i="7"/>
  <c r="CI34" i="7"/>
  <c r="CI35" i="7"/>
  <c r="CI36" i="7"/>
  <c r="CI37" i="7"/>
  <c r="CI38" i="7"/>
  <c r="CI39" i="7"/>
  <c r="CI40" i="7"/>
  <c r="CI41" i="7"/>
  <c r="CI42" i="7"/>
  <c r="CI43" i="7"/>
  <c r="CI44" i="7"/>
  <c r="CI45" i="7"/>
  <c r="CI46" i="7"/>
  <c r="CI47" i="7"/>
  <c r="CI48" i="7"/>
  <c r="CI49" i="7"/>
  <c r="CI50" i="7"/>
  <c r="CI51" i="7"/>
  <c r="CI52" i="7"/>
  <c r="CI53" i="7"/>
  <c r="CI54" i="7"/>
  <c r="CJ3" i="7"/>
  <c r="CJ4" i="7"/>
  <c r="CJ5" i="7"/>
  <c r="CJ6" i="7"/>
  <c r="CJ7" i="7"/>
  <c r="CJ8" i="7"/>
  <c r="CJ9" i="7"/>
  <c r="CJ10" i="7"/>
  <c r="CJ11" i="7"/>
  <c r="CJ12" i="7"/>
  <c r="CJ13" i="7"/>
  <c r="CJ14" i="7"/>
  <c r="CJ15" i="7"/>
  <c r="CJ16" i="7"/>
  <c r="CJ17" i="7"/>
  <c r="CJ18" i="7"/>
  <c r="CJ19" i="7"/>
  <c r="CJ20" i="7"/>
  <c r="CJ21" i="7"/>
  <c r="CJ22" i="7"/>
  <c r="CJ23" i="7"/>
  <c r="CJ24" i="7"/>
  <c r="CJ25" i="7"/>
  <c r="CJ26" i="7"/>
  <c r="CJ27" i="7"/>
  <c r="CJ28" i="7"/>
  <c r="CJ29" i="7"/>
  <c r="CJ30" i="7"/>
  <c r="CJ31" i="7"/>
  <c r="CJ32" i="7"/>
  <c r="CJ33" i="7"/>
  <c r="CJ34" i="7"/>
  <c r="CJ35" i="7"/>
  <c r="CJ36" i="7"/>
  <c r="CJ37" i="7"/>
  <c r="CJ38" i="7"/>
  <c r="CJ39" i="7"/>
  <c r="CJ40" i="7"/>
  <c r="CJ41" i="7"/>
  <c r="CJ42" i="7"/>
  <c r="CJ43" i="7"/>
  <c r="CJ44" i="7"/>
  <c r="CJ45" i="7"/>
  <c r="CJ46" i="7"/>
  <c r="CJ47" i="7"/>
  <c r="CJ48" i="7"/>
  <c r="CJ49" i="7"/>
  <c r="CJ50" i="7"/>
  <c r="CJ51" i="7"/>
  <c r="CJ52" i="7"/>
  <c r="CJ53" i="7"/>
  <c r="CJ54" i="7"/>
  <c r="CK3" i="7"/>
  <c r="CK4" i="7"/>
  <c r="CK5" i="7"/>
  <c r="CK6" i="7"/>
  <c r="CK7" i="7"/>
  <c r="CK8" i="7"/>
  <c r="CK9" i="7"/>
  <c r="CK10" i="7"/>
  <c r="CK11" i="7"/>
  <c r="CK12" i="7"/>
  <c r="CK13" i="7"/>
  <c r="CK14" i="7"/>
  <c r="CK15" i="7"/>
  <c r="CK16" i="7"/>
  <c r="CK17" i="7"/>
  <c r="CK18" i="7"/>
  <c r="CK19" i="7"/>
  <c r="CK20" i="7"/>
  <c r="CK21" i="7"/>
  <c r="CK22" i="7"/>
  <c r="CK23" i="7"/>
  <c r="CK24" i="7"/>
  <c r="CK25" i="7"/>
  <c r="CK26" i="7"/>
  <c r="CK27" i="7"/>
  <c r="CK28" i="7"/>
  <c r="CK29" i="7"/>
  <c r="CK30" i="7"/>
  <c r="CK31" i="7"/>
  <c r="CK32" i="7"/>
  <c r="CK33" i="7"/>
  <c r="CK34" i="7"/>
  <c r="CK35" i="7"/>
  <c r="CK36" i="7"/>
  <c r="CK37" i="7"/>
  <c r="CK38" i="7"/>
  <c r="CK39" i="7"/>
  <c r="CK40" i="7"/>
  <c r="CK41" i="7"/>
  <c r="CK42" i="7"/>
  <c r="CK43" i="7"/>
  <c r="CK44" i="7"/>
  <c r="CK45" i="7"/>
  <c r="CK46" i="7"/>
  <c r="CK47" i="7"/>
  <c r="CK48" i="7"/>
  <c r="CK49" i="7"/>
  <c r="CK50" i="7"/>
  <c r="CK51" i="7"/>
  <c r="CK52" i="7"/>
  <c r="CK53" i="7"/>
  <c r="CK54" i="7"/>
  <c r="CL3" i="7"/>
  <c r="CL4" i="7"/>
  <c r="CL5" i="7"/>
  <c r="CL6" i="7"/>
  <c r="CL7" i="7"/>
  <c r="CL8" i="7"/>
  <c r="CL9" i="7"/>
  <c r="CL10" i="7"/>
  <c r="CL11" i="7"/>
  <c r="CL12" i="7"/>
  <c r="CL13" i="7"/>
  <c r="CL14" i="7"/>
  <c r="CL15" i="7"/>
  <c r="CL16" i="7"/>
  <c r="CL17" i="7"/>
  <c r="CL18" i="7"/>
  <c r="CL19" i="7"/>
  <c r="CL20" i="7"/>
  <c r="CL21" i="7"/>
  <c r="CL22" i="7"/>
  <c r="CL23" i="7"/>
  <c r="CL24" i="7"/>
  <c r="CL25" i="7"/>
  <c r="CL26" i="7"/>
  <c r="CL27" i="7"/>
  <c r="CL28" i="7"/>
  <c r="CL29" i="7"/>
  <c r="CL30" i="7"/>
  <c r="CL31" i="7"/>
  <c r="CL32" i="7"/>
  <c r="CL33" i="7"/>
  <c r="CL34" i="7"/>
  <c r="CL35" i="7"/>
  <c r="CL36" i="7"/>
  <c r="CL37" i="7"/>
  <c r="CL38" i="7"/>
  <c r="CL39" i="7"/>
  <c r="CL40" i="7"/>
  <c r="CL41" i="7"/>
  <c r="CL42" i="7"/>
  <c r="CL43" i="7"/>
  <c r="CL44" i="7"/>
  <c r="CL45" i="7"/>
  <c r="CL46" i="7"/>
  <c r="CL47" i="7"/>
  <c r="CL48" i="7"/>
  <c r="CL49" i="7"/>
  <c r="CL50" i="7"/>
  <c r="CL51" i="7"/>
  <c r="CL52" i="7"/>
  <c r="CL53" i="7"/>
  <c r="CL54" i="7"/>
  <c r="CZ99" i="7"/>
  <c r="CM3" i="7"/>
  <c r="CM4" i="7"/>
  <c r="CM5" i="7"/>
  <c r="CM6" i="7"/>
  <c r="CM7" i="7"/>
  <c r="CM8" i="7"/>
  <c r="CM9" i="7"/>
  <c r="CM10" i="7"/>
  <c r="CM11" i="7"/>
  <c r="CM12" i="7"/>
  <c r="CM13" i="7"/>
  <c r="CM14" i="7"/>
  <c r="CM15" i="7"/>
  <c r="CM16" i="7"/>
  <c r="CM17" i="7"/>
  <c r="CM18" i="7"/>
  <c r="CM19" i="7"/>
  <c r="CM20" i="7"/>
  <c r="CM21" i="7"/>
  <c r="CM22" i="7"/>
  <c r="CM23" i="7"/>
  <c r="CM24" i="7"/>
  <c r="CM25" i="7"/>
  <c r="CM26" i="7"/>
  <c r="CM27" i="7"/>
  <c r="CM28" i="7"/>
  <c r="CM29" i="7"/>
  <c r="CM30" i="7"/>
  <c r="CM31" i="7"/>
  <c r="CM32" i="7"/>
  <c r="CM33" i="7"/>
  <c r="CM34" i="7"/>
  <c r="CM35" i="7"/>
  <c r="CM36" i="7"/>
  <c r="CM37" i="7"/>
  <c r="CM38" i="7"/>
  <c r="CM39" i="7"/>
  <c r="CM40" i="7"/>
  <c r="CM41" i="7"/>
  <c r="CM42" i="7"/>
  <c r="CM43" i="7"/>
  <c r="CM44" i="7"/>
  <c r="CM45" i="7"/>
  <c r="CM46" i="7"/>
  <c r="CM47" i="7"/>
  <c r="CM48" i="7"/>
  <c r="CM49" i="7"/>
  <c r="CM50" i="7"/>
  <c r="CM51" i="7"/>
  <c r="CM52" i="7"/>
  <c r="CM53" i="7"/>
  <c r="CM54" i="7"/>
  <c r="CN3" i="7"/>
  <c r="CN4" i="7"/>
  <c r="CN5" i="7"/>
  <c r="CN6" i="7"/>
  <c r="CN7" i="7"/>
  <c r="CN8" i="7"/>
  <c r="CN9" i="7"/>
  <c r="CN10" i="7"/>
  <c r="CN11" i="7"/>
  <c r="CN12" i="7"/>
  <c r="CN13" i="7"/>
  <c r="CN14" i="7"/>
  <c r="CN15" i="7"/>
  <c r="CN16" i="7"/>
  <c r="CN17" i="7"/>
  <c r="CN18" i="7"/>
  <c r="CN19" i="7"/>
  <c r="CN20" i="7"/>
  <c r="CN21" i="7"/>
  <c r="CN22" i="7"/>
  <c r="CN23" i="7"/>
  <c r="CN24" i="7"/>
  <c r="CN25" i="7"/>
  <c r="CN26" i="7"/>
  <c r="CN27" i="7"/>
  <c r="CN28" i="7"/>
  <c r="CN29" i="7"/>
  <c r="CN30" i="7"/>
  <c r="CN31" i="7"/>
  <c r="CN32" i="7"/>
  <c r="CN33" i="7"/>
  <c r="CN34" i="7"/>
  <c r="CN35" i="7"/>
  <c r="CN36" i="7"/>
  <c r="CN37" i="7"/>
  <c r="CN38" i="7"/>
  <c r="CN39" i="7"/>
  <c r="CN40" i="7"/>
  <c r="CN41" i="7"/>
  <c r="CN42" i="7"/>
  <c r="CN43" i="7"/>
  <c r="CN44" i="7"/>
  <c r="CN45" i="7"/>
  <c r="CN46" i="7"/>
  <c r="CN47" i="7"/>
  <c r="CN48" i="7"/>
  <c r="CN49" i="7"/>
  <c r="CN50" i="7"/>
  <c r="CN51" i="7"/>
  <c r="CN52" i="7"/>
  <c r="CN53" i="7"/>
  <c r="CN54" i="7"/>
  <c r="CO3" i="7"/>
  <c r="CO4" i="7"/>
  <c r="CO5" i="7"/>
  <c r="CO6" i="7"/>
  <c r="CO7" i="7"/>
  <c r="CO8" i="7"/>
  <c r="CO9" i="7"/>
  <c r="CO10" i="7"/>
  <c r="CO11" i="7"/>
  <c r="CO12" i="7"/>
  <c r="CO13" i="7"/>
  <c r="CO14" i="7"/>
  <c r="CO15" i="7"/>
  <c r="CO16" i="7"/>
  <c r="CO17" i="7"/>
  <c r="CO18" i="7"/>
  <c r="CO19" i="7"/>
  <c r="CO20" i="7"/>
  <c r="CO21" i="7"/>
  <c r="CO22" i="7"/>
  <c r="CO23" i="7"/>
  <c r="CO24" i="7"/>
  <c r="CO25" i="7"/>
  <c r="CO26" i="7"/>
  <c r="CO27" i="7"/>
  <c r="CO28" i="7"/>
  <c r="CO29" i="7"/>
  <c r="CO30" i="7"/>
  <c r="CO31" i="7"/>
  <c r="CO32" i="7"/>
  <c r="CO33" i="7"/>
  <c r="CO34" i="7"/>
  <c r="CO35" i="7"/>
  <c r="CO36" i="7"/>
  <c r="CO37" i="7"/>
  <c r="CO38" i="7"/>
  <c r="CO39" i="7"/>
  <c r="CO40" i="7"/>
  <c r="CO41" i="7"/>
  <c r="CO42" i="7"/>
  <c r="CO43" i="7"/>
  <c r="CO44" i="7"/>
  <c r="CO45" i="7"/>
  <c r="CO46" i="7"/>
  <c r="CO47" i="7"/>
  <c r="CO48" i="7"/>
  <c r="CO49" i="7"/>
  <c r="CO50" i="7"/>
  <c r="CO51" i="7"/>
  <c r="CO52" i="7"/>
  <c r="CO53" i="7"/>
  <c r="CO54" i="7"/>
  <c r="CP3" i="7"/>
  <c r="CP4" i="7"/>
  <c r="CP5" i="7"/>
  <c r="CP6" i="7"/>
  <c r="CP7" i="7"/>
  <c r="CP8" i="7"/>
  <c r="CP9" i="7"/>
  <c r="CP10" i="7"/>
  <c r="CP11" i="7"/>
  <c r="CP12" i="7"/>
  <c r="CP13" i="7"/>
  <c r="CP14" i="7"/>
  <c r="CP15" i="7"/>
  <c r="CP16" i="7"/>
  <c r="CP17" i="7"/>
  <c r="CP18" i="7"/>
  <c r="CP19" i="7"/>
  <c r="CP20" i="7"/>
  <c r="CP21" i="7"/>
  <c r="CP22" i="7"/>
  <c r="CP23" i="7"/>
  <c r="CP24" i="7"/>
  <c r="CP25" i="7"/>
  <c r="CP26" i="7"/>
  <c r="CP27" i="7"/>
  <c r="CP28" i="7"/>
  <c r="CP29" i="7"/>
  <c r="CP30" i="7"/>
  <c r="CP31" i="7"/>
  <c r="CP32" i="7"/>
  <c r="CP33" i="7"/>
  <c r="CP34" i="7"/>
  <c r="CP35" i="7"/>
  <c r="CP36" i="7"/>
  <c r="CP37" i="7"/>
  <c r="CP38" i="7"/>
  <c r="CP39" i="7"/>
  <c r="CP40" i="7"/>
  <c r="CP41" i="7"/>
  <c r="CP42" i="7"/>
  <c r="CP43" i="7"/>
  <c r="CP44" i="7"/>
  <c r="CP45" i="7"/>
  <c r="CP46" i="7"/>
  <c r="CP47" i="7"/>
  <c r="CP48" i="7"/>
  <c r="CP49" i="7"/>
  <c r="CP50" i="7"/>
  <c r="CP51" i="7"/>
  <c r="CP52" i="7"/>
  <c r="CP53" i="7"/>
  <c r="CP54" i="7"/>
  <c r="CZ103" i="7"/>
  <c r="CQ3" i="7"/>
  <c r="CQ4" i="7"/>
  <c r="CQ5" i="7"/>
  <c r="CQ6" i="7"/>
  <c r="CQ7" i="7"/>
  <c r="CQ8" i="7"/>
  <c r="CQ9" i="7"/>
  <c r="CQ10" i="7"/>
  <c r="CQ11" i="7"/>
  <c r="CQ12" i="7"/>
  <c r="CQ13" i="7"/>
  <c r="CQ14" i="7"/>
  <c r="CQ15" i="7"/>
  <c r="CQ16" i="7"/>
  <c r="CQ17" i="7"/>
  <c r="CQ18" i="7"/>
  <c r="CQ19" i="7"/>
  <c r="CQ20" i="7"/>
  <c r="CQ21" i="7"/>
  <c r="CQ22" i="7"/>
  <c r="CQ23" i="7"/>
  <c r="CQ24" i="7"/>
  <c r="CQ25" i="7"/>
  <c r="CQ26" i="7"/>
  <c r="CQ27" i="7"/>
  <c r="CQ28" i="7"/>
  <c r="CQ29" i="7"/>
  <c r="CQ30" i="7"/>
  <c r="CQ31" i="7"/>
  <c r="CQ32" i="7"/>
  <c r="CQ33" i="7"/>
  <c r="CQ34" i="7"/>
  <c r="CQ35" i="7"/>
  <c r="CQ36" i="7"/>
  <c r="CQ37" i="7"/>
  <c r="CQ38" i="7"/>
  <c r="CQ39" i="7"/>
  <c r="CQ40" i="7"/>
  <c r="CQ41" i="7"/>
  <c r="CQ42" i="7"/>
  <c r="CQ43" i="7"/>
  <c r="CQ44" i="7"/>
  <c r="CQ45" i="7"/>
  <c r="CQ46" i="7"/>
  <c r="CQ47" i="7"/>
  <c r="CQ48" i="7"/>
  <c r="CQ49" i="7"/>
  <c r="CQ50" i="7"/>
  <c r="CQ51" i="7"/>
  <c r="CQ52" i="7"/>
  <c r="CQ53" i="7"/>
  <c r="CQ54" i="7"/>
  <c r="CR3" i="7"/>
  <c r="CR4" i="7"/>
  <c r="CR5" i="7"/>
  <c r="CR6" i="7"/>
  <c r="CR7" i="7"/>
  <c r="CR8" i="7"/>
  <c r="CR9" i="7"/>
  <c r="CR10" i="7"/>
  <c r="CR11" i="7"/>
  <c r="CR12" i="7"/>
  <c r="CR13" i="7"/>
  <c r="CR14" i="7"/>
  <c r="CR15" i="7"/>
  <c r="CR16" i="7"/>
  <c r="CR17" i="7"/>
  <c r="CR18" i="7"/>
  <c r="CR19" i="7"/>
  <c r="CR20" i="7"/>
  <c r="CR21" i="7"/>
  <c r="CR22" i="7"/>
  <c r="CR23" i="7"/>
  <c r="CR24" i="7"/>
  <c r="CR25" i="7"/>
  <c r="CR26" i="7"/>
  <c r="CR27" i="7"/>
  <c r="CR28" i="7"/>
  <c r="CR29" i="7"/>
  <c r="CR30" i="7"/>
  <c r="CR31" i="7"/>
  <c r="CR32" i="7"/>
  <c r="CR33" i="7"/>
  <c r="CR34" i="7"/>
  <c r="CR35" i="7"/>
  <c r="CR36" i="7"/>
  <c r="CR37" i="7"/>
  <c r="CR38" i="7"/>
  <c r="CR39" i="7"/>
  <c r="CR40" i="7"/>
  <c r="CR41" i="7"/>
  <c r="CR42" i="7"/>
  <c r="CR43" i="7"/>
  <c r="CR44" i="7"/>
  <c r="CR45" i="7"/>
  <c r="CR46" i="7"/>
  <c r="CR47" i="7"/>
  <c r="CR48" i="7"/>
  <c r="CR49" i="7"/>
  <c r="CR50" i="7"/>
  <c r="CR51" i="7"/>
  <c r="CR52" i="7"/>
  <c r="CR53" i="7"/>
  <c r="CR54" i="7"/>
  <c r="CS3" i="7"/>
  <c r="CS4" i="7"/>
  <c r="CS5" i="7"/>
  <c r="CS6" i="7"/>
  <c r="CS7" i="7"/>
  <c r="CS8" i="7"/>
  <c r="CS9" i="7"/>
  <c r="CS10" i="7"/>
  <c r="CS11" i="7"/>
  <c r="CS12" i="7"/>
  <c r="CS13" i="7"/>
  <c r="CS14" i="7"/>
  <c r="CS15" i="7"/>
  <c r="CS16" i="7"/>
  <c r="CS17" i="7"/>
  <c r="CS18" i="7"/>
  <c r="CS19" i="7"/>
  <c r="CS20" i="7"/>
  <c r="CS21" i="7"/>
  <c r="CS22" i="7"/>
  <c r="CS23" i="7"/>
  <c r="CS24" i="7"/>
  <c r="CS25" i="7"/>
  <c r="CS26" i="7"/>
  <c r="CS27" i="7"/>
  <c r="CS28" i="7"/>
  <c r="CS29" i="7"/>
  <c r="CS30" i="7"/>
  <c r="CS31" i="7"/>
  <c r="CS32" i="7"/>
  <c r="CS33" i="7"/>
  <c r="CS34" i="7"/>
  <c r="CS35" i="7"/>
  <c r="CS36" i="7"/>
  <c r="CS37" i="7"/>
  <c r="CS38" i="7"/>
  <c r="CS39" i="7"/>
  <c r="CS40" i="7"/>
  <c r="CS41" i="7"/>
  <c r="CS42" i="7"/>
  <c r="CS43" i="7"/>
  <c r="CS44" i="7"/>
  <c r="CS45" i="7"/>
  <c r="CS46" i="7"/>
  <c r="CS47" i="7"/>
  <c r="CS48" i="7"/>
  <c r="CS49" i="7"/>
  <c r="CS50" i="7"/>
  <c r="CS51" i="7"/>
  <c r="CS52" i="7"/>
  <c r="CS53" i="7"/>
  <c r="CS54" i="7"/>
  <c r="CT3" i="7"/>
  <c r="CT4" i="7"/>
  <c r="CT5" i="7"/>
  <c r="CT6" i="7"/>
  <c r="CT7" i="7"/>
  <c r="CT8" i="7"/>
  <c r="CT9" i="7"/>
  <c r="CT10" i="7"/>
  <c r="CT11" i="7"/>
  <c r="CT12" i="7"/>
  <c r="CT13" i="7"/>
  <c r="CT14" i="7"/>
  <c r="CT15" i="7"/>
  <c r="CT16" i="7"/>
  <c r="CT17" i="7"/>
  <c r="CT18" i="7"/>
  <c r="CT19" i="7"/>
  <c r="CT20" i="7"/>
  <c r="CT21" i="7"/>
  <c r="CT22" i="7"/>
  <c r="CT23" i="7"/>
  <c r="CT24" i="7"/>
  <c r="CT25" i="7"/>
  <c r="CT26" i="7"/>
  <c r="CT27" i="7"/>
  <c r="CT28" i="7"/>
  <c r="CT29" i="7"/>
  <c r="CT30" i="7"/>
  <c r="CT31" i="7"/>
  <c r="CT32" i="7"/>
  <c r="CT33" i="7"/>
  <c r="CT34" i="7"/>
  <c r="CT35" i="7"/>
  <c r="CT36" i="7"/>
  <c r="CT37" i="7"/>
  <c r="CT38" i="7"/>
  <c r="CT39" i="7"/>
  <c r="CT40" i="7"/>
  <c r="CT41" i="7"/>
  <c r="CT42" i="7"/>
  <c r="CT43" i="7"/>
  <c r="CT44" i="7"/>
  <c r="CT45" i="7"/>
  <c r="CT46" i="7"/>
  <c r="CT47" i="7"/>
  <c r="CT48" i="7"/>
  <c r="CT49" i="7"/>
  <c r="CT50" i="7"/>
  <c r="CT51" i="7"/>
  <c r="CT52" i="7"/>
  <c r="CT53" i="7"/>
  <c r="CT54" i="7"/>
  <c r="CZ107" i="7"/>
  <c r="CU3" i="7"/>
  <c r="CU4" i="7"/>
  <c r="CU5" i="7"/>
  <c r="CU6" i="7"/>
  <c r="CU7" i="7"/>
  <c r="CU8" i="7"/>
  <c r="CU9" i="7"/>
  <c r="CU10" i="7"/>
  <c r="CU11" i="7"/>
  <c r="CU12" i="7"/>
  <c r="CU13" i="7"/>
  <c r="CU14" i="7"/>
  <c r="CU15" i="7"/>
  <c r="CU16" i="7"/>
  <c r="CU17" i="7"/>
  <c r="CU18" i="7"/>
  <c r="CU19" i="7"/>
  <c r="CU20" i="7"/>
  <c r="CU21" i="7"/>
  <c r="CU22" i="7"/>
  <c r="CU23" i="7"/>
  <c r="CU24" i="7"/>
  <c r="CU25" i="7"/>
  <c r="CU26" i="7"/>
  <c r="CU27" i="7"/>
  <c r="CU28" i="7"/>
  <c r="CU29" i="7"/>
  <c r="CU30" i="7"/>
  <c r="CU31" i="7"/>
  <c r="CU32" i="7"/>
  <c r="CU33" i="7"/>
  <c r="CU34" i="7"/>
  <c r="CU35" i="7"/>
  <c r="CU36" i="7"/>
  <c r="CU37" i="7"/>
  <c r="CU38" i="7"/>
  <c r="CU39" i="7"/>
  <c r="CU40" i="7"/>
  <c r="CU41" i="7"/>
  <c r="CU42" i="7"/>
  <c r="CU43" i="7"/>
  <c r="CU44" i="7"/>
  <c r="CU45" i="7"/>
  <c r="CU46" i="7"/>
  <c r="CU47" i="7"/>
  <c r="CU48" i="7"/>
  <c r="CU49" i="7"/>
  <c r="CU50" i="7"/>
  <c r="CU51" i="7"/>
  <c r="CU52" i="7"/>
  <c r="CU53" i="7"/>
  <c r="CU54" i="7"/>
  <c r="CV3" i="7"/>
  <c r="CV4" i="7"/>
  <c r="CV5" i="7"/>
  <c r="CV6" i="7"/>
  <c r="CV7" i="7"/>
  <c r="CV8" i="7"/>
  <c r="CV9" i="7"/>
  <c r="CV10" i="7"/>
  <c r="CV11" i="7"/>
  <c r="CV12" i="7"/>
  <c r="CV13" i="7"/>
  <c r="CV14" i="7"/>
  <c r="CV15" i="7"/>
  <c r="CV16" i="7"/>
  <c r="CV17" i="7"/>
  <c r="CV18" i="7"/>
  <c r="CV19" i="7"/>
  <c r="CV20" i="7"/>
  <c r="CV21" i="7"/>
  <c r="CV22" i="7"/>
  <c r="CV23" i="7"/>
  <c r="CV24" i="7"/>
  <c r="CV25" i="7"/>
  <c r="CV26" i="7"/>
  <c r="CV27" i="7"/>
  <c r="CV28" i="7"/>
  <c r="CV29" i="7"/>
  <c r="CV30" i="7"/>
  <c r="CV31" i="7"/>
  <c r="CV32" i="7"/>
  <c r="CV33" i="7"/>
  <c r="CV34" i="7"/>
  <c r="CV35" i="7"/>
  <c r="CV36" i="7"/>
  <c r="CV37" i="7"/>
  <c r="CV38" i="7"/>
  <c r="CV39" i="7"/>
  <c r="CV40" i="7"/>
  <c r="CV41" i="7"/>
  <c r="CV42" i="7"/>
  <c r="CV43" i="7"/>
  <c r="CV44" i="7"/>
  <c r="CV45" i="7"/>
  <c r="CV46" i="7"/>
  <c r="CV47" i="7"/>
  <c r="CV48" i="7"/>
  <c r="CV49" i="7"/>
  <c r="CV50" i="7"/>
  <c r="CV51" i="7"/>
  <c r="CV52" i="7"/>
  <c r="CV53" i="7"/>
  <c r="CV54" i="7"/>
  <c r="CV56" i="7"/>
  <c r="CU56" i="7"/>
  <c r="CT56" i="7"/>
  <c r="ER43" i="7"/>
  <c r="CS56" i="7"/>
  <c r="CR56" i="7"/>
  <c r="CQ56" i="7"/>
  <c r="CP56" i="7"/>
  <c r="EN43" i="7"/>
  <c r="CN56" i="7"/>
  <c r="CM56" i="7"/>
  <c r="CL56" i="7"/>
  <c r="CK56" i="7"/>
  <c r="CI56" i="7"/>
  <c r="CH56" i="7"/>
  <c r="CG56" i="7"/>
  <c r="CF56" i="7"/>
  <c r="CE56" i="7"/>
  <c r="CD56" i="7"/>
  <c r="CC3" i="7"/>
  <c r="CC4" i="7"/>
  <c r="CC5" i="7"/>
  <c r="CC6" i="7"/>
  <c r="CC7" i="7"/>
  <c r="CC8" i="7"/>
  <c r="CC9" i="7"/>
  <c r="CC10" i="7"/>
  <c r="CC11" i="7"/>
  <c r="CC12" i="7"/>
  <c r="CC13" i="7"/>
  <c r="CC14" i="7"/>
  <c r="CC15" i="7"/>
  <c r="CC16" i="7"/>
  <c r="CC17" i="7"/>
  <c r="CC18" i="7"/>
  <c r="CC19" i="7"/>
  <c r="CC20" i="7"/>
  <c r="CC21" i="7"/>
  <c r="CC22" i="7"/>
  <c r="CC23" i="7"/>
  <c r="CC24" i="7"/>
  <c r="CC25" i="7"/>
  <c r="CC26" i="7"/>
  <c r="CC27" i="7"/>
  <c r="CC28" i="7"/>
  <c r="CC29" i="7"/>
  <c r="CC30" i="7"/>
  <c r="CC31" i="7"/>
  <c r="CC32" i="7"/>
  <c r="CC33" i="7"/>
  <c r="CC34" i="7"/>
  <c r="CC35" i="7"/>
  <c r="CC36" i="7"/>
  <c r="CC37" i="7"/>
  <c r="CC38" i="7"/>
  <c r="CC39" i="7"/>
  <c r="CC40" i="7"/>
  <c r="CC41" i="7"/>
  <c r="CC42" i="7"/>
  <c r="CC43" i="7"/>
  <c r="CC44" i="7"/>
  <c r="CC45" i="7"/>
  <c r="CC46" i="7"/>
  <c r="CC47" i="7"/>
  <c r="CC48" i="7"/>
  <c r="CC49" i="7"/>
  <c r="CC50" i="7"/>
  <c r="CC51" i="7"/>
  <c r="CC52" i="7"/>
  <c r="CC53" i="7"/>
  <c r="CC54" i="7"/>
  <c r="CB56" i="7"/>
  <c r="CA56" i="7"/>
  <c r="DY43" i="7"/>
  <c r="BZ56" i="7"/>
  <c r="BX56" i="7"/>
  <c r="BW56" i="7"/>
  <c r="BV56" i="7"/>
  <c r="DT43" i="7"/>
  <c r="BU56" i="7"/>
  <c r="BT56" i="7"/>
  <c r="BS56" i="7"/>
  <c r="BR56" i="7"/>
  <c r="DP43" i="7"/>
  <c r="BQ56" i="7"/>
  <c r="BP56" i="7"/>
  <c r="BO56" i="7"/>
  <c r="BN56" i="7"/>
  <c r="DL43" i="7"/>
  <c r="BM56" i="7"/>
  <c r="BL56" i="7"/>
  <c r="BK56" i="7"/>
  <c r="BJ56" i="7"/>
  <c r="DH43" i="7"/>
  <c r="BI56" i="7"/>
  <c r="BH56" i="7"/>
  <c r="BG56" i="7"/>
  <c r="BF56" i="7"/>
  <c r="DD43" i="7"/>
  <c r="BE56" i="7"/>
  <c r="BD56" i="7"/>
  <c r="BC56" i="7"/>
  <c r="BB56" i="7"/>
  <c r="CZ43" i="7"/>
  <c r="BA56" i="7"/>
  <c r="AZ56" i="7"/>
  <c r="AY56" i="7"/>
  <c r="ET54" i="7"/>
  <c r="EQ54" i="7"/>
  <c r="EP54" i="7"/>
  <c r="EL54" i="7"/>
  <c r="EI54" i="7"/>
  <c r="EE54" i="7"/>
  <c r="ED54" i="7"/>
  <c r="DZ54" i="7"/>
  <c r="DW54" i="7"/>
  <c r="DV54" i="7"/>
  <c r="DS54" i="7"/>
  <c r="DR54" i="7"/>
  <c r="DO54" i="7"/>
  <c r="DN54" i="7"/>
  <c r="DK54" i="7"/>
  <c r="DJ54" i="7"/>
  <c r="DG54" i="7"/>
  <c r="DF54" i="7"/>
  <c r="DC54" i="7"/>
  <c r="DB54" i="7"/>
  <c r="CY54" i="7"/>
  <c r="CX54" i="7"/>
  <c r="ES53" i="7"/>
  <c r="EQ53" i="7"/>
  <c r="EP53" i="7"/>
  <c r="EO53" i="7"/>
  <c r="EL53" i="7"/>
  <c r="EK53" i="7"/>
  <c r="EJ53" i="7"/>
  <c r="EI53" i="7"/>
  <c r="EF53" i="7"/>
  <c r="EE53" i="7"/>
  <c r="ED53" i="7"/>
  <c r="EB53" i="7"/>
  <c r="DZ53" i="7"/>
  <c r="DV53" i="7"/>
  <c r="DU53" i="7"/>
  <c r="DS53" i="7"/>
  <c r="DR53" i="7"/>
  <c r="DQ53" i="7"/>
  <c r="DO53" i="7"/>
  <c r="DN53" i="7"/>
  <c r="DM53" i="7"/>
  <c r="DK53" i="7"/>
  <c r="DJ53" i="7"/>
  <c r="DI53" i="7"/>
  <c r="DG53" i="7"/>
  <c r="DF53" i="7"/>
  <c r="DE53" i="7"/>
  <c r="DC53" i="7"/>
  <c r="DB53" i="7"/>
  <c r="DA53" i="7"/>
  <c r="CY53" i="7"/>
  <c r="CX53" i="7"/>
  <c r="CW53" i="7"/>
  <c r="ET52" i="7"/>
  <c r="EQ52" i="7"/>
  <c r="EP52" i="7"/>
  <c r="EL52" i="7"/>
  <c r="EI52" i="7"/>
  <c r="EE52" i="7"/>
  <c r="ED52" i="7"/>
  <c r="DZ52" i="7"/>
  <c r="DW52" i="7"/>
  <c r="DV52" i="7"/>
  <c r="DS52" i="7"/>
  <c r="DR52" i="7"/>
  <c r="DO52" i="7"/>
  <c r="DN52" i="7"/>
  <c r="DK52" i="7"/>
  <c r="DJ52" i="7"/>
  <c r="DG52" i="7"/>
  <c r="DF52" i="7"/>
  <c r="DC52" i="7"/>
  <c r="DB52" i="7"/>
  <c r="CY52" i="7"/>
  <c r="CX52" i="7"/>
  <c r="ES51" i="7"/>
  <c r="EQ51" i="7"/>
  <c r="EP51" i="7"/>
  <c r="EO51" i="7"/>
  <c r="EL51" i="7"/>
  <c r="EK51" i="7"/>
  <c r="EJ51" i="7"/>
  <c r="EI51" i="7"/>
  <c r="EG51" i="7"/>
  <c r="EF51" i="7"/>
  <c r="EE51" i="7"/>
  <c r="ED51" i="7"/>
  <c r="EC51" i="7"/>
  <c r="EB51" i="7"/>
  <c r="DZ51" i="7"/>
  <c r="DX51" i="7"/>
  <c r="DV51" i="7"/>
  <c r="DU51" i="7"/>
  <c r="DS51" i="7"/>
  <c r="DR51" i="7"/>
  <c r="DQ51" i="7"/>
  <c r="DO51" i="7"/>
  <c r="DN51" i="7"/>
  <c r="DM51" i="7"/>
  <c r="DK51" i="7"/>
  <c r="DJ51" i="7"/>
  <c r="DI51" i="7"/>
  <c r="DG51" i="7"/>
  <c r="DF51" i="7"/>
  <c r="DE51" i="7"/>
  <c r="DC51" i="7"/>
  <c r="DB51" i="7"/>
  <c r="DA51" i="7"/>
  <c r="CY51" i="7"/>
  <c r="CX51" i="7"/>
  <c r="CW51" i="7"/>
  <c r="ET50" i="7"/>
  <c r="EQ50" i="7"/>
  <c r="EP50" i="7"/>
  <c r="EL50" i="7"/>
  <c r="EI50" i="7"/>
  <c r="EE50" i="7"/>
  <c r="ED50" i="7"/>
  <c r="DZ50" i="7"/>
  <c r="DW50" i="7"/>
  <c r="DV50" i="7"/>
  <c r="DS50" i="7"/>
  <c r="DR50" i="7"/>
  <c r="DO50" i="7"/>
  <c r="DN50" i="7"/>
  <c r="DK50" i="7"/>
  <c r="DJ50" i="7"/>
  <c r="DG50" i="7"/>
  <c r="DF50" i="7"/>
  <c r="DC50" i="7"/>
  <c r="DB50" i="7"/>
  <c r="CY50" i="7"/>
  <c r="CX50" i="7"/>
  <c r="ES49" i="7"/>
  <c r="EQ49" i="7"/>
  <c r="EP49" i="7"/>
  <c r="EO49" i="7"/>
  <c r="EL49" i="7"/>
  <c r="EK49" i="7"/>
  <c r="EJ49" i="7"/>
  <c r="EI49" i="7"/>
  <c r="EF49" i="7"/>
  <c r="EE49" i="7"/>
  <c r="ED49" i="7"/>
  <c r="EB49" i="7"/>
  <c r="DZ49" i="7"/>
  <c r="DV49" i="7"/>
  <c r="DU49" i="7"/>
  <c r="DS49" i="7"/>
  <c r="DR49" i="7"/>
  <c r="DQ49" i="7"/>
  <c r="DO49" i="7"/>
  <c r="DN49" i="7"/>
  <c r="DM49" i="7"/>
  <c r="DK49" i="7"/>
  <c r="DJ49" i="7"/>
  <c r="DI49" i="7"/>
  <c r="DG49" i="7"/>
  <c r="DF49" i="7"/>
  <c r="DE49" i="7"/>
  <c r="DC49" i="7"/>
  <c r="DB49" i="7"/>
  <c r="DA49" i="7"/>
  <c r="CY49" i="7"/>
  <c r="CX49" i="7"/>
  <c r="CW49" i="7"/>
  <c r="ET48" i="7"/>
  <c r="EQ48" i="7"/>
  <c r="EP48" i="7"/>
  <c r="EL48" i="7"/>
  <c r="EI48" i="7"/>
  <c r="EE48" i="7"/>
  <c r="ED48" i="7"/>
  <c r="DZ48" i="7"/>
  <c r="DW48" i="7"/>
  <c r="DV48" i="7"/>
  <c r="DS48" i="7"/>
  <c r="DR48" i="7"/>
  <c r="DO48" i="7"/>
  <c r="DN48" i="7"/>
  <c r="DK48" i="7"/>
  <c r="DJ48" i="7"/>
  <c r="DG48" i="7"/>
  <c r="DF48" i="7"/>
  <c r="DC48" i="7"/>
  <c r="DB48" i="7"/>
  <c r="CY48" i="7"/>
  <c r="CX48" i="7"/>
  <c r="ES47" i="7"/>
  <c r="ER47" i="7"/>
  <c r="EQ47" i="7"/>
  <c r="EP47" i="7"/>
  <c r="EO47" i="7"/>
  <c r="EN47" i="7"/>
  <c r="EL47" i="7"/>
  <c r="EK47" i="7"/>
  <c r="EJ47" i="7"/>
  <c r="EI47" i="7"/>
  <c r="EG47" i="7"/>
  <c r="EF47" i="7"/>
  <c r="EE47" i="7"/>
  <c r="ED47" i="7"/>
  <c r="EC47" i="7"/>
  <c r="EB47" i="7"/>
  <c r="DZ47" i="7"/>
  <c r="DY47" i="7"/>
  <c r="DX47" i="7"/>
  <c r="DV47" i="7"/>
  <c r="DU47" i="7"/>
  <c r="DT47" i="7"/>
  <c r="DS47" i="7"/>
  <c r="DR47" i="7"/>
  <c r="DQ47" i="7"/>
  <c r="DP47" i="7"/>
  <c r="DO47" i="7"/>
  <c r="DN47" i="7"/>
  <c r="DM47" i="7"/>
  <c r="DL47" i="7"/>
  <c r="DK47" i="7"/>
  <c r="DJ47" i="7"/>
  <c r="DI47" i="7"/>
  <c r="DH47" i="7"/>
  <c r="DG47" i="7"/>
  <c r="DF47" i="7"/>
  <c r="DE47" i="7"/>
  <c r="DD47" i="7"/>
  <c r="DC47" i="7"/>
  <c r="DB47" i="7"/>
  <c r="DA47" i="7"/>
  <c r="CZ47" i="7"/>
  <c r="CY47" i="7"/>
  <c r="CX47" i="7"/>
  <c r="CW47" i="7"/>
  <c r="ET46" i="7"/>
  <c r="EQ46" i="7"/>
  <c r="EP46" i="7"/>
  <c r="EL46" i="7"/>
  <c r="EI46" i="7"/>
  <c r="EE46" i="7"/>
  <c r="ED46" i="7"/>
  <c r="DZ46" i="7"/>
  <c r="DW46" i="7"/>
  <c r="DV46" i="7"/>
  <c r="DS46" i="7"/>
  <c r="DR46" i="7"/>
  <c r="DO46" i="7"/>
  <c r="DN46" i="7"/>
  <c r="DK46" i="7"/>
  <c r="DJ46" i="7"/>
  <c r="DG46" i="7"/>
  <c r="DF46" i="7"/>
  <c r="DC46" i="7"/>
  <c r="DB46" i="7"/>
  <c r="CY46" i="7"/>
  <c r="CX46" i="7"/>
  <c r="ES45" i="7"/>
  <c r="EQ45" i="7"/>
  <c r="EP45" i="7"/>
  <c r="EO45" i="7"/>
  <c r="EL45" i="7"/>
  <c r="EK45" i="7"/>
  <c r="EJ45" i="7"/>
  <c r="EI45" i="7"/>
  <c r="EF45" i="7"/>
  <c r="EE45" i="7"/>
  <c r="ED45" i="7"/>
  <c r="EB45" i="7"/>
  <c r="DZ45" i="7"/>
  <c r="DV45" i="7"/>
  <c r="DU45" i="7"/>
  <c r="DS45" i="7"/>
  <c r="DR45" i="7"/>
  <c r="DQ45" i="7"/>
  <c r="DO45" i="7"/>
  <c r="DN45" i="7"/>
  <c r="DM45" i="7"/>
  <c r="DK45" i="7"/>
  <c r="DJ45" i="7"/>
  <c r="DI45" i="7"/>
  <c r="DG45" i="7"/>
  <c r="DF45" i="7"/>
  <c r="DE45" i="7"/>
  <c r="DC45" i="7"/>
  <c r="DB45" i="7"/>
  <c r="DA45" i="7"/>
  <c r="CY45" i="7"/>
  <c r="CX45" i="7"/>
  <c r="CW45" i="7"/>
  <c r="ET44" i="7"/>
  <c r="EQ44" i="7"/>
  <c r="EP44" i="7"/>
  <c r="EL44" i="7"/>
  <c r="EI44" i="7"/>
  <c r="EE44" i="7"/>
  <c r="ED44" i="7"/>
  <c r="DZ44" i="7"/>
  <c r="DW44" i="7"/>
  <c r="DV44" i="7"/>
  <c r="DS44" i="7"/>
  <c r="DR44" i="7"/>
  <c r="DO44" i="7"/>
  <c r="DN44" i="7"/>
  <c r="DK44" i="7"/>
  <c r="DJ44" i="7"/>
  <c r="DG44" i="7"/>
  <c r="DF44" i="7"/>
  <c r="DC44" i="7"/>
  <c r="DB44" i="7"/>
  <c r="CY44" i="7"/>
  <c r="CX44" i="7"/>
  <c r="ES43" i="7"/>
  <c r="EQ43" i="7"/>
  <c r="EP43" i="7"/>
  <c r="EO43" i="7"/>
  <c r="EL43" i="7"/>
  <c r="EK43" i="7"/>
  <c r="EJ43" i="7"/>
  <c r="EI43" i="7"/>
  <c r="EG43" i="7"/>
  <c r="EF43" i="7"/>
  <c r="EE43" i="7"/>
  <c r="ED43" i="7"/>
  <c r="EC43" i="7"/>
  <c r="EB43" i="7"/>
  <c r="DZ43" i="7"/>
  <c r="DX43" i="7"/>
  <c r="DV43" i="7"/>
  <c r="DU43" i="7"/>
  <c r="DS43" i="7"/>
  <c r="DR43" i="7"/>
  <c r="DQ43" i="7"/>
  <c r="DO43" i="7"/>
  <c r="DN43" i="7"/>
  <c r="DM43" i="7"/>
  <c r="DK43" i="7"/>
  <c r="DJ43" i="7"/>
  <c r="DI43" i="7"/>
  <c r="DG43" i="7"/>
  <c r="DF43" i="7"/>
  <c r="DE43" i="7"/>
  <c r="DC43" i="7"/>
  <c r="DB43" i="7"/>
  <c r="DA43" i="7"/>
  <c r="CY43" i="7"/>
  <c r="CX43" i="7"/>
  <c r="CW43" i="7"/>
  <c r="ET42" i="7"/>
  <c r="EQ42" i="7"/>
  <c r="EP42" i="7"/>
  <c r="EL42" i="7"/>
  <c r="EI42" i="7"/>
  <c r="EE42" i="7"/>
  <c r="ED42" i="7"/>
  <c r="DZ42" i="7"/>
  <c r="DW42" i="7"/>
  <c r="DV42" i="7"/>
  <c r="DS42" i="7"/>
  <c r="DR42" i="7"/>
  <c r="DO42" i="7"/>
  <c r="DN42" i="7"/>
  <c r="DK42" i="7"/>
  <c r="DJ42" i="7"/>
  <c r="DG42" i="7"/>
  <c r="DF42" i="7"/>
  <c r="DC42" i="7"/>
  <c r="DB42" i="7"/>
  <c r="CY42" i="7"/>
  <c r="CX42" i="7"/>
  <c r="ES41" i="7"/>
  <c r="EQ41" i="7"/>
  <c r="EP41" i="7"/>
  <c r="EO41" i="7"/>
  <c r="EL41" i="7"/>
  <c r="EK41" i="7"/>
  <c r="EJ41" i="7"/>
  <c r="EI41" i="7"/>
  <c r="EF41" i="7"/>
  <c r="EE41" i="7"/>
  <c r="ED41" i="7"/>
  <c r="EB41" i="7"/>
  <c r="DZ41" i="7"/>
  <c r="DV41" i="7"/>
  <c r="DU41" i="7"/>
  <c r="DS41" i="7"/>
  <c r="DR41" i="7"/>
  <c r="DQ41" i="7"/>
  <c r="DO41" i="7"/>
  <c r="DN41" i="7"/>
  <c r="DM41" i="7"/>
  <c r="DK41" i="7"/>
  <c r="DJ41" i="7"/>
  <c r="DI41" i="7"/>
  <c r="DG41" i="7"/>
  <c r="DF41" i="7"/>
  <c r="DE41" i="7"/>
  <c r="DC41" i="7"/>
  <c r="DB41" i="7"/>
  <c r="DA41" i="7"/>
  <c r="CY41" i="7"/>
  <c r="CX41" i="7"/>
  <c r="CW41" i="7"/>
  <c r="ET40" i="7"/>
  <c r="EQ40" i="7"/>
  <c r="EP40" i="7"/>
  <c r="EL40" i="7"/>
  <c r="EI40" i="7"/>
  <c r="EE40" i="7"/>
  <c r="ED40" i="7"/>
  <c r="DZ40" i="7"/>
  <c r="DW40" i="7"/>
  <c r="DV40" i="7"/>
  <c r="DS40" i="7"/>
  <c r="DR40" i="7"/>
  <c r="DO40" i="7"/>
  <c r="DN40" i="7"/>
  <c r="DK40" i="7"/>
  <c r="DJ40" i="7"/>
  <c r="DG40" i="7"/>
  <c r="DF40" i="7"/>
  <c r="DC40" i="7"/>
  <c r="DB40" i="7"/>
  <c r="CY40" i="7"/>
  <c r="CX40" i="7"/>
  <c r="ES39" i="7"/>
  <c r="ER39" i="7"/>
  <c r="EQ39" i="7"/>
  <c r="EP39" i="7"/>
  <c r="EO39" i="7"/>
  <c r="EN39" i="7"/>
  <c r="EL39" i="7"/>
  <c r="EK39" i="7"/>
  <c r="EJ39" i="7"/>
  <c r="EI39" i="7"/>
  <c r="EG39" i="7"/>
  <c r="EF39" i="7"/>
  <c r="EE39" i="7"/>
  <c r="ED39" i="7"/>
  <c r="EC39" i="7"/>
  <c r="EB39" i="7"/>
  <c r="DZ39" i="7"/>
  <c r="DY39" i="7"/>
  <c r="DX39" i="7"/>
  <c r="DV39" i="7"/>
  <c r="DU39" i="7"/>
  <c r="DT39" i="7"/>
  <c r="DS39" i="7"/>
  <c r="DR39" i="7"/>
  <c r="DQ39" i="7"/>
  <c r="DP39" i="7"/>
  <c r="DO39" i="7"/>
  <c r="DN39" i="7"/>
  <c r="DM39" i="7"/>
  <c r="DL39" i="7"/>
  <c r="DK39" i="7"/>
  <c r="DJ39" i="7"/>
  <c r="DI39" i="7"/>
  <c r="DH39" i="7"/>
  <c r="DG39" i="7"/>
  <c r="DF39" i="7"/>
  <c r="DE39" i="7"/>
  <c r="DD39" i="7"/>
  <c r="DC39" i="7"/>
  <c r="DB39" i="7"/>
  <c r="DA39" i="7"/>
  <c r="CZ39" i="7"/>
  <c r="CY39" i="7"/>
  <c r="CX39" i="7"/>
  <c r="CW39" i="7"/>
  <c r="ET38" i="7"/>
  <c r="EQ38" i="7"/>
  <c r="EP38" i="7"/>
  <c r="EL38" i="7"/>
  <c r="EI38" i="7"/>
  <c r="EE38" i="7"/>
  <c r="ED38" i="7"/>
  <c r="DZ38" i="7"/>
  <c r="DW38" i="7"/>
  <c r="DV38" i="7"/>
  <c r="DS38" i="7"/>
  <c r="DR38" i="7"/>
  <c r="DO38" i="7"/>
  <c r="DN38" i="7"/>
  <c r="DK38" i="7"/>
  <c r="DJ38" i="7"/>
  <c r="DG38" i="7"/>
  <c r="DF38" i="7"/>
  <c r="DC38" i="7"/>
  <c r="DB38" i="7"/>
  <c r="CY38" i="7"/>
  <c r="CX38" i="7"/>
  <c r="ES37" i="7"/>
  <c r="EQ37" i="7"/>
  <c r="EP37" i="7"/>
  <c r="EO37" i="7"/>
  <c r="EL37" i="7"/>
  <c r="EK37" i="7"/>
  <c r="EJ37" i="7"/>
  <c r="EI37" i="7"/>
  <c r="EF37" i="7"/>
  <c r="EE37" i="7"/>
  <c r="ED37" i="7"/>
  <c r="EB37" i="7"/>
  <c r="DZ37" i="7"/>
  <c r="DV37" i="7"/>
  <c r="DU37" i="7"/>
  <c r="DS37" i="7"/>
  <c r="DR37" i="7"/>
  <c r="DQ37" i="7"/>
  <c r="DO37" i="7"/>
  <c r="DN37" i="7"/>
  <c r="DM37" i="7"/>
  <c r="DK37" i="7"/>
  <c r="DJ37" i="7"/>
  <c r="DI37" i="7"/>
  <c r="DG37" i="7"/>
  <c r="DF37" i="7"/>
  <c r="DE37" i="7"/>
  <c r="DC37" i="7"/>
  <c r="DB37" i="7"/>
  <c r="DA37" i="7"/>
  <c r="CY37" i="7"/>
  <c r="CX37" i="7"/>
  <c r="CW37" i="7"/>
  <c r="ET36" i="7"/>
  <c r="EQ36" i="7"/>
  <c r="EP36" i="7"/>
  <c r="EL36" i="7"/>
  <c r="EI36" i="7"/>
  <c r="EE36" i="7"/>
  <c r="ED36" i="7"/>
  <c r="DZ36" i="7"/>
  <c r="DW36" i="7"/>
  <c r="DV36" i="7"/>
  <c r="DS36" i="7"/>
  <c r="DR36" i="7"/>
  <c r="DO36" i="7"/>
  <c r="DN36" i="7"/>
  <c r="DK36" i="7"/>
  <c r="DJ36" i="7"/>
  <c r="DG36" i="7"/>
  <c r="DF36" i="7"/>
  <c r="DC36" i="7"/>
  <c r="DB36" i="7"/>
  <c r="CY36" i="7"/>
  <c r="CX36" i="7"/>
  <c r="ES35" i="7"/>
  <c r="ER35" i="7"/>
  <c r="EQ35" i="7"/>
  <c r="EP35" i="7"/>
  <c r="EO35" i="7"/>
  <c r="EN35" i="7"/>
  <c r="EL35" i="7"/>
  <c r="EK35" i="7"/>
  <c r="EJ35" i="7"/>
  <c r="EI35" i="7"/>
  <c r="EG35" i="7"/>
  <c r="EF35" i="7"/>
  <c r="EE35" i="7"/>
  <c r="ED35" i="7"/>
  <c r="EC35" i="7"/>
  <c r="EB35" i="7"/>
  <c r="DZ35" i="7"/>
  <c r="DX35" i="7"/>
  <c r="DV35" i="7"/>
  <c r="DU35" i="7"/>
  <c r="DS35" i="7"/>
  <c r="DR35" i="7"/>
  <c r="DQ35" i="7"/>
  <c r="DO35" i="7"/>
  <c r="DN35" i="7"/>
  <c r="DM35" i="7"/>
  <c r="DK35" i="7"/>
  <c r="DJ35" i="7"/>
  <c r="DI35" i="7"/>
  <c r="DG35" i="7"/>
  <c r="DF35" i="7"/>
  <c r="DE35" i="7"/>
  <c r="DC35" i="7"/>
  <c r="DB35" i="7"/>
  <c r="DA35" i="7"/>
  <c r="CY35" i="7"/>
  <c r="CX35" i="7"/>
  <c r="CW35" i="7"/>
  <c r="ET34" i="7"/>
  <c r="EQ34" i="7"/>
  <c r="EP34" i="7"/>
  <c r="EL34" i="7"/>
  <c r="EI34" i="7"/>
  <c r="EE34" i="7"/>
  <c r="ED34" i="7"/>
  <c r="DZ34" i="7"/>
  <c r="DW34" i="7"/>
  <c r="DV34" i="7"/>
  <c r="DS34" i="7"/>
  <c r="DR34" i="7"/>
  <c r="DO34" i="7"/>
  <c r="DN34" i="7"/>
  <c r="DK34" i="7"/>
  <c r="DJ34" i="7"/>
  <c r="DG34" i="7"/>
  <c r="DF34" i="7"/>
  <c r="DC34" i="7"/>
  <c r="DB34" i="7"/>
  <c r="CY34" i="7"/>
  <c r="CX34" i="7"/>
  <c r="ES33" i="7"/>
  <c r="EQ33" i="7"/>
  <c r="EP33" i="7"/>
  <c r="EO33" i="7"/>
  <c r="EL33" i="7"/>
  <c r="EK33" i="7"/>
  <c r="EJ33" i="7"/>
  <c r="EI33" i="7"/>
  <c r="EF33" i="7"/>
  <c r="EE33" i="7"/>
  <c r="ED33" i="7"/>
  <c r="EB33" i="7"/>
  <c r="DZ33" i="7"/>
  <c r="DV33" i="7"/>
  <c r="DU33" i="7"/>
  <c r="DS33" i="7"/>
  <c r="DR33" i="7"/>
  <c r="DQ33" i="7"/>
  <c r="DO33" i="7"/>
  <c r="DN33" i="7"/>
  <c r="DM33" i="7"/>
  <c r="DK33" i="7"/>
  <c r="DJ33" i="7"/>
  <c r="DI33" i="7"/>
  <c r="DG33" i="7"/>
  <c r="DF33" i="7"/>
  <c r="DE33" i="7"/>
  <c r="DC33" i="7"/>
  <c r="DB33" i="7"/>
  <c r="DA33" i="7"/>
  <c r="CY33" i="7"/>
  <c r="CX33" i="7"/>
  <c r="CW33" i="7"/>
  <c r="ET32" i="7"/>
  <c r="EQ32" i="7"/>
  <c r="EP32" i="7"/>
  <c r="EL32" i="7"/>
  <c r="EI32" i="7"/>
  <c r="EE32" i="7"/>
  <c r="ED32" i="7"/>
  <c r="DZ32" i="7"/>
  <c r="DW32" i="7"/>
  <c r="DV32" i="7"/>
  <c r="DS32" i="7"/>
  <c r="DR32" i="7"/>
  <c r="DO32" i="7"/>
  <c r="DN32" i="7"/>
  <c r="DK32" i="7"/>
  <c r="DJ32" i="7"/>
  <c r="DG32" i="7"/>
  <c r="DF32" i="7"/>
  <c r="DC32" i="7"/>
  <c r="DB32" i="7"/>
  <c r="CY32" i="7"/>
  <c r="CX32" i="7"/>
  <c r="ES31" i="7"/>
  <c r="ER31" i="7"/>
  <c r="EQ31" i="7"/>
  <c r="EP31" i="7"/>
  <c r="EO31" i="7"/>
  <c r="EN31" i="7"/>
  <c r="EL31" i="7"/>
  <c r="EK31" i="7"/>
  <c r="EJ31" i="7"/>
  <c r="EI31" i="7"/>
  <c r="EG31" i="7"/>
  <c r="EF31" i="7"/>
  <c r="EE31" i="7"/>
  <c r="ED31" i="7"/>
  <c r="EC31" i="7"/>
  <c r="EB31" i="7"/>
  <c r="DZ31" i="7"/>
  <c r="DY31" i="7"/>
  <c r="DX31" i="7"/>
  <c r="DV31" i="7"/>
  <c r="DU31" i="7"/>
  <c r="DT31" i="7"/>
  <c r="DS31" i="7"/>
  <c r="DR31" i="7"/>
  <c r="DQ31" i="7"/>
  <c r="DP31" i="7"/>
  <c r="DO31" i="7"/>
  <c r="DN31" i="7"/>
  <c r="DM31" i="7"/>
  <c r="DL31" i="7"/>
  <c r="DK31" i="7"/>
  <c r="DJ31" i="7"/>
  <c r="DI31" i="7"/>
  <c r="DH31" i="7"/>
  <c r="DG31" i="7"/>
  <c r="DF31" i="7"/>
  <c r="DE31" i="7"/>
  <c r="DD31" i="7"/>
  <c r="DC31" i="7"/>
  <c r="DB31" i="7"/>
  <c r="DA31" i="7"/>
  <c r="CZ31" i="7"/>
  <c r="CY31" i="7"/>
  <c r="CX31" i="7"/>
  <c r="CW31" i="7"/>
  <c r="ET30" i="7"/>
  <c r="EQ30" i="7"/>
  <c r="EP30" i="7"/>
  <c r="EL30" i="7"/>
  <c r="EI30" i="7"/>
  <c r="EE30" i="7"/>
  <c r="ED30" i="7"/>
  <c r="DZ30" i="7"/>
  <c r="DW30" i="7"/>
  <c r="DV30" i="7"/>
  <c r="DS30" i="7"/>
  <c r="DR30" i="7"/>
  <c r="DO30" i="7"/>
  <c r="DN30" i="7"/>
  <c r="DK30" i="7"/>
  <c r="DJ30" i="7"/>
  <c r="DG30" i="7"/>
  <c r="DF30" i="7"/>
  <c r="DC30" i="7"/>
  <c r="DB30" i="7"/>
  <c r="CY30" i="7"/>
  <c r="CX30" i="7"/>
  <c r="ES29" i="7"/>
  <c r="EQ29" i="7"/>
  <c r="EP29" i="7"/>
  <c r="EO29" i="7"/>
  <c r="EL29" i="7"/>
  <c r="EK29" i="7"/>
  <c r="EJ29" i="7"/>
  <c r="EI29" i="7"/>
  <c r="EF29" i="7"/>
  <c r="EE29" i="7"/>
  <c r="ED29" i="7"/>
  <c r="EB29" i="7"/>
  <c r="DZ29" i="7"/>
  <c r="DV29" i="7"/>
  <c r="DU29" i="7"/>
  <c r="DS29" i="7"/>
  <c r="DR29" i="7"/>
  <c r="DQ29" i="7"/>
  <c r="DO29" i="7"/>
  <c r="DN29" i="7"/>
  <c r="DM29" i="7"/>
  <c r="DK29" i="7"/>
  <c r="DJ29" i="7"/>
  <c r="DI29" i="7"/>
  <c r="DG29" i="7"/>
  <c r="DF29" i="7"/>
  <c r="DE29" i="7"/>
  <c r="DC29" i="7"/>
  <c r="DB29" i="7"/>
  <c r="DA29" i="7"/>
  <c r="CY29" i="7"/>
  <c r="CX29" i="7"/>
  <c r="CW29" i="7"/>
  <c r="ET28" i="7"/>
  <c r="EQ28" i="7"/>
  <c r="EP28" i="7"/>
  <c r="EL28" i="7"/>
  <c r="EI28" i="7"/>
  <c r="EE28" i="7"/>
  <c r="ED28" i="7"/>
  <c r="DZ28" i="7"/>
  <c r="DW28" i="7"/>
  <c r="DV28" i="7"/>
  <c r="DS28" i="7"/>
  <c r="DR28" i="7"/>
  <c r="DO28" i="7"/>
  <c r="DN28" i="7"/>
  <c r="DK28" i="7"/>
  <c r="DJ28" i="7"/>
  <c r="DG28" i="7"/>
  <c r="DF28" i="7"/>
  <c r="DC28" i="7"/>
  <c r="DB28" i="7"/>
  <c r="CY28" i="7"/>
  <c r="CX28" i="7"/>
  <c r="ES27" i="7"/>
  <c r="ER27" i="7"/>
  <c r="EQ27" i="7"/>
  <c r="EP27" i="7"/>
  <c r="EO27" i="7"/>
  <c r="EN27" i="7"/>
  <c r="EL27" i="7"/>
  <c r="EK27" i="7"/>
  <c r="EJ27" i="7"/>
  <c r="EI27" i="7"/>
  <c r="EG27" i="7"/>
  <c r="EF27" i="7"/>
  <c r="EE27" i="7"/>
  <c r="ED27" i="7"/>
  <c r="EC27" i="7"/>
  <c r="EB27" i="7"/>
  <c r="DZ27" i="7"/>
  <c r="DW27" i="7"/>
  <c r="DV27" i="7"/>
  <c r="DU27" i="7"/>
  <c r="DS27" i="7"/>
  <c r="DR27" i="7"/>
  <c r="DQ27" i="7"/>
  <c r="DO27" i="7"/>
  <c r="DN27" i="7"/>
  <c r="DM27" i="7"/>
  <c r="DK27" i="7"/>
  <c r="DJ27" i="7"/>
  <c r="DI27" i="7"/>
  <c r="DG27" i="7"/>
  <c r="DF27" i="7"/>
  <c r="DE27" i="7"/>
  <c r="DC27" i="7"/>
  <c r="DB27" i="7"/>
  <c r="DA27" i="7"/>
  <c r="CY27" i="7"/>
  <c r="CX27" i="7"/>
  <c r="CW27" i="7"/>
  <c r="ET26" i="7"/>
  <c r="ES26" i="7"/>
  <c r="ER26" i="7"/>
  <c r="EQ26" i="7"/>
  <c r="EP26" i="7"/>
  <c r="EO26" i="7"/>
  <c r="EN26" i="7"/>
  <c r="EL26" i="7"/>
  <c r="EK26" i="7"/>
  <c r="EJ26" i="7"/>
  <c r="EI26" i="7"/>
  <c r="EF26" i="7"/>
  <c r="EE26" i="7"/>
  <c r="ED26" i="7"/>
  <c r="EB26" i="7"/>
  <c r="DZ26" i="7"/>
  <c r="DX26" i="7"/>
  <c r="DW26" i="7"/>
  <c r="DV26" i="7"/>
  <c r="DU26" i="7"/>
  <c r="DT26" i="7"/>
  <c r="DS26" i="7"/>
  <c r="DR26" i="7"/>
  <c r="DQ26" i="7"/>
  <c r="DP26" i="7"/>
  <c r="DO26" i="7"/>
  <c r="DN26" i="7"/>
  <c r="DM26" i="7"/>
  <c r="DL26" i="7"/>
  <c r="DK26" i="7"/>
  <c r="DJ26" i="7"/>
  <c r="DI26" i="7"/>
  <c r="DH26" i="7"/>
  <c r="DG26" i="7"/>
  <c r="DF26" i="7"/>
  <c r="DE26" i="7"/>
  <c r="DD26" i="7"/>
  <c r="DC26" i="7"/>
  <c r="DB26" i="7"/>
  <c r="DA26" i="7"/>
  <c r="CZ26" i="7"/>
  <c r="CY26" i="7"/>
  <c r="CX26" i="7"/>
  <c r="CW26" i="7"/>
  <c r="ET25" i="7"/>
  <c r="ES25" i="7"/>
  <c r="EQ25" i="7"/>
  <c r="EP25" i="7"/>
  <c r="EO25" i="7"/>
  <c r="EL25" i="7"/>
  <c r="EK25" i="7"/>
  <c r="EJ25" i="7"/>
  <c r="EI25" i="7"/>
  <c r="EG25" i="7"/>
  <c r="EF25" i="7"/>
  <c r="EE25" i="7"/>
  <c r="ED25" i="7"/>
  <c r="EC25" i="7"/>
  <c r="EB25" i="7"/>
  <c r="DZ25" i="7"/>
  <c r="DW25" i="7"/>
  <c r="DV25" i="7"/>
  <c r="DU25" i="7"/>
  <c r="DS25" i="7"/>
  <c r="DR25" i="7"/>
  <c r="DQ25" i="7"/>
  <c r="DO25" i="7"/>
  <c r="DN25" i="7"/>
  <c r="DM25" i="7"/>
  <c r="DK25" i="7"/>
  <c r="DJ25" i="7"/>
  <c r="DI25" i="7"/>
  <c r="DG25" i="7"/>
  <c r="DF25" i="7"/>
  <c r="DE25" i="7"/>
  <c r="DC25" i="7"/>
  <c r="DB25" i="7"/>
  <c r="DA25" i="7"/>
  <c r="CY25" i="7"/>
  <c r="CX25" i="7"/>
  <c r="CW25" i="7"/>
  <c r="ET24" i="7"/>
  <c r="ES24" i="7"/>
  <c r="ER24" i="7"/>
  <c r="EQ24" i="7"/>
  <c r="EP24" i="7"/>
  <c r="EO24" i="7"/>
  <c r="EN24" i="7"/>
  <c r="EL24" i="7"/>
  <c r="EK24" i="7"/>
  <c r="EJ24" i="7"/>
  <c r="EI24" i="7"/>
  <c r="EF24" i="7"/>
  <c r="EE24" i="7"/>
  <c r="ED24" i="7"/>
  <c r="EB24" i="7"/>
  <c r="DZ24" i="7"/>
  <c r="DX24" i="7"/>
  <c r="DW24" i="7"/>
  <c r="DV24" i="7"/>
  <c r="DU24" i="7"/>
  <c r="DT24" i="7"/>
  <c r="DS24" i="7"/>
  <c r="DR24" i="7"/>
  <c r="DQ24" i="7"/>
  <c r="DP24" i="7"/>
  <c r="DO24" i="7"/>
  <c r="DN24" i="7"/>
  <c r="DM24" i="7"/>
  <c r="DL24" i="7"/>
  <c r="DK24" i="7"/>
  <c r="DJ24" i="7"/>
  <c r="DI24" i="7"/>
  <c r="DH24" i="7"/>
  <c r="DG24" i="7"/>
  <c r="DF24" i="7"/>
  <c r="DE24" i="7"/>
  <c r="DD24" i="7"/>
  <c r="DC24" i="7"/>
  <c r="DB24" i="7"/>
  <c r="DA24" i="7"/>
  <c r="CZ24" i="7"/>
  <c r="CY24" i="7"/>
  <c r="CX24" i="7"/>
  <c r="CW24" i="7"/>
  <c r="ET23" i="7"/>
  <c r="ES23" i="7"/>
  <c r="EQ23" i="7"/>
  <c r="EP23" i="7"/>
  <c r="EO23" i="7"/>
  <c r="EL23" i="7"/>
  <c r="EK23" i="7"/>
  <c r="EJ23" i="7"/>
  <c r="EI23" i="7"/>
  <c r="EG23" i="7"/>
  <c r="EF23" i="7"/>
  <c r="EE23" i="7"/>
  <c r="ED23" i="7"/>
  <c r="EC23" i="7"/>
  <c r="EB23" i="7"/>
  <c r="DZ23" i="7"/>
  <c r="DW23" i="7"/>
  <c r="DV23" i="7"/>
  <c r="DU23" i="7"/>
  <c r="DS23" i="7"/>
  <c r="DR23" i="7"/>
  <c r="DQ23" i="7"/>
  <c r="DO23" i="7"/>
  <c r="DN23" i="7"/>
  <c r="DM23" i="7"/>
  <c r="DK23" i="7"/>
  <c r="DJ23" i="7"/>
  <c r="DI23" i="7"/>
  <c r="DG23" i="7"/>
  <c r="DF23" i="7"/>
  <c r="DE23" i="7"/>
  <c r="DC23" i="7"/>
  <c r="DB23" i="7"/>
  <c r="DA23" i="7"/>
  <c r="CY23" i="7"/>
  <c r="CX23" i="7"/>
  <c r="CW23" i="7"/>
  <c r="ET22" i="7"/>
  <c r="ES22" i="7"/>
  <c r="ER22" i="7"/>
  <c r="EQ22" i="7"/>
  <c r="EP22" i="7"/>
  <c r="EO22" i="7"/>
  <c r="EN22" i="7"/>
  <c r="EL22" i="7"/>
  <c r="EK22" i="7"/>
  <c r="EJ22" i="7"/>
  <c r="EI22" i="7"/>
  <c r="EF22" i="7"/>
  <c r="EE22" i="7"/>
  <c r="ED22" i="7"/>
  <c r="EB22" i="7"/>
  <c r="DZ22" i="7"/>
  <c r="DX22" i="7"/>
  <c r="DW22" i="7"/>
  <c r="DV22" i="7"/>
  <c r="DU22" i="7"/>
  <c r="DT22" i="7"/>
  <c r="DS22" i="7"/>
  <c r="DR22" i="7"/>
  <c r="DQ22" i="7"/>
  <c r="DP22" i="7"/>
  <c r="DO22" i="7"/>
  <c r="DN22" i="7"/>
  <c r="DM22" i="7"/>
  <c r="DL22" i="7"/>
  <c r="DK22" i="7"/>
  <c r="DJ22" i="7"/>
  <c r="DI22" i="7"/>
  <c r="DH22" i="7"/>
  <c r="DG22" i="7"/>
  <c r="DF22" i="7"/>
  <c r="DE22" i="7"/>
  <c r="DD22" i="7"/>
  <c r="DC22" i="7"/>
  <c r="DB22" i="7"/>
  <c r="DA22" i="7"/>
  <c r="CZ22" i="7"/>
  <c r="CY22" i="7"/>
  <c r="CX22" i="7"/>
  <c r="CW22" i="7"/>
  <c r="ET21" i="7"/>
  <c r="ES21" i="7"/>
  <c r="EQ21" i="7"/>
  <c r="EP21" i="7"/>
  <c r="EO21" i="7"/>
  <c r="EL21" i="7"/>
  <c r="EK21" i="7"/>
  <c r="EJ21" i="7"/>
  <c r="EI21" i="7"/>
  <c r="EG21" i="7"/>
  <c r="EF21" i="7"/>
  <c r="EE21" i="7"/>
  <c r="ED21" i="7"/>
  <c r="EC21" i="7"/>
  <c r="EB21" i="7"/>
  <c r="DZ21" i="7"/>
  <c r="DW21" i="7"/>
  <c r="DV21" i="7"/>
  <c r="DU21" i="7"/>
  <c r="DS21" i="7"/>
  <c r="DR21" i="7"/>
  <c r="DQ21" i="7"/>
  <c r="DO21" i="7"/>
  <c r="DN21" i="7"/>
  <c r="DM21" i="7"/>
  <c r="DK21" i="7"/>
  <c r="DJ21" i="7"/>
  <c r="DI21" i="7"/>
  <c r="DG21" i="7"/>
  <c r="DF21" i="7"/>
  <c r="DE21" i="7"/>
  <c r="DC21" i="7"/>
  <c r="DB21" i="7"/>
  <c r="DA21" i="7"/>
  <c r="CY21" i="7"/>
  <c r="CX21" i="7"/>
  <c r="CW21" i="7"/>
  <c r="ET20" i="7"/>
  <c r="ES20" i="7"/>
  <c r="ER20" i="7"/>
  <c r="EQ20" i="7"/>
  <c r="EP20" i="7"/>
  <c r="EO20" i="7"/>
  <c r="EN20" i="7"/>
  <c r="EL20" i="7"/>
  <c r="EK20" i="7"/>
  <c r="EJ20" i="7"/>
  <c r="EI20" i="7"/>
  <c r="EG20" i="7"/>
  <c r="EF20" i="7"/>
  <c r="EE20" i="7"/>
  <c r="ED20" i="7"/>
  <c r="EC20" i="7"/>
  <c r="EB20" i="7"/>
  <c r="DZ20" i="7"/>
  <c r="DX20" i="7"/>
  <c r="DW20" i="7"/>
  <c r="DV20" i="7"/>
  <c r="DU20" i="7"/>
  <c r="DT20" i="7"/>
  <c r="DS20" i="7"/>
  <c r="DR20" i="7"/>
  <c r="DQ20" i="7"/>
  <c r="DP20" i="7"/>
  <c r="DO20" i="7"/>
  <c r="DN20" i="7"/>
  <c r="DM20" i="7"/>
  <c r="DL20" i="7"/>
  <c r="DK20" i="7"/>
  <c r="DJ20" i="7"/>
  <c r="DI20" i="7"/>
  <c r="DH20" i="7"/>
  <c r="DG20" i="7"/>
  <c r="DF20" i="7"/>
  <c r="DE20" i="7"/>
  <c r="DD20" i="7"/>
  <c r="DC20" i="7"/>
  <c r="DB20" i="7"/>
  <c r="DA20" i="7"/>
  <c r="CZ20" i="7"/>
  <c r="CY20" i="7"/>
  <c r="CX20" i="7"/>
  <c r="CW20" i="7"/>
  <c r="ET19" i="7"/>
  <c r="ES19" i="7"/>
  <c r="EQ19" i="7"/>
  <c r="EP19" i="7"/>
  <c r="EO19" i="7"/>
  <c r="EL19" i="7"/>
  <c r="EK19" i="7"/>
  <c r="EJ19" i="7"/>
  <c r="EI19" i="7"/>
  <c r="EG19" i="7"/>
  <c r="EF19" i="7"/>
  <c r="EE19" i="7"/>
  <c r="ED19" i="7"/>
  <c r="EC19" i="7"/>
  <c r="EB19" i="7"/>
  <c r="DZ19" i="7"/>
  <c r="DW19" i="7"/>
  <c r="DV19" i="7"/>
  <c r="DU19" i="7"/>
  <c r="DS19" i="7"/>
  <c r="DR19" i="7"/>
  <c r="DQ19" i="7"/>
  <c r="DO19" i="7"/>
  <c r="DN19" i="7"/>
  <c r="DM19" i="7"/>
  <c r="DK19" i="7"/>
  <c r="DJ19" i="7"/>
  <c r="DI19" i="7"/>
  <c r="DG19" i="7"/>
  <c r="DF19" i="7"/>
  <c r="DE19" i="7"/>
  <c r="DC19" i="7"/>
  <c r="DB19" i="7"/>
  <c r="DA19" i="7"/>
  <c r="CY19" i="7"/>
  <c r="CX19" i="7"/>
  <c r="CW19" i="7"/>
  <c r="ET18" i="7"/>
  <c r="ES18" i="7"/>
  <c r="ER18" i="7"/>
  <c r="EQ18" i="7"/>
  <c r="EP18" i="7"/>
  <c r="EO18" i="7"/>
  <c r="EN18" i="7"/>
  <c r="EL18" i="7"/>
  <c r="EK18" i="7"/>
  <c r="EJ18" i="7"/>
  <c r="EI18" i="7"/>
  <c r="EG18" i="7"/>
  <c r="EF18" i="7"/>
  <c r="EE18" i="7"/>
  <c r="ED18" i="7"/>
  <c r="EC18" i="7"/>
  <c r="EB18" i="7"/>
  <c r="DZ18" i="7"/>
  <c r="DX18" i="7"/>
  <c r="DW18" i="7"/>
  <c r="DV18" i="7"/>
  <c r="DU18" i="7"/>
  <c r="DT18" i="7"/>
  <c r="DS18" i="7"/>
  <c r="DR18" i="7"/>
  <c r="DQ18" i="7"/>
  <c r="DP18" i="7"/>
  <c r="DO18" i="7"/>
  <c r="DN18" i="7"/>
  <c r="DM18" i="7"/>
  <c r="DL18" i="7"/>
  <c r="DK18" i="7"/>
  <c r="DJ18" i="7"/>
  <c r="DI18" i="7"/>
  <c r="DH18" i="7"/>
  <c r="DG18" i="7"/>
  <c r="DF18" i="7"/>
  <c r="DE18" i="7"/>
  <c r="DD18" i="7"/>
  <c r="DC18" i="7"/>
  <c r="DB18" i="7"/>
  <c r="DA18" i="7"/>
  <c r="CZ18" i="7"/>
  <c r="CY18" i="7"/>
  <c r="CX18" i="7"/>
  <c r="CW18" i="7"/>
  <c r="ET17" i="7"/>
  <c r="ES17" i="7"/>
  <c r="EQ17" i="7"/>
  <c r="EP17" i="7"/>
  <c r="EO17" i="7"/>
  <c r="EL17" i="7"/>
  <c r="EK17" i="7"/>
  <c r="EJ17" i="7"/>
  <c r="EI17" i="7"/>
  <c r="EG17" i="7"/>
  <c r="EF17" i="7"/>
  <c r="EE17" i="7"/>
  <c r="ED17" i="7"/>
  <c r="EC17" i="7"/>
  <c r="EB17" i="7"/>
  <c r="DZ17" i="7"/>
  <c r="DX17" i="7"/>
  <c r="DW17" i="7"/>
  <c r="DV17" i="7"/>
  <c r="DU17" i="7"/>
  <c r="DS17" i="7"/>
  <c r="DR17" i="7"/>
  <c r="DQ17" i="7"/>
  <c r="DO17" i="7"/>
  <c r="DN17" i="7"/>
  <c r="DM17" i="7"/>
  <c r="DK17" i="7"/>
  <c r="DJ17" i="7"/>
  <c r="DI17" i="7"/>
  <c r="DG17" i="7"/>
  <c r="DF17" i="7"/>
  <c r="DE17" i="7"/>
  <c r="DC17" i="7"/>
  <c r="DB17" i="7"/>
  <c r="DA17" i="7"/>
  <c r="CY17" i="7"/>
  <c r="CX17" i="7"/>
  <c r="CW17" i="7"/>
  <c r="ET16" i="7"/>
  <c r="ES16" i="7"/>
  <c r="ER16" i="7"/>
  <c r="EQ16" i="7"/>
  <c r="EP16" i="7"/>
  <c r="EO16" i="7"/>
  <c r="EN16" i="7"/>
  <c r="EL16" i="7"/>
  <c r="EK16" i="7"/>
  <c r="EJ16" i="7"/>
  <c r="EI16" i="7"/>
  <c r="EG16" i="7"/>
  <c r="EF16" i="7"/>
  <c r="EE16" i="7"/>
  <c r="ED16" i="7"/>
  <c r="EC16" i="7"/>
  <c r="EB16" i="7"/>
  <c r="DZ16" i="7"/>
  <c r="DX16" i="7"/>
  <c r="DW16" i="7"/>
  <c r="DV16" i="7"/>
  <c r="DU16" i="7"/>
  <c r="DT16" i="7"/>
  <c r="DS16" i="7"/>
  <c r="DR16" i="7"/>
  <c r="DQ16" i="7"/>
  <c r="DP16" i="7"/>
  <c r="DO16" i="7"/>
  <c r="DN16" i="7"/>
  <c r="DM16" i="7"/>
  <c r="DL16" i="7"/>
  <c r="DK16" i="7"/>
  <c r="DJ16" i="7"/>
  <c r="DI16" i="7"/>
  <c r="DH16" i="7"/>
  <c r="DG16" i="7"/>
  <c r="DF16" i="7"/>
  <c r="DE16" i="7"/>
  <c r="DD16" i="7"/>
  <c r="DC16" i="7"/>
  <c r="DB16" i="7"/>
  <c r="DA16" i="7"/>
  <c r="CZ16" i="7"/>
  <c r="CY16" i="7"/>
  <c r="CX16" i="7"/>
  <c r="CW16" i="7"/>
  <c r="ET15" i="7"/>
  <c r="ES15" i="7"/>
  <c r="EQ15" i="7"/>
  <c r="EP15" i="7"/>
  <c r="EO15" i="7"/>
  <c r="EL15" i="7"/>
  <c r="EK15" i="7"/>
  <c r="EJ15" i="7"/>
  <c r="EI15" i="7"/>
  <c r="EG15" i="7"/>
  <c r="EF15" i="7"/>
  <c r="EE15" i="7"/>
  <c r="ED15" i="7"/>
  <c r="EC15" i="7"/>
  <c r="EB15" i="7"/>
  <c r="DZ15" i="7"/>
  <c r="DX15" i="7"/>
  <c r="DW15" i="7"/>
  <c r="DV15" i="7"/>
  <c r="DU15" i="7"/>
  <c r="DS15" i="7"/>
  <c r="DR15" i="7"/>
  <c r="DQ15" i="7"/>
  <c r="DO15" i="7"/>
  <c r="DN15" i="7"/>
  <c r="DM15" i="7"/>
  <c r="DK15" i="7"/>
  <c r="DJ15" i="7"/>
  <c r="DI15" i="7"/>
  <c r="DG15" i="7"/>
  <c r="DF15" i="7"/>
  <c r="DE15" i="7"/>
  <c r="DC15" i="7"/>
  <c r="DB15" i="7"/>
  <c r="DA15" i="7"/>
  <c r="CY15" i="7"/>
  <c r="CX15" i="7"/>
  <c r="CW15" i="7"/>
  <c r="ET14" i="7"/>
  <c r="ES14" i="7"/>
  <c r="ER14" i="7"/>
  <c r="EQ14" i="7"/>
  <c r="EP14" i="7"/>
  <c r="EO14" i="7"/>
  <c r="EN14" i="7"/>
  <c r="EL14" i="7"/>
  <c r="EK14" i="7"/>
  <c r="EJ14" i="7"/>
  <c r="EI14" i="7"/>
  <c r="EG14" i="7"/>
  <c r="EF14" i="7"/>
  <c r="EE14" i="7"/>
  <c r="ED14" i="7"/>
  <c r="EC14" i="7"/>
  <c r="EB14" i="7"/>
  <c r="DZ14" i="7"/>
  <c r="DX14" i="7"/>
  <c r="DW14" i="7"/>
  <c r="DV14" i="7"/>
  <c r="DU14" i="7"/>
  <c r="DT14" i="7"/>
  <c r="DS14" i="7"/>
  <c r="DR14" i="7"/>
  <c r="DQ14" i="7"/>
  <c r="DP14" i="7"/>
  <c r="DO14" i="7"/>
  <c r="DN14" i="7"/>
  <c r="DM14" i="7"/>
  <c r="DL14" i="7"/>
  <c r="DK14" i="7"/>
  <c r="DJ14" i="7"/>
  <c r="DI14" i="7"/>
  <c r="DH14" i="7"/>
  <c r="DG14" i="7"/>
  <c r="DF14" i="7"/>
  <c r="DE14" i="7"/>
  <c r="DD14" i="7"/>
  <c r="DC14" i="7"/>
  <c r="DB14" i="7"/>
  <c r="DA14" i="7"/>
  <c r="CZ14" i="7"/>
  <c r="CY14" i="7"/>
  <c r="CX14" i="7"/>
  <c r="CW14" i="7"/>
  <c r="ET13" i="7"/>
  <c r="ES13" i="7"/>
  <c r="EQ13" i="7"/>
  <c r="EP13" i="7"/>
  <c r="EO13" i="7"/>
  <c r="EL13" i="7"/>
  <c r="EK13" i="7"/>
  <c r="EJ13" i="7"/>
  <c r="EI13" i="7"/>
  <c r="EG13" i="7"/>
  <c r="EF13" i="7"/>
  <c r="EE13" i="7"/>
  <c r="ED13" i="7"/>
  <c r="EC13" i="7"/>
  <c r="EB13" i="7"/>
  <c r="DZ13" i="7"/>
  <c r="DX13" i="7"/>
  <c r="DW13" i="7"/>
  <c r="DV13" i="7"/>
  <c r="DU13" i="7"/>
  <c r="DS13" i="7"/>
  <c r="DR13" i="7"/>
  <c r="DQ13" i="7"/>
  <c r="DO13" i="7"/>
  <c r="DN13" i="7"/>
  <c r="DM13" i="7"/>
  <c r="DK13" i="7"/>
  <c r="DJ13" i="7"/>
  <c r="DI13" i="7"/>
  <c r="DG13" i="7"/>
  <c r="DF13" i="7"/>
  <c r="DE13" i="7"/>
  <c r="DC13" i="7"/>
  <c r="DB13" i="7"/>
  <c r="DA13" i="7"/>
  <c r="CY13" i="7"/>
  <c r="CX13" i="7"/>
  <c r="CW13" i="7"/>
  <c r="ET12" i="7"/>
  <c r="ES12" i="7"/>
  <c r="ER12" i="7"/>
  <c r="EQ12" i="7"/>
  <c r="EP12" i="7"/>
  <c r="EO12" i="7"/>
  <c r="EN12" i="7"/>
  <c r="EL12" i="7"/>
  <c r="EK12" i="7"/>
  <c r="EJ12" i="7"/>
  <c r="EI12" i="7"/>
  <c r="EG12" i="7"/>
  <c r="EF12" i="7"/>
  <c r="EE12" i="7"/>
  <c r="ED12" i="7"/>
  <c r="EC12" i="7"/>
  <c r="EB12" i="7"/>
  <c r="DZ12" i="7"/>
  <c r="DX12" i="7"/>
  <c r="DW12" i="7"/>
  <c r="DV12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ET11" i="7"/>
  <c r="ES11" i="7"/>
  <c r="EQ11" i="7"/>
  <c r="EP11" i="7"/>
  <c r="EO11" i="7"/>
  <c r="EL11" i="7"/>
  <c r="EK11" i="7"/>
  <c r="EJ11" i="7"/>
  <c r="EI11" i="7"/>
  <c r="EG11" i="7"/>
  <c r="EF11" i="7"/>
  <c r="EE11" i="7"/>
  <c r="ED11" i="7"/>
  <c r="EC11" i="7"/>
  <c r="EB11" i="7"/>
  <c r="DZ11" i="7"/>
  <c r="DX11" i="7"/>
  <c r="DW11" i="7"/>
  <c r="DV11" i="7"/>
  <c r="DU11" i="7"/>
  <c r="DS11" i="7"/>
  <c r="DR11" i="7"/>
  <c r="DQ11" i="7"/>
  <c r="DO11" i="7"/>
  <c r="DN11" i="7"/>
  <c r="DM11" i="7"/>
  <c r="DK11" i="7"/>
  <c r="DJ11" i="7"/>
  <c r="DI11" i="7"/>
  <c r="DG11" i="7"/>
  <c r="DF11" i="7"/>
  <c r="DE11" i="7"/>
  <c r="DC11" i="7"/>
  <c r="DB11" i="7"/>
  <c r="DA11" i="7"/>
  <c r="CY11" i="7"/>
  <c r="CX11" i="7"/>
  <c r="CW11" i="7"/>
  <c r="ET10" i="7"/>
  <c r="ES10" i="7"/>
  <c r="ER10" i="7"/>
  <c r="EQ10" i="7"/>
  <c r="EP10" i="7"/>
  <c r="EO10" i="7"/>
  <c r="EN10" i="7"/>
  <c r="EL10" i="7"/>
  <c r="EK10" i="7"/>
  <c r="EJ10" i="7"/>
  <c r="EI10" i="7"/>
  <c r="EG10" i="7"/>
  <c r="EF10" i="7"/>
  <c r="EE10" i="7"/>
  <c r="ED10" i="7"/>
  <c r="EC10" i="7"/>
  <c r="EB10" i="7"/>
  <c r="DZ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ET9" i="7"/>
  <c r="ES9" i="7"/>
  <c r="EQ9" i="7"/>
  <c r="EP9" i="7"/>
  <c r="EO9" i="7"/>
  <c r="EL9" i="7"/>
  <c r="EK9" i="7"/>
  <c r="EJ9" i="7"/>
  <c r="EI9" i="7"/>
  <c r="EG9" i="7"/>
  <c r="EF9" i="7"/>
  <c r="EE9" i="7"/>
  <c r="ED9" i="7"/>
  <c r="EC9" i="7"/>
  <c r="EB9" i="7"/>
  <c r="DZ9" i="7"/>
  <c r="DX9" i="7"/>
  <c r="DW9" i="7"/>
  <c r="DV9" i="7"/>
  <c r="DU9" i="7"/>
  <c r="DS9" i="7"/>
  <c r="DR9" i="7"/>
  <c r="DQ9" i="7"/>
  <c r="DO9" i="7"/>
  <c r="DN9" i="7"/>
  <c r="DM9" i="7"/>
  <c r="DK9" i="7"/>
  <c r="DJ9" i="7"/>
  <c r="DI9" i="7"/>
  <c r="DG9" i="7"/>
  <c r="DF9" i="7"/>
  <c r="DE9" i="7"/>
  <c r="DC9" i="7"/>
  <c r="DB9" i="7"/>
  <c r="DA9" i="7"/>
  <c r="CY9" i="7"/>
  <c r="CX9" i="7"/>
  <c r="CW9" i="7"/>
  <c r="ET8" i="7"/>
  <c r="ES8" i="7"/>
  <c r="ER8" i="7"/>
  <c r="EQ8" i="7"/>
  <c r="EP8" i="7"/>
  <c r="EO8" i="7"/>
  <c r="EN8" i="7"/>
  <c r="EL8" i="7"/>
  <c r="EK8" i="7"/>
  <c r="EJ8" i="7"/>
  <c r="EI8" i="7"/>
  <c r="EG8" i="7"/>
  <c r="EF8" i="7"/>
  <c r="EE8" i="7"/>
  <c r="ED8" i="7"/>
  <c r="EC8" i="7"/>
  <c r="EB8" i="7"/>
  <c r="DZ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ET7" i="7"/>
  <c r="ES7" i="7"/>
  <c r="EQ7" i="7"/>
  <c r="EP7" i="7"/>
  <c r="EO7" i="7"/>
  <c r="EL7" i="7"/>
  <c r="EK7" i="7"/>
  <c r="EJ7" i="7"/>
  <c r="EI7" i="7"/>
  <c r="EG7" i="7"/>
  <c r="EF7" i="7"/>
  <c r="EE7" i="7"/>
  <c r="ED7" i="7"/>
  <c r="EC7" i="7"/>
  <c r="EB7" i="7"/>
  <c r="DZ7" i="7"/>
  <c r="DX7" i="7"/>
  <c r="DW7" i="7"/>
  <c r="DV7" i="7"/>
  <c r="DU7" i="7"/>
  <c r="DS7" i="7"/>
  <c r="DR7" i="7"/>
  <c r="DQ7" i="7"/>
  <c r="DO7" i="7"/>
  <c r="DN7" i="7"/>
  <c r="DM7" i="7"/>
  <c r="DK7" i="7"/>
  <c r="DJ7" i="7"/>
  <c r="DI7" i="7"/>
  <c r="DG7" i="7"/>
  <c r="DF7" i="7"/>
  <c r="DE7" i="7"/>
  <c r="DC7" i="7"/>
  <c r="DB7" i="7"/>
  <c r="DA7" i="7"/>
  <c r="CY7" i="7"/>
  <c r="CX7" i="7"/>
  <c r="CW7" i="7"/>
  <c r="ET6" i="7"/>
  <c r="ES6" i="7"/>
  <c r="ER6" i="7"/>
  <c r="EQ6" i="7"/>
  <c r="EP6" i="7"/>
  <c r="EO6" i="7"/>
  <c r="EN6" i="7"/>
  <c r="EL6" i="7"/>
  <c r="EK6" i="7"/>
  <c r="EJ6" i="7"/>
  <c r="EI6" i="7"/>
  <c r="EG6" i="7"/>
  <c r="EF6" i="7"/>
  <c r="EE6" i="7"/>
  <c r="ED6" i="7"/>
  <c r="EC6" i="7"/>
  <c r="EB6" i="7"/>
  <c r="DZ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ET5" i="7"/>
  <c r="ES5" i="7"/>
  <c r="EQ5" i="7"/>
  <c r="EP5" i="7"/>
  <c r="EO5" i="7"/>
  <c r="EL5" i="7"/>
  <c r="EK5" i="7"/>
  <c r="EJ5" i="7"/>
  <c r="EI5" i="7"/>
  <c r="EG5" i="7"/>
  <c r="EF5" i="7"/>
  <c r="EE5" i="7"/>
  <c r="ED5" i="7"/>
  <c r="EC5" i="7"/>
  <c r="EB5" i="7"/>
  <c r="DZ5" i="7"/>
  <c r="DX5" i="7"/>
  <c r="DW5" i="7"/>
  <c r="DV5" i="7"/>
  <c r="DU5" i="7"/>
  <c r="DS5" i="7"/>
  <c r="DR5" i="7"/>
  <c r="DQ5" i="7"/>
  <c r="DO5" i="7"/>
  <c r="DN5" i="7"/>
  <c r="DM5" i="7"/>
  <c r="DK5" i="7"/>
  <c r="DJ5" i="7"/>
  <c r="DI5" i="7"/>
  <c r="DG5" i="7"/>
  <c r="DF5" i="7"/>
  <c r="DE5" i="7"/>
  <c r="DC5" i="7"/>
  <c r="DB5" i="7"/>
  <c r="DA5" i="7"/>
  <c r="CY5" i="7"/>
  <c r="CX5" i="7"/>
  <c r="CW5" i="7"/>
  <c r="ET4" i="7"/>
  <c r="ES4" i="7"/>
  <c r="ER4" i="7"/>
  <c r="EQ4" i="7"/>
  <c r="EP4" i="7"/>
  <c r="EO4" i="7"/>
  <c r="EN4" i="7"/>
  <c r="EL4" i="7"/>
  <c r="EK4" i="7"/>
  <c r="EJ4" i="7"/>
  <c r="EI4" i="7"/>
  <c r="EG4" i="7"/>
  <c r="EF4" i="7"/>
  <c r="EE4" i="7"/>
  <c r="ED4" i="7"/>
  <c r="EC4" i="7"/>
  <c r="EB4" i="7"/>
  <c r="DZ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ET3" i="7"/>
  <c r="ES3" i="7"/>
  <c r="EQ3" i="7"/>
  <c r="EP3" i="7"/>
  <c r="EO3" i="7"/>
  <c r="EL3" i="7"/>
  <c r="EK3" i="7"/>
  <c r="EJ3" i="7"/>
  <c r="EI3" i="7"/>
  <c r="EG3" i="7"/>
  <c r="EF3" i="7"/>
  <c r="EE3" i="7"/>
  <c r="ED3" i="7"/>
  <c r="EC3" i="7"/>
  <c r="EB3" i="7"/>
  <c r="DZ3" i="7"/>
  <c r="DX3" i="7"/>
  <c r="DW3" i="7"/>
  <c r="DV3" i="7"/>
  <c r="DU3" i="7"/>
  <c r="DS3" i="7"/>
  <c r="DR3" i="7"/>
  <c r="DQ3" i="7"/>
  <c r="DO3" i="7"/>
  <c r="DN3" i="7"/>
  <c r="DM3" i="7"/>
  <c r="DK3" i="7"/>
  <c r="DJ3" i="7"/>
  <c r="DI3" i="7"/>
  <c r="DG3" i="7"/>
  <c r="DF3" i="7"/>
  <c r="DE3" i="7"/>
  <c r="DC3" i="7"/>
  <c r="DB3" i="7"/>
  <c r="DA3" i="7"/>
  <c r="CY3" i="7"/>
  <c r="CX3" i="7"/>
  <c r="CW3" i="7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T2" i="4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CL2" i="4"/>
  <c r="CM2" i="4"/>
  <c r="CN2" i="4"/>
  <c r="CO2" i="4"/>
  <c r="CP2" i="4"/>
  <c r="CQ2" i="4"/>
  <c r="CR2" i="4"/>
  <c r="CS2" i="4"/>
  <c r="CT2" i="4"/>
  <c r="CU2" i="4"/>
  <c r="CV2" i="4"/>
  <c r="CW2" i="4"/>
  <c r="CX2" i="4"/>
  <c r="CY2" i="4"/>
  <c r="CZ2" i="4"/>
  <c r="DA2" i="4"/>
  <c r="DB2" i="4"/>
  <c r="DC2" i="4"/>
  <c r="DD2" i="4"/>
  <c r="DE2" i="4"/>
  <c r="DF2" i="4"/>
  <c r="DG2" i="4"/>
  <c r="DH2" i="4"/>
  <c r="DI2" i="4"/>
  <c r="DJ2" i="4"/>
  <c r="DK2" i="4"/>
  <c r="DL2" i="4"/>
  <c r="DM2" i="4"/>
  <c r="DN2" i="4"/>
  <c r="DO2" i="4"/>
  <c r="DP2" i="4"/>
  <c r="DQ2" i="4"/>
  <c r="DR2" i="4"/>
  <c r="DS2" i="4"/>
  <c r="DT2" i="4"/>
  <c r="DU2" i="4"/>
  <c r="DV2" i="4"/>
  <c r="DW2" i="4"/>
  <c r="DX2" i="4"/>
  <c r="DY2" i="4"/>
  <c r="DZ2" i="4"/>
  <c r="EA2" i="4"/>
  <c r="EB2" i="4"/>
  <c r="EC2" i="4"/>
  <c r="ED2" i="4"/>
  <c r="EE2" i="4"/>
  <c r="EF2" i="4"/>
  <c r="EG2" i="4"/>
  <c r="EH2" i="4"/>
  <c r="EI2" i="4"/>
  <c r="EJ2" i="4"/>
  <c r="EK2" i="4"/>
  <c r="EL2" i="4"/>
  <c r="EM2" i="4"/>
  <c r="EN2" i="4"/>
  <c r="EO2" i="4"/>
  <c r="EP2" i="4"/>
  <c r="EQ2" i="4"/>
  <c r="ER2" i="4"/>
  <c r="ES2" i="4"/>
  <c r="ET2" i="4"/>
  <c r="EU2" i="4"/>
  <c r="EV2" i="4"/>
  <c r="EW2" i="4"/>
  <c r="EX2" i="4"/>
  <c r="EY2" i="4"/>
  <c r="EZ2" i="4"/>
  <c r="FA2" i="4"/>
  <c r="FB2" i="4"/>
  <c r="FC2" i="4"/>
  <c r="FD2" i="4"/>
  <c r="FE2" i="4"/>
  <c r="FF2" i="4"/>
  <c r="FG2" i="4"/>
  <c r="FH2" i="4"/>
  <c r="FI2" i="4"/>
  <c r="FJ2" i="4"/>
  <c r="FK2" i="4"/>
  <c r="FL2" i="4"/>
  <c r="FM2" i="4"/>
  <c r="FN2" i="4"/>
  <c r="FP2" i="4"/>
  <c r="FQ2" i="4"/>
  <c r="FS2" i="4"/>
  <c r="FT2" i="4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6" i="1"/>
  <c r="C4" i="1"/>
  <c r="MN53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DP44" i="4"/>
  <c r="DQ44" i="4"/>
  <c r="DR44" i="4"/>
  <c r="DS44" i="4"/>
  <c r="DT44" i="4"/>
  <c r="DU44" i="4"/>
  <c r="DV44" i="4"/>
  <c r="DW44" i="4"/>
  <c r="DX44" i="4"/>
  <c r="DY44" i="4"/>
  <c r="DZ44" i="4"/>
  <c r="EA44" i="4"/>
  <c r="EB44" i="4"/>
  <c r="EC44" i="4"/>
  <c r="ED44" i="4"/>
  <c r="EE44" i="4"/>
  <c r="EF44" i="4"/>
  <c r="EG44" i="4"/>
  <c r="EH44" i="4"/>
  <c r="EI44" i="4"/>
  <c r="EJ44" i="4"/>
  <c r="EK44" i="4"/>
  <c r="EL44" i="4"/>
  <c r="EM44" i="4"/>
  <c r="EN44" i="4"/>
  <c r="EO44" i="4"/>
  <c r="EP44" i="4"/>
  <c r="EQ44" i="4"/>
  <c r="ER44" i="4"/>
  <c r="ES44" i="4"/>
  <c r="ET44" i="4"/>
  <c r="EU44" i="4"/>
  <c r="EV44" i="4"/>
  <c r="EW44" i="4"/>
  <c r="EX44" i="4"/>
  <c r="EY44" i="4"/>
  <c r="EZ44" i="4"/>
  <c r="FA44" i="4"/>
  <c r="FB44" i="4"/>
  <c r="FC44" i="4"/>
  <c r="FD44" i="4"/>
  <c r="FE44" i="4"/>
  <c r="FF44" i="4"/>
  <c r="FG44" i="4"/>
  <c r="FH44" i="4"/>
  <c r="FI44" i="4"/>
  <c r="FJ44" i="4"/>
  <c r="FK44" i="4"/>
  <c r="FL44" i="4"/>
  <c r="FM44" i="4"/>
  <c r="FN44" i="4"/>
  <c r="FO44" i="4"/>
  <c r="FP44" i="4"/>
  <c r="FQ44" i="4"/>
  <c r="FS44" i="4"/>
  <c r="FT44" i="4"/>
  <c r="FU44" i="4"/>
  <c r="C87" i="4" a="1"/>
  <c r="C87" i="4"/>
  <c r="E3" i="4"/>
  <c r="D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CL3" i="4"/>
  <c r="CM3" i="4"/>
  <c r="CN3" i="4"/>
  <c r="CO3" i="4"/>
  <c r="CP3" i="4"/>
  <c r="CQ3" i="4"/>
  <c r="CR3" i="4"/>
  <c r="CS3" i="4"/>
  <c r="CT3" i="4"/>
  <c r="CU3" i="4"/>
  <c r="CV3" i="4"/>
  <c r="CW3" i="4"/>
  <c r="CX3" i="4"/>
  <c r="CY3" i="4"/>
  <c r="CZ3" i="4"/>
  <c r="DA3" i="4"/>
  <c r="DB3" i="4"/>
  <c r="DC3" i="4"/>
  <c r="DD3" i="4"/>
  <c r="DE3" i="4"/>
  <c r="DF3" i="4"/>
  <c r="DG3" i="4"/>
  <c r="DH3" i="4"/>
  <c r="DI3" i="4"/>
  <c r="DJ3" i="4"/>
  <c r="DK3" i="4"/>
  <c r="DL3" i="4"/>
  <c r="DM3" i="4"/>
  <c r="DN3" i="4"/>
  <c r="DO3" i="4"/>
  <c r="DP3" i="4"/>
  <c r="DQ3" i="4"/>
  <c r="DR3" i="4"/>
  <c r="DS3" i="4"/>
  <c r="DT3" i="4"/>
  <c r="DU3" i="4"/>
  <c r="DV3" i="4"/>
  <c r="DW3" i="4"/>
  <c r="DX3" i="4"/>
  <c r="DY3" i="4"/>
  <c r="DZ3" i="4"/>
  <c r="EA3" i="4"/>
  <c r="EB3" i="4"/>
  <c r="EC3" i="4"/>
  <c r="ED3" i="4"/>
  <c r="EE3" i="4"/>
  <c r="EF3" i="4"/>
  <c r="EG3" i="4"/>
  <c r="EH3" i="4"/>
  <c r="EI3" i="4"/>
  <c r="EJ3" i="4"/>
  <c r="EK3" i="4"/>
  <c r="EL3" i="4"/>
  <c r="EM3" i="4"/>
  <c r="EN3" i="4"/>
  <c r="EO3" i="4"/>
  <c r="EP3" i="4"/>
  <c r="EQ3" i="4"/>
  <c r="ER3" i="4"/>
  <c r="ES3" i="4"/>
  <c r="ET3" i="4"/>
  <c r="EU3" i="4"/>
  <c r="EV3" i="4"/>
  <c r="EW3" i="4"/>
  <c r="EX3" i="4"/>
  <c r="EY3" i="4"/>
  <c r="EZ3" i="4"/>
  <c r="FA3" i="4"/>
  <c r="FB3" i="4"/>
  <c r="FC3" i="4"/>
  <c r="FD3" i="4"/>
  <c r="FE3" i="4"/>
  <c r="FF3" i="4"/>
  <c r="FG3" i="4"/>
  <c r="FH3" i="4"/>
  <c r="FI3" i="4"/>
  <c r="FJ3" i="4"/>
  <c r="FK3" i="4"/>
  <c r="FL3" i="4"/>
  <c r="FM3" i="4"/>
  <c r="FN3" i="4"/>
  <c r="FO3" i="4"/>
  <c r="FP3" i="4"/>
  <c r="FQ3" i="4"/>
  <c r="FS3" i="4"/>
  <c r="FT3" i="4"/>
  <c r="E4" i="4"/>
  <c r="D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CN4" i="4"/>
  <c r="CO4" i="4"/>
  <c r="CP4" i="4"/>
  <c r="CQ4" i="4"/>
  <c r="CR4" i="4"/>
  <c r="CS4" i="4"/>
  <c r="CT4" i="4"/>
  <c r="CU4" i="4"/>
  <c r="CV4" i="4"/>
  <c r="CW4" i="4"/>
  <c r="CX4" i="4"/>
  <c r="CY4" i="4"/>
  <c r="CZ4" i="4"/>
  <c r="DA4" i="4"/>
  <c r="DB4" i="4"/>
  <c r="DC4" i="4"/>
  <c r="DD4" i="4"/>
  <c r="DE4" i="4"/>
  <c r="DF4" i="4"/>
  <c r="DG4" i="4"/>
  <c r="DH4" i="4"/>
  <c r="DI4" i="4"/>
  <c r="DJ4" i="4"/>
  <c r="DK4" i="4"/>
  <c r="DL4" i="4"/>
  <c r="DM4" i="4"/>
  <c r="DN4" i="4"/>
  <c r="DO4" i="4"/>
  <c r="DP4" i="4"/>
  <c r="DQ4" i="4"/>
  <c r="DR4" i="4"/>
  <c r="DS4" i="4"/>
  <c r="DT4" i="4"/>
  <c r="DU4" i="4"/>
  <c r="DV4" i="4"/>
  <c r="DW4" i="4"/>
  <c r="DX4" i="4"/>
  <c r="DY4" i="4"/>
  <c r="DZ4" i="4"/>
  <c r="EA4" i="4"/>
  <c r="EB4" i="4"/>
  <c r="EC4" i="4"/>
  <c r="ED4" i="4"/>
  <c r="EE4" i="4"/>
  <c r="EF4" i="4"/>
  <c r="EG4" i="4"/>
  <c r="EH4" i="4"/>
  <c r="EI4" i="4"/>
  <c r="EJ4" i="4"/>
  <c r="EK4" i="4"/>
  <c r="EL4" i="4"/>
  <c r="EM4" i="4"/>
  <c r="EN4" i="4"/>
  <c r="EO4" i="4"/>
  <c r="EP4" i="4"/>
  <c r="EQ4" i="4"/>
  <c r="ER4" i="4"/>
  <c r="ES4" i="4"/>
  <c r="ET4" i="4"/>
  <c r="EU4" i="4"/>
  <c r="EV4" i="4"/>
  <c r="EW4" i="4"/>
  <c r="EX4" i="4"/>
  <c r="EY4" i="4"/>
  <c r="EZ4" i="4"/>
  <c r="FA4" i="4"/>
  <c r="FB4" i="4"/>
  <c r="FC4" i="4"/>
  <c r="FD4" i="4"/>
  <c r="FE4" i="4"/>
  <c r="FF4" i="4"/>
  <c r="FG4" i="4"/>
  <c r="FH4" i="4"/>
  <c r="FI4" i="4"/>
  <c r="FJ4" i="4"/>
  <c r="FK4" i="4"/>
  <c r="FL4" i="4"/>
  <c r="FM4" i="4"/>
  <c r="FN4" i="4"/>
  <c r="FO4" i="4"/>
  <c r="FP4" i="4"/>
  <c r="FQ4" i="4"/>
  <c r="FS4" i="4"/>
  <c r="FT4" i="4"/>
  <c r="FU4" i="4"/>
  <c r="QT4" i="4"/>
  <c r="QX4" i="4"/>
  <c r="RJ4" i="4"/>
  <c r="RN4" i="4"/>
  <c r="RZ4" i="4"/>
  <c r="SD4" i="4"/>
  <c r="SK4" i="4"/>
  <c r="SP4" i="4"/>
  <c r="ST4" i="4"/>
  <c r="RR4" i="4"/>
  <c r="RB4" i="4"/>
  <c r="SH4" i="4"/>
  <c r="SX4" i="4"/>
  <c r="MW4" i="4"/>
  <c r="OC4" i="4"/>
  <c r="OS4" i="4"/>
  <c r="PI4" i="4"/>
  <c r="QO4" i="4"/>
  <c r="RE4" i="4"/>
  <c r="RU4" i="4"/>
  <c r="TA4" i="4"/>
  <c r="E5" i="4"/>
  <c r="D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CN5" i="4"/>
  <c r="CO5" i="4"/>
  <c r="CP5" i="4"/>
  <c r="CQ5" i="4"/>
  <c r="CR5" i="4"/>
  <c r="CS5" i="4"/>
  <c r="CT5" i="4"/>
  <c r="CU5" i="4"/>
  <c r="CV5" i="4"/>
  <c r="CW5" i="4"/>
  <c r="CX5" i="4"/>
  <c r="CY5" i="4"/>
  <c r="CZ5" i="4"/>
  <c r="DA5" i="4"/>
  <c r="DB5" i="4"/>
  <c r="DC5" i="4"/>
  <c r="DD5" i="4"/>
  <c r="DE5" i="4"/>
  <c r="DF5" i="4"/>
  <c r="DG5" i="4"/>
  <c r="DH5" i="4"/>
  <c r="DI5" i="4"/>
  <c r="DJ5" i="4"/>
  <c r="DK5" i="4"/>
  <c r="DL5" i="4"/>
  <c r="DM5" i="4"/>
  <c r="DN5" i="4"/>
  <c r="DO5" i="4"/>
  <c r="DP5" i="4"/>
  <c r="DQ5" i="4"/>
  <c r="DR5" i="4"/>
  <c r="DS5" i="4"/>
  <c r="DT5" i="4"/>
  <c r="DU5" i="4"/>
  <c r="DV5" i="4"/>
  <c r="DW5" i="4"/>
  <c r="DX5" i="4"/>
  <c r="DY5" i="4"/>
  <c r="DZ5" i="4"/>
  <c r="EA5" i="4"/>
  <c r="EB5" i="4"/>
  <c r="EC5" i="4"/>
  <c r="ED5" i="4"/>
  <c r="EE5" i="4"/>
  <c r="EF5" i="4"/>
  <c r="EG5" i="4"/>
  <c r="EH5" i="4"/>
  <c r="EI5" i="4"/>
  <c r="EJ5" i="4"/>
  <c r="EK5" i="4"/>
  <c r="EL5" i="4"/>
  <c r="EM5" i="4"/>
  <c r="EN5" i="4"/>
  <c r="EO5" i="4"/>
  <c r="EP5" i="4"/>
  <c r="EQ5" i="4"/>
  <c r="ER5" i="4"/>
  <c r="ES5" i="4"/>
  <c r="ET5" i="4"/>
  <c r="EU5" i="4"/>
  <c r="EV5" i="4"/>
  <c r="EW5" i="4"/>
  <c r="EX5" i="4"/>
  <c r="EY5" i="4"/>
  <c r="EZ5" i="4"/>
  <c r="FA5" i="4"/>
  <c r="FB5" i="4"/>
  <c r="FC5" i="4"/>
  <c r="FD5" i="4"/>
  <c r="FE5" i="4"/>
  <c r="FF5" i="4"/>
  <c r="FG5" i="4"/>
  <c r="FH5" i="4"/>
  <c r="FI5" i="4"/>
  <c r="FJ5" i="4"/>
  <c r="FK5" i="4"/>
  <c r="FL5" i="4"/>
  <c r="FM5" i="4"/>
  <c r="FN5" i="4"/>
  <c r="FO5" i="4"/>
  <c r="FP5" i="4"/>
  <c r="FQ5" i="4"/>
  <c r="FS5" i="4"/>
  <c r="FT5" i="4"/>
  <c r="E6" i="4"/>
  <c r="D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CP6" i="4"/>
  <c r="CQ6" i="4"/>
  <c r="CR6" i="4"/>
  <c r="CS6" i="4"/>
  <c r="CT6" i="4"/>
  <c r="CU6" i="4"/>
  <c r="CV6" i="4"/>
  <c r="CW6" i="4"/>
  <c r="CX6" i="4"/>
  <c r="CY6" i="4"/>
  <c r="CZ6" i="4"/>
  <c r="DA6" i="4"/>
  <c r="DB6" i="4"/>
  <c r="DC6" i="4"/>
  <c r="DD6" i="4"/>
  <c r="DE6" i="4"/>
  <c r="DF6" i="4"/>
  <c r="DG6" i="4"/>
  <c r="DH6" i="4"/>
  <c r="DI6" i="4"/>
  <c r="DJ6" i="4"/>
  <c r="DK6" i="4"/>
  <c r="DL6" i="4"/>
  <c r="DM6" i="4"/>
  <c r="DN6" i="4"/>
  <c r="DO6" i="4"/>
  <c r="DP6" i="4"/>
  <c r="DQ6" i="4"/>
  <c r="DR6" i="4"/>
  <c r="DS6" i="4"/>
  <c r="DT6" i="4"/>
  <c r="DU6" i="4"/>
  <c r="DV6" i="4"/>
  <c r="DW6" i="4"/>
  <c r="DX6" i="4"/>
  <c r="DY6" i="4"/>
  <c r="DZ6" i="4"/>
  <c r="EA6" i="4"/>
  <c r="EB6" i="4"/>
  <c r="EC6" i="4"/>
  <c r="ED6" i="4"/>
  <c r="EE6" i="4"/>
  <c r="EF6" i="4"/>
  <c r="EG6" i="4"/>
  <c r="EH6" i="4"/>
  <c r="EI6" i="4"/>
  <c r="EJ6" i="4"/>
  <c r="EK6" i="4"/>
  <c r="EL6" i="4"/>
  <c r="EM6" i="4"/>
  <c r="EN6" i="4"/>
  <c r="EO6" i="4"/>
  <c r="EP6" i="4"/>
  <c r="EQ6" i="4"/>
  <c r="ER6" i="4"/>
  <c r="ES6" i="4"/>
  <c r="ET6" i="4"/>
  <c r="EU6" i="4"/>
  <c r="EV6" i="4"/>
  <c r="EW6" i="4"/>
  <c r="EX6" i="4"/>
  <c r="EY6" i="4"/>
  <c r="EZ6" i="4"/>
  <c r="FA6" i="4"/>
  <c r="FB6" i="4"/>
  <c r="FC6" i="4"/>
  <c r="FD6" i="4"/>
  <c r="FE6" i="4"/>
  <c r="FF6" i="4"/>
  <c r="FG6" i="4"/>
  <c r="FH6" i="4"/>
  <c r="FI6" i="4"/>
  <c r="FJ6" i="4"/>
  <c r="FK6" i="4"/>
  <c r="FL6" i="4"/>
  <c r="FM6" i="4"/>
  <c r="FN6" i="4"/>
  <c r="FO6" i="4"/>
  <c r="FP6" i="4"/>
  <c r="FQ6" i="4"/>
  <c r="FS6" i="4"/>
  <c r="FT6" i="4"/>
  <c r="E7" i="4"/>
  <c r="D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CL7" i="4"/>
  <c r="CM7" i="4"/>
  <c r="CN7" i="4"/>
  <c r="CO7" i="4"/>
  <c r="CP7" i="4"/>
  <c r="CQ7" i="4"/>
  <c r="CR7" i="4"/>
  <c r="CS7" i="4"/>
  <c r="CT7" i="4"/>
  <c r="CU7" i="4"/>
  <c r="CV7" i="4"/>
  <c r="CW7" i="4"/>
  <c r="CX7" i="4"/>
  <c r="CY7" i="4"/>
  <c r="CZ7" i="4"/>
  <c r="DA7" i="4"/>
  <c r="DB7" i="4"/>
  <c r="DC7" i="4"/>
  <c r="DD7" i="4"/>
  <c r="DE7" i="4"/>
  <c r="DF7" i="4"/>
  <c r="DG7" i="4"/>
  <c r="DH7" i="4"/>
  <c r="DI7" i="4"/>
  <c r="DJ7" i="4"/>
  <c r="DK7" i="4"/>
  <c r="DL7" i="4"/>
  <c r="DM7" i="4"/>
  <c r="DN7" i="4"/>
  <c r="DO7" i="4"/>
  <c r="DP7" i="4"/>
  <c r="DQ7" i="4"/>
  <c r="DR7" i="4"/>
  <c r="DS7" i="4"/>
  <c r="DT7" i="4"/>
  <c r="DU7" i="4"/>
  <c r="DV7" i="4"/>
  <c r="DW7" i="4"/>
  <c r="DX7" i="4"/>
  <c r="DY7" i="4"/>
  <c r="DZ7" i="4"/>
  <c r="EA7" i="4"/>
  <c r="EB7" i="4"/>
  <c r="EC7" i="4"/>
  <c r="ED7" i="4"/>
  <c r="EE7" i="4"/>
  <c r="EF7" i="4"/>
  <c r="EG7" i="4"/>
  <c r="EH7" i="4"/>
  <c r="EI7" i="4"/>
  <c r="EJ7" i="4"/>
  <c r="EK7" i="4"/>
  <c r="EL7" i="4"/>
  <c r="EM7" i="4"/>
  <c r="EN7" i="4"/>
  <c r="EO7" i="4"/>
  <c r="EP7" i="4"/>
  <c r="EQ7" i="4"/>
  <c r="ER7" i="4"/>
  <c r="ES7" i="4"/>
  <c r="ET7" i="4"/>
  <c r="EU7" i="4"/>
  <c r="EV7" i="4"/>
  <c r="EW7" i="4"/>
  <c r="EX7" i="4"/>
  <c r="EY7" i="4"/>
  <c r="EZ7" i="4"/>
  <c r="FA7" i="4"/>
  <c r="FB7" i="4"/>
  <c r="FC7" i="4"/>
  <c r="FD7" i="4"/>
  <c r="FE7" i="4"/>
  <c r="FF7" i="4"/>
  <c r="FG7" i="4"/>
  <c r="FH7" i="4"/>
  <c r="FI7" i="4"/>
  <c r="FJ7" i="4"/>
  <c r="FK7" i="4"/>
  <c r="FL7" i="4"/>
  <c r="FM7" i="4"/>
  <c r="FN7" i="4"/>
  <c r="FO7" i="4"/>
  <c r="FP7" i="4"/>
  <c r="FQ7" i="4"/>
  <c r="FS7" i="4"/>
  <c r="FT7" i="4"/>
  <c r="FU7" i="4"/>
  <c r="E8" i="4"/>
  <c r="D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CN8" i="4"/>
  <c r="CO8" i="4"/>
  <c r="CP8" i="4"/>
  <c r="CQ8" i="4"/>
  <c r="CR8" i="4"/>
  <c r="CS8" i="4"/>
  <c r="CT8" i="4"/>
  <c r="CU8" i="4"/>
  <c r="CV8" i="4"/>
  <c r="CW8" i="4"/>
  <c r="CX8" i="4"/>
  <c r="CY8" i="4"/>
  <c r="CZ8" i="4"/>
  <c r="DA8" i="4"/>
  <c r="DB8" i="4"/>
  <c r="DC8" i="4"/>
  <c r="DD8" i="4"/>
  <c r="DE8" i="4"/>
  <c r="DF8" i="4"/>
  <c r="DG8" i="4"/>
  <c r="DH8" i="4"/>
  <c r="DI8" i="4"/>
  <c r="DJ8" i="4"/>
  <c r="DK8" i="4"/>
  <c r="DL8" i="4"/>
  <c r="DM8" i="4"/>
  <c r="DN8" i="4"/>
  <c r="DO8" i="4"/>
  <c r="DP8" i="4"/>
  <c r="DQ8" i="4"/>
  <c r="DR8" i="4"/>
  <c r="DS8" i="4"/>
  <c r="DT8" i="4"/>
  <c r="DU8" i="4"/>
  <c r="DV8" i="4"/>
  <c r="DW8" i="4"/>
  <c r="DX8" i="4"/>
  <c r="DY8" i="4"/>
  <c r="DZ8" i="4"/>
  <c r="EA8" i="4"/>
  <c r="EB8" i="4"/>
  <c r="EC8" i="4"/>
  <c r="ED8" i="4"/>
  <c r="EE8" i="4"/>
  <c r="EF8" i="4"/>
  <c r="EG8" i="4"/>
  <c r="EH8" i="4"/>
  <c r="EI8" i="4"/>
  <c r="EJ8" i="4"/>
  <c r="EK8" i="4"/>
  <c r="EL8" i="4"/>
  <c r="EM8" i="4"/>
  <c r="EN8" i="4"/>
  <c r="EO8" i="4"/>
  <c r="EP8" i="4"/>
  <c r="EQ8" i="4"/>
  <c r="ER8" i="4"/>
  <c r="ES8" i="4"/>
  <c r="ET8" i="4"/>
  <c r="EU8" i="4"/>
  <c r="EV8" i="4"/>
  <c r="EW8" i="4"/>
  <c r="EX8" i="4"/>
  <c r="EY8" i="4"/>
  <c r="EZ8" i="4"/>
  <c r="FA8" i="4"/>
  <c r="FB8" i="4"/>
  <c r="FC8" i="4"/>
  <c r="FD8" i="4"/>
  <c r="FE8" i="4"/>
  <c r="FF8" i="4"/>
  <c r="FG8" i="4"/>
  <c r="FH8" i="4"/>
  <c r="FI8" i="4"/>
  <c r="FJ8" i="4"/>
  <c r="FK8" i="4"/>
  <c r="FL8" i="4"/>
  <c r="FM8" i="4"/>
  <c r="FN8" i="4"/>
  <c r="FO8" i="4"/>
  <c r="FP8" i="4"/>
  <c r="FQ8" i="4"/>
  <c r="FS8" i="4"/>
  <c r="FT8" i="4"/>
  <c r="E9" i="4"/>
  <c r="D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J9" i="4"/>
  <c r="DK9" i="4"/>
  <c r="DL9" i="4"/>
  <c r="DM9" i="4"/>
  <c r="DN9" i="4"/>
  <c r="DO9" i="4"/>
  <c r="DP9" i="4"/>
  <c r="DQ9" i="4"/>
  <c r="DR9" i="4"/>
  <c r="DS9" i="4"/>
  <c r="DT9" i="4"/>
  <c r="DU9" i="4"/>
  <c r="DV9" i="4"/>
  <c r="DW9" i="4"/>
  <c r="DX9" i="4"/>
  <c r="DY9" i="4"/>
  <c r="DZ9" i="4"/>
  <c r="EA9" i="4"/>
  <c r="EB9" i="4"/>
  <c r="EC9" i="4"/>
  <c r="ED9" i="4"/>
  <c r="EE9" i="4"/>
  <c r="EF9" i="4"/>
  <c r="EG9" i="4"/>
  <c r="EH9" i="4"/>
  <c r="EI9" i="4"/>
  <c r="EJ9" i="4"/>
  <c r="EK9" i="4"/>
  <c r="EL9" i="4"/>
  <c r="EM9" i="4"/>
  <c r="EN9" i="4"/>
  <c r="EO9" i="4"/>
  <c r="EP9" i="4"/>
  <c r="EQ9" i="4"/>
  <c r="ER9" i="4"/>
  <c r="ES9" i="4"/>
  <c r="ET9" i="4"/>
  <c r="EU9" i="4"/>
  <c r="EV9" i="4"/>
  <c r="EW9" i="4"/>
  <c r="EX9" i="4"/>
  <c r="EY9" i="4"/>
  <c r="EZ9" i="4"/>
  <c r="FA9" i="4"/>
  <c r="FB9" i="4"/>
  <c r="FC9" i="4"/>
  <c r="FD9" i="4"/>
  <c r="FE9" i="4"/>
  <c r="FF9" i="4"/>
  <c r="FG9" i="4"/>
  <c r="FH9" i="4"/>
  <c r="FI9" i="4"/>
  <c r="FJ9" i="4"/>
  <c r="FK9" i="4"/>
  <c r="FL9" i="4"/>
  <c r="FM9" i="4"/>
  <c r="FN9" i="4"/>
  <c r="FO9" i="4"/>
  <c r="FP9" i="4"/>
  <c r="FQ9" i="4"/>
  <c r="FS9" i="4"/>
  <c r="FT9" i="4"/>
  <c r="E10" i="4"/>
  <c r="D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0" i="4"/>
  <c r="DS10" i="4"/>
  <c r="DT10" i="4"/>
  <c r="DU10" i="4"/>
  <c r="DV10" i="4"/>
  <c r="DW10" i="4"/>
  <c r="DX10" i="4"/>
  <c r="DY10" i="4"/>
  <c r="DZ10" i="4"/>
  <c r="EA10" i="4"/>
  <c r="EB10" i="4"/>
  <c r="EC10" i="4"/>
  <c r="ED10" i="4"/>
  <c r="EE10" i="4"/>
  <c r="EF10" i="4"/>
  <c r="EG10" i="4"/>
  <c r="EH10" i="4"/>
  <c r="EI10" i="4"/>
  <c r="EJ10" i="4"/>
  <c r="EK10" i="4"/>
  <c r="EL10" i="4"/>
  <c r="EM10" i="4"/>
  <c r="EN10" i="4"/>
  <c r="EO10" i="4"/>
  <c r="EP10" i="4"/>
  <c r="EQ10" i="4"/>
  <c r="ER10" i="4"/>
  <c r="ES10" i="4"/>
  <c r="ET10" i="4"/>
  <c r="EU10" i="4"/>
  <c r="EV10" i="4"/>
  <c r="EW10" i="4"/>
  <c r="EX10" i="4"/>
  <c r="EY10" i="4"/>
  <c r="EZ10" i="4"/>
  <c r="FA10" i="4"/>
  <c r="FB10" i="4"/>
  <c r="FC10" i="4"/>
  <c r="FD10" i="4"/>
  <c r="FE10" i="4"/>
  <c r="FF10" i="4"/>
  <c r="FG10" i="4"/>
  <c r="FH10" i="4"/>
  <c r="FI10" i="4"/>
  <c r="FJ10" i="4"/>
  <c r="FK10" i="4"/>
  <c r="FL10" i="4"/>
  <c r="FM10" i="4"/>
  <c r="FN10" i="4"/>
  <c r="FO10" i="4"/>
  <c r="FP10" i="4"/>
  <c r="FQ10" i="4"/>
  <c r="FS10" i="4"/>
  <c r="FT10" i="4"/>
  <c r="E11" i="4"/>
  <c r="D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1" i="4"/>
  <c r="DS11" i="4"/>
  <c r="DT11" i="4"/>
  <c r="DU11" i="4"/>
  <c r="DV11" i="4"/>
  <c r="DW11" i="4"/>
  <c r="DX11" i="4"/>
  <c r="DY11" i="4"/>
  <c r="DZ11" i="4"/>
  <c r="EA11" i="4"/>
  <c r="EB11" i="4"/>
  <c r="EC11" i="4"/>
  <c r="ED11" i="4"/>
  <c r="EE11" i="4"/>
  <c r="EF11" i="4"/>
  <c r="EG11" i="4"/>
  <c r="EH11" i="4"/>
  <c r="EI11" i="4"/>
  <c r="EJ11" i="4"/>
  <c r="EK11" i="4"/>
  <c r="EL11" i="4"/>
  <c r="EM11" i="4"/>
  <c r="EN11" i="4"/>
  <c r="EO11" i="4"/>
  <c r="EP11" i="4"/>
  <c r="EQ11" i="4"/>
  <c r="ER11" i="4"/>
  <c r="ES11" i="4"/>
  <c r="ET11" i="4"/>
  <c r="EU11" i="4"/>
  <c r="EV11" i="4"/>
  <c r="EW11" i="4"/>
  <c r="EX11" i="4"/>
  <c r="EY11" i="4"/>
  <c r="EZ11" i="4"/>
  <c r="FA11" i="4"/>
  <c r="FB11" i="4"/>
  <c r="FC11" i="4"/>
  <c r="FD11" i="4"/>
  <c r="FE11" i="4"/>
  <c r="FF11" i="4"/>
  <c r="FG11" i="4"/>
  <c r="FH11" i="4"/>
  <c r="FI11" i="4"/>
  <c r="FJ11" i="4"/>
  <c r="FK11" i="4"/>
  <c r="FL11" i="4"/>
  <c r="FM11" i="4"/>
  <c r="FN11" i="4"/>
  <c r="FO11" i="4"/>
  <c r="FP11" i="4"/>
  <c r="FQ11" i="4"/>
  <c r="FS11" i="4"/>
  <c r="FT11" i="4"/>
  <c r="E12" i="4"/>
  <c r="D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2" i="4"/>
  <c r="DS12" i="4"/>
  <c r="DT12" i="4"/>
  <c r="DU12" i="4"/>
  <c r="DV12" i="4"/>
  <c r="DW12" i="4"/>
  <c r="DX12" i="4"/>
  <c r="DY12" i="4"/>
  <c r="DZ12" i="4"/>
  <c r="EA12" i="4"/>
  <c r="EB12" i="4"/>
  <c r="EC12" i="4"/>
  <c r="ED12" i="4"/>
  <c r="EE12" i="4"/>
  <c r="EF12" i="4"/>
  <c r="EG12" i="4"/>
  <c r="EH12" i="4"/>
  <c r="EI12" i="4"/>
  <c r="EJ12" i="4"/>
  <c r="EK12" i="4"/>
  <c r="EL12" i="4"/>
  <c r="EM12" i="4"/>
  <c r="EN12" i="4"/>
  <c r="EO12" i="4"/>
  <c r="EP12" i="4"/>
  <c r="EQ12" i="4"/>
  <c r="ER12" i="4"/>
  <c r="ES12" i="4"/>
  <c r="ET12" i="4"/>
  <c r="EU12" i="4"/>
  <c r="EV12" i="4"/>
  <c r="EW12" i="4"/>
  <c r="EX12" i="4"/>
  <c r="EY12" i="4"/>
  <c r="EZ12" i="4"/>
  <c r="FA12" i="4"/>
  <c r="FB12" i="4"/>
  <c r="FC12" i="4"/>
  <c r="FD12" i="4"/>
  <c r="FE12" i="4"/>
  <c r="FF12" i="4"/>
  <c r="FG12" i="4"/>
  <c r="FH12" i="4"/>
  <c r="FI12" i="4"/>
  <c r="FJ12" i="4"/>
  <c r="FK12" i="4"/>
  <c r="FL12" i="4"/>
  <c r="FM12" i="4"/>
  <c r="FN12" i="4"/>
  <c r="FO12" i="4"/>
  <c r="FP12" i="4"/>
  <c r="FQ12" i="4"/>
  <c r="FS12" i="4"/>
  <c r="FT12" i="4"/>
  <c r="E13" i="4"/>
  <c r="D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DR13" i="4"/>
  <c r="DS13" i="4"/>
  <c r="DT13" i="4"/>
  <c r="DU13" i="4"/>
  <c r="DV13" i="4"/>
  <c r="DW13" i="4"/>
  <c r="DX13" i="4"/>
  <c r="DY13" i="4"/>
  <c r="DZ13" i="4"/>
  <c r="EA13" i="4"/>
  <c r="EB13" i="4"/>
  <c r="EC13" i="4"/>
  <c r="ED13" i="4"/>
  <c r="EE13" i="4"/>
  <c r="EF13" i="4"/>
  <c r="EG13" i="4"/>
  <c r="EH13" i="4"/>
  <c r="EI13" i="4"/>
  <c r="EJ13" i="4"/>
  <c r="EK13" i="4"/>
  <c r="EL13" i="4"/>
  <c r="EM13" i="4"/>
  <c r="EN13" i="4"/>
  <c r="EO13" i="4"/>
  <c r="EP13" i="4"/>
  <c r="EQ13" i="4"/>
  <c r="ER13" i="4"/>
  <c r="ES13" i="4"/>
  <c r="ET13" i="4"/>
  <c r="EU13" i="4"/>
  <c r="EV13" i="4"/>
  <c r="EW13" i="4"/>
  <c r="EX13" i="4"/>
  <c r="EY13" i="4"/>
  <c r="EZ13" i="4"/>
  <c r="FA13" i="4"/>
  <c r="FB13" i="4"/>
  <c r="FC13" i="4"/>
  <c r="FD13" i="4"/>
  <c r="FE13" i="4"/>
  <c r="FF13" i="4"/>
  <c r="FG13" i="4"/>
  <c r="FH13" i="4"/>
  <c r="FI13" i="4"/>
  <c r="FJ13" i="4"/>
  <c r="FK13" i="4"/>
  <c r="FL13" i="4"/>
  <c r="FM13" i="4"/>
  <c r="FN13" i="4"/>
  <c r="FO13" i="4"/>
  <c r="FP13" i="4"/>
  <c r="FQ13" i="4"/>
  <c r="FS13" i="4"/>
  <c r="FT13" i="4"/>
  <c r="E14" i="4"/>
  <c r="D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4" i="4"/>
  <c r="DS14" i="4"/>
  <c r="DT14" i="4"/>
  <c r="DU14" i="4"/>
  <c r="DV14" i="4"/>
  <c r="DW14" i="4"/>
  <c r="DX14" i="4"/>
  <c r="DY14" i="4"/>
  <c r="DZ14" i="4"/>
  <c r="EA14" i="4"/>
  <c r="EB14" i="4"/>
  <c r="EC14" i="4"/>
  <c r="ED14" i="4"/>
  <c r="EE14" i="4"/>
  <c r="EF14" i="4"/>
  <c r="EG14" i="4"/>
  <c r="EH14" i="4"/>
  <c r="EI14" i="4"/>
  <c r="EJ14" i="4"/>
  <c r="EK14" i="4"/>
  <c r="EL14" i="4"/>
  <c r="EM14" i="4"/>
  <c r="EN14" i="4"/>
  <c r="EO14" i="4"/>
  <c r="EP14" i="4"/>
  <c r="EQ14" i="4"/>
  <c r="ER14" i="4"/>
  <c r="ES14" i="4"/>
  <c r="ET14" i="4"/>
  <c r="EU14" i="4"/>
  <c r="EV14" i="4"/>
  <c r="EW14" i="4"/>
  <c r="EX14" i="4"/>
  <c r="EY14" i="4"/>
  <c r="EZ14" i="4"/>
  <c r="FA14" i="4"/>
  <c r="FB14" i="4"/>
  <c r="FC14" i="4"/>
  <c r="FD14" i="4"/>
  <c r="FE14" i="4"/>
  <c r="FF14" i="4"/>
  <c r="FG14" i="4"/>
  <c r="FH14" i="4"/>
  <c r="FI14" i="4"/>
  <c r="FJ14" i="4"/>
  <c r="FK14" i="4"/>
  <c r="FL14" i="4"/>
  <c r="FM14" i="4"/>
  <c r="FN14" i="4"/>
  <c r="FO14" i="4"/>
  <c r="FP14" i="4"/>
  <c r="FQ14" i="4"/>
  <c r="FS14" i="4"/>
  <c r="FT14" i="4"/>
  <c r="E15" i="4"/>
  <c r="D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DN15" i="4"/>
  <c r="DO15" i="4"/>
  <c r="DP15" i="4"/>
  <c r="DQ15" i="4"/>
  <c r="DR15" i="4"/>
  <c r="DS15" i="4"/>
  <c r="DT15" i="4"/>
  <c r="DU15" i="4"/>
  <c r="DV15" i="4"/>
  <c r="DW15" i="4"/>
  <c r="DX15" i="4"/>
  <c r="DY15" i="4"/>
  <c r="DZ15" i="4"/>
  <c r="EA15" i="4"/>
  <c r="EB15" i="4"/>
  <c r="EC15" i="4"/>
  <c r="ED15" i="4"/>
  <c r="EE15" i="4"/>
  <c r="EF15" i="4"/>
  <c r="EG15" i="4"/>
  <c r="EH15" i="4"/>
  <c r="EI15" i="4"/>
  <c r="EJ15" i="4"/>
  <c r="EK15" i="4"/>
  <c r="EL15" i="4"/>
  <c r="EM15" i="4"/>
  <c r="EN15" i="4"/>
  <c r="EO15" i="4"/>
  <c r="EP15" i="4"/>
  <c r="EQ15" i="4"/>
  <c r="ER15" i="4"/>
  <c r="ES15" i="4"/>
  <c r="ET15" i="4"/>
  <c r="EU15" i="4"/>
  <c r="EV15" i="4"/>
  <c r="EW15" i="4"/>
  <c r="EX15" i="4"/>
  <c r="EY15" i="4"/>
  <c r="EZ15" i="4"/>
  <c r="FA15" i="4"/>
  <c r="FB15" i="4"/>
  <c r="FC15" i="4"/>
  <c r="FD15" i="4"/>
  <c r="FE15" i="4"/>
  <c r="FF15" i="4"/>
  <c r="FG15" i="4"/>
  <c r="FH15" i="4"/>
  <c r="FI15" i="4"/>
  <c r="FJ15" i="4"/>
  <c r="FK15" i="4"/>
  <c r="FL15" i="4"/>
  <c r="FM15" i="4"/>
  <c r="FN15" i="4"/>
  <c r="FO15" i="4"/>
  <c r="FP15" i="4"/>
  <c r="FQ15" i="4"/>
  <c r="FS15" i="4"/>
  <c r="FT15" i="4"/>
  <c r="E16" i="4"/>
  <c r="D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DP16" i="4"/>
  <c r="DQ16" i="4"/>
  <c r="DR16" i="4"/>
  <c r="DS16" i="4"/>
  <c r="DT16" i="4"/>
  <c r="DU16" i="4"/>
  <c r="DV16" i="4"/>
  <c r="DW16" i="4"/>
  <c r="DX16" i="4"/>
  <c r="DY16" i="4"/>
  <c r="DZ16" i="4"/>
  <c r="EA16" i="4"/>
  <c r="EB16" i="4"/>
  <c r="EC16" i="4"/>
  <c r="ED16" i="4"/>
  <c r="EE16" i="4"/>
  <c r="EF16" i="4"/>
  <c r="EG16" i="4"/>
  <c r="EH16" i="4"/>
  <c r="EI16" i="4"/>
  <c r="EJ16" i="4"/>
  <c r="EK16" i="4"/>
  <c r="EL16" i="4"/>
  <c r="EM16" i="4"/>
  <c r="EN16" i="4"/>
  <c r="EO16" i="4"/>
  <c r="EP16" i="4"/>
  <c r="EQ16" i="4"/>
  <c r="ER16" i="4"/>
  <c r="ES16" i="4"/>
  <c r="ET16" i="4"/>
  <c r="EU16" i="4"/>
  <c r="EV16" i="4"/>
  <c r="EW16" i="4"/>
  <c r="EX16" i="4"/>
  <c r="EY16" i="4"/>
  <c r="EZ16" i="4"/>
  <c r="FA16" i="4"/>
  <c r="FB16" i="4"/>
  <c r="FC16" i="4"/>
  <c r="FD16" i="4"/>
  <c r="FE16" i="4"/>
  <c r="FF16" i="4"/>
  <c r="FG16" i="4"/>
  <c r="FH16" i="4"/>
  <c r="FI16" i="4"/>
  <c r="FJ16" i="4"/>
  <c r="FK16" i="4"/>
  <c r="FL16" i="4"/>
  <c r="FM16" i="4"/>
  <c r="FN16" i="4"/>
  <c r="FO16" i="4"/>
  <c r="FP16" i="4"/>
  <c r="FQ16" i="4"/>
  <c r="FS16" i="4"/>
  <c r="FT16" i="4"/>
  <c r="E17" i="4"/>
  <c r="D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DP17" i="4"/>
  <c r="DQ17" i="4"/>
  <c r="DR17" i="4"/>
  <c r="DS17" i="4"/>
  <c r="DT17" i="4"/>
  <c r="DU17" i="4"/>
  <c r="DV17" i="4"/>
  <c r="DW17" i="4"/>
  <c r="DX17" i="4"/>
  <c r="DY17" i="4"/>
  <c r="DZ17" i="4"/>
  <c r="EA17" i="4"/>
  <c r="EB17" i="4"/>
  <c r="EC17" i="4"/>
  <c r="ED17" i="4"/>
  <c r="EE17" i="4"/>
  <c r="EF17" i="4"/>
  <c r="EG17" i="4"/>
  <c r="EH17" i="4"/>
  <c r="EI17" i="4"/>
  <c r="EJ17" i="4"/>
  <c r="EK17" i="4"/>
  <c r="EL17" i="4"/>
  <c r="EM17" i="4"/>
  <c r="EN17" i="4"/>
  <c r="EO17" i="4"/>
  <c r="EP17" i="4"/>
  <c r="EQ17" i="4"/>
  <c r="ER17" i="4"/>
  <c r="ES17" i="4"/>
  <c r="ET17" i="4"/>
  <c r="EU17" i="4"/>
  <c r="EV17" i="4"/>
  <c r="EW17" i="4"/>
  <c r="EX17" i="4"/>
  <c r="EY17" i="4"/>
  <c r="EZ17" i="4"/>
  <c r="FA17" i="4"/>
  <c r="FB17" i="4"/>
  <c r="FC17" i="4"/>
  <c r="FD17" i="4"/>
  <c r="FE17" i="4"/>
  <c r="FF17" i="4"/>
  <c r="FG17" i="4"/>
  <c r="FH17" i="4"/>
  <c r="FI17" i="4"/>
  <c r="FJ17" i="4"/>
  <c r="FK17" i="4"/>
  <c r="FL17" i="4"/>
  <c r="FM17" i="4"/>
  <c r="FN17" i="4"/>
  <c r="FO17" i="4"/>
  <c r="FP17" i="4"/>
  <c r="FQ17" i="4"/>
  <c r="FS17" i="4"/>
  <c r="FT17" i="4"/>
  <c r="E18" i="4"/>
  <c r="D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8" i="4"/>
  <c r="DS18" i="4"/>
  <c r="DT18" i="4"/>
  <c r="DU18" i="4"/>
  <c r="DV18" i="4"/>
  <c r="DW18" i="4"/>
  <c r="DX18" i="4"/>
  <c r="DY18" i="4"/>
  <c r="DZ18" i="4"/>
  <c r="EA18" i="4"/>
  <c r="EB18" i="4"/>
  <c r="EC18" i="4"/>
  <c r="ED18" i="4"/>
  <c r="EE18" i="4"/>
  <c r="EF18" i="4"/>
  <c r="EG18" i="4"/>
  <c r="EH18" i="4"/>
  <c r="EI18" i="4"/>
  <c r="EJ18" i="4"/>
  <c r="EK18" i="4"/>
  <c r="EL18" i="4"/>
  <c r="EM18" i="4"/>
  <c r="EN18" i="4"/>
  <c r="EO18" i="4"/>
  <c r="EP18" i="4"/>
  <c r="EQ18" i="4"/>
  <c r="ER18" i="4"/>
  <c r="ES18" i="4"/>
  <c r="ET18" i="4"/>
  <c r="EU18" i="4"/>
  <c r="EV18" i="4"/>
  <c r="EW18" i="4"/>
  <c r="EX18" i="4"/>
  <c r="EY18" i="4"/>
  <c r="EZ18" i="4"/>
  <c r="FA18" i="4"/>
  <c r="FB18" i="4"/>
  <c r="FC18" i="4"/>
  <c r="FD18" i="4"/>
  <c r="FE18" i="4"/>
  <c r="FF18" i="4"/>
  <c r="FG18" i="4"/>
  <c r="FH18" i="4"/>
  <c r="FI18" i="4"/>
  <c r="FJ18" i="4"/>
  <c r="FK18" i="4"/>
  <c r="FL18" i="4"/>
  <c r="FM18" i="4"/>
  <c r="FN18" i="4"/>
  <c r="FO18" i="4"/>
  <c r="FP18" i="4"/>
  <c r="FQ18" i="4"/>
  <c r="FS18" i="4"/>
  <c r="FT18" i="4"/>
  <c r="E19" i="4"/>
  <c r="D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DP19" i="4"/>
  <c r="DQ19" i="4"/>
  <c r="DR19" i="4"/>
  <c r="DS19" i="4"/>
  <c r="DT19" i="4"/>
  <c r="DU19" i="4"/>
  <c r="DV19" i="4"/>
  <c r="DW19" i="4"/>
  <c r="DX19" i="4"/>
  <c r="DY19" i="4"/>
  <c r="DZ19" i="4"/>
  <c r="EA19" i="4"/>
  <c r="EB19" i="4"/>
  <c r="EC19" i="4"/>
  <c r="ED19" i="4"/>
  <c r="EE19" i="4"/>
  <c r="EF19" i="4"/>
  <c r="EG19" i="4"/>
  <c r="EH19" i="4"/>
  <c r="EI19" i="4"/>
  <c r="EJ19" i="4"/>
  <c r="EK19" i="4"/>
  <c r="EL19" i="4"/>
  <c r="EM19" i="4"/>
  <c r="EN19" i="4"/>
  <c r="EO19" i="4"/>
  <c r="EP19" i="4"/>
  <c r="EQ19" i="4"/>
  <c r="ER19" i="4"/>
  <c r="ES19" i="4"/>
  <c r="ET19" i="4"/>
  <c r="EU19" i="4"/>
  <c r="EV19" i="4"/>
  <c r="EW19" i="4"/>
  <c r="EX19" i="4"/>
  <c r="EY19" i="4"/>
  <c r="EZ19" i="4"/>
  <c r="FA19" i="4"/>
  <c r="FB19" i="4"/>
  <c r="FC19" i="4"/>
  <c r="FD19" i="4"/>
  <c r="FE19" i="4"/>
  <c r="FF19" i="4"/>
  <c r="FG19" i="4"/>
  <c r="FH19" i="4"/>
  <c r="FI19" i="4"/>
  <c r="FJ19" i="4"/>
  <c r="FK19" i="4"/>
  <c r="FL19" i="4"/>
  <c r="FM19" i="4"/>
  <c r="FN19" i="4"/>
  <c r="FO19" i="4"/>
  <c r="FP19" i="4"/>
  <c r="FQ19" i="4"/>
  <c r="FS19" i="4"/>
  <c r="FT19" i="4"/>
  <c r="E20" i="4"/>
  <c r="D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DP20" i="4"/>
  <c r="DQ20" i="4"/>
  <c r="DR20" i="4"/>
  <c r="DS20" i="4"/>
  <c r="DT20" i="4"/>
  <c r="DU20" i="4"/>
  <c r="DV20" i="4"/>
  <c r="DW20" i="4"/>
  <c r="DX20" i="4"/>
  <c r="DY20" i="4"/>
  <c r="DZ20" i="4"/>
  <c r="EA20" i="4"/>
  <c r="EB20" i="4"/>
  <c r="EC20" i="4"/>
  <c r="ED20" i="4"/>
  <c r="EE20" i="4"/>
  <c r="EF20" i="4"/>
  <c r="EG20" i="4"/>
  <c r="EH20" i="4"/>
  <c r="EI20" i="4"/>
  <c r="EJ20" i="4"/>
  <c r="EK20" i="4"/>
  <c r="EL20" i="4"/>
  <c r="EM20" i="4"/>
  <c r="EN20" i="4"/>
  <c r="EO20" i="4"/>
  <c r="EP20" i="4"/>
  <c r="EQ20" i="4"/>
  <c r="ER20" i="4"/>
  <c r="ES20" i="4"/>
  <c r="ET20" i="4"/>
  <c r="EU20" i="4"/>
  <c r="EV20" i="4"/>
  <c r="EW20" i="4"/>
  <c r="EX20" i="4"/>
  <c r="EY20" i="4"/>
  <c r="EZ20" i="4"/>
  <c r="FA20" i="4"/>
  <c r="FB20" i="4"/>
  <c r="FC20" i="4"/>
  <c r="FD20" i="4"/>
  <c r="FE20" i="4"/>
  <c r="FF20" i="4"/>
  <c r="FG20" i="4"/>
  <c r="FH20" i="4"/>
  <c r="FI20" i="4"/>
  <c r="FJ20" i="4"/>
  <c r="FK20" i="4"/>
  <c r="FL20" i="4"/>
  <c r="FM20" i="4"/>
  <c r="FN20" i="4"/>
  <c r="FO20" i="4"/>
  <c r="FP20" i="4"/>
  <c r="FQ20" i="4"/>
  <c r="FS20" i="4"/>
  <c r="FT20" i="4"/>
  <c r="E21" i="4"/>
  <c r="D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Y21" i="4"/>
  <c r="CZ21" i="4"/>
  <c r="DA21" i="4"/>
  <c r="DB21" i="4"/>
  <c r="DC21" i="4"/>
  <c r="DD21" i="4"/>
  <c r="DE21" i="4"/>
  <c r="DF21" i="4"/>
  <c r="DG21" i="4"/>
  <c r="DH21" i="4"/>
  <c r="DI21" i="4"/>
  <c r="DJ21" i="4"/>
  <c r="DK21" i="4"/>
  <c r="DL21" i="4"/>
  <c r="DM21" i="4"/>
  <c r="DN21" i="4"/>
  <c r="DO21" i="4"/>
  <c r="DP21" i="4"/>
  <c r="DQ21" i="4"/>
  <c r="DR21" i="4"/>
  <c r="DS21" i="4"/>
  <c r="DT21" i="4"/>
  <c r="DU21" i="4"/>
  <c r="DV21" i="4"/>
  <c r="DW21" i="4"/>
  <c r="DX21" i="4"/>
  <c r="DY21" i="4"/>
  <c r="DZ21" i="4"/>
  <c r="EA21" i="4"/>
  <c r="EB21" i="4"/>
  <c r="EC21" i="4"/>
  <c r="ED21" i="4"/>
  <c r="EE21" i="4"/>
  <c r="EF21" i="4"/>
  <c r="EG21" i="4"/>
  <c r="EH21" i="4"/>
  <c r="EI21" i="4"/>
  <c r="EJ21" i="4"/>
  <c r="EK21" i="4"/>
  <c r="EL21" i="4"/>
  <c r="EM21" i="4"/>
  <c r="EN21" i="4"/>
  <c r="EO21" i="4"/>
  <c r="EP21" i="4"/>
  <c r="EQ21" i="4"/>
  <c r="ER21" i="4"/>
  <c r="ES21" i="4"/>
  <c r="ET21" i="4"/>
  <c r="EU21" i="4"/>
  <c r="EV21" i="4"/>
  <c r="EW21" i="4"/>
  <c r="EX21" i="4"/>
  <c r="EY21" i="4"/>
  <c r="EZ21" i="4"/>
  <c r="FA21" i="4"/>
  <c r="FB21" i="4"/>
  <c r="FC21" i="4"/>
  <c r="FD21" i="4"/>
  <c r="FE21" i="4"/>
  <c r="FF21" i="4"/>
  <c r="FG21" i="4"/>
  <c r="FH21" i="4"/>
  <c r="FI21" i="4"/>
  <c r="FJ21" i="4"/>
  <c r="FK21" i="4"/>
  <c r="FL21" i="4"/>
  <c r="FM21" i="4"/>
  <c r="FN21" i="4"/>
  <c r="FO21" i="4"/>
  <c r="FP21" i="4"/>
  <c r="FQ21" i="4"/>
  <c r="FS21" i="4"/>
  <c r="FT21" i="4"/>
  <c r="E22" i="4"/>
  <c r="D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DP22" i="4"/>
  <c r="DQ22" i="4"/>
  <c r="DR22" i="4"/>
  <c r="DS22" i="4"/>
  <c r="DT22" i="4"/>
  <c r="DU22" i="4"/>
  <c r="DV22" i="4"/>
  <c r="DW22" i="4"/>
  <c r="DX22" i="4"/>
  <c r="DY22" i="4"/>
  <c r="DZ22" i="4"/>
  <c r="EA22" i="4"/>
  <c r="EB22" i="4"/>
  <c r="EC22" i="4"/>
  <c r="ED22" i="4"/>
  <c r="EE22" i="4"/>
  <c r="EF22" i="4"/>
  <c r="EG22" i="4"/>
  <c r="EH22" i="4"/>
  <c r="EI22" i="4"/>
  <c r="EJ22" i="4"/>
  <c r="EK22" i="4"/>
  <c r="EL22" i="4"/>
  <c r="EM22" i="4"/>
  <c r="EN22" i="4"/>
  <c r="EO22" i="4"/>
  <c r="EP22" i="4"/>
  <c r="EQ22" i="4"/>
  <c r="ER22" i="4"/>
  <c r="ES22" i="4"/>
  <c r="ET22" i="4"/>
  <c r="EU22" i="4"/>
  <c r="EV22" i="4"/>
  <c r="EW22" i="4"/>
  <c r="EX22" i="4"/>
  <c r="EY22" i="4"/>
  <c r="EZ22" i="4"/>
  <c r="FA22" i="4"/>
  <c r="FB22" i="4"/>
  <c r="FC22" i="4"/>
  <c r="FD22" i="4"/>
  <c r="FE22" i="4"/>
  <c r="FF22" i="4"/>
  <c r="FG22" i="4"/>
  <c r="FH22" i="4"/>
  <c r="FI22" i="4"/>
  <c r="FJ22" i="4"/>
  <c r="FK22" i="4"/>
  <c r="FL22" i="4"/>
  <c r="FM22" i="4"/>
  <c r="FN22" i="4"/>
  <c r="FO22" i="4"/>
  <c r="FP22" i="4"/>
  <c r="FQ22" i="4"/>
  <c r="FS22" i="4"/>
  <c r="FT22" i="4"/>
  <c r="E23" i="4"/>
  <c r="D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DP23" i="4"/>
  <c r="DQ23" i="4"/>
  <c r="DR23" i="4"/>
  <c r="DS23" i="4"/>
  <c r="DT23" i="4"/>
  <c r="DU23" i="4"/>
  <c r="DV23" i="4"/>
  <c r="DW23" i="4"/>
  <c r="DX23" i="4"/>
  <c r="DY23" i="4"/>
  <c r="DZ23" i="4"/>
  <c r="EA23" i="4"/>
  <c r="EB23" i="4"/>
  <c r="EC23" i="4"/>
  <c r="ED23" i="4"/>
  <c r="EE23" i="4"/>
  <c r="EF23" i="4"/>
  <c r="EG23" i="4"/>
  <c r="EH23" i="4"/>
  <c r="EI23" i="4"/>
  <c r="EJ23" i="4"/>
  <c r="EK23" i="4"/>
  <c r="EL23" i="4"/>
  <c r="EM23" i="4"/>
  <c r="EN23" i="4"/>
  <c r="EO23" i="4"/>
  <c r="EP23" i="4"/>
  <c r="EQ23" i="4"/>
  <c r="ER23" i="4"/>
  <c r="ES23" i="4"/>
  <c r="ET23" i="4"/>
  <c r="EU23" i="4"/>
  <c r="EV23" i="4"/>
  <c r="EW23" i="4"/>
  <c r="EX23" i="4"/>
  <c r="EY23" i="4"/>
  <c r="EZ23" i="4"/>
  <c r="FA23" i="4"/>
  <c r="FB23" i="4"/>
  <c r="FC23" i="4"/>
  <c r="FD23" i="4"/>
  <c r="FE23" i="4"/>
  <c r="FF23" i="4"/>
  <c r="FG23" i="4"/>
  <c r="FH23" i="4"/>
  <c r="FI23" i="4"/>
  <c r="FJ23" i="4"/>
  <c r="FK23" i="4"/>
  <c r="FL23" i="4"/>
  <c r="FM23" i="4"/>
  <c r="FN23" i="4"/>
  <c r="FO23" i="4"/>
  <c r="FP23" i="4"/>
  <c r="FQ23" i="4"/>
  <c r="FS23" i="4"/>
  <c r="FT23" i="4"/>
  <c r="FU23" i="4"/>
  <c r="NO23" i="4"/>
  <c r="MY23" i="4"/>
  <c r="NW23" i="4"/>
  <c r="OE23" i="4"/>
  <c r="OU23" i="4"/>
  <c r="PK23" i="4"/>
  <c r="QA23" i="4"/>
  <c r="QI23" i="4"/>
  <c r="RG23" i="4"/>
  <c r="RO23" i="4"/>
  <c r="RW23" i="4"/>
  <c r="SU23" i="4"/>
  <c r="TC23" i="4"/>
  <c r="E24" i="4"/>
  <c r="D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DP24" i="4"/>
  <c r="DQ24" i="4"/>
  <c r="DR24" i="4"/>
  <c r="DS24" i="4"/>
  <c r="DT24" i="4"/>
  <c r="DU24" i="4"/>
  <c r="DV24" i="4"/>
  <c r="DW24" i="4"/>
  <c r="DX24" i="4"/>
  <c r="DY24" i="4"/>
  <c r="DZ24" i="4"/>
  <c r="EA24" i="4"/>
  <c r="EB24" i="4"/>
  <c r="EC24" i="4"/>
  <c r="ED24" i="4"/>
  <c r="EE24" i="4"/>
  <c r="EF24" i="4"/>
  <c r="EG24" i="4"/>
  <c r="EH24" i="4"/>
  <c r="EI24" i="4"/>
  <c r="EJ24" i="4"/>
  <c r="EK24" i="4"/>
  <c r="EL24" i="4"/>
  <c r="EM24" i="4"/>
  <c r="EN24" i="4"/>
  <c r="EO24" i="4"/>
  <c r="EP24" i="4"/>
  <c r="EQ24" i="4"/>
  <c r="ER24" i="4"/>
  <c r="ES24" i="4"/>
  <c r="ET24" i="4"/>
  <c r="EU24" i="4"/>
  <c r="EV24" i="4"/>
  <c r="EW24" i="4"/>
  <c r="EX24" i="4"/>
  <c r="EY24" i="4"/>
  <c r="EZ24" i="4"/>
  <c r="FA24" i="4"/>
  <c r="FB24" i="4"/>
  <c r="FC24" i="4"/>
  <c r="FD24" i="4"/>
  <c r="FE24" i="4"/>
  <c r="FF24" i="4"/>
  <c r="FG24" i="4"/>
  <c r="FH24" i="4"/>
  <c r="FI24" i="4"/>
  <c r="FJ24" i="4"/>
  <c r="FK24" i="4"/>
  <c r="FL24" i="4"/>
  <c r="FM24" i="4"/>
  <c r="FN24" i="4"/>
  <c r="FO24" i="4"/>
  <c r="FP24" i="4"/>
  <c r="FQ24" i="4"/>
  <c r="FS24" i="4"/>
  <c r="FT24" i="4"/>
  <c r="E25" i="4"/>
  <c r="D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DP25" i="4"/>
  <c r="DQ25" i="4"/>
  <c r="DR25" i="4"/>
  <c r="DS25" i="4"/>
  <c r="DT25" i="4"/>
  <c r="DU25" i="4"/>
  <c r="DV25" i="4"/>
  <c r="DW25" i="4"/>
  <c r="DX25" i="4"/>
  <c r="DY25" i="4"/>
  <c r="DZ25" i="4"/>
  <c r="EA25" i="4"/>
  <c r="EB25" i="4"/>
  <c r="EC25" i="4"/>
  <c r="ED25" i="4"/>
  <c r="EE25" i="4"/>
  <c r="EF25" i="4"/>
  <c r="EG25" i="4"/>
  <c r="EH25" i="4"/>
  <c r="EI25" i="4"/>
  <c r="EJ25" i="4"/>
  <c r="EK25" i="4"/>
  <c r="EL25" i="4"/>
  <c r="EM25" i="4"/>
  <c r="EN25" i="4"/>
  <c r="EO25" i="4"/>
  <c r="EP25" i="4"/>
  <c r="EQ25" i="4"/>
  <c r="ER25" i="4"/>
  <c r="ES25" i="4"/>
  <c r="ET25" i="4"/>
  <c r="EU25" i="4"/>
  <c r="EV25" i="4"/>
  <c r="EW25" i="4"/>
  <c r="EX25" i="4"/>
  <c r="EY25" i="4"/>
  <c r="EZ25" i="4"/>
  <c r="FA25" i="4"/>
  <c r="FB25" i="4"/>
  <c r="FC25" i="4"/>
  <c r="FD25" i="4"/>
  <c r="FE25" i="4"/>
  <c r="FF25" i="4"/>
  <c r="FG25" i="4"/>
  <c r="FH25" i="4"/>
  <c r="FI25" i="4"/>
  <c r="FJ25" i="4"/>
  <c r="FK25" i="4"/>
  <c r="FL25" i="4"/>
  <c r="FM25" i="4"/>
  <c r="FN25" i="4"/>
  <c r="FO25" i="4"/>
  <c r="FP25" i="4"/>
  <c r="FQ25" i="4"/>
  <c r="FS25" i="4"/>
  <c r="FT25" i="4"/>
  <c r="FU25" i="4"/>
  <c r="MW25" i="4"/>
  <c r="NA25" i="4"/>
  <c r="NQ25" i="4"/>
  <c r="OG25" i="4"/>
  <c r="OW25" i="4"/>
  <c r="PI25" i="4"/>
  <c r="QC25" i="4"/>
  <c r="QO25" i="4"/>
  <c r="QS25" i="4"/>
  <c r="RU25" i="4"/>
  <c r="RY25" i="4"/>
  <c r="SG25" i="4"/>
  <c r="SO25" i="4"/>
  <c r="SW25" i="4"/>
  <c r="OC25" i="4"/>
  <c r="PM25" i="4"/>
  <c r="RI25" i="4"/>
  <c r="SM25" i="4"/>
  <c r="TE25" i="4"/>
  <c r="QV25" i="4"/>
  <c r="SN25" i="4"/>
  <c r="E26" i="4"/>
  <c r="D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DP26" i="4"/>
  <c r="DQ26" i="4"/>
  <c r="DR26" i="4"/>
  <c r="DS26" i="4"/>
  <c r="DT26" i="4"/>
  <c r="DU26" i="4"/>
  <c r="DV26" i="4"/>
  <c r="DW26" i="4"/>
  <c r="DX26" i="4"/>
  <c r="DY26" i="4"/>
  <c r="DZ26" i="4"/>
  <c r="EA26" i="4"/>
  <c r="EB26" i="4"/>
  <c r="EC26" i="4"/>
  <c r="ED26" i="4"/>
  <c r="EE26" i="4"/>
  <c r="EF26" i="4"/>
  <c r="EG26" i="4"/>
  <c r="EH26" i="4"/>
  <c r="EI26" i="4"/>
  <c r="EJ26" i="4"/>
  <c r="EK26" i="4"/>
  <c r="EL26" i="4"/>
  <c r="EM26" i="4"/>
  <c r="EN26" i="4"/>
  <c r="EO26" i="4"/>
  <c r="EP26" i="4"/>
  <c r="EQ26" i="4"/>
  <c r="ER26" i="4"/>
  <c r="ES26" i="4"/>
  <c r="ET26" i="4"/>
  <c r="EU26" i="4"/>
  <c r="EV26" i="4"/>
  <c r="EW26" i="4"/>
  <c r="EX26" i="4"/>
  <c r="EY26" i="4"/>
  <c r="EZ26" i="4"/>
  <c r="FA26" i="4"/>
  <c r="FB26" i="4"/>
  <c r="FC26" i="4"/>
  <c r="FD26" i="4"/>
  <c r="FE26" i="4"/>
  <c r="FF26" i="4"/>
  <c r="FG26" i="4"/>
  <c r="FH26" i="4"/>
  <c r="FI26" i="4"/>
  <c r="FJ26" i="4"/>
  <c r="FK26" i="4"/>
  <c r="FL26" i="4"/>
  <c r="FM26" i="4"/>
  <c r="FN26" i="4"/>
  <c r="FO26" i="4"/>
  <c r="FP26" i="4"/>
  <c r="FQ26" i="4"/>
  <c r="FS26" i="4"/>
  <c r="FT26" i="4"/>
  <c r="E27" i="4"/>
  <c r="D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Y27" i="4"/>
  <c r="CZ27" i="4"/>
  <c r="DA27" i="4"/>
  <c r="DB27" i="4"/>
  <c r="DC27" i="4"/>
  <c r="DD27" i="4"/>
  <c r="DE27" i="4"/>
  <c r="DF27" i="4"/>
  <c r="DG27" i="4"/>
  <c r="DH27" i="4"/>
  <c r="DI27" i="4"/>
  <c r="DJ27" i="4"/>
  <c r="DK27" i="4"/>
  <c r="DL27" i="4"/>
  <c r="DM27" i="4"/>
  <c r="DN27" i="4"/>
  <c r="DO27" i="4"/>
  <c r="DP27" i="4"/>
  <c r="DQ27" i="4"/>
  <c r="DR27" i="4"/>
  <c r="DS27" i="4"/>
  <c r="DT27" i="4"/>
  <c r="DU27" i="4"/>
  <c r="DV27" i="4"/>
  <c r="DW27" i="4"/>
  <c r="DX27" i="4"/>
  <c r="DY27" i="4"/>
  <c r="DZ27" i="4"/>
  <c r="EA27" i="4"/>
  <c r="EB27" i="4"/>
  <c r="EC27" i="4"/>
  <c r="ED27" i="4"/>
  <c r="EE27" i="4"/>
  <c r="EF27" i="4"/>
  <c r="EG27" i="4"/>
  <c r="EH27" i="4"/>
  <c r="EI27" i="4"/>
  <c r="EJ27" i="4"/>
  <c r="EK27" i="4"/>
  <c r="EL27" i="4"/>
  <c r="EM27" i="4"/>
  <c r="EN27" i="4"/>
  <c r="EO27" i="4"/>
  <c r="EP27" i="4"/>
  <c r="EQ27" i="4"/>
  <c r="ER27" i="4"/>
  <c r="ES27" i="4"/>
  <c r="ET27" i="4"/>
  <c r="EU27" i="4"/>
  <c r="EV27" i="4"/>
  <c r="EW27" i="4"/>
  <c r="EX27" i="4"/>
  <c r="EY27" i="4"/>
  <c r="EZ27" i="4"/>
  <c r="FA27" i="4"/>
  <c r="FB27" i="4"/>
  <c r="FC27" i="4"/>
  <c r="FD27" i="4"/>
  <c r="FE27" i="4"/>
  <c r="FF27" i="4"/>
  <c r="FG27" i="4"/>
  <c r="FH27" i="4"/>
  <c r="FI27" i="4"/>
  <c r="FJ27" i="4"/>
  <c r="FK27" i="4"/>
  <c r="FL27" i="4"/>
  <c r="FM27" i="4"/>
  <c r="FN27" i="4"/>
  <c r="FO27" i="4"/>
  <c r="FP27" i="4"/>
  <c r="FQ27" i="4"/>
  <c r="FS27" i="4"/>
  <c r="FT27" i="4"/>
  <c r="FU27" i="4"/>
  <c r="NA27" i="4"/>
  <c r="NQ27" i="4"/>
  <c r="OS27" i="4"/>
  <c r="PM27" i="4"/>
  <c r="QC27" i="4"/>
  <c r="RE27" i="4"/>
  <c r="RY27" i="4"/>
  <c r="SK27" i="4"/>
  <c r="SW27" i="4"/>
  <c r="SX27" i="4"/>
  <c r="TB27" i="4"/>
  <c r="NM27" i="4"/>
  <c r="OG27" i="4"/>
  <c r="OW27" i="4"/>
  <c r="PY27" i="4"/>
  <c r="QS27" i="4"/>
  <c r="RI27" i="4"/>
  <c r="SC27" i="4"/>
  <c r="SS27" i="4"/>
  <c r="SY27" i="4"/>
  <c r="TE27" i="4"/>
  <c r="E28" i="4"/>
  <c r="D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8" i="4"/>
  <c r="DS28" i="4"/>
  <c r="DT28" i="4"/>
  <c r="DU28" i="4"/>
  <c r="DV28" i="4"/>
  <c r="DW28" i="4"/>
  <c r="DX28" i="4"/>
  <c r="DY28" i="4"/>
  <c r="DZ28" i="4"/>
  <c r="EA28" i="4"/>
  <c r="EB28" i="4"/>
  <c r="EC28" i="4"/>
  <c r="ED28" i="4"/>
  <c r="EE28" i="4"/>
  <c r="EF28" i="4"/>
  <c r="EG28" i="4"/>
  <c r="EH28" i="4"/>
  <c r="EI28" i="4"/>
  <c r="EJ28" i="4"/>
  <c r="EK28" i="4"/>
  <c r="EL28" i="4"/>
  <c r="EM28" i="4"/>
  <c r="EN28" i="4"/>
  <c r="EO28" i="4"/>
  <c r="EP28" i="4"/>
  <c r="EQ28" i="4"/>
  <c r="ER28" i="4"/>
  <c r="ES28" i="4"/>
  <c r="ET28" i="4"/>
  <c r="EU28" i="4"/>
  <c r="EV28" i="4"/>
  <c r="EW28" i="4"/>
  <c r="EX28" i="4"/>
  <c r="EY28" i="4"/>
  <c r="EZ28" i="4"/>
  <c r="FA28" i="4"/>
  <c r="FB28" i="4"/>
  <c r="FC28" i="4"/>
  <c r="FD28" i="4"/>
  <c r="FE28" i="4"/>
  <c r="FF28" i="4"/>
  <c r="FG28" i="4"/>
  <c r="FH28" i="4"/>
  <c r="FI28" i="4"/>
  <c r="FJ28" i="4"/>
  <c r="FK28" i="4"/>
  <c r="FL28" i="4"/>
  <c r="FM28" i="4"/>
  <c r="FN28" i="4"/>
  <c r="FO28" i="4"/>
  <c r="FP28" i="4"/>
  <c r="FQ28" i="4"/>
  <c r="FS28" i="4"/>
  <c r="FT28" i="4"/>
  <c r="FU28" i="4"/>
  <c r="QZ28" i="4"/>
  <c r="RD28" i="4"/>
  <c r="RP28" i="4"/>
  <c r="RT28" i="4"/>
  <c r="RX28" i="4"/>
  <c r="SJ28" i="4"/>
  <c r="SN28" i="4"/>
  <c r="SV28" i="4"/>
  <c r="E29" i="4"/>
  <c r="D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29" i="4"/>
  <c r="DS29" i="4"/>
  <c r="DT29" i="4"/>
  <c r="DU29" i="4"/>
  <c r="DV29" i="4"/>
  <c r="DW29" i="4"/>
  <c r="DX29" i="4"/>
  <c r="DY29" i="4"/>
  <c r="DZ29" i="4"/>
  <c r="EA29" i="4"/>
  <c r="EB29" i="4"/>
  <c r="EC29" i="4"/>
  <c r="ED29" i="4"/>
  <c r="EE29" i="4"/>
  <c r="EF29" i="4"/>
  <c r="EG29" i="4"/>
  <c r="EH29" i="4"/>
  <c r="EI29" i="4"/>
  <c r="EJ29" i="4"/>
  <c r="EK29" i="4"/>
  <c r="EL29" i="4"/>
  <c r="EM29" i="4"/>
  <c r="EN29" i="4"/>
  <c r="EO29" i="4"/>
  <c r="EP29" i="4"/>
  <c r="EQ29" i="4"/>
  <c r="ER29" i="4"/>
  <c r="ES29" i="4"/>
  <c r="ET29" i="4"/>
  <c r="EU29" i="4"/>
  <c r="EV29" i="4"/>
  <c r="EW29" i="4"/>
  <c r="EX29" i="4"/>
  <c r="EY29" i="4"/>
  <c r="EZ29" i="4"/>
  <c r="FA29" i="4"/>
  <c r="FB29" i="4"/>
  <c r="FC29" i="4"/>
  <c r="FD29" i="4"/>
  <c r="FE29" i="4"/>
  <c r="FF29" i="4"/>
  <c r="FG29" i="4"/>
  <c r="FH29" i="4"/>
  <c r="FI29" i="4"/>
  <c r="FJ29" i="4"/>
  <c r="FK29" i="4"/>
  <c r="FL29" i="4"/>
  <c r="FM29" i="4"/>
  <c r="FN29" i="4"/>
  <c r="FO29" i="4"/>
  <c r="FP29" i="4"/>
  <c r="FQ29" i="4"/>
  <c r="FS29" i="4"/>
  <c r="FT29" i="4"/>
  <c r="E30" i="4"/>
  <c r="D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0" i="4"/>
  <c r="DS30" i="4"/>
  <c r="DT30" i="4"/>
  <c r="DU30" i="4"/>
  <c r="DV30" i="4"/>
  <c r="DW30" i="4"/>
  <c r="DX30" i="4"/>
  <c r="DY30" i="4"/>
  <c r="DZ30" i="4"/>
  <c r="EA30" i="4"/>
  <c r="EB30" i="4"/>
  <c r="EC30" i="4"/>
  <c r="ED30" i="4"/>
  <c r="EE30" i="4"/>
  <c r="EF30" i="4"/>
  <c r="EG30" i="4"/>
  <c r="EH30" i="4"/>
  <c r="EI30" i="4"/>
  <c r="EJ30" i="4"/>
  <c r="EK30" i="4"/>
  <c r="EL30" i="4"/>
  <c r="EM30" i="4"/>
  <c r="EN30" i="4"/>
  <c r="EO30" i="4"/>
  <c r="EP30" i="4"/>
  <c r="EQ30" i="4"/>
  <c r="ER30" i="4"/>
  <c r="ES30" i="4"/>
  <c r="ET30" i="4"/>
  <c r="EU30" i="4"/>
  <c r="EV30" i="4"/>
  <c r="EW30" i="4"/>
  <c r="EX30" i="4"/>
  <c r="EY30" i="4"/>
  <c r="EZ30" i="4"/>
  <c r="FA30" i="4"/>
  <c r="FB30" i="4"/>
  <c r="FC30" i="4"/>
  <c r="FD30" i="4"/>
  <c r="FE30" i="4"/>
  <c r="FF30" i="4"/>
  <c r="FG30" i="4"/>
  <c r="FH30" i="4"/>
  <c r="FI30" i="4"/>
  <c r="FJ30" i="4"/>
  <c r="FK30" i="4"/>
  <c r="FL30" i="4"/>
  <c r="FM30" i="4"/>
  <c r="FN30" i="4"/>
  <c r="FO30" i="4"/>
  <c r="FP30" i="4"/>
  <c r="FQ30" i="4"/>
  <c r="FS30" i="4"/>
  <c r="FT30" i="4"/>
  <c r="FU30" i="4"/>
  <c r="E31" i="4"/>
  <c r="D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DR31" i="4"/>
  <c r="DS31" i="4"/>
  <c r="DT31" i="4"/>
  <c r="DU31" i="4"/>
  <c r="DV31" i="4"/>
  <c r="DW31" i="4"/>
  <c r="DX31" i="4"/>
  <c r="DY31" i="4"/>
  <c r="DZ31" i="4"/>
  <c r="EA31" i="4"/>
  <c r="EB31" i="4"/>
  <c r="EC31" i="4"/>
  <c r="ED31" i="4"/>
  <c r="EE31" i="4"/>
  <c r="EF31" i="4"/>
  <c r="EG31" i="4"/>
  <c r="EH31" i="4"/>
  <c r="EI31" i="4"/>
  <c r="EJ31" i="4"/>
  <c r="EK31" i="4"/>
  <c r="EL31" i="4"/>
  <c r="EM31" i="4"/>
  <c r="EN31" i="4"/>
  <c r="EO31" i="4"/>
  <c r="EP31" i="4"/>
  <c r="EQ31" i="4"/>
  <c r="ER31" i="4"/>
  <c r="ES31" i="4"/>
  <c r="ET31" i="4"/>
  <c r="EU31" i="4"/>
  <c r="EV31" i="4"/>
  <c r="EW31" i="4"/>
  <c r="EX31" i="4"/>
  <c r="EY31" i="4"/>
  <c r="EZ31" i="4"/>
  <c r="FA31" i="4"/>
  <c r="FB31" i="4"/>
  <c r="FC31" i="4"/>
  <c r="FD31" i="4"/>
  <c r="FE31" i="4"/>
  <c r="FF31" i="4"/>
  <c r="FG31" i="4"/>
  <c r="FH31" i="4"/>
  <c r="FI31" i="4"/>
  <c r="FJ31" i="4"/>
  <c r="FK31" i="4"/>
  <c r="FL31" i="4"/>
  <c r="FM31" i="4"/>
  <c r="FN31" i="4"/>
  <c r="FO31" i="4"/>
  <c r="FP31" i="4"/>
  <c r="FQ31" i="4"/>
  <c r="FS31" i="4"/>
  <c r="FT31" i="4"/>
  <c r="FU31" i="4"/>
  <c r="PF31" i="4"/>
  <c r="PN31" i="4"/>
  <c r="PV31" i="4"/>
  <c r="QD31" i="4"/>
  <c r="QL31" i="4"/>
  <c r="QT31" i="4"/>
  <c r="RB31" i="4"/>
  <c r="RJ31" i="4"/>
  <c r="RR31" i="4"/>
  <c r="RZ31" i="4"/>
  <c r="SH31" i="4"/>
  <c r="SP31" i="4"/>
  <c r="SX31" i="4"/>
  <c r="TE31" i="4"/>
  <c r="E32" i="4"/>
  <c r="D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2" i="4"/>
  <c r="DS32" i="4"/>
  <c r="DT32" i="4"/>
  <c r="DU32" i="4"/>
  <c r="DV32" i="4"/>
  <c r="DW32" i="4"/>
  <c r="DX32" i="4"/>
  <c r="DY32" i="4"/>
  <c r="DZ32" i="4"/>
  <c r="EA32" i="4"/>
  <c r="EB32" i="4"/>
  <c r="EC32" i="4"/>
  <c r="ED32" i="4"/>
  <c r="EE32" i="4"/>
  <c r="EF32" i="4"/>
  <c r="EG32" i="4"/>
  <c r="EH32" i="4"/>
  <c r="EI32" i="4"/>
  <c r="EJ32" i="4"/>
  <c r="EK32" i="4"/>
  <c r="EL32" i="4"/>
  <c r="EM32" i="4"/>
  <c r="EN32" i="4"/>
  <c r="EO32" i="4"/>
  <c r="EP32" i="4"/>
  <c r="EQ32" i="4"/>
  <c r="ER32" i="4"/>
  <c r="ES32" i="4"/>
  <c r="ET32" i="4"/>
  <c r="EU32" i="4"/>
  <c r="EV32" i="4"/>
  <c r="EW32" i="4"/>
  <c r="EX32" i="4"/>
  <c r="EY32" i="4"/>
  <c r="EZ32" i="4"/>
  <c r="FA32" i="4"/>
  <c r="FB32" i="4"/>
  <c r="FC32" i="4"/>
  <c r="FD32" i="4"/>
  <c r="FE32" i="4"/>
  <c r="FF32" i="4"/>
  <c r="FG32" i="4"/>
  <c r="FH32" i="4"/>
  <c r="FI32" i="4"/>
  <c r="FJ32" i="4"/>
  <c r="FK32" i="4"/>
  <c r="FL32" i="4"/>
  <c r="FM32" i="4"/>
  <c r="FN32" i="4"/>
  <c r="FO32" i="4"/>
  <c r="FP32" i="4"/>
  <c r="FQ32" i="4"/>
  <c r="FS32" i="4"/>
  <c r="FT32" i="4"/>
  <c r="FU32" i="4"/>
  <c r="RD32" i="4"/>
  <c r="RP32" i="4"/>
  <c r="SF32" i="4"/>
  <c r="SV32" i="4"/>
  <c r="E33" i="4"/>
  <c r="D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DJ33" i="4"/>
  <c r="DK33" i="4"/>
  <c r="DL33" i="4"/>
  <c r="DM33" i="4"/>
  <c r="DN33" i="4"/>
  <c r="DO33" i="4"/>
  <c r="DP33" i="4"/>
  <c r="DQ33" i="4"/>
  <c r="DR33" i="4"/>
  <c r="DS33" i="4"/>
  <c r="DT33" i="4"/>
  <c r="DU33" i="4"/>
  <c r="DV33" i="4"/>
  <c r="DW33" i="4"/>
  <c r="DX33" i="4"/>
  <c r="DY33" i="4"/>
  <c r="DZ33" i="4"/>
  <c r="EA33" i="4"/>
  <c r="EB33" i="4"/>
  <c r="EC33" i="4"/>
  <c r="ED33" i="4"/>
  <c r="EE33" i="4"/>
  <c r="EF33" i="4"/>
  <c r="EG33" i="4"/>
  <c r="EH33" i="4"/>
  <c r="EI33" i="4"/>
  <c r="EJ33" i="4"/>
  <c r="EK33" i="4"/>
  <c r="EL33" i="4"/>
  <c r="EM33" i="4"/>
  <c r="EN33" i="4"/>
  <c r="EO33" i="4"/>
  <c r="EP33" i="4"/>
  <c r="EQ33" i="4"/>
  <c r="ER33" i="4"/>
  <c r="ES33" i="4"/>
  <c r="ET33" i="4"/>
  <c r="EU33" i="4"/>
  <c r="EV33" i="4"/>
  <c r="EW33" i="4"/>
  <c r="EX33" i="4"/>
  <c r="EY33" i="4"/>
  <c r="EZ33" i="4"/>
  <c r="FA33" i="4"/>
  <c r="FB33" i="4"/>
  <c r="FC33" i="4"/>
  <c r="FD33" i="4"/>
  <c r="FE33" i="4"/>
  <c r="FF33" i="4"/>
  <c r="FG33" i="4"/>
  <c r="FH33" i="4"/>
  <c r="FI33" i="4"/>
  <c r="FJ33" i="4"/>
  <c r="FK33" i="4"/>
  <c r="FL33" i="4"/>
  <c r="FM33" i="4"/>
  <c r="FN33" i="4"/>
  <c r="FO33" i="4"/>
  <c r="FP33" i="4"/>
  <c r="FQ33" i="4"/>
  <c r="FS33" i="4"/>
  <c r="FT33" i="4"/>
  <c r="FU33" i="4"/>
  <c r="OL33" i="4"/>
  <c r="OP33" i="4"/>
  <c r="OT33" i="4"/>
  <c r="PB33" i="4"/>
  <c r="PF33" i="4"/>
  <c r="PJ33" i="4"/>
  <c r="PR33" i="4"/>
  <c r="PV33" i="4"/>
  <c r="PZ33" i="4"/>
  <c r="QH33" i="4"/>
  <c r="QL33" i="4"/>
  <c r="QP33" i="4"/>
  <c r="QX33" i="4"/>
  <c r="RB33" i="4"/>
  <c r="RF33" i="4"/>
  <c r="RN33" i="4"/>
  <c r="RR33" i="4"/>
  <c r="RV33" i="4"/>
  <c r="SD33" i="4"/>
  <c r="SH33" i="4"/>
  <c r="SL33" i="4"/>
  <c r="ST33" i="4"/>
  <c r="SX33" i="4"/>
  <c r="TB33" i="4"/>
  <c r="E34" i="4"/>
  <c r="D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4" i="4"/>
  <c r="DS34" i="4"/>
  <c r="DT34" i="4"/>
  <c r="DU34" i="4"/>
  <c r="DV34" i="4"/>
  <c r="DW34" i="4"/>
  <c r="DX34" i="4"/>
  <c r="DY34" i="4"/>
  <c r="DZ34" i="4"/>
  <c r="EA34" i="4"/>
  <c r="EB34" i="4"/>
  <c r="EC34" i="4"/>
  <c r="ED34" i="4"/>
  <c r="EE34" i="4"/>
  <c r="EF34" i="4"/>
  <c r="EG34" i="4"/>
  <c r="EH34" i="4"/>
  <c r="EI34" i="4"/>
  <c r="EJ34" i="4"/>
  <c r="EK34" i="4"/>
  <c r="EL34" i="4"/>
  <c r="EM34" i="4"/>
  <c r="EN34" i="4"/>
  <c r="EO34" i="4"/>
  <c r="EP34" i="4"/>
  <c r="EQ34" i="4"/>
  <c r="ER34" i="4"/>
  <c r="ES34" i="4"/>
  <c r="ET34" i="4"/>
  <c r="EU34" i="4"/>
  <c r="EV34" i="4"/>
  <c r="EW34" i="4"/>
  <c r="EX34" i="4"/>
  <c r="EY34" i="4"/>
  <c r="EZ34" i="4"/>
  <c r="FA34" i="4"/>
  <c r="FB34" i="4"/>
  <c r="FC34" i="4"/>
  <c r="FD34" i="4"/>
  <c r="FE34" i="4"/>
  <c r="FF34" i="4"/>
  <c r="FG34" i="4"/>
  <c r="FH34" i="4"/>
  <c r="FI34" i="4"/>
  <c r="FJ34" i="4"/>
  <c r="FK34" i="4"/>
  <c r="FL34" i="4"/>
  <c r="FM34" i="4"/>
  <c r="FN34" i="4"/>
  <c r="FO34" i="4"/>
  <c r="FP34" i="4"/>
  <c r="FQ34" i="4"/>
  <c r="FS34" i="4"/>
  <c r="FT34" i="4"/>
  <c r="FU34" i="4"/>
  <c r="SL34" i="4"/>
  <c r="ST34" i="4"/>
  <c r="TB34" i="4"/>
  <c r="RT34" i="4"/>
  <c r="SF34" i="4"/>
  <c r="SN34" i="4"/>
  <c r="SV34" i="4"/>
  <c r="TD34" i="4"/>
  <c r="E35" i="4"/>
  <c r="D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DP35" i="4"/>
  <c r="DQ35" i="4"/>
  <c r="DR35" i="4"/>
  <c r="DS35" i="4"/>
  <c r="DT35" i="4"/>
  <c r="DU35" i="4"/>
  <c r="DV35" i="4"/>
  <c r="DW35" i="4"/>
  <c r="DX35" i="4"/>
  <c r="DY35" i="4"/>
  <c r="DZ35" i="4"/>
  <c r="EA35" i="4"/>
  <c r="EB35" i="4"/>
  <c r="EC35" i="4"/>
  <c r="ED35" i="4"/>
  <c r="EE35" i="4"/>
  <c r="EF35" i="4"/>
  <c r="EG35" i="4"/>
  <c r="EH35" i="4"/>
  <c r="EI35" i="4"/>
  <c r="EJ35" i="4"/>
  <c r="EK35" i="4"/>
  <c r="EL35" i="4"/>
  <c r="EM35" i="4"/>
  <c r="EN35" i="4"/>
  <c r="EO35" i="4"/>
  <c r="EP35" i="4"/>
  <c r="EQ35" i="4"/>
  <c r="ER35" i="4"/>
  <c r="ES35" i="4"/>
  <c r="ET35" i="4"/>
  <c r="EU35" i="4"/>
  <c r="EV35" i="4"/>
  <c r="EW35" i="4"/>
  <c r="EX35" i="4"/>
  <c r="EY35" i="4"/>
  <c r="EZ35" i="4"/>
  <c r="FA35" i="4"/>
  <c r="FB35" i="4"/>
  <c r="FC35" i="4"/>
  <c r="FD35" i="4"/>
  <c r="FE35" i="4"/>
  <c r="FF35" i="4"/>
  <c r="FG35" i="4"/>
  <c r="FH35" i="4"/>
  <c r="FI35" i="4"/>
  <c r="FJ35" i="4"/>
  <c r="FK35" i="4"/>
  <c r="FL35" i="4"/>
  <c r="FM35" i="4"/>
  <c r="FN35" i="4"/>
  <c r="FO35" i="4"/>
  <c r="FP35" i="4"/>
  <c r="FQ35" i="4"/>
  <c r="FS35" i="4"/>
  <c r="FT35" i="4"/>
  <c r="FU35" i="4"/>
  <c r="OH35" i="4"/>
  <c r="OP35" i="4"/>
  <c r="OS35" i="4"/>
  <c r="OX35" i="4"/>
  <c r="PF35" i="4"/>
  <c r="PI35" i="4"/>
  <c r="PN35" i="4"/>
  <c r="PV35" i="4"/>
  <c r="PY35" i="4"/>
  <c r="QD35" i="4"/>
  <c r="QL35" i="4"/>
  <c r="QO35" i="4"/>
  <c r="QP35" i="4"/>
  <c r="QT35" i="4"/>
  <c r="QX35" i="4"/>
  <c r="RB35" i="4"/>
  <c r="RF35" i="4"/>
  <c r="RJ35" i="4"/>
  <c r="RN35" i="4"/>
  <c r="RR35" i="4"/>
  <c r="RV35" i="4"/>
  <c r="RZ35" i="4"/>
  <c r="SB35" i="4"/>
  <c r="SD35" i="4"/>
  <c r="SH35" i="4"/>
  <c r="SJ35" i="4"/>
  <c r="SL35" i="4"/>
  <c r="SP35" i="4"/>
  <c r="SR35" i="4"/>
  <c r="ST35" i="4"/>
  <c r="SX35" i="4"/>
  <c r="SZ35" i="4"/>
  <c r="TB35" i="4"/>
  <c r="TE35" i="4"/>
  <c r="E36" i="4"/>
  <c r="D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DP36" i="4"/>
  <c r="DQ36" i="4"/>
  <c r="DR36" i="4"/>
  <c r="DS36" i="4"/>
  <c r="DT36" i="4"/>
  <c r="DU36" i="4"/>
  <c r="DV36" i="4"/>
  <c r="DW36" i="4"/>
  <c r="DX36" i="4"/>
  <c r="DY36" i="4"/>
  <c r="DZ36" i="4"/>
  <c r="EA36" i="4"/>
  <c r="EB36" i="4"/>
  <c r="EC36" i="4"/>
  <c r="ED36" i="4"/>
  <c r="EE36" i="4"/>
  <c r="EF36" i="4"/>
  <c r="EG36" i="4"/>
  <c r="EH36" i="4"/>
  <c r="EI36" i="4"/>
  <c r="EJ36" i="4"/>
  <c r="EK36" i="4"/>
  <c r="EL36" i="4"/>
  <c r="EM36" i="4"/>
  <c r="EN36" i="4"/>
  <c r="EO36" i="4"/>
  <c r="EP36" i="4"/>
  <c r="EQ36" i="4"/>
  <c r="ER36" i="4"/>
  <c r="ES36" i="4"/>
  <c r="ET36" i="4"/>
  <c r="EU36" i="4"/>
  <c r="EV36" i="4"/>
  <c r="EW36" i="4"/>
  <c r="EX36" i="4"/>
  <c r="EY36" i="4"/>
  <c r="EZ36" i="4"/>
  <c r="FA36" i="4"/>
  <c r="FB36" i="4"/>
  <c r="FC36" i="4"/>
  <c r="FD36" i="4"/>
  <c r="FE36" i="4"/>
  <c r="FF36" i="4"/>
  <c r="FG36" i="4"/>
  <c r="FH36" i="4"/>
  <c r="FI36" i="4"/>
  <c r="FJ36" i="4"/>
  <c r="FK36" i="4"/>
  <c r="FL36" i="4"/>
  <c r="FM36" i="4"/>
  <c r="FN36" i="4"/>
  <c r="FO36" i="4"/>
  <c r="FP36" i="4"/>
  <c r="FQ36" i="4"/>
  <c r="FS36" i="4"/>
  <c r="FT36" i="4"/>
  <c r="FU36" i="4"/>
  <c r="E37" i="4"/>
  <c r="D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DR37" i="4"/>
  <c r="DS37" i="4"/>
  <c r="DT37" i="4"/>
  <c r="DU37" i="4"/>
  <c r="DV37" i="4"/>
  <c r="DW37" i="4"/>
  <c r="DX37" i="4"/>
  <c r="DY37" i="4"/>
  <c r="DZ37" i="4"/>
  <c r="EA37" i="4"/>
  <c r="EB37" i="4"/>
  <c r="EC37" i="4"/>
  <c r="ED37" i="4"/>
  <c r="EE37" i="4"/>
  <c r="EF37" i="4"/>
  <c r="EG37" i="4"/>
  <c r="EH37" i="4"/>
  <c r="EI37" i="4"/>
  <c r="EJ37" i="4"/>
  <c r="EK37" i="4"/>
  <c r="EL37" i="4"/>
  <c r="EM37" i="4"/>
  <c r="EN37" i="4"/>
  <c r="EO37" i="4"/>
  <c r="EP37" i="4"/>
  <c r="EQ37" i="4"/>
  <c r="ER37" i="4"/>
  <c r="ES37" i="4"/>
  <c r="ET37" i="4"/>
  <c r="EU37" i="4"/>
  <c r="EV37" i="4"/>
  <c r="EW37" i="4"/>
  <c r="EX37" i="4"/>
  <c r="EY37" i="4"/>
  <c r="EZ37" i="4"/>
  <c r="FA37" i="4"/>
  <c r="FB37" i="4"/>
  <c r="FC37" i="4"/>
  <c r="FD37" i="4"/>
  <c r="FE37" i="4"/>
  <c r="FF37" i="4"/>
  <c r="FG37" i="4"/>
  <c r="FH37" i="4"/>
  <c r="FI37" i="4"/>
  <c r="FJ37" i="4"/>
  <c r="FK37" i="4"/>
  <c r="FL37" i="4"/>
  <c r="FM37" i="4"/>
  <c r="FN37" i="4"/>
  <c r="FO37" i="4"/>
  <c r="FP37" i="4"/>
  <c r="FQ37" i="4"/>
  <c r="FS37" i="4"/>
  <c r="FT37" i="4"/>
  <c r="FU37" i="4"/>
  <c r="MU37" i="4"/>
  <c r="NE37" i="4"/>
  <c r="NK37" i="4"/>
  <c r="NO37" i="4"/>
  <c r="NU37" i="4"/>
  <c r="NW37" i="4"/>
  <c r="NY37" i="4"/>
  <c r="OC37" i="4"/>
  <c r="OE37" i="4"/>
  <c r="OG37" i="4"/>
  <c r="OK37" i="4"/>
  <c r="OM37" i="4"/>
  <c r="OO37" i="4"/>
  <c r="OS37" i="4"/>
  <c r="OU37" i="4"/>
  <c r="OW37" i="4"/>
  <c r="PA37" i="4"/>
  <c r="PC37" i="4"/>
  <c r="PE37" i="4"/>
  <c r="PI37" i="4"/>
  <c r="PK37" i="4"/>
  <c r="PM37" i="4"/>
  <c r="PQ37" i="4"/>
  <c r="PS37" i="4"/>
  <c r="PU37" i="4"/>
  <c r="PY37" i="4"/>
  <c r="QA37" i="4"/>
  <c r="QC37" i="4"/>
  <c r="QG37" i="4"/>
  <c r="QI37" i="4"/>
  <c r="QK37" i="4"/>
  <c r="QO37" i="4"/>
  <c r="QQ37" i="4"/>
  <c r="QU37" i="4"/>
  <c r="QW37" i="4"/>
  <c r="RC37" i="4"/>
  <c r="RE37" i="4"/>
  <c r="RG37" i="4"/>
  <c r="RK37" i="4"/>
  <c r="RM37" i="4"/>
  <c r="RS37" i="4"/>
  <c r="RU37" i="4"/>
  <c r="RW37" i="4"/>
  <c r="SA37" i="4"/>
  <c r="SC37" i="4"/>
  <c r="SI37" i="4"/>
  <c r="SK37" i="4"/>
  <c r="SM37" i="4"/>
  <c r="SQ37" i="4"/>
  <c r="SS37" i="4"/>
  <c r="SY37" i="4"/>
  <c r="TA37" i="4"/>
  <c r="TD37" i="4"/>
  <c r="E38" i="4"/>
  <c r="D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DP38" i="4"/>
  <c r="DQ38" i="4"/>
  <c r="DR38" i="4"/>
  <c r="DS38" i="4"/>
  <c r="DT38" i="4"/>
  <c r="DU38" i="4"/>
  <c r="DV38" i="4"/>
  <c r="DW38" i="4"/>
  <c r="DX38" i="4"/>
  <c r="DY38" i="4"/>
  <c r="DZ38" i="4"/>
  <c r="EA38" i="4"/>
  <c r="EB38" i="4"/>
  <c r="EC38" i="4"/>
  <c r="ED38" i="4"/>
  <c r="EE38" i="4"/>
  <c r="EF38" i="4"/>
  <c r="EG38" i="4"/>
  <c r="EH38" i="4"/>
  <c r="EI38" i="4"/>
  <c r="EJ38" i="4"/>
  <c r="EK38" i="4"/>
  <c r="EL38" i="4"/>
  <c r="EM38" i="4"/>
  <c r="EN38" i="4"/>
  <c r="EO38" i="4"/>
  <c r="EP38" i="4"/>
  <c r="EQ38" i="4"/>
  <c r="ER38" i="4"/>
  <c r="ES38" i="4"/>
  <c r="ET38" i="4"/>
  <c r="EU38" i="4"/>
  <c r="EV38" i="4"/>
  <c r="EW38" i="4"/>
  <c r="EX38" i="4"/>
  <c r="EY38" i="4"/>
  <c r="EZ38" i="4"/>
  <c r="FA38" i="4"/>
  <c r="FB38" i="4"/>
  <c r="FC38" i="4"/>
  <c r="FD38" i="4"/>
  <c r="FE38" i="4"/>
  <c r="FF38" i="4"/>
  <c r="FG38" i="4"/>
  <c r="FH38" i="4"/>
  <c r="FI38" i="4"/>
  <c r="FJ38" i="4"/>
  <c r="FK38" i="4"/>
  <c r="FL38" i="4"/>
  <c r="FM38" i="4"/>
  <c r="FN38" i="4"/>
  <c r="FO38" i="4"/>
  <c r="FP38" i="4"/>
  <c r="FQ38" i="4"/>
  <c r="FS38" i="4"/>
  <c r="FT38" i="4"/>
  <c r="FU38" i="4"/>
  <c r="OO38" i="4"/>
  <c r="PE38" i="4"/>
  <c r="PU38" i="4"/>
  <c r="QK38" i="4"/>
  <c r="RA38" i="4"/>
  <c r="RQ38" i="4"/>
  <c r="RY38" i="4"/>
  <c r="SG38" i="4"/>
  <c r="SL38" i="4"/>
  <c r="ST38" i="4"/>
  <c r="SW38" i="4"/>
  <c r="TB38" i="4"/>
  <c r="E39" i="4"/>
  <c r="D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Y39" i="4"/>
  <c r="CZ39" i="4"/>
  <c r="DA39" i="4"/>
  <c r="DB39" i="4"/>
  <c r="DC39" i="4"/>
  <c r="DD39" i="4"/>
  <c r="DE39" i="4"/>
  <c r="DF39" i="4"/>
  <c r="DG39" i="4"/>
  <c r="DH39" i="4"/>
  <c r="DI39" i="4"/>
  <c r="DJ39" i="4"/>
  <c r="DK39" i="4"/>
  <c r="DL39" i="4"/>
  <c r="DM39" i="4"/>
  <c r="DN39" i="4"/>
  <c r="DO39" i="4"/>
  <c r="DP39" i="4"/>
  <c r="DQ39" i="4"/>
  <c r="DR39" i="4"/>
  <c r="DS39" i="4"/>
  <c r="DT39" i="4"/>
  <c r="DU39" i="4"/>
  <c r="DV39" i="4"/>
  <c r="DW39" i="4"/>
  <c r="DX39" i="4"/>
  <c r="DY39" i="4"/>
  <c r="DZ39" i="4"/>
  <c r="EA39" i="4"/>
  <c r="EB39" i="4"/>
  <c r="EC39" i="4"/>
  <c r="ED39" i="4"/>
  <c r="EE39" i="4"/>
  <c r="EF39" i="4"/>
  <c r="EG39" i="4"/>
  <c r="EH39" i="4"/>
  <c r="EI39" i="4"/>
  <c r="EJ39" i="4"/>
  <c r="EK39" i="4"/>
  <c r="EL39" i="4"/>
  <c r="EM39" i="4"/>
  <c r="EN39" i="4"/>
  <c r="EO39" i="4"/>
  <c r="EP39" i="4"/>
  <c r="EQ39" i="4"/>
  <c r="ER39" i="4"/>
  <c r="ES39" i="4"/>
  <c r="ET39" i="4"/>
  <c r="EU39" i="4"/>
  <c r="EV39" i="4"/>
  <c r="EW39" i="4"/>
  <c r="EX39" i="4"/>
  <c r="EY39" i="4"/>
  <c r="EZ39" i="4"/>
  <c r="FA39" i="4"/>
  <c r="FB39" i="4"/>
  <c r="FC39" i="4"/>
  <c r="FD39" i="4"/>
  <c r="FE39" i="4"/>
  <c r="FF39" i="4"/>
  <c r="FG39" i="4"/>
  <c r="FH39" i="4"/>
  <c r="FI39" i="4"/>
  <c r="FJ39" i="4"/>
  <c r="FK39" i="4"/>
  <c r="FL39" i="4"/>
  <c r="FM39" i="4"/>
  <c r="FN39" i="4"/>
  <c r="FO39" i="4"/>
  <c r="FP39" i="4"/>
  <c r="FQ39" i="4"/>
  <c r="FS39" i="4"/>
  <c r="FT39" i="4"/>
  <c r="FU39" i="4"/>
  <c r="E40" i="4"/>
  <c r="D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DP40" i="4"/>
  <c r="DQ40" i="4"/>
  <c r="DR40" i="4"/>
  <c r="DS40" i="4"/>
  <c r="DT40" i="4"/>
  <c r="DU40" i="4"/>
  <c r="DV40" i="4"/>
  <c r="DW40" i="4"/>
  <c r="DX40" i="4"/>
  <c r="DY40" i="4"/>
  <c r="DZ40" i="4"/>
  <c r="EA40" i="4"/>
  <c r="EB40" i="4"/>
  <c r="EC40" i="4"/>
  <c r="ED40" i="4"/>
  <c r="EE40" i="4"/>
  <c r="EF40" i="4"/>
  <c r="EG40" i="4"/>
  <c r="EH40" i="4"/>
  <c r="EI40" i="4"/>
  <c r="EJ40" i="4"/>
  <c r="EK40" i="4"/>
  <c r="EL40" i="4"/>
  <c r="EM40" i="4"/>
  <c r="EN40" i="4"/>
  <c r="EO40" i="4"/>
  <c r="EP40" i="4"/>
  <c r="EQ40" i="4"/>
  <c r="ER40" i="4"/>
  <c r="ES40" i="4"/>
  <c r="ET40" i="4"/>
  <c r="EU40" i="4"/>
  <c r="EV40" i="4"/>
  <c r="EW40" i="4"/>
  <c r="EX40" i="4"/>
  <c r="EY40" i="4"/>
  <c r="EZ40" i="4"/>
  <c r="FA40" i="4"/>
  <c r="FB40" i="4"/>
  <c r="FC40" i="4"/>
  <c r="FD40" i="4"/>
  <c r="FE40" i="4"/>
  <c r="FF40" i="4"/>
  <c r="FG40" i="4"/>
  <c r="FH40" i="4"/>
  <c r="FI40" i="4"/>
  <c r="FJ40" i="4"/>
  <c r="FK40" i="4"/>
  <c r="FL40" i="4"/>
  <c r="FM40" i="4"/>
  <c r="FN40" i="4"/>
  <c r="FO40" i="4"/>
  <c r="FP40" i="4"/>
  <c r="FQ40" i="4"/>
  <c r="FS40" i="4"/>
  <c r="FT40" i="4"/>
  <c r="FU40" i="4"/>
  <c r="E41" i="4"/>
  <c r="D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DP41" i="4"/>
  <c r="DQ41" i="4"/>
  <c r="DR41" i="4"/>
  <c r="DS41" i="4"/>
  <c r="DT41" i="4"/>
  <c r="DU41" i="4"/>
  <c r="DV41" i="4"/>
  <c r="DW41" i="4"/>
  <c r="DX41" i="4"/>
  <c r="DY41" i="4"/>
  <c r="DZ41" i="4"/>
  <c r="EA41" i="4"/>
  <c r="EB41" i="4"/>
  <c r="EC41" i="4"/>
  <c r="ED41" i="4"/>
  <c r="EE41" i="4"/>
  <c r="EF41" i="4"/>
  <c r="EG41" i="4"/>
  <c r="EH41" i="4"/>
  <c r="EI41" i="4"/>
  <c r="EJ41" i="4"/>
  <c r="EK41" i="4"/>
  <c r="EL41" i="4"/>
  <c r="EM41" i="4"/>
  <c r="EN41" i="4"/>
  <c r="EO41" i="4"/>
  <c r="EP41" i="4"/>
  <c r="EQ41" i="4"/>
  <c r="ER41" i="4"/>
  <c r="ES41" i="4"/>
  <c r="ET41" i="4"/>
  <c r="EU41" i="4"/>
  <c r="EV41" i="4"/>
  <c r="EW41" i="4"/>
  <c r="EX41" i="4"/>
  <c r="EY41" i="4"/>
  <c r="EZ41" i="4"/>
  <c r="FA41" i="4"/>
  <c r="FB41" i="4"/>
  <c r="FC41" i="4"/>
  <c r="FD41" i="4"/>
  <c r="FE41" i="4"/>
  <c r="FF41" i="4"/>
  <c r="FG41" i="4"/>
  <c r="FH41" i="4"/>
  <c r="FI41" i="4"/>
  <c r="FJ41" i="4"/>
  <c r="FK41" i="4"/>
  <c r="FL41" i="4"/>
  <c r="FM41" i="4"/>
  <c r="FN41" i="4"/>
  <c r="FO41" i="4"/>
  <c r="FP41" i="4"/>
  <c r="FQ41" i="4"/>
  <c r="FS41" i="4"/>
  <c r="FT41" i="4"/>
  <c r="E42" i="4"/>
  <c r="D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DP42" i="4"/>
  <c r="DQ42" i="4"/>
  <c r="DR42" i="4"/>
  <c r="DS42" i="4"/>
  <c r="DT42" i="4"/>
  <c r="DU42" i="4"/>
  <c r="DV42" i="4"/>
  <c r="DW42" i="4"/>
  <c r="DX42" i="4"/>
  <c r="DY42" i="4"/>
  <c r="DZ42" i="4"/>
  <c r="EA42" i="4"/>
  <c r="EB42" i="4"/>
  <c r="EC42" i="4"/>
  <c r="ED42" i="4"/>
  <c r="EE42" i="4"/>
  <c r="EF42" i="4"/>
  <c r="EG42" i="4"/>
  <c r="EH42" i="4"/>
  <c r="EI42" i="4"/>
  <c r="EJ42" i="4"/>
  <c r="EK42" i="4"/>
  <c r="EL42" i="4"/>
  <c r="EM42" i="4"/>
  <c r="EN42" i="4"/>
  <c r="EO42" i="4"/>
  <c r="EP42" i="4"/>
  <c r="EQ42" i="4"/>
  <c r="ER42" i="4"/>
  <c r="ES42" i="4"/>
  <c r="ET42" i="4"/>
  <c r="EU42" i="4"/>
  <c r="EV42" i="4"/>
  <c r="EW42" i="4"/>
  <c r="EX42" i="4"/>
  <c r="EY42" i="4"/>
  <c r="EZ42" i="4"/>
  <c r="FA42" i="4"/>
  <c r="FB42" i="4"/>
  <c r="FC42" i="4"/>
  <c r="FD42" i="4"/>
  <c r="FE42" i="4"/>
  <c r="FF42" i="4"/>
  <c r="FG42" i="4"/>
  <c r="FH42" i="4"/>
  <c r="FI42" i="4"/>
  <c r="FJ42" i="4"/>
  <c r="FK42" i="4"/>
  <c r="FL42" i="4"/>
  <c r="FM42" i="4"/>
  <c r="FN42" i="4"/>
  <c r="FO42" i="4"/>
  <c r="FP42" i="4"/>
  <c r="FQ42" i="4"/>
  <c r="FS42" i="4"/>
  <c r="FT42" i="4"/>
  <c r="E43" i="4"/>
  <c r="D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DP43" i="4"/>
  <c r="DQ43" i="4"/>
  <c r="DR43" i="4"/>
  <c r="DS43" i="4"/>
  <c r="DT43" i="4"/>
  <c r="DU43" i="4"/>
  <c r="DV43" i="4"/>
  <c r="DW43" i="4"/>
  <c r="DX43" i="4"/>
  <c r="DY43" i="4"/>
  <c r="DZ43" i="4"/>
  <c r="EA43" i="4"/>
  <c r="EB43" i="4"/>
  <c r="EC43" i="4"/>
  <c r="ED43" i="4"/>
  <c r="EE43" i="4"/>
  <c r="EF43" i="4"/>
  <c r="EG43" i="4"/>
  <c r="EH43" i="4"/>
  <c r="EI43" i="4"/>
  <c r="EJ43" i="4"/>
  <c r="EK43" i="4"/>
  <c r="EL43" i="4"/>
  <c r="EM43" i="4"/>
  <c r="EN43" i="4"/>
  <c r="EO43" i="4"/>
  <c r="EP43" i="4"/>
  <c r="EQ43" i="4"/>
  <c r="ER43" i="4"/>
  <c r="ES43" i="4"/>
  <c r="ET43" i="4"/>
  <c r="EU43" i="4"/>
  <c r="EV43" i="4"/>
  <c r="EW43" i="4"/>
  <c r="EX43" i="4"/>
  <c r="EY43" i="4"/>
  <c r="EZ43" i="4"/>
  <c r="FA43" i="4"/>
  <c r="FB43" i="4"/>
  <c r="FC43" i="4"/>
  <c r="FD43" i="4"/>
  <c r="FE43" i="4"/>
  <c r="FF43" i="4"/>
  <c r="FG43" i="4"/>
  <c r="FH43" i="4"/>
  <c r="FI43" i="4"/>
  <c r="FJ43" i="4"/>
  <c r="FK43" i="4"/>
  <c r="FL43" i="4"/>
  <c r="FM43" i="4"/>
  <c r="FN43" i="4"/>
  <c r="FO43" i="4"/>
  <c r="FP43" i="4"/>
  <c r="FQ43" i="4"/>
  <c r="FS43" i="4"/>
  <c r="FT43" i="4"/>
  <c r="FU43" i="4"/>
  <c r="MP44" i="4"/>
  <c r="MQ44" i="4"/>
  <c r="MR44" i="4"/>
  <c r="MS44" i="4"/>
  <c r="MT44" i="4"/>
  <c r="MU44" i="4"/>
  <c r="MV44" i="4"/>
  <c r="MW44" i="4"/>
  <c r="MX44" i="4"/>
  <c r="MY44" i="4"/>
  <c r="MZ44" i="4"/>
  <c r="NA44" i="4"/>
  <c r="NB44" i="4"/>
  <c r="NC44" i="4"/>
  <c r="ND44" i="4"/>
  <c r="NE44" i="4"/>
  <c r="NF44" i="4"/>
  <c r="NG44" i="4"/>
  <c r="NH44" i="4"/>
  <c r="NI44" i="4"/>
  <c r="NJ44" i="4"/>
  <c r="NK44" i="4"/>
  <c r="NL44" i="4"/>
  <c r="NM44" i="4"/>
  <c r="NN44" i="4"/>
  <c r="NO44" i="4"/>
  <c r="NP44" i="4"/>
  <c r="NQ44" i="4"/>
  <c r="NR44" i="4"/>
  <c r="NS44" i="4"/>
  <c r="NT44" i="4"/>
  <c r="NU44" i="4"/>
  <c r="NV44" i="4"/>
  <c r="NW44" i="4"/>
  <c r="NX44" i="4"/>
  <c r="NY44" i="4"/>
  <c r="NZ44" i="4"/>
  <c r="OA44" i="4"/>
  <c r="OB44" i="4"/>
  <c r="OC44" i="4"/>
  <c r="OD44" i="4"/>
  <c r="OE44" i="4"/>
  <c r="OF44" i="4"/>
  <c r="OG44" i="4"/>
  <c r="OH44" i="4"/>
  <c r="OI44" i="4"/>
  <c r="OJ44" i="4"/>
  <c r="OK44" i="4"/>
  <c r="OL44" i="4"/>
  <c r="OM44" i="4"/>
  <c r="ON44" i="4"/>
  <c r="OO44" i="4"/>
  <c r="OP44" i="4"/>
  <c r="OQ44" i="4"/>
  <c r="OR44" i="4"/>
  <c r="OS44" i="4"/>
  <c r="OT44" i="4"/>
  <c r="OU44" i="4"/>
  <c r="OV44" i="4"/>
  <c r="OW44" i="4"/>
  <c r="OX44" i="4"/>
  <c r="OY44" i="4"/>
  <c r="OZ44" i="4"/>
  <c r="PA44" i="4"/>
  <c r="PB44" i="4"/>
  <c r="PC44" i="4"/>
  <c r="PD44" i="4"/>
  <c r="PE44" i="4"/>
  <c r="PF44" i="4"/>
  <c r="PG44" i="4"/>
  <c r="PH44" i="4"/>
  <c r="PI44" i="4"/>
  <c r="PJ44" i="4"/>
  <c r="PK44" i="4"/>
  <c r="PL44" i="4"/>
  <c r="PM44" i="4"/>
  <c r="PN44" i="4"/>
  <c r="PO44" i="4"/>
  <c r="PP44" i="4"/>
  <c r="PQ44" i="4"/>
  <c r="PR44" i="4"/>
  <c r="PS44" i="4"/>
  <c r="PT44" i="4"/>
  <c r="PU44" i="4"/>
  <c r="PV44" i="4"/>
  <c r="PW44" i="4"/>
  <c r="PX44" i="4"/>
  <c r="PY44" i="4"/>
  <c r="PZ44" i="4"/>
  <c r="QA44" i="4"/>
  <c r="QB44" i="4"/>
  <c r="QC44" i="4"/>
  <c r="QD44" i="4"/>
  <c r="QE44" i="4"/>
  <c r="QF44" i="4"/>
  <c r="QG44" i="4"/>
  <c r="QH44" i="4"/>
  <c r="QI44" i="4"/>
  <c r="QJ44" i="4"/>
  <c r="QK44" i="4"/>
  <c r="QL44" i="4"/>
  <c r="QM44" i="4"/>
  <c r="QN44" i="4"/>
  <c r="QO44" i="4"/>
  <c r="QP44" i="4"/>
  <c r="QQ44" i="4"/>
  <c r="QR44" i="4"/>
  <c r="QS44" i="4"/>
  <c r="QT44" i="4"/>
  <c r="QU44" i="4"/>
  <c r="QV44" i="4"/>
  <c r="QW44" i="4"/>
  <c r="QX44" i="4"/>
  <c r="QY44" i="4"/>
  <c r="QZ44" i="4"/>
  <c r="RA44" i="4"/>
  <c r="RB44" i="4"/>
  <c r="RC44" i="4"/>
  <c r="RD44" i="4"/>
  <c r="RE44" i="4"/>
  <c r="RF44" i="4"/>
  <c r="RG44" i="4"/>
  <c r="RH44" i="4"/>
  <c r="RI44" i="4"/>
  <c r="RJ44" i="4"/>
  <c r="RK44" i="4"/>
  <c r="RL44" i="4"/>
  <c r="RM44" i="4"/>
  <c r="RN44" i="4"/>
  <c r="RO44" i="4"/>
  <c r="RP44" i="4"/>
  <c r="RQ44" i="4"/>
  <c r="RR44" i="4"/>
  <c r="RS44" i="4"/>
  <c r="RT44" i="4"/>
  <c r="RU44" i="4"/>
  <c r="RV44" i="4"/>
  <c r="RW44" i="4"/>
  <c r="RX44" i="4"/>
  <c r="RY44" i="4"/>
  <c r="RZ44" i="4"/>
  <c r="SA44" i="4"/>
  <c r="SB44" i="4"/>
  <c r="SC44" i="4"/>
  <c r="SD44" i="4"/>
  <c r="SE44" i="4"/>
  <c r="SF44" i="4"/>
  <c r="SG44" i="4"/>
  <c r="SH44" i="4"/>
  <c r="SI44" i="4"/>
  <c r="SJ44" i="4"/>
  <c r="SK44" i="4"/>
  <c r="SL44" i="4"/>
  <c r="SM44" i="4"/>
  <c r="SN44" i="4"/>
  <c r="SO44" i="4"/>
  <c r="SP44" i="4"/>
  <c r="SQ44" i="4"/>
  <c r="SR44" i="4"/>
  <c r="SS44" i="4"/>
  <c r="ST44" i="4"/>
  <c r="SU44" i="4"/>
  <c r="SV44" i="4"/>
  <c r="SW44" i="4"/>
  <c r="SX44" i="4"/>
  <c r="SY44" i="4"/>
  <c r="SZ44" i="4"/>
  <c r="TA44" i="4"/>
  <c r="TB44" i="4"/>
  <c r="TC44" i="4"/>
  <c r="TD44" i="4"/>
  <c r="TE44" i="4"/>
  <c r="E45" i="4"/>
  <c r="D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Y45" i="4"/>
  <c r="CZ45" i="4"/>
  <c r="DA45" i="4"/>
  <c r="DB45" i="4"/>
  <c r="DC45" i="4"/>
  <c r="DD45" i="4"/>
  <c r="DE45" i="4"/>
  <c r="DF45" i="4"/>
  <c r="DG45" i="4"/>
  <c r="DH45" i="4"/>
  <c r="DI45" i="4"/>
  <c r="DJ45" i="4"/>
  <c r="DK45" i="4"/>
  <c r="DL45" i="4"/>
  <c r="DM45" i="4"/>
  <c r="DN45" i="4"/>
  <c r="DO45" i="4"/>
  <c r="DP45" i="4"/>
  <c r="DQ45" i="4"/>
  <c r="DR45" i="4"/>
  <c r="DS45" i="4"/>
  <c r="DT45" i="4"/>
  <c r="DU45" i="4"/>
  <c r="DV45" i="4"/>
  <c r="DW45" i="4"/>
  <c r="DX45" i="4"/>
  <c r="DY45" i="4"/>
  <c r="DZ45" i="4"/>
  <c r="EA45" i="4"/>
  <c r="EB45" i="4"/>
  <c r="EC45" i="4"/>
  <c r="ED45" i="4"/>
  <c r="EE45" i="4"/>
  <c r="EF45" i="4"/>
  <c r="EG45" i="4"/>
  <c r="EH45" i="4"/>
  <c r="EI45" i="4"/>
  <c r="EJ45" i="4"/>
  <c r="EK45" i="4"/>
  <c r="EL45" i="4"/>
  <c r="EM45" i="4"/>
  <c r="EN45" i="4"/>
  <c r="EO45" i="4"/>
  <c r="EP45" i="4"/>
  <c r="EQ45" i="4"/>
  <c r="ER45" i="4"/>
  <c r="ES45" i="4"/>
  <c r="ET45" i="4"/>
  <c r="EU45" i="4"/>
  <c r="EV45" i="4"/>
  <c r="EW45" i="4"/>
  <c r="EX45" i="4"/>
  <c r="EY45" i="4"/>
  <c r="EZ45" i="4"/>
  <c r="FA45" i="4"/>
  <c r="FB45" i="4"/>
  <c r="FC45" i="4"/>
  <c r="FD45" i="4"/>
  <c r="FE45" i="4"/>
  <c r="FF45" i="4"/>
  <c r="FG45" i="4"/>
  <c r="FH45" i="4"/>
  <c r="FI45" i="4"/>
  <c r="FJ45" i="4"/>
  <c r="FK45" i="4"/>
  <c r="FL45" i="4"/>
  <c r="FM45" i="4"/>
  <c r="FN45" i="4"/>
  <c r="FO45" i="4"/>
  <c r="FP45" i="4"/>
  <c r="FQ45" i="4"/>
  <c r="FS45" i="4"/>
  <c r="FT45" i="4"/>
  <c r="E46" i="4"/>
  <c r="D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DP46" i="4"/>
  <c r="DQ46" i="4"/>
  <c r="DR46" i="4"/>
  <c r="DS46" i="4"/>
  <c r="DT46" i="4"/>
  <c r="DU46" i="4"/>
  <c r="DV46" i="4"/>
  <c r="DW46" i="4"/>
  <c r="DX46" i="4"/>
  <c r="DY46" i="4"/>
  <c r="DZ46" i="4"/>
  <c r="EA46" i="4"/>
  <c r="EB46" i="4"/>
  <c r="EC46" i="4"/>
  <c r="ED46" i="4"/>
  <c r="EE46" i="4"/>
  <c r="EF46" i="4"/>
  <c r="EG46" i="4"/>
  <c r="EH46" i="4"/>
  <c r="EI46" i="4"/>
  <c r="EJ46" i="4"/>
  <c r="EK46" i="4"/>
  <c r="EL46" i="4"/>
  <c r="EM46" i="4"/>
  <c r="EN46" i="4"/>
  <c r="EO46" i="4"/>
  <c r="EP46" i="4"/>
  <c r="EQ46" i="4"/>
  <c r="ER46" i="4"/>
  <c r="ES46" i="4"/>
  <c r="ET46" i="4"/>
  <c r="EU46" i="4"/>
  <c r="EV46" i="4"/>
  <c r="EW46" i="4"/>
  <c r="EX46" i="4"/>
  <c r="EY46" i="4"/>
  <c r="EZ46" i="4"/>
  <c r="FA46" i="4"/>
  <c r="FB46" i="4"/>
  <c r="FC46" i="4"/>
  <c r="FD46" i="4"/>
  <c r="FE46" i="4"/>
  <c r="FF46" i="4"/>
  <c r="FG46" i="4"/>
  <c r="FH46" i="4"/>
  <c r="FI46" i="4"/>
  <c r="FJ46" i="4"/>
  <c r="FK46" i="4"/>
  <c r="FL46" i="4"/>
  <c r="FM46" i="4"/>
  <c r="FN46" i="4"/>
  <c r="FO46" i="4"/>
  <c r="FP46" i="4"/>
  <c r="FQ46" i="4"/>
  <c r="FS46" i="4"/>
  <c r="FT46" i="4"/>
  <c r="E47" i="4"/>
  <c r="D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DP47" i="4"/>
  <c r="DQ47" i="4"/>
  <c r="DR47" i="4"/>
  <c r="DS47" i="4"/>
  <c r="DT47" i="4"/>
  <c r="DU47" i="4"/>
  <c r="DV47" i="4"/>
  <c r="DW47" i="4"/>
  <c r="DX47" i="4"/>
  <c r="DY47" i="4"/>
  <c r="DZ47" i="4"/>
  <c r="EA47" i="4"/>
  <c r="EB47" i="4"/>
  <c r="EC47" i="4"/>
  <c r="ED47" i="4"/>
  <c r="EE47" i="4"/>
  <c r="EF47" i="4"/>
  <c r="EG47" i="4"/>
  <c r="EH47" i="4"/>
  <c r="EI47" i="4"/>
  <c r="EJ47" i="4"/>
  <c r="EK47" i="4"/>
  <c r="EL47" i="4"/>
  <c r="EM47" i="4"/>
  <c r="EN47" i="4"/>
  <c r="EO47" i="4"/>
  <c r="EP47" i="4"/>
  <c r="EQ47" i="4"/>
  <c r="ER47" i="4"/>
  <c r="ES47" i="4"/>
  <c r="ET47" i="4"/>
  <c r="EU47" i="4"/>
  <c r="EV47" i="4"/>
  <c r="EW47" i="4"/>
  <c r="EX47" i="4"/>
  <c r="EY47" i="4"/>
  <c r="EZ47" i="4"/>
  <c r="FA47" i="4"/>
  <c r="FB47" i="4"/>
  <c r="FC47" i="4"/>
  <c r="FD47" i="4"/>
  <c r="FE47" i="4"/>
  <c r="FF47" i="4"/>
  <c r="FG47" i="4"/>
  <c r="FH47" i="4"/>
  <c r="FI47" i="4"/>
  <c r="FJ47" i="4"/>
  <c r="FK47" i="4"/>
  <c r="FL47" i="4"/>
  <c r="FM47" i="4"/>
  <c r="FN47" i="4"/>
  <c r="FO47" i="4"/>
  <c r="FP47" i="4"/>
  <c r="FQ47" i="4"/>
  <c r="FS47" i="4"/>
  <c r="FT47" i="4"/>
  <c r="E48" i="4"/>
  <c r="D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DP48" i="4"/>
  <c r="DQ48" i="4"/>
  <c r="DR48" i="4"/>
  <c r="DS48" i="4"/>
  <c r="DT48" i="4"/>
  <c r="DU48" i="4"/>
  <c r="DV48" i="4"/>
  <c r="DW48" i="4"/>
  <c r="DX48" i="4"/>
  <c r="DY48" i="4"/>
  <c r="DZ48" i="4"/>
  <c r="EA48" i="4"/>
  <c r="EB48" i="4"/>
  <c r="EC48" i="4"/>
  <c r="ED48" i="4"/>
  <c r="EE48" i="4"/>
  <c r="EF48" i="4"/>
  <c r="EG48" i="4"/>
  <c r="EH48" i="4"/>
  <c r="EI48" i="4"/>
  <c r="EJ48" i="4"/>
  <c r="EK48" i="4"/>
  <c r="EL48" i="4"/>
  <c r="EM48" i="4"/>
  <c r="EN48" i="4"/>
  <c r="EO48" i="4"/>
  <c r="EP48" i="4"/>
  <c r="EQ48" i="4"/>
  <c r="ER48" i="4"/>
  <c r="ES48" i="4"/>
  <c r="ET48" i="4"/>
  <c r="EU48" i="4"/>
  <c r="EV48" i="4"/>
  <c r="EW48" i="4"/>
  <c r="EX48" i="4"/>
  <c r="EY48" i="4"/>
  <c r="EZ48" i="4"/>
  <c r="FA48" i="4"/>
  <c r="FB48" i="4"/>
  <c r="FC48" i="4"/>
  <c r="FD48" i="4"/>
  <c r="FE48" i="4"/>
  <c r="FF48" i="4"/>
  <c r="FG48" i="4"/>
  <c r="FH48" i="4"/>
  <c r="FI48" i="4"/>
  <c r="FJ48" i="4"/>
  <c r="FK48" i="4"/>
  <c r="FL48" i="4"/>
  <c r="FM48" i="4"/>
  <c r="FN48" i="4"/>
  <c r="FO48" i="4"/>
  <c r="FP48" i="4"/>
  <c r="FQ48" i="4"/>
  <c r="FS48" i="4"/>
  <c r="FT48" i="4"/>
  <c r="E49" i="4"/>
  <c r="D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DP49" i="4"/>
  <c r="DQ49" i="4"/>
  <c r="DR49" i="4"/>
  <c r="DS49" i="4"/>
  <c r="DT49" i="4"/>
  <c r="DU49" i="4"/>
  <c r="DV49" i="4"/>
  <c r="DW49" i="4"/>
  <c r="DX49" i="4"/>
  <c r="DY49" i="4"/>
  <c r="DZ49" i="4"/>
  <c r="EA49" i="4"/>
  <c r="EB49" i="4"/>
  <c r="EC49" i="4"/>
  <c r="ED49" i="4"/>
  <c r="EE49" i="4"/>
  <c r="EF49" i="4"/>
  <c r="EG49" i="4"/>
  <c r="EH49" i="4"/>
  <c r="EI49" i="4"/>
  <c r="EJ49" i="4"/>
  <c r="EK49" i="4"/>
  <c r="EL49" i="4"/>
  <c r="EM49" i="4"/>
  <c r="EN49" i="4"/>
  <c r="EO49" i="4"/>
  <c r="EP49" i="4"/>
  <c r="EQ49" i="4"/>
  <c r="ER49" i="4"/>
  <c r="ES49" i="4"/>
  <c r="ET49" i="4"/>
  <c r="EU49" i="4"/>
  <c r="EV49" i="4"/>
  <c r="EW49" i="4"/>
  <c r="EX49" i="4"/>
  <c r="EY49" i="4"/>
  <c r="EZ49" i="4"/>
  <c r="FA49" i="4"/>
  <c r="FB49" i="4"/>
  <c r="FC49" i="4"/>
  <c r="FD49" i="4"/>
  <c r="FE49" i="4"/>
  <c r="FF49" i="4"/>
  <c r="FG49" i="4"/>
  <c r="FH49" i="4"/>
  <c r="FI49" i="4"/>
  <c r="FJ49" i="4"/>
  <c r="FK49" i="4"/>
  <c r="FL49" i="4"/>
  <c r="FM49" i="4"/>
  <c r="FN49" i="4"/>
  <c r="FO49" i="4"/>
  <c r="FP49" i="4"/>
  <c r="FQ49" i="4"/>
  <c r="FS49" i="4"/>
  <c r="FT49" i="4"/>
  <c r="E50" i="4"/>
  <c r="D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DP50" i="4"/>
  <c r="DQ50" i="4"/>
  <c r="DR50" i="4"/>
  <c r="DS50" i="4"/>
  <c r="DT50" i="4"/>
  <c r="DU50" i="4"/>
  <c r="DV50" i="4"/>
  <c r="DW50" i="4"/>
  <c r="DX50" i="4"/>
  <c r="DY50" i="4"/>
  <c r="DZ50" i="4"/>
  <c r="EA50" i="4"/>
  <c r="EB50" i="4"/>
  <c r="EC50" i="4"/>
  <c r="ED50" i="4"/>
  <c r="EE50" i="4"/>
  <c r="EF50" i="4"/>
  <c r="EG50" i="4"/>
  <c r="EH50" i="4"/>
  <c r="EI50" i="4"/>
  <c r="EJ50" i="4"/>
  <c r="EK50" i="4"/>
  <c r="EL50" i="4"/>
  <c r="EM50" i="4"/>
  <c r="EN50" i="4"/>
  <c r="EO50" i="4"/>
  <c r="EP50" i="4"/>
  <c r="EQ50" i="4"/>
  <c r="ER50" i="4"/>
  <c r="ES50" i="4"/>
  <c r="ET50" i="4"/>
  <c r="EU50" i="4"/>
  <c r="EV50" i="4"/>
  <c r="EW50" i="4"/>
  <c r="EX50" i="4"/>
  <c r="EY50" i="4"/>
  <c r="EZ50" i="4"/>
  <c r="FA50" i="4"/>
  <c r="FB50" i="4"/>
  <c r="FC50" i="4"/>
  <c r="FD50" i="4"/>
  <c r="FE50" i="4"/>
  <c r="FF50" i="4"/>
  <c r="FG50" i="4"/>
  <c r="FH50" i="4"/>
  <c r="FI50" i="4"/>
  <c r="FJ50" i="4"/>
  <c r="FK50" i="4"/>
  <c r="FL50" i="4"/>
  <c r="FM50" i="4"/>
  <c r="FN50" i="4"/>
  <c r="FO50" i="4"/>
  <c r="FP50" i="4"/>
  <c r="FQ50" i="4"/>
  <c r="FS50" i="4"/>
  <c r="FT50" i="4"/>
  <c r="E51" i="4"/>
  <c r="D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Y51" i="4"/>
  <c r="CZ51" i="4"/>
  <c r="DA51" i="4"/>
  <c r="DB51" i="4"/>
  <c r="DC51" i="4"/>
  <c r="DD51" i="4"/>
  <c r="DE51" i="4"/>
  <c r="DF51" i="4"/>
  <c r="DG51" i="4"/>
  <c r="DH51" i="4"/>
  <c r="DI51" i="4"/>
  <c r="DJ51" i="4"/>
  <c r="DK51" i="4"/>
  <c r="DL51" i="4"/>
  <c r="DM51" i="4"/>
  <c r="DN51" i="4"/>
  <c r="DO51" i="4"/>
  <c r="DP51" i="4"/>
  <c r="DQ51" i="4"/>
  <c r="DR51" i="4"/>
  <c r="DS51" i="4"/>
  <c r="DT51" i="4"/>
  <c r="DU51" i="4"/>
  <c r="DV51" i="4"/>
  <c r="DW51" i="4"/>
  <c r="DX51" i="4"/>
  <c r="DY51" i="4"/>
  <c r="DZ51" i="4"/>
  <c r="EA51" i="4"/>
  <c r="EB51" i="4"/>
  <c r="EC51" i="4"/>
  <c r="ED51" i="4"/>
  <c r="EE51" i="4"/>
  <c r="EF51" i="4"/>
  <c r="EG51" i="4"/>
  <c r="EH51" i="4"/>
  <c r="EI51" i="4"/>
  <c r="EJ51" i="4"/>
  <c r="EK51" i="4"/>
  <c r="EL51" i="4"/>
  <c r="EM51" i="4"/>
  <c r="EN51" i="4"/>
  <c r="EO51" i="4"/>
  <c r="EP51" i="4"/>
  <c r="EQ51" i="4"/>
  <c r="ER51" i="4"/>
  <c r="ES51" i="4"/>
  <c r="ET51" i="4"/>
  <c r="EU51" i="4"/>
  <c r="EV51" i="4"/>
  <c r="EW51" i="4"/>
  <c r="EX51" i="4"/>
  <c r="EY51" i="4"/>
  <c r="EZ51" i="4"/>
  <c r="FA51" i="4"/>
  <c r="FB51" i="4"/>
  <c r="FC51" i="4"/>
  <c r="FD51" i="4"/>
  <c r="FE51" i="4"/>
  <c r="FF51" i="4"/>
  <c r="FG51" i="4"/>
  <c r="FH51" i="4"/>
  <c r="FI51" i="4"/>
  <c r="FJ51" i="4"/>
  <c r="FK51" i="4"/>
  <c r="FL51" i="4"/>
  <c r="FM51" i="4"/>
  <c r="FN51" i="4"/>
  <c r="FO51" i="4"/>
  <c r="FP51" i="4"/>
  <c r="FQ51" i="4"/>
  <c r="FS51" i="4"/>
  <c r="FT51" i="4"/>
  <c r="MO4" i="4"/>
  <c r="MO7" i="4"/>
  <c r="MO23" i="4"/>
  <c r="MO25" i="4"/>
  <c r="MO27" i="4"/>
  <c r="MO31" i="4"/>
  <c r="MO32" i="4"/>
  <c r="MO34" i="4"/>
  <c r="MO35" i="4"/>
  <c r="MO38" i="4"/>
  <c r="MO39" i="4"/>
  <c r="MO43" i="4"/>
  <c r="MO44" i="4"/>
  <c r="MN2" i="2"/>
  <c r="MN3" i="2"/>
  <c r="MN4" i="2"/>
  <c r="MN5" i="2"/>
  <c r="MN6" i="2"/>
  <c r="MN7" i="2"/>
  <c r="MN8" i="2"/>
  <c r="MN9" i="2"/>
  <c r="MN10" i="2"/>
  <c r="MN11" i="2"/>
  <c r="MN12" i="2"/>
  <c r="MN13" i="2"/>
  <c r="MN14" i="2"/>
  <c r="MN15" i="2"/>
  <c r="MO15" i="2"/>
  <c r="MN16" i="2"/>
  <c r="MN17" i="2"/>
  <c r="MN18" i="2"/>
  <c r="MN19" i="2"/>
  <c r="MN20" i="2"/>
  <c r="MN21" i="2"/>
  <c r="MN22" i="2"/>
  <c r="MN23" i="2"/>
  <c r="MN24" i="2"/>
  <c r="MN25" i="2"/>
  <c r="MN26" i="2"/>
  <c r="MN27" i="2"/>
  <c r="MN28" i="2"/>
  <c r="MN29" i="2"/>
  <c r="MO29" i="2"/>
  <c r="MN30" i="2"/>
  <c r="MN31" i="2"/>
  <c r="MN32" i="2"/>
  <c r="MN33" i="2"/>
  <c r="MN34" i="2"/>
  <c r="MN35" i="2"/>
  <c r="MN36" i="2"/>
  <c r="MN37" i="2"/>
  <c r="MO37" i="2"/>
  <c r="MN38" i="2"/>
  <c r="MN39" i="2"/>
  <c r="MN40" i="2"/>
  <c r="MO40" i="2"/>
  <c r="MN41" i="2"/>
  <c r="MN42" i="2"/>
  <c r="MN43" i="2"/>
  <c r="MO43" i="2"/>
  <c r="MN44" i="2"/>
  <c r="MO44" i="2"/>
  <c r="MN45" i="2"/>
  <c r="MN46" i="2"/>
  <c r="MN47" i="2"/>
  <c r="MN48" i="2"/>
  <c r="MN49" i="2"/>
  <c r="MN50" i="2"/>
  <c r="MN51" i="2"/>
  <c r="MO51" i="2"/>
  <c r="C88" i="4"/>
  <c r="MS43" i="4"/>
  <c r="MW43" i="4"/>
  <c r="NA43" i="4"/>
  <c r="NE43" i="4"/>
  <c r="NI43" i="4"/>
  <c r="NM43" i="4"/>
  <c r="NQ43" i="4"/>
  <c r="NU43" i="4"/>
  <c r="NY43" i="4"/>
  <c r="OC43" i="4"/>
  <c r="OG43" i="4"/>
  <c r="OK43" i="4"/>
  <c r="OO43" i="4"/>
  <c r="OS43" i="4"/>
  <c r="OW43" i="4"/>
  <c r="PA43" i="4"/>
  <c r="PE43" i="4"/>
  <c r="PI43" i="4"/>
  <c r="PM43" i="4"/>
  <c r="PQ43" i="4"/>
  <c r="PU43" i="4"/>
  <c r="PY43" i="4"/>
  <c r="QC43" i="4"/>
  <c r="QG43" i="4"/>
  <c r="QK43" i="4"/>
  <c r="QO43" i="4"/>
  <c r="QS43" i="4"/>
  <c r="QW43" i="4"/>
  <c r="RA43" i="4"/>
  <c r="RE43" i="4"/>
  <c r="RI43" i="4"/>
  <c r="RM43" i="4"/>
  <c r="RQ43" i="4"/>
  <c r="RU43" i="4"/>
  <c r="RY43" i="4"/>
  <c r="SC43" i="4"/>
  <c r="SG43" i="4"/>
  <c r="SK43" i="4"/>
  <c r="SO43" i="4"/>
  <c r="SS43" i="4"/>
  <c r="SW43" i="4"/>
  <c r="TA43" i="4"/>
  <c r="TE43" i="4"/>
  <c r="MR43" i="4"/>
  <c r="MV43" i="4"/>
  <c r="MZ43" i="4"/>
  <c r="ND43" i="4"/>
  <c r="NH43" i="4"/>
  <c r="NL43" i="4"/>
  <c r="NP43" i="4"/>
  <c r="NT43" i="4"/>
  <c r="NX43" i="4"/>
  <c r="OB43" i="4"/>
  <c r="OF43" i="4"/>
  <c r="OJ43" i="4"/>
  <c r="ON43" i="4"/>
  <c r="OR43" i="4"/>
  <c r="OV43" i="4"/>
  <c r="OZ43" i="4"/>
  <c r="PD43" i="4"/>
  <c r="PH43" i="4"/>
  <c r="PL43" i="4"/>
  <c r="PP43" i="4"/>
  <c r="PT43" i="4"/>
  <c r="PX43" i="4"/>
  <c r="QB43" i="4"/>
  <c r="QF43" i="4"/>
  <c r="QJ43" i="4"/>
  <c r="QN43" i="4"/>
  <c r="QR43" i="4"/>
  <c r="QV43" i="4"/>
  <c r="QZ43" i="4"/>
  <c r="RD43" i="4"/>
  <c r="RH43" i="4"/>
  <c r="RL43" i="4"/>
  <c r="RP43" i="4"/>
  <c r="RT43" i="4"/>
  <c r="RX43" i="4"/>
  <c r="SB43" i="4"/>
  <c r="SF43" i="4"/>
  <c r="SJ43" i="4"/>
  <c r="SN43" i="4"/>
  <c r="SR43" i="4"/>
  <c r="SV43" i="4"/>
  <c r="SZ43" i="4"/>
  <c r="TD43" i="4"/>
  <c r="MQ43" i="4"/>
  <c r="MU43" i="4"/>
  <c r="MY43" i="4"/>
  <c r="NC43" i="4"/>
  <c r="NG43" i="4"/>
  <c r="NK43" i="4"/>
  <c r="NO43" i="4"/>
  <c r="NS43" i="4"/>
  <c r="NW43" i="4"/>
  <c r="OA43" i="4"/>
  <c r="OE43" i="4"/>
  <c r="OI43" i="4"/>
  <c r="OM43" i="4"/>
  <c r="OQ43" i="4"/>
  <c r="OU43" i="4"/>
  <c r="OY43" i="4"/>
  <c r="PC43" i="4"/>
  <c r="PG43" i="4"/>
  <c r="PK43" i="4"/>
  <c r="PO43" i="4"/>
  <c r="PS43" i="4"/>
  <c r="PW43" i="4"/>
  <c r="QA43" i="4"/>
  <c r="QE43" i="4"/>
  <c r="QI43" i="4"/>
  <c r="QM43" i="4"/>
  <c r="QQ43" i="4"/>
  <c r="QU43" i="4"/>
  <c r="QY43" i="4"/>
  <c r="RC43" i="4"/>
  <c r="RG43" i="4"/>
  <c r="RK43" i="4"/>
  <c r="RO43" i="4"/>
  <c r="RS43" i="4"/>
  <c r="RW43" i="4"/>
  <c r="SA43" i="4"/>
  <c r="SE43" i="4"/>
  <c r="SI43" i="4"/>
  <c r="SM43" i="4"/>
  <c r="SQ43" i="4"/>
  <c r="SU43" i="4"/>
  <c r="SY43" i="4"/>
  <c r="TC43" i="4"/>
  <c r="MP43" i="4"/>
  <c r="MT43" i="4"/>
  <c r="MX43" i="4"/>
  <c r="NB43" i="4"/>
  <c r="NF43" i="4"/>
  <c r="NJ43" i="4"/>
  <c r="NN43" i="4"/>
  <c r="NR43" i="4"/>
  <c r="NV43" i="4"/>
  <c r="NZ43" i="4"/>
  <c r="OD43" i="4"/>
  <c r="OH43" i="4"/>
  <c r="OL43" i="4"/>
  <c r="OP43" i="4"/>
  <c r="OT43" i="4"/>
  <c r="OX43" i="4"/>
  <c r="PB43" i="4"/>
  <c r="PF43" i="4"/>
  <c r="PJ43" i="4"/>
  <c r="PN43" i="4"/>
  <c r="PR43" i="4"/>
  <c r="PV43" i="4"/>
  <c r="PZ43" i="4"/>
  <c r="QD43" i="4"/>
  <c r="QH43" i="4"/>
  <c r="QL43" i="4"/>
  <c r="QP43" i="4"/>
  <c r="QT43" i="4"/>
  <c r="QX43" i="4"/>
  <c r="RB43" i="4"/>
  <c r="RF43" i="4"/>
  <c r="RJ43" i="4"/>
  <c r="RN43" i="4"/>
  <c r="RR43" i="4"/>
  <c r="RV43" i="4"/>
  <c r="RZ43" i="4"/>
  <c r="SD43" i="4"/>
  <c r="SH43" i="4"/>
  <c r="SL43" i="4"/>
  <c r="SP43" i="4"/>
  <c r="ST43" i="4"/>
  <c r="SX43" i="4"/>
  <c r="TB43" i="4"/>
  <c r="MS39" i="4"/>
  <c r="MW39" i="4"/>
  <c r="NA39" i="4"/>
  <c r="NE39" i="4"/>
  <c r="NI39" i="4"/>
  <c r="NM39" i="4"/>
  <c r="NQ39" i="4"/>
  <c r="NU39" i="4"/>
  <c r="NY39" i="4"/>
  <c r="OC39" i="4"/>
  <c r="OG39" i="4"/>
  <c r="OK39" i="4"/>
  <c r="OO39" i="4"/>
  <c r="OS39" i="4"/>
  <c r="OW39" i="4"/>
  <c r="PA39" i="4"/>
  <c r="PE39" i="4"/>
  <c r="PI39" i="4"/>
  <c r="PM39" i="4"/>
  <c r="PQ39" i="4"/>
  <c r="PU39" i="4"/>
  <c r="PY39" i="4"/>
  <c r="QC39" i="4"/>
  <c r="QG39" i="4"/>
  <c r="QK39" i="4"/>
  <c r="QO39" i="4"/>
  <c r="QS39" i="4"/>
  <c r="QW39" i="4"/>
  <c r="RA39" i="4"/>
  <c r="RE39" i="4"/>
  <c r="RI39" i="4"/>
  <c r="RM39" i="4"/>
  <c r="RQ39" i="4"/>
  <c r="RU39" i="4"/>
  <c r="RY39" i="4"/>
  <c r="SC39" i="4"/>
  <c r="SG39" i="4"/>
  <c r="SK39" i="4"/>
  <c r="SO39" i="4"/>
  <c r="SS39" i="4"/>
  <c r="SW39" i="4"/>
  <c r="TA39" i="4"/>
  <c r="TE39" i="4"/>
  <c r="MR39" i="4"/>
  <c r="MV39" i="4"/>
  <c r="MZ39" i="4"/>
  <c r="ND39" i="4"/>
  <c r="NH39" i="4"/>
  <c r="NL39" i="4"/>
  <c r="NP39" i="4"/>
  <c r="NT39" i="4"/>
  <c r="NX39" i="4"/>
  <c r="OB39" i="4"/>
  <c r="OF39" i="4"/>
  <c r="OJ39" i="4"/>
  <c r="ON39" i="4"/>
  <c r="OR39" i="4"/>
  <c r="OV39" i="4"/>
  <c r="OZ39" i="4"/>
  <c r="PD39" i="4"/>
  <c r="PH39" i="4"/>
  <c r="PL39" i="4"/>
  <c r="PP39" i="4"/>
  <c r="PT39" i="4"/>
  <c r="PX39" i="4"/>
  <c r="QB39" i="4"/>
  <c r="QF39" i="4"/>
  <c r="QJ39" i="4"/>
  <c r="QN39" i="4"/>
  <c r="QR39" i="4"/>
  <c r="QV39" i="4"/>
  <c r="QZ39" i="4"/>
  <c r="RD39" i="4"/>
  <c r="RH39" i="4"/>
  <c r="RL39" i="4"/>
  <c r="RP39" i="4"/>
  <c r="RT39" i="4"/>
  <c r="RX39" i="4"/>
  <c r="SB39" i="4"/>
  <c r="SF39" i="4"/>
  <c r="SJ39" i="4"/>
  <c r="SN39" i="4"/>
  <c r="SR39" i="4"/>
  <c r="SV39" i="4"/>
  <c r="SZ39" i="4"/>
  <c r="TD39" i="4"/>
  <c r="MQ39" i="4"/>
  <c r="MU39" i="4"/>
  <c r="MY39" i="4"/>
  <c r="NC39" i="4"/>
  <c r="NG39" i="4"/>
  <c r="NK39" i="4"/>
  <c r="NO39" i="4"/>
  <c r="NS39" i="4"/>
  <c r="NW39" i="4"/>
  <c r="OA39" i="4"/>
  <c r="OE39" i="4"/>
  <c r="OI39" i="4"/>
  <c r="OM39" i="4"/>
  <c r="OQ39" i="4"/>
  <c r="OU39" i="4"/>
  <c r="OY39" i="4"/>
  <c r="PC39" i="4"/>
  <c r="PG39" i="4"/>
  <c r="PK39" i="4"/>
  <c r="PO39" i="4"/>
  <c r="PS39" i="4"/>
  <c r="PW39" i="4"/>
  <c r="QA39" i="4"/>
  <c r="QE39" i="4"/>
  <c r="QI39" i="4"/>
  <c r="QM39" i="4"/>
  <c r="QQ39" i="4"/>
  <c r="QU39" i="4"/>
  <c r="QY39" i="4"/>
  <c r="RC39" i="4"/>
  <c r="RG39" i="4"/>
  <c r="RK39" i="4"/>
  <c r="RO39" i="4"/>
  <c r="RS39" i="4"/>
  <c r="RW39" i="4"/>
  <c r="SA39" i="4"/>
  <c r="SE39" i="4"/>
  <c r="SI39" i="4"/>
  <c r="SM39" i="4"/>
  <c r="SQ39" i="4"/>
  <c r="SU39" i="4"/>
  <c r="SY39" i="4"/>
  <c r="TC39" i="4"/>
  <c r="MP39" i="4"/>
  <c r="MT39" i="4"/>
  <c r="MX39" i="4"/>
  <c r="NB39" i="4"/>
  <c r="NF39" i="4"/>
  <c r="NJ39" i="4"/>
  <c r="NN39" i="4"/>
  <c r="NR39" i="4"/>
  <c r="NV39" i="4"/>
  <c r="NZ39" i="4"/>
  <c r="OD39" i="4"/>
  <c r="OH39" i="4"/>
  <c r="OL39" i="4"/>
  <c r="OP39" i="4"/>
  <c r="OT39" i="4"/>
  <c r="OX39" i="4"/>
  <c r="PB39" i="4"/>
  <c r="PF39" i="4"/>
  <c r="PJ39" i="4"/>
  <c r="PN39" i="4"/>
  <c r="PR39" i="4"/>
  <c r="PV39" i="4"/>
  <c r="PZ39" i="4"/>
  <c r="QD39" i="4"/>
  <c r="QH39" i="4"/>
  <c r="QL39" i="4"/>
  <c r="QP39" i="4"/>
  <c r="QT39" i="4"/>
  <c r="QX39" i="4"/>
  <c r="RB39" i="4"/>
  <c r="RF39" i="4"/>
  <c r="RJ39" i="4"/>
  <c r="RN39" i="4"/>
  <c r="RR39" i="4"/>
  <c r="RV39" i="4"/>
  <c r="RZ39" i="4"/>
  <c r="SD39" i="4"/>
  <c r="SH39" i="4"/>
  <c r="SL39" i="4"/>
  <c r="SP39" i="4"/>
  <c r="ST39" i="4"/>
  <c r="SX39" i="4"/>
  <c r="TB39" i="4"/>
  <c r="MS32" i="4"/>
  <c r="MW32" i="4"/>
  <c r="NA32" i="4"/>
  <c r="NE32" i="4"/>
  <c r="NI32" i="4"/>
  <c r="NM32" i="4"/>
  <c r="NQ32" i="4"/>
  <c r="NU32" i="4"/>
  <c r="NY32" i="4"/>
  <c r="OC32" i="4"/>
  <c r="OG32" i="4"/>
  <c r="OK32" i="4"/>
  <c r="OO32" i="4"/>
  <c r="OS32" i="4"/>
  <c r="OW32" i="4"/>
  <c r="PA32" i="4"/>
  <c r="PE32" i="4"/>
  <c r="PI32" i="4"/>
  <c r="PM32" i="4"/>
  <c r="PQ32" i="4"/>
  <c r="PU32" i="4"/>
  <c r="PY32" i="4"/>
  <c r="QC32" i="4"/>
  <c r="QG32" i="4"/>
  <c r="QK32" i="4"/>
  <c r="QO32" i="4"/>
  <c r="QS32" i="4"/>
  <c r="QW32" i="4"/>
  <c r="RA32" i="4"/>
  <c r="RE32" i="4"/>
  <c r="RI32" i="4"/>
  <c r="RM32" i="4"/>
  <c r="RQ32" i="4"/>
  <c r="RU32" i="4"/>
  <c r="RY32" i="4"/>
  <c r="SC32" i="4"/>
  <c r="SG32" i="4"/>
  <c r="SK32" i="4"/>
  <c r="SO32" i="4"/>
  <c r="SS32" i="4"/>
  <c r="SW32" i="4"/>
  <c r="TA32" i="4"/>
  <c r="TE32" i="4"/>
  <c r="MR32" i="4"/>
  <c r="MV32" i="4"/>
  <c r="MZ32" i="4"/>
  <c r="ND32" i="4"/>
  <c r="MQ32" i="4"/>
  <c r="MU32" i="4"/>
  <c r="MY32" i="4"/>
  <c r="NC32" i="4"/>
  <c r="NG32" i="4"/>
  <c r="NK32" i="4"/>
  <c r="NO32" i="4"/>
  <c r="NS32" i="4"/>
  <c r="NW32" i="4"/>
  <c r="OA32" i="4"/>
  <c r="OE32" i="4"/>
  <c r="OI32" i="4"/>
  <c r="OM32" i="4"/>
  <c r="OQ32" i="4"/>
  <c r="OU32" i="4"/>
  <c r="OY32" i="4"/>
  <c r="PC32" i="4"/>
  <c r="PG32" i="4"/>
  <c r="PK32" i="4"/>
  <c r="PO32" i="4"/>
  <c r="PS32" i="4"/>
  <c r="PW32" i="4"/>
  <c r="QA32" i="4"/>
  <c r="QE32" i="4"/>
  <c r="QI32" i="4"/>
  <c r="QM32" i="4"/>
  <c r="QQ32" i="4"/>
  <c r="QU32" i="4"/>
  <c r="QY32" i="4"/>
  <c r="RC32" i="4"/>
  <c r="RG32" i="4"/>
  <c r="RK32" i="4"/>
  <c r="RO32" i="4"/>
  <c r="RS32" i="4"/>
  <c r="RW32" i="4"/>
  <c r="SA32" i="4"/>
  <c r="SE32" i="4"/>
  <c r="SI32" i="4"/>
  <c r="SM32" i="4"/>
  <c r="SQ32" i="4"/>
  <c r="SU32" i="4"/>
  <c r="SY32" i="4"/>
  <c r="TC32" i="4"/>
  <c r="MP32" i="4"/>
  <c r="MT32" i="4"/>
  <c r="MX32" i="4"/>
  <c r="NB32" i="4"/>
  <c r="NF32" i="4"/>
  <c r="NJ32" i="4"/>
  <c r="NN32" i="4"/>
  <c r="NR32" i="4"/>
  <c r="NV32" i="4"/>
  <c r="NZ32" i="4"/>
  <c r="OD32" i="4"/>
  <c r="OH32" i="4"/>
  <c r="OL32" i="4"/>
  <c r="OP32" i="4"/>
  <c r="OT32" i="4"/>
  <c r="OX32" i="4"/>
  <c r="PB32" i="4"/>
  <c r="PF32" i="4"/>
  <c r="PJ32" i="4"/>
  <c r="PN32" i="4"/>
  <c r="PR32" i="4"/>
  <c r="PV32" i="4"/>
  <c r="PZ32" i="4"/>
  <c r="QD32" i="4"/>
  <c r="QH32" i="4"/>
  <c r="QL32" i="4"/>
  <c r="QP32" i="4"/>
  <c r="QT32" i="4"/>
  <c r="QX32" i="4"/>
  <c r="RB32" i="4"/>
  <c r="RF32" i="4"/>
  <c r="RJ32" i="4"/>
  <c r="RN32" i="4"/>
  <c r="RR32" i="4"/>
  <c r="RV32" i="4"/>
  <c r="RZ32" i="4"/>
  <c r="SD32" i="4"/>
  <c r="SH32" i="4"/>
  <c r="SL32" i="4"/>
  <c r="SP32" i="4"/>
  <c r="ST32" i="4"/>
  <c r="SX32" i="4"/>
  <c r="TB32" i="4"/>
  <c r="TD40" i="4"/>
  <c r="SZ40" i="4"/>
  <c r="SV40" i="4"/>
  <c r="SR40" i="4"/>
  <c r="SN40" i="4"/>
  <c r="SJ40" i="4"/>
  <c r="SF40" i="4"/>
  <c r="SB40" i="4"/>
  <c r="RX40" i="4"/>
  <c r="RT40" i="4"/>
  <c r="RP40" i="4"/>
  <c r="RL40" i="4"/>
  <c r="RH40" i="4"/>
  <c r="RD40" i="4"/>
  <c r="QZ40" i="4"/>
  <c r="QV40" i="4"/>
  <c r="QR40" i="4"/>
  <c r="QN40" i="4"/>
  <c r="QJ40" i="4"/>
  <c r="QF40" i="4"/>
  <c r="QB40" i="4"/>
  <c r="PX40" i="4"/>
  <c r="PT40" i="4"/>
  <c r="PP40" i="4"/>
  <c r="PL40" i="4"/>
  <c r="PH40" i="4"/>
  <c r="PD40" i="4"/>
  <c r="OZ40" i="4"/>
  <c r="OV40" i="4"/>
  <c r="OR40" i="4"/>
  <c r="ON40" i="4"/>
  <c r="OJ40" i="4"/>
  <c r="OF40" i="4"/>
  <c r="OB40" i="4"/>
  <c r="NX40" i="4"/>
  <c r="NT40" i="4"/>
  <c r="NP40" i="4"/>
  <c r="NL40" i="4"/>
  <c r="NH40" i="4"/>
  <c r="ND40" i="4"/>
  <c r="MZ40" i="4"/>
  <c r="MV40" i="4"/>
  <c r="MR40" i="4"/>
  <c r="TD38" i="4"/>
  <c r="SZ38" i="4"/>
  <c r="SV38" i="4"/>
  <c r="SR38" i="4"/>
  <c r="SN38" i="4"/>
  <c r="SJ38" i="4"/>
  <c r="SF38" i="4"/>
  <c r="SB38" i="4"/>
  <c r="RX38" i="4"/>
  <c r="RT38" i="4"/>
  <c r="RP38" i="4"/>
  <c r="RL38" i="4"/>
  <c r="RH38" i="4"/>
  <c r="RD38" i="4"/>
  <c r="QZ38" i="4"/>
  <c r="QV38" i="4"/>
  <c r="QR38" i="4"/>
  <c r="QN38" i="4"/>
  <c r="QJ38" i="4"/>
  <c r="QF38" i="4"/>
  <c r="QB38" i="4"/>
  <c r="PX38" i="4"/>
  <c r="PT38" i="4"/>
  <c r="PP38" i="4"/>
  <c r="PL38" i="4"/>
  <c r="PH38" i="4"/>
  <c r="PD38" i="4"/>
  <c r="OZ38" i="4"/>
  <c r="OV38" i="4"/>
  <c r="OR38" i="4"/>
  <c r="ON38" i="4"/>
  <c r="OJ38" i="4"/>
  <c r="OF38" i="4"/>
  <c r="OB38" i="4"/>
  <c r="NX38" i="4"/>
  <c r="NT38" i="4"/>
  <c r="NP38" i="4"/>
  <c r="NL38" i="4"/>
  <c r="NH38" i="4"/>
  <c r="ND38" i="4"/>
  <c r="MZ38" i="4"/>
  <c r="MV38" i="4"/>
  <c r="MR38" i="4"/>
  <c r="TB37" i="4"/>
  <c r="SX37" i="4"/>
  <c r="ST37" i="4"/>
  <c r="SP37" i="4"/>
  <c r="SL37" i="4"/>
  <c r="SH37" i="4"/>
  <c r="SD37" i="4"/>
  <c r="RZ37" i="4"/>
  <c r="RV37" i="4"/>
  <c r="RR37" i="4"/>
  <c r="RN37" i="4"/>
  <c r="RJ37" i="4"/>
  <c r="RF37" i="4"/>
  <c r="RB37" i="4"/>
  <c r="QX37" i="4"/>
  <c r="QT37" i="4"/>
  <c r="QP37" i="4"/>
  <c r="QL37" i="4"/>
  <c r="QH37" i="4"/>
  <c r="QD37" i="4"/>
  <c r="PZ37" i="4"/>
  <c r="PV37" i="4"/>
  <c r="PR37" i="4"/>
  <c r="PN37" i="4"/>
  <c r="PJ37" i="4"/>
  <c r="PF37" i="4"/>
  <c r="PB37" i="4"/>
  <c r="OX37" i="4"/>
  <c r="OT37" i="4"/>
  <c r="OP37" i="4"/>
  <c r="OL37" i="4"/>
  <c r="OH37" i="4"/>
  <c r="OD37" i="4"/>
  <c r="NZ37" i="4"/>
  <c r="NV37" i="4"/>
  <c r="NR37" i="4"/>
  <c r="NN37" i="4"/>
  <c r="NI37" i="4"/>
  <c r="NC37" i="4"/>
  <c r="TB36" i="4"/>
  <c r="SX36" i="4"/>
  <c r="ST36" i="4"/>
  <c r="SP36" i="4"/>
  <c r="SL36" i="4"/>
  <c r="SH36" i="4"/>
  <c r="SD36" i="4"/>
  <c r="RZ36" i="4"/>
  <c r="RV36" i="4"/>
  <c r="RR36" i="4"/>
  <c r="RN36" i="4"/>
  <c r="RJ36" i="4"/>
  <c r="RF36" i="4"/>
  <c r="RB36" i="4"/>
  <c r="QX36" i="4"/>
  <c r="QT36" i="4"/>
  <c r="QP36" i="4"/>
  <c r="QL36" i="4"/>
  <c r="QH36" i="4"/>
  <c r="QD36" i="4"/>
  <c r="PZ36" i="4"/>
  <c r="PV36" i="4"/>
  <c r="QV32" i="4"/>
  <c r="QR32" i="4"/>
  <c r="QN32" i="4"/>
  <c r="QJ32" i="4"/>
  <c r="QF32" i="4"/>
  <c r="QB32" i="4"/>
  <c r="PX32" i="4"/>
  <c r="PT32" i="4"/>
  <c r="PP32" i="4"/>
  <c r="PL32" i="4"/>
  <c r="PH32" i="4"/>
  <c r="PD32" i="4"/>
  <c r="OZ32" i="4"/>
  <c r="OV32" i="4"/>
  <c r="OR32" i="4"/>
  <c r="ON32" i="4"/>
  <c r="OJ32" i="4"/>
  <c r="OF32" i="4"/>
  <c r="OB32" i="4"/>
  <c r="NX32" i="4"/>
  <c r="NT32" i="4"/>
  <c r="NP32" i="4"/>
  <c r="NL32" i="4"/>
  <c r="NH32" i="4"/>
  <c r="MP37" i="4"/>
  <c r="MR37" i="4"/>
  <c r="MV37" i="4"/>
  <c r="MZ37" i="4"/>
  <c r="ND37" i="4"/>
  <c r="MS28" i="4"/>
  <c r="MW28" i="4"/>
  <c r="NA28" i="4"/>
  <c r="NE28" i="4"/>
  <c r="NI28" i="4"/>
  <c r="NM28" i="4"/>
  <c r="NQ28" i="4"/>
  <c r="NU28" i="4"/>
  <c r="NY28" i="4"/>
  <c r="OC28" i="4"/>
  <c r="OG28" i="4"/>
  <c r="OK28" i="4"/>
  <c r="OO28" i="4"/>
  <c r="OS28" i="4"/>
  <c r="OW28" i="4"/>
  <c r="PA28" i="4"/>
  <c r="PE28" i="4"/>
  <c r="PI28" i="4"/>
  <c r="PM28" i="4"/>
  <c r="PQ28" i="4"/>
  <c r="PU28" i="4"/>
  <c r="PY28" i="4"/>
  <c r="QC28" i="4"/>
  <c r="QG28" i="4"/>
  <c r="QK28" i="4"/>
  <c r="QO28" i="4"/>
  <c r="QS28" i="4"/>
  <c r="QW28" i="4"/>
  <c r="RA28" i="4"/>
  <c r="RE28" i="4"/>
  <c r="RI28" i="4"/>
  <c r="RM28" i="4"/>
  <c r="RQ28" i="4"/>
  <c r="RU28" i="4"/>
  <c r="RY28" i="4"/>
  <c r="SC28" i="4"/>
  <c r="SG28" i="4"/>
  <c r="SK28" i="4"/>
  <c r="SO28" i="4"/>
  <c r="SS28" i="4"/>
  <c r="SW28" i="4"/>
  <c r="TA28" i="4"/>
  <c r="TE28" i="4"/>
  <c r="MR28" i="4"/>
  <c r="MV28" i="4"/>
  <c r="MZ28" i="4"/>
  <c r="ND28" i="4"/>
  <c r="NH28" i="4"/>
  <c r="NL28" i="4"/>
  <c r="NP28" i="4"/>
  <c r="NT28" i="4"/>
  <c r="NX28" i="4"/>
  <c r="OB28" i="4"/>
  <c r="OF28" i="4"/>
  <c r="OJ28" i="4"/>
  <c r="ON28" i="4"/>
  <c r="OR28" i="4"/>
  <c r="OV28" i="4"/>
  <c r="OZ28" i="4"/>
  <c r="PD28" i="4"/>
  <c r="PH28" i="4"/>
  <c r="PL28" i="4"/>
  <c r="PP28" i="4"/>
  <c r="PT28" i="4"/>
  <c r="MQ28" i="4"/>
  <c r="MU28" i="4"/>
  <c r="MY28" i="4"/>
  <c r="NC28" i="4"/>
  <c r="NG28" i="4"/>
  <c r="NK28" i="4"/>
  <c r="NO28" i="4"/>
  <c r="NS28" i="4"/>
  <c r="NW28" i="4"/>
  <c r="OA28" i="4"/>
  <c r="OE28" i="4"/>
  <c r="OI28" i="4"/>
  <c r="OM28" i="4"/>
  <c r="OQ28" i="4"/>
  <c r="OU28" i="4"/>
  <c r="OY28" i="4"/>
  <c r="PC28" i="4"/>
  <c r="PG28" i="4"/>
  <c r="PK28" i="4"/>
  <c r="PO28" i="4"/>
  <c r="PS28" i="4"/>
  <c r="PW28" i="4"/>
  <c r="QA28" i="4"/>
  <c r="QE28" i="4"/>
  <c r="QI28" i="4"/>
  <c r="QM28" i="4"/>
  <c r="QQ28" i="4"/>
  <c r="QU28" i="4"/>
  <c r="QY28" i="4"/>
  <c r="RC28" i="4"/>
  <c r="RG28" i="4"/>
  <c r="RK28" i="4"/>
  <c r="RO28" i="4"/>
  <c r="RS28" i="4"/>
  <c r="RW28" i="4"/>
  <c r="SA28" i="4"/>
  <c r="SE28" i="4"/>
  <c r="SI28" i="4"/>
  <c r="SM28" i="4"/>
  <c r="SQ28" i="4"/>
  <c r="SU28" i="4"/>
  <c r="SY28" i="4"/>
  <c r="TC28" i="4"/>
  <c r="MP28" i="4"/>
  <c r="MT28" i="4"/>
  <c r="MX28" i="4"/>
  <c r="NB28" i="4"/>
  <c r="NF28" i="4"/>
  <c r="NJ28" i="4"/>
  <c r="NN28" i="4"/>
  <c r="NR28" i="4"/>
  <c r="NV28" i="4"/>
  <c r="NZ28" i="4"/>
  <c r="OD28" i="4"/>
  <c r="OH28" i="4"/>
  <c r="OL28" i="4"/>
  <c r="OP28" i="4"/>
  <c r="OT28" i="4"/>
  <c r="OX28" i="4"/>
  <c r="PB28" i="4"/>
  <c r="PF28" i="4"/>
  <c r="PJ28" i="4"/>
  <c r="PN28" i="4"/>
  <c r="PR28" i="4"/>
  <c r="PV28" i="4"/>
  <c r="PZ28" i="4"/>
  <c r="QD28" i="4"/>
  <c r="QH28" i="4"/>
  <c r="QL28" i="4"/>
  <c r="QP28" i="4"/>
  <c r="QT28" i="4"/>
  <c r="QX28" i="4"/>
  <c r="RB28" i="4"/>
  <c r="RF28" i="4"/>
  <c r="RJ28" i="4"/>
  <c r="RN28" i="4"/>
  <c r="RR28" i="4"/>
  <c r="RV28" i="4"/>
  <c r="RZ28" i="4"/>
  <c r="SD28" i="4"/>
  <c r="SH28" i="4"/>
  <c r="SL28" i="4"/>
  <c r="SP28" i="4"/>
  <c r="ST28" i="4"/>
  <c r="SX28" i="4"/>
  <c r="TB28" i="4"/>
  <c r="NJ37" i="4"/>
  <c r="NF37" i="4"/>
  <c r="NB37" i="4"/>
  <c r="MX37" i="4"/>
  <c r="MT37" i="4"/>
  <c r="QN28" i="4"/>
  <c r="QJ28" i="4"/>
  <c r="QF28" i="4"/>
  <c r="QB28" i="4"/>
  <c r="PX28" i="4"/>
  <c r="MS36" i="4"/>
  <c r="MW36" i="4"/>
  <c r="NA36" i="4"/>
  <c r="NE36" i="4"/>
  <c r="NI36" i="4"/>
  <c r="NM36" i="4"/>
  <c r="NQ36" i="4"/>
  <c r="NU36" i="4"/>
  <c r="NY36" i="4"/>
  <c r="OC36" i="4"/>
  <c r="OG36" i="4"/>
  <c r="OK36" i="4"/>
  <c r="OO36" i="4"/>
  <c r="OS36" i="4"/>
  <c r="OW36" i="4"/>
  <c r="PA36" i="4"/>
  <c r="PE36" i="4"/>
  <c r="PI36" i="4"/>
  <c r="PM36" i="4"/>
  <c r="PQ36" i="4"/>
  <c r="PU36" i="4"/>
  <c r="PY36" i="4"/>
  <c r="QC36" i="4"/>
  <c r="QG36" i="4"/>
  <c r="QK36" i="4"/>
  <c r="QO36" i="4"/>
  <c r="QS36" i="4"/>
  <c r="QW36" i="4"/>
  <c r="RA36" i="4"/>
  <c r="RE36" i="4"/>
  <c r="RI36" i="4"/>
  <c r="RM36" i="4"/>
  <c r="RQ36" i="4"/>
  <c r="RU36" i="4"/>
  <c r="RY36" i="4"/>
  <c r="SC36" i="4"/>
  <c r="SG36" i="4"/>
  <c r="SK36" i="4"/>
  <c r="SO36" i="4"/>
  <c r="SS36" i="4"/>
  <c r="SW36" i="4"/>
  <c r="TA36" i="4"/>
  <c r="TE36" i="4"/>
  <c r="MQ36" i="4"/>
  <c r="MU36" i="4"/>
  <c r="MY36" i="4"/>
  <c r="NC36" i="4"/>
  <c r="NG36" i="4"/>
  <c r="NK36" i="4"/>
  <c r="NO36" i="4"/>
  <c r="NS36" i="4"/>
  <c r="NW36" i="4"/>
  <c r="OA36" i="4"/>
  <c r="OE36" i="4"/>
  <c r="OI36" i="4"/>
  <c r="OM36" i="4"/>
  <c r="OQ36" i="4"/>
  <c r="OU36" i="4"/>
  <c r="OY36" i="4"/>
  <c r="PC36" i="4"/>
  <c r="PG36" i="4"/>
  <c r="PK36" i="4"/>
  <c r="PO36" i="4"/>
  <c r="PS36" i="4"/>
  <c r="PW36" i="4"/>
  <c r="QA36" i="4"/>
  <c r="QE36" i="4"/>
  <c r="QI36" i="4"/>
  <c r="QM36" i="4"/>
  <c r="QQ36" i="4"/>
  <c r="QU36" i="4"/>
  <c r="QY36" i="4"/>
  <c r="RC36" i="4"/>
  <c r="RG36" i="4"/>
  <c r="RK36" i="4"/>
  <c r="RO36" i="4"/>
  <c r="RS36" i="4"/>
  <c r="RW36" i="4"/>
  <c r="SA36" i="4"/>
  <c r="SE36" i="4"/>
  <c r="SI36" i="4"/>
  <c r="SM36" i="4"/>
  <c r="SQ36" i="4"/>
  <c r="SU36" i="4"/>
  <c r="SY36" i="4"/>
  <c r="TC36" i="4"/>
  <c r="MP36" i="4"/>
  <c r="MT36" i="4"/>
  <c r="MX36" i="4"/>
  <c r="NB36" i="4"/>
  <c r="NF36" i="4"/>
  <c r="NJ36" i="4"/>
  <c r="NN36" i="4"/>
  <c r="NR36" i="4"/>
  <c r="NV36" i="4"/>
  <c r="NZ36" i="4"/>
  <c r="OD36" i="4"/>
  <c r="OH36" i="4"/>
  <c r="OL36" i="4"/>
  <c r="OP36" i="4"/>
  <c r="OT36" i="4"/>
  <c r="OX36" i="4"/>
  <c r="PB36" i="4"/>
  <c r="PF36" i="4"/>
  <c r="PJ36" i="4"/>
  <c r="PN36" i="4"/>
  <c r="PR36" i="4"/>
  <c r="MS34" i="4"/>
  <c r="MW34" i="4"/>
  <c r="NA34" i="4"/>
  <c r="NE34" i="4"/>
  <c r="NI34" i="4"/>
  <c r="NM34" i="4"/>
  <c r="NQ34" i="4"/>
  <c r="NU34" i="4"/>
  <c r="NY34" i="4"/>
  <c r="OC34" i="4"/>
  <c r="OG34" i="4"/>
  <c r="OK34" i="4"/>
  <c r="OO34" i="4"/>
  <c r="OS34" i="4"/>
  <c r="OW34" i="4"/>
  <c r="PA34" i="4"/>
  <c r="PE34" i="4"/>
  <c r="PI34" i="4"/>
  <c r="PM34" i="4"/>
  <c r="PQ34" i="4"/>
  <c r="PU34" i="4"/>
  <c r="PY34" i="4"/>
  <c r="QC34" i="4"/>
  <c r="QG34" i="4"/>
  <c r="QK34" i="4"/>
  <c r="QO34" i="4"/>
  <c r="QS34" i="4"/>
  <c r="QW34" i="4"/>
  <c r="RA34" i="4"/>
  <c r="RE34" i="4"/>
  <c r="RI34" i="4"/>
  <c r="RM34" i="4"/>
  <c r="RQ34" i="4"/>
  <c r="RU34" i="4"/>
  <c r="RY34" i="4"/>
  <c r="SC34" i="4"/>
  <c r="SG34" i="4"/>
  <c r="SK34" i="4"/>
  <c r="SO34" i="4"/>
  <c r="SS34" i="4"/>
  <c r="SW34" i="4"/>
  <c r="TA34" i="4"/>
  <c r="TE34" i="4"/>
  <c r="MQ34" i="4"/>
  <c r="MU34" i="4"/>
  <c r="MY34" i="4"/>
  <c r="NC34" i="4"/>
  <c r="NG34" i="4"/>
  <c r="NK34" i="4"/>
  <c r="NO34" i="4"/>
  <c r="NS34" i="4"/>
  <c r="NW34" i="4"/>
  <c r="OA34" i="4"/>
  <c r="OE34" i="4"/>
  <c r="OI34" i="4"/>
  <c r="OM34" i="4"/>
  <c r="OQ34" i="4"/>
  <c r="OU34" i="4"/>
  <c r="OY34" i="4"/>
  <c r="PC34" i="4"/>
  <c r="PG34" i="4"/>
  <c r="PK34" i="4"/>
  <c r="PO34" i="4"/>
  <c r="PS34" i="4"/>
  <c r="PW34" i="4"/>
  <c r="QA34" i="4"/>
  <c r="QE34" i="4"/>
  <c r="QI34" i="4"/>
  <c r="QM34" i="4"/>
  <c r="QQ34" i="4"/>
  <c r="QU34" i="4"/>
  <c r="QY34" i="4"/>
  <c r="RC34" i="4"/>
  <c r="RG34" i="4"/>
  <c r="RK34" i="4"/>
  <c r="RO34" i="4"/>
  <c r="RS34" i="4"/>
  <c r="RW34" i="4"/>
  <c r="SA34" i="4"/>
  <c r="SE34" i="4"/>
  <c r="SI34" i="4"/>
  <c r="SM34" i="4"/>
  <c r="SQ34" i="4"/>
  <c r="SU34" i="4"/>
  <c r="SY34" i="4"/>
  <c r="TC34" i="4"/>
  <c r="MP34" i="4"/>
  <c r="MT34" i="4"/>
  <c r="MX34" i="4"/>
  <c r="NB34" i="4"/>
  <c r="NF34" i="4"/>
  <c r="NJ34" i="4"/>
  <c r="NN34" i="4"/>
  <c r="NR34" i="4"/>
  <c r="NV34" i="4"/>
  <c r="NZ34" i="4"/>
  <c r="OD34" i="4"/>
  <c r="OH34" i="4"/>
  <c r="OL34" i="4"/>
  <c r="OP34" i="4"/>
  <c r="OT34" i="4"/>
  <c r="OX34" i="4"/>
  <c r="PB34" i="4"/>
  <c r="PF34" i="4"/>
  <c r="PJ34" i="4"/>
  <c r="PN34" i="4"/>
  <c r="PR34" i="4"/>
  <c r="PV34" i="4"/>
  <c r="PZ34" i="4"/>
  <c r="QD34" i="4"/>
  <c r="QH34" i="4"/>
  <c r="QL34" i="4"/>
  <c r="QP34" i="4"/>
  <c r="QT34" i="4"/>
  <c r="QX34" i="4"/>
  <c r="RB34" i="4"/>
  <c r="RF34" i="4"/>
  <c r="RJ34" i="4"/>
  <c r="RN34" i="4"/>
  <c r="RR34" i="4"/>
  <c r="RV34" i="4"/>
  <c r="RZ34" i="4"/>
  <c r="SD34" i="4"/>
  <c r="SH40" i="4"/>
  <c r="SD40" i="4"/>
  <c r="RZ40" i="4"/>
  <c r="RV40" i="4"/>
  <c r="RR40" i="4"/>
  <c r="RN40" i="4"/>
  <c r="RJ40" i="4"/>
  <c r="RF40" i="4"/>
  <c r="RB40" i="4"/>
  <c r="QX40" i="4"/>
  <c r="QT40" i="4"/>
  <c r="QP40" i="4"/>
  <c r="QL40" i="4"/>
  <c r="QH40" i="4"/>
  <c r="QD40" i="4"/>
  <c r="PZ40" i="4"/>
  <c r="PV40" i="4"/>
  <c r="PR40" i="4"/>
  <c r="PN40" i="4"/>
  <c r="PJ40" i="4"/>
  <c r="PF40" i="4"/>
  <c r="PB40" i="4"/>
  <c r="OX40" i="4"/>
  <c r="OT40" i="4"/>
  <c r="OP40" i="4"/>
  <c r="OL40" i="4"/>
  <c r="OH40" i="4"/>
  <c r="OD40" i="4"/>
  <c r="NZ40" i="4"/>
  <c r="NV40" i="4"/>
  <c r="NR40" i="4"/>
  <c r="NN40" i="4"/>
  <c r="NJ40" i="4"/>
  <c r="NF40" i="4"/>
  <c r="NB40" i="4"/>
  <c r="MX40" i="4"/>
  <c r="MT40" i="4"/>
  <c r="MP40" i="4"/>
  <c r="SD38" i="4"/>
  <c r="RZ38" i="4"/>
  <c r="RV38" i="4"/>
  <c r="RR38" i="4"/>
  <c r="RN38" i="4"/>
  <c r="RJ38" i="4"/>
  <c r="RF38" i="4"/>
  <c r="RB38" i="4"/>
  <c r="QX38" i="4"/>
  <c r="QT38" i="4"/>
  <c r="QP38" i="4"/>
  <c r="QL38" i="4"/>
  <c r="QH38" i="4"/>
  <c r="QD38" i="4"/>
  <c r="PZ38" i="4"/>
  <c r="PV38" i="4"/>
  <c r="PR38" i="4"/>
  <c r="PN38" i="4"/>
  <c r="PJ38" i="4"/>
  <c r="PF38" i="4"/>
  <c r="PB38" i="4"/>
  <c r="OX38" i="4"/>
  <c r="OT38" i="4"/>
  <c r="OP38" i="4"/>
  <c r="OL38" i="4"/>
  <c r="OH38" i="4"/>
  <c r="OD38" i="4"/>
  <c r="NZ38" i="4"/>
  <c r="NV38" i="4"/>
  <c r="NR38" i="4"/>
  <c r="NN38" i="4"/>
  <c r="NJ38" i="4"/>
  <c r="NF38" i="4"/>
  <c r="NB38" i="4"/>
  <c r="MX38" i="4"/>
  <c r="MT38" i="4"/>
  <c r="MP38" i="4"/>
  <c r="QN37" i="4"/>
  <c r="QJ37" i="4"/>
  <c r="QF37" i="4"/>
  <c r="QB37" i="4"/>
  <c r="PX37" i="4"/>
  <c r="PT37" i="4"/>
  <c r="PP37" i="4"/>
  <c r="PL37" i="4"/>
  <c r="PH37" i="4"/>
  <c r="PD37" i="4"/>
  <c r="OZ37" i="4"/>
  <c r="OV37" i="4"/>
  <c r="OR37" i="4"/>
  <c r="ON37" i="4"/>
  <c r="OJ37" i="4"/>
  <c r="OF37" i="4"/>
  <c r="OB37" i="4"/>
  <c r="NX37" i="4"/>
  <c r="NT37" i="4"/>
  <c r="NP37" i="4"/>
  <c r="NL37" i="4"/>
  <c r="NG37" i="4"/>
  <c r="MY37" i="4"/>
  <c r="MQ37" i="4"/>
  <c r="SB36" i="4"/>
  <c r="RX36" i="4"/>
  <c r="RT36" i="4"/>
  <c r="RP36" i="4"/>
  <c r="RL36" i="4"/>
  <c r="RH36" i="4"/>
  <c r="RD36" i="4"/>
  <c r="QZ36" i="4"/>
  <c r="QV36" i="4"/>
  <c r="QR36" i="4"/>
  <c r="QN36" i="4"/>
  <c r="QJ36" i="4"/>
  <c r="QF36" i="4"/>
  <c r="QB36" i="4"/>
  <c r="PX36" i="4"/>
  <c r="PT36" i="4"/>
  <c r="PP36" i="4"/>
  <c r="PL36" i="4"/>
  <c r="PH36" i="4"/>
  <c r="PD36" i="4"/>
  <c r="OZ36" i="4"/>
  <c r="OV36" i="4"/>
  <c r="OR36" i="4"/>
  <c r="ON36" i="4"/>
  <c r="OJ36" i="4"/>
  <c r="OF36" i="4"/>
  <c r="OB36" i="4"/>
  <c r="NX36" i="4"/>
  <c r="NT36" i="4"/>
  <c r="NP36" i="4"/>
  <c r="NL36" i="4"/>
  <c r="NH36" i="4"/>
  <c r="ND36" i="4"/>
  <c r="MZ36" i="4"/>
  <c r="MV36" i="4"/>
  <c r="MR36" i="4"/>
  <c r="RL34" i="4"/>
  <c r="RH34" i="4"/>
  <c r="RD34" i="4"/>
  <c r="QZ34" i="4"/>
  <c r="QV34" i="4"/>
  <c r="QR34" i="4"/>
  <c r="QN34" i="4"/>
  <c r="QJ34" i="4"/>
  <c r="QF34" i="4"/>
  <c r="QB34" i="4"/>
  <c r="PX34" i="4"/>
  <c r="PT34" i="4"/>
  <c r="PP34" i="4"/>
  <c r="PL34" i="4"/>
  <c r="PH34" i="4"/>
  <c r="PD34" i="4"/>
  <c r="OZ34" i="4"/>
  <c r="OV34" i="4"/>
  <c r="OR34" i="4"/>
  <c r="ON34" i="4"/>
  <c r="OJ34" i="4"/>
  <c r="OF34" i="4"/>
  <c r="OB34" i="4"/>
  <c r="NX34" i="4"/>
  <c r="NT34" i="4"/>
  <c r="NP34" i="4"/>
  <c r="NL34" i="4"/>
  <c r="NH34" i="4"/>
  <c r="ND34" i="4"/>
  <c r="MZ34" i="4"/>
  <c r="MV34" i="4"/>
  <c r="MR34" i="4"/>
  <c r="MS30" i="4"/>
  <c r="MW30" i="4"/>
  <c r="NA30" i="4"/>
  <c r="NE30" i="4"/>
  <c r="NI30" i="4"/>
  <c r="NM30" i="4"/>
  <c r="NQ30" i="4"/>
  <c r="NU30" i="4"/>
  <c r="NY30" i="4"/>
  <c r="OC30" i="4"/>
  <c r="OG30" i="4"/>
  <c r="OK30" i="4"/>
  <c r="OO30" i="4"/>
  <c r="OS30" i="4"/>
  <c r="OW30" i="4"/>
  <c r="PA30" i="4"/>
  <c r="PE30" i="4"/>
  <c r="PI30" i="4"/>
  <c r="PM30" i="4"/>
  <c r="PQ30" i="4"/>
  <c r="PU30" i="4"/>
  <c r="PY30" i="4"/>
  <c r="QC30" i="4"/>
  <c r="QG30" i="4"/>
  <c r="QK30" i="4"/>
  <c r="QO30" i="4"/>
  <c r="QS30" i="4"/>
  <c r="QW30" i="4"/>
  <c r="RA30" i="4"/>
  <c r="RE30" i="4"/>
  <c r="RI30" i="4"/>
  <c r="RM30" i="4"/>
  <c r="RQ30" i="4"/>
  <c r="RU30" i="4"/>
  <c r="RY30" i="4"/>
  <c r="SC30" i="4"/>
  <c r="SG30" i="4"/>
  <c r="SK30" i="4"/>
  <c r="SO30" i="4"/>
  <c r="SS30" i="4"/>
  <c r="SW30" i="4"/>
  <c r="TA30" i="4"/>
  <c r="TE30" i="4"/>
  <c r="MR30" i="4"/>
  <c r="MV30" i="4"/>
  <c r="MZ30" i="4"/>
  <c r="ND30" i="4"/>
  <c r="NH30" i="4"/>
  <c r="NL30" i="4"/>
  <c r="NP30" i="4"/>
  <c r="NT30" i="4"/>
  <c r="NX30" i="4"/>
  <c r="MQ30" i="4"/>
  <c r="MU30" i="4"/>
  <c r="MY30" i="4"/>
  <c r="NC30" i="4"/>
  <c r="NG30" i="4"/>
  <c r="NK30" i="4"/>
  <c r="NO30" i="4"/>
  <c r="NS30" i="4"/>
  <c r="NW30" i="4"/>
  <c r="OA30" i="4"/>
  <c r="OE30" i="4"/>
  <c r="OI30" i="4"/>
  <c r="OM30" i="4"/>
  <c r="OQ30" i="4"/>
  <c r="OU30" i="4"/>
  <c r="OY30" i="4"/>
  <c r="PC30" i="4"/>
  <c r="PG30" i="4"/>
  <c r="PK30" i="4"/>
  <c r="PO30" i="4"/>
  <c r="PS30" i="4"/>
  <c r="PW30" i="4"/>
  <c r="QA30" i="4"/>
  <c r="QE30" i="4"/>
  <c r="QI30" i="4"/>
  <c r="QM30" i="4"/>
  <c r="QQ30" i="4"/>
  <c r="QU30" i="4"/>
  <c r="QY30" i="4"/>
  <c r="RC30" i="4"/>
  <c r="RG30" i="4"/>
  <c r="RK30" i="4"/>
  <c r="RO30" i="4"/>
  <c r="RS30" i="4"/>
  <c r="RW30" i="4"/>
  <c r="SA30" i="4"/>
  <c r="SE30" i="4"/>
  <c r="SI30" i="4"/>
  <c r="SM30" i="4"/>
  <c r="SQ30" i="4"/>
  <c r="SU30" i="4"/>
  <c r="SY30" i="4"/>
  <c r="TC30" i="4"/>
  <c r="MP30" i="4"/>
  <c r="MT30" i="4"/>
  <c r="MX30" i="4"/>
  <c r="NB30" i="4"/>
  <c r="NF30" i="4"/>
  <c r="NJ30" i="4"/>
  <c r="NN30" i="4"/>
  <c r="NR30" i="4"/>
  <c r="NV30" i="4"/>
  <c r="NZ30" i="4"/>
  <c r="OD30" i="4"/>
  <c r="OH30" i="4"/>
  <c r="OL30" i="4"/>
  <c r="OP30" i="4"/>
  <c r="OT30" i="4"/>
  <c r="OX30" i="4"/>
  <c r="PB30" i="4"/>
  <c r="PF30" i="4"/>
  <c r="PJ30" i="4"/>
  <c r="PN30" i="4"/>
  <c r="PR30" i="4"/>
  <c r="PV30" i="4"/>
  <c r="PZ30" i="4"/>
  <c r="QD30" i="4"/>
  <c r="QH30" i="4"/>
  <c r="QL30" i="4"/>
  <c r="QP30" i="4"/>
  <c r="QT30" i="4"/>
  <c r="QX30" i="4"/>
  <c r="RB30" i="4"/>
  <c r="RF30" i="4"/>
  <c r="RJ30" i="4"/>
  <c r="RN30" i="4"/>
  <c r="RR30" i="4"/>
  <c r="RV30" i="4"/>
  <c r="RZ30" i="4"/>
  <c r="SD30" i="4"/>
  <c r="SH30" i="4"/>
  <c r="SL30" i="4"/>
  <c r="SP30" i="4"/>
  <c r="ST30" i="4"/>
  <c r="SX30" i="4"/>
  <c r="TB30" i="4"/>
  <c r="SM40" i="4"/>
  <c r="SI40" i="4"/>
  <c r="SE40" i="4"/>
  <c r="SA40" i="4"/>
  <c r="RW40" i="4"/>
  <c r="RS40" i="4"/>
  <c r="RO40" i="4"/>
  <c r="RK40" i="4"/>
  <c r="RG40" i="4"/>
  <c r="RC40" i="4"/>
  <c r="QY40" i="4"/>
  <c r="QU40" i="4"/>
  <c r="QQ40" i="4"/>
  <c r="QM40" i="4"/>
  <c r="QI40" i="4"/>
  <c r="QE40" i="4"/>
  <c r="QA40" i="4"/>
  <c r="PW40" i="4"/>
  <c r="PS40" i="4"/>
  <c r="PO40" i="4"/>
  <c r="PK40" i="4"/>
  <c r="PG40" i="4"/>
  <c r="PC40" i="4"/>
  <c r="OY40" i="4"/>
  <c r="OU40" i="4"/>
  <c r="OQ40" i="4"/>
  <c r="OM40" i="4"/>
  <c r="OI40" i="4"/>
  <c r="OE40" i="4"/>
  <c r="OA40" i="4"/>
  <c r="NW40" i="4"/>
  <c r="NS40" i="4"/>
  <c r="NO40" i="4"/>
  <c r="NK40" i="4"/>
  <c r="NG40" i="4"/>
  <c r="NC40" i="4"/>
  <c r="MY40" i="4"/>
  <c r="MU40" i="4"/>
  <c r="RO38" i="4"/>
  <c r="RK38" i="4"/>
  <c r="RG38" i="4"/>
  <c r="RC38" i="4"/>
  <c r="QY38" i="4"/>
  <c r="QU38" i="4"/>
  <c r="QQ38" i="4"/>
  <c r="QM38" i="4"/>
  <c r="QI38" i="4"/>
  <c r="QE38" i="4"/>
  <c r="QA38" i="4"/>
  <c r="PW38" i="4"/>
  <c r="PS38" i="4"/>
  <c r="PO38" i="4"/>
  <c r="PK38" i="4"/>
  <c r="PG38" i="4"/>
  <c r="PC38" i="4"/>
  <c r="OY38" i="4"/>
  <c r="OU38" i="4"/>
  <c r="OQ38" i="4"/>
  <c r="OM38" i="4"/>
  <c r="OI38" i="4"/>
  <c r="OE38" i="4"/>
  <c r="OA38" i="4"/>
  <c r="NW38" i="4"/>
  <c r="NS38" i="4"/>
  <c r="NO38" i="4"/>
  <c r="NK38" i="4"/>
  <c r="NG38" i="4"/>
  <c r="NC38" i="4"/>
  <c r="MY38" i="4"/>
  <c r="MU38" i="4"/>
  <c r="NQ37" i="4"/>
  <c r="NM37" i="4"/>
  <c r="NH37" i="4"/>
  <c r="NA37" i="4"/>
  <c r="MS37" i="4"/>
  <c r="QN30" i="4"/>
  <c r="QJ30" i="4"/>
  <c r="QF30" i="4"/>
  <c r="QB30" i="4"/>
  <c r="PX30" i="4"/>
  <c r="PT30" i="4"/>
  <c r="PP30" i="4"/>
  <c r="PL30" i="4"/>
  <c r="PH30" i="4"/>
  <c r="PD30" i="4"/>
  <c r="OZ30" i="4"/>
  <c r="OV30" i="4"/>
  <c r="OR30" i="4"/>
  <c r="ON30" i="4"/>
  <c r="OJ30" i="4"/>
  <c r="OF30" i="4"/>
  <c r="OB30" i="4"/>
  <c r="MP23" i="4"/>
  <c r="MT23" i="4"/>
  <c r="MX23" i="4"/>
  <c r="NB23" i="4"/>
  <c r="NF23" i="4"/>
  <c r="NJ23" i="4"/>
  <c r="NN23" i="4"/>
  <c r="NR23" i="4"/>
  <c r="NV23" i="4"/>
  <c r="NZ23" i="4"/>
  <c r="OD23" i="4"/>
  <c r="OH23" i="4"/>
  <c r="OL23" i="4"/>
  <c r="OP23" i="4"/>
  <c r="OT23" i="4"/>
  <c r="OX23" i="4"/>
  <c r="PB23" i="4"/>
  <c r="PF23" i="4"/>
  <c r="PJ23" i="4"/>
  <c r="PN23" i="4"/>
  <c r="PR23" i="4"/>
  <c r="PV23" i="4"/>
  <c r="PZ23" i="4"/>
  <c r="QD23" i="4"/>
  <c r="QH23" i="4"/>
  <c r="QL23" i="4"/>
  <c r="QP23" i="4"/>
  <c r="QT23" i="4"/>
  <c r="QX23" i="4"/>
  <c r="RB23" i="4"/>
  <c r="RF23" i="4"/>
  <c r="RJ23" i="4"/>
  <c r="RN23" i="4"/>
  <c r="RR23" i="4"/>
  <c r="RV23" i="4"/>
  <c r="RZ23" i="4"/>
  <c r="SD23" i="4"/>
  <c r="SH23" i="4"/>
  <c r="SL23" i="4"/>
  <c r="SP23" i="4"/>
  <c r="ST23" i="4"/>
  <c r="SX23" i="4"/>
  <c r="TB23" i="4"/>
  <c r="MR23" i="4"/>
  <c r="MV23" i="4"/>
  <c r="MZ23" i="4"/>
  <c r="ND23" i="4"/>
  <c r="NH23" i="4"/>
  <c r="NL23" i="4"/>
  <c r="NP23" i="4"/>
  <c r="NT23" i="4"/>
  <c r="NX23" i="4"/>
  <c r="OB23" i="4"/>
  <c r="OF23" i="4"/>
  <c r="OJ23" i="4"/>
  <c r="ON23" i="4"/>
  <c r="OR23" i="4"/>
  <c r="OV23" i="4"/>
  <c r="OZ23" i="4"/>
  <c r="PD23" i="4"/>
  <c r="PH23" i="4"/>
  <c r="PL23" i="4"/>
  <c r="PP23" i="4"/>
  <c r="PT23" i="4"/>
  <c r="PX23" i="4"/>
  <c r="QB23" i="4"/>
  <c r="QF23" i="4"/>
  <c r="QJ23" i="4"/>
  <c r="QN23" i="4"/>
  <c r="QR23" i="4"/>
  <c r="QV23" i="4"/>
  <c r="QZ23" i="4"/>
  <c r="RD23" i="4"/>
  <c r="RH23" i="4"/>
  <c r="RL23" i="4"/>
  <c r="RP23" i="4"/>
  <c r="RT23" i="4"/>
  <c r="RX23" i="4"/>
  <c r="SB23" i="4"/>
  <c r="SF23" i="4"/>
  <c r="SJ23" i="4"/>
  <c r="SN23" i="4"/>
  <c r="SR23" i="4"/>
  <c r="SV23" i="4"/>
  <c r="SZ23" i="4"/>
  <c r="TD23" i="4"/>
  <c r="QJ35" i="4"/>
  <c r="QF35" i="4"/>
  <c r="QB35" i="4"/>
  <c r="PX35" i="4"/>
  <c r="PT35" i="4"/>
  <c r="PP35" i="4"/>
  <c r="PL35" i="4"/>
  <c r="PH35" i="4"/>
  <c r="PD35" i="4"/>
  <c r="OZ35" i="4"/>
  <c r="OV35" i="4"/>
  <c r="OR35" i="4"/>
  <c r="ON35" i="4"/>
  <c r="OJ35" i="4"/>
  <c r="OF35" i="4"/>
  <c r="OB35" i="4"/>
  <c r="NX35" i="4"/>
  <c r="NT35" i="4"/>
  <c r="NP35" i="4"/>
  <c r="NL35" i="4"/>
  <c r="NH35" i="4"/>
  <c r="ND35" i="4"/>
  <c r="MZ35" i="4"/>
  <c r="MV35" i="4"/>
  <c r="MR35" i="4"/>
  <c r="TD33" i="4"/>
  <c r="SZ33" i="4"/>
  <c r="SV33" i="4"/>
  <c r="SR33" i="4"/>
  <c r="SN33" i="4"/>
  <c r="SJ33" i="4"/>
  <c r="SF33" i="4"/>
  <c r="SB33" i="4"/>
  <c r="RX33" i="4"/>
  <c r="RT33" i="4"/>
  <c r="RP33" i="4"/>
  <c r="RL33" i="4"/>
  <c r="RH33" i="4"/>
  <c r="RD33" i="4"/>
  <c r="QZ33" i="4"/>
  <c r="QV33" i="4"/>
  <c r="QR33" i="4"/>
  <c r="QN33" i="4"/>
  <c r="QJ33" i="4"/>
  <c r="QF33" i="4"/>
  <c r="QB33" i="4"/>
  <c r="PX33" i="4"/>
  <c r="PT33" i="4"/>
  <c r="PP33" i="4"/>
  <c r="PL33" i="4"/>
  <c r="PH33" i="4"/>
  <c r="PD33" i="4"/>
  <c r="OZ33" i="4"/>
  <c r="OV33" i="4"/>
  <c r="OR33" i="4"/>
  <c r="ON33" i="4"/>
  <c r="OJ33" i="4"/>
  <c r="OF33" i="4"/>
  <c r="OB33" i="4"/>
  <c r="NX33" i="4"/>
  <c r="NT33" i="4"/>
  <c r="NP33" i="4"/>
  <c r="NL33" i="4"/>
  <c r="NH33" i="4"/>
  <c r="ND33" i="4"/>
  <c r="MZ33" i="4"/>
  <c r="MV33" i="4"/>
  <c r="MR33" i="4"/>
  <c r="TD31" i="4"/>
  <c r="SZ31" i="4"/>
  <c r="SV31" i="4"/>
  <c r="SR31" i="4"/>
  <c r="SN31" i="4"/>
  <c r="SJ31" i="4"/>
  <c r="SF31" i="4"/>
  <c r="SB31" i="4"/>
  <c r="RX31" i="4"/>
  <c r="RT31" i="4"/>
  <c r="RP31" i="4"/>
  <c r="RL31" i="4"/>
  <c r="RH31" i="4"/>
  <c r="RD31" i="4"/>
  <c r="QZ31" i="4"/>
  <c r="QV31" i="4"/>
  <c r="QR31" i="4"/>
  <c r="QN31" i="4"/>
  <c r="QJ31" i="4"/>
  <c r="QF31" i="4"/>
  <c r="QB31" i="4"/>
  <c r="PX31" i="4"/>
  <c r="PT31" i="4"/>
  <c r="PP31" i="4"/>
  <c r="PL31" i="4"/>
  <c r="PH31" i="4"/>
  <c r="PD31" i="4"/>
  <c r="OZ31" i="4"/>
  <c r="OV31" i="4"/>
  <c r="OR31" i="4"/>
  <c r="ON31" i="4"/>
  <c r="OJ31" i="4"/>
  <c r="OF31" i="4"/>
  <c r="OB31" i="4"/>
  <c r="NX31" i="4"/>
  <c r="NT31" i="4"/>
  <c r="NP31" i="4"/>
  <c r="NL31" i="4"/>
  <c r="NH31" i="4"/>
  <c r="ND31" i="4"/>
  <c r="MZ31" i="4"/>
  <c r="MV31" i="4"/>
  <c r="MR31" i="4"/>
  <c r="TD27" i="4"/>
  <c r="SZ27" i="4"/>
  <c r="SV27" i="4"/>
  <c r="SR27" i="4"/>
  <c r="SN27" i="4"/>
  <c r="SJ27" i="4"/>
  <c r="SF27" i="4"/>
  <c r="SB27" i="4"/>
  <c r="RX27" i="4"/>
  <c r="RT27" i="4"/>
  <c r="RP27" i="4"/>
  <c r="RL27" i="4"/>
  <c r="RH27" i="4"/>
  <c r="RD27" i="4"/>
  <c r="QZ27" i="4"/>
  <c r="QV27" i="4"/>
  <c r="QR27" i="4"/>
  <c r="QN27" i="4"/>
  <c r="QJ27" i="4"/>
  <c r="QF27" i="4"/>
  <c r="QB27" i="4"/>
  <c r="PX27" i="4"/>
  <c r="PT27" i="4"/>
  <c r="PP27" i="4"/>
  <c r="PL27" i="4"/>
  <c r="PH27" i="4"/>
  <c r="PD27" i="4"/>
  <c r="OZ27" i="4"/>
  <c r="OV27" i="4"/>
  <c r="OR27" i="4"/>
  <c r="ON27" i="4"/>
  <c r="OJ27" i="4"/>
  <c r="OF27" i="4"/>
  <c r="OB27" i="4"/>
  <c r="NX27" i="4"/>
  <c r="NT27" i="4"/>
  <c r="NP27" i="4"/>
  <c r="NL27" i="4"/>
  <c r="NH27" i="4"/>
  <c r="ND27" i="4"/>
  <c r="MZ27" i="4"/>
  <c r="MV27" i="4"/>
  <c r="MR27" i="4"/>
  <c r="RW25" i="4"/>
  <c r="RS25" i="4"/>
  <c r="RO25" i="4"/>
  <c r="RK25" i="4"/>
  <c r="RG25" i="4"/>
  <c r="RC25" i="4"/>
  <c r="QY25" i="4"/>
  <c r="QU25" i="4"/>
  <c r="QQ25" i="4"/>
  <c r="QM25" i="4"/>
  <c r="QI25" i="4"/>
  <c r="QE25" i="4"/>
  <c r="QA25" i="4"/>
  <c r="PW25" i="4"/>
  <c r="PS25" i="4"/>
  <c r="PO25" i="4"/>
  <c r="PK25" i="4"/>
  <c r="PG25" i="4"/>
  <c r="PC25" i="4"/>
  <c r="OY25" i="4"/>
  <c r="OU25" i="4"/>
  <c r="OQ25" i="4"/>
  <c r="OM25" i="4"/>
  <c r="OI25" i="4"/>
  <c r="OE25" i="4"/>
  <c r="OA25" i="4"/>
  <c r="NW25" i="4"/>
  <c r="NS25" i="4"/>
  <c r="NO25" i="4"/>
  <c r="NK25" i="4"/>
  <c r="NG25" i="4"/>
  <c r="NC25" i="4"/>
  <c r="MY25" i="4"/>
  <c r="MU25" i="4"/>
  <c r="MQ25" i="4"/>
  <c r="FU26" i="4"/>
  <c r="SK26" i="4"/>
  <c r="TA26" i="4"/>
  <c r="RE26" i="4"/>
  <c r="QO26" i="4"/>
  <c r="OS26" i="4"/>
  <c r="OC26" i="4"/>
  <c r="SW26" i="4"/>
  <c r="SX25" i="4"/>
  <c r="SP25" i="4"/>
  <c r="SH25" i="4"/>
  <c r="RZ25" i="4"/>
  <c r="RR25" i="4"/>
  <c r="RJ25" i="4"/>
  <c r="RB25" i="4"/>
  <c r="QT25" i="4"/>
  <c r="QL25" i="4"/>
  <c r="PZ25" i="4"/>
  <c r="PJ25" i="4"/>
  <c r="OT25" i="4"/>
  <c r="MP25" i="4"/>
  <c r="MT25" i="4"/>
  <c r="MX25" i="4"/>
  <c r="NB25" i="4"/>
  <c r="NF25" i="4"/>
  <c r="NJ25" i="4"/>
  <c r="NN25" i="4"/>
  <c r="NR25" i="4"/>
  <c r="MR25" i="4"/>
  <c r="MV25" i="4"/>
  <c r="MZ25" i="4"/>
  <c r="ND25" i="4"/>
  <c r="NH25" i="4"/>
  <c r="NL25" i="4"/>
  <c r="NP25" i="4"/>
  <c r="NT25" i="4"/>
  <c r="NX25" i="4"/>
  <c r="OB25" i="4"/>
  <c r="OF25" i="4"/>
  <c r="OJ25" i="4"/>
  <c r="ON25" i="4"/>
  <c r="OR25" i="4"/>
  <c r="OV25" i="4"/>
  <c r="OZ25" i="4"/>
  <c r="PD25" i="4"/>
  <c r="PH25" i="4"/>
  <c r="PL25" i="4"/>
  <c r="PP25" i="4"/>
  <c r="PT25" i="4"/>
  <c r="PX25" i="4"/>
  <c r="QB25" i="4"/>
  <c r="QF25" i="4"/>
  <c r="SF36" i="4"/>
  <c r="NZ35" i="4"/>
  <c r="NV35" i="4"/>
  <c r="NR35" i="4"/>
  <c r="NN35" i="4"/>
  <c r="NJ35" i="4"/>
  <c r="NF35" i="4"/>
  <c r="NB35" i="4"/>
  <c r="MX35" i="4"/>
  <c r="MT35" i="4"/>
  <c r="MP35" i="4"/>
  <c r="RP34" i="4"/>
  <c r="OD33" i="4"/>
  <c r="NZ33" i="4"/>
  <c r="NV33" i="4"/>
  <c r="NR33" i="4"/>
  <c r="NN33" i="4"/>
  <c r="NJ33" i="4"/>
  <c r="NF33" i="4"/>
  <c r="NB33" i="4"/>
  <c r="MX33" i="4"/>
  <c r="MT33" i="4"/>
  <c r="MP33" i="4"/>
  <c r="QZ32" i="4"/>
  <c r="OX31" i="4"/>
  <c r="OT31" i="4"/>
  <c r="OP31" i="4"/>
  <c r="OL31" i="4"/>
  <c r="OH31" i="4"/>
  <c r="OD31" i="4"/>
  <c r="NZ31" i="4"/>
  <c r="NV31" i="4"/>
  <c r="NR31" i="4"/>
  <c r="NN31" i="4"/>
  <c r="NJ31" i="4"/>
  <c r="NF31" i="4"/>
  <c r="NB31" i="4"/>
  <c r="MX31" i="4"/>
  <c r="MT31" i="4"/>
  <c r="MP31" i="4"/>
  <c r="QR30" i="4"/>
  <c r="QR28" i="4"/>
  <c r="SL27" i="4"/>
  <c r="SH27" i="4"/>
  <c r="SD27" i="4"/>
  <c r="RZ27" i="4"/>
  <c r="RV27" i="4"/>
  <c r="RR27" i="4"/>
  <c r="RN27" i="4"/>
  <c r="RJ27" i="4"/>
  <c r="RF27" i="4"/>
  <c r="RB27" i="4"/>
  <c r="QX27" i="4"/>
  <c r="QT27" i="4"/>
  <c r="QP27" i="4"/>
  <c r="QL27" i="4"/>
  <c r="QH27" i="4"/>
  <c r="QD27" i="4"/>
  <c r="PZ27" i="4"/>
  <c r="PV27" i="4"/>
  <c r="PR27" i="4"/>
  <c r="PN27" i="4"/>
  <c r="PJ27" i="4"/>
  <c r="PF27" i="4"/>
  <c r="PB27" i="4"/>
  <c r="OX27" i="4"/>
  <c r="OT27" i="4"/>
  <c r="OP27" i="4"/>
  <c r="OL27" i="4"/>
  <c r="OH27" i="4"/>
  <c r="OD27" i="4"/>
  <c r="NZ27" i="4"/>
  <c r="NV27" i="4"/>
  <c r="NR27" i="4"/>
  <c r="NN27" i="4"/>
  <c r="NJ27" i="4"/>
  <c r="NF27" i="4"/>
  <c r="NB27" i="4"/>
  <c r="MX27" i="4"/>
  <c r="MT27" i="4"/>
  <c r="MP27" i="4"/>
  <c r="MQ23" i="4"/>
  <c r="QY35" i="4"/>
  <c r="QU35" i="4"/>
  <c r="QQ35" i="4"/>
  <c r="QM35" i="4"/>
  <c r="QI35" i="4"/>
  <c r="QE35" i="4"/>
  <c r="QA35" i="4"/>
  <c r="PW35" i="4"/>
  <c r="PS35" i="4"/>
  <c r="PO35" i="4"/>
  <c r="PK35" i="4"/>
  <c r="PG35" i="4"/>
  <c r="PC35" i="4"/>
  <c r="OY35" i="4"/>
  <c r="OU35" i="4"/>
  <c r="OQ35" i="4"/>
  <c r="OM35" i="4"/>
  <c r="OI35" i="4"/>
  <c r="OE35" i="4"/>
  <c r="OA35" i="4"/>
  <c r="NW35" i="4"/>
  <c r="NS35" i="4"/>
  <c r="NO35" i="4"/>
  <c r="NK35" i="4"/>
  <c r="NG35" i="4"/>
  <c r="NC35" i="4"/>
  <c r="MY35" i="4"/>
  <c r="MU35" i="4"/>
  <c r="RW33" i="4"/>
  <c r="RS33" i="4"/>
  <c r="RO33" i="4"/>
  <c r="RK33" i="4"/>
  <c r="RG33" i="4"/>
  <c r="RC33" i="4"/>
  <c r="QY33" i="4"/>
  <c r="QU33" i="4"/>
  <c r="QQ33" i="4"/>
  <c r="QM33" i="4"/>
  <c r="QI33" i="4"/>
  <c r="QE33" i="4"/>
  <c r="QA33" i="4"/>
  <c r="PW33" i="4"/>
  <c r="PS33" i="4"/>
  <c r="PO33" i="4"/>
  <c r="PK33" i="4"/>
  <c r="PG33" i="4"/>
  <c r="PC33" i="4"/>
  <c r="OY33" i="4"/>
  <c r="OU33" i="4"/>
  <c r="OQ33" i="4"/>
  <c r="OM33" i="4"/>
  <c r="OI33" i="4"/>
  <c r="OE33" i="4"/>
  <c r="OA33" i="4"/>
  <c r="NW33" i="4"/>
  <c r="NS33" i="4"/>
  <c r="NO33" i="4"/>
  <c r="NK33" i="4"/>
  <c r="NG33" i="4"/>
  <c r="NC33" i="4"/>
  <c r="MY33" i="4"/>
  <c r="MU33" i="4"/>
  <c r="SQ31" i="4"/>
  <c r="SM31" i="4"/>
  <c r="SI31" i="4"/>
  <c r="SE31" i="4"/>
  <c r="SA31" i="4"/>
  <c r="RW31" i="4"/>
  <c r="RS31" i="4"/>
  <c r="RO31" i="4"/>
  <c r="RK31" i="4"/>
  <c r="RG31" i="4"/>
  <c r="RC31" i="4"/>
  <c r="QY31" i="4"/>
  <c r="QU31" i="4"/>
  <c r="QQ31" i="4"/>
  <c r="QM31" i="4"/>
  <c r="QI31" i="4"/>
  <c r="QE31" i="4"/>
  <c r="QA31" i="4"/>
  <c r="PW31" i="4"/>
  <c r="PS31" i="4"/>
  <c r="PO31" i="4"/>
  <c r="PK31" i="4"/>
  <c r="PG31" i="4"/>
  <c r="PC31" i="4"/>
  <c r="OY31" i="4"/>
  <c r="OU31" i="4"/>
  <c r="OQ31" i="4"/>
  <c r="OM31" i="4"/>
  <c r="OI31" i="4"/>
  <c r="OE31" i="4"/>
  <c r="OA31" i="4"/>
  <c r="NW31" i="4"/>
  <c r="NS31" i="4"/>
  <c r="NO31" i="4"/>
  <c r="NK31" i="4"/>
  <c r="NG31" i="4"/>
  <c r="NC31" i="4"/>
  <c r="MY31" i="4"/>
  <c r="MU31" i="4"/>
  <c r="SU27" i="4"/>
  <c r="SQ27" i="4"/>
  <c r="SM27" i="4"/>
  <c r="SI27" i="4"/>
  <c r="SE27" i="4"/>
  <c r="SA27" i="4"/>
  <c r="RW27" i="4"/>
  <c r="RS27" i="4"/>
  <c r="RO27" i="4"/>
  <c r="RK27" i="4"/>
  <c r="RG27" i="4"/>
  <c r="RC27" i="4"/>
  <c r="QY27" i="4"/>
  <c r="QU27" i="4"/>
  <c r="QQ27" i="4"/>
  <c r="QM27" i="4"/>
  <c r="QI27" i="4"/>
  <c r="QE27" i="4"/>
  <c r="QA27" i="4"/>
  <c r="PW27" i="4"/>
  <c r="PS27" i="4"/>
  <c r="PO27" i="4"/>
  <c r="PK27" i="4"/>
  <c r="PG27" i="4"/>
  <c r="PC27" i="4"/>
  <c r="OY27" i="4"/>
  <c r="OU27" i="4"/>
  <c r="OQ27" i="4"/>
  <c r="OM27" i="4"/>
  <c r="OI27" i="4"/>
  <c r="OE27" i="4"/>
  <c r="OA27" i="4"/>
  <c r="NW27" i="4"/>
  <c r="NS27" i="4"/>
  <c r="NO27" i="4"/>
  <c r="NK27" i="4"/>
  <c r="NG27" i="4"/>
  <c r="NC27" i="4"/>
  <c r="MY27" i="4"/>
  <c r="MU27" i="4"/>
  <c r="SY26" i="4"/>
  <c r="SQ26" i="4"/>
  <c r="SI26" i="4"/>
  <c r="SA26" i="4"/>
  <c r="RS26" i="4"/>
  <c r="RK26" i="4"/>
  <c r="RC26" i="4"/>
  <c r="QU26" i="4"/>
  <c r="QM26" i="4"/>
  <c r="QE26" i="4"/>
  <c r="PW26" i="4"/>
  <c r="PO26" i="4"/>
  <c r="PG26" i="4"/>
  <c r="OY26" i="4"/>
  <c r="OQ26" i="4"/>
  <c r="OI26" i="4"/>
  <c r="OA26" i="4"/>
  <c r="NS26" i="4"/>
  <c r="NK26" i="4"/>
  <c r="NC26" i="4"/>
  <c r="MU26" i="4"/>
  <c r="TB25" i="4"/>
  <c r="ST25" i="4"/>
  <c r="SL25" i="4"/>
  <c r="SD25" i="4"/>
  <c r="RV25" i="4"/>
  <c r="RN25" i="4"/>
  <c r="RF25" i="4"/>
  <c r="QX25" i="4"/>
  <c r="QP25" i="4"/>
  <c r="QH25" i="4"/>
  <c r="PR25" i="4"/>
  <c r="PB25" i="4"/>
  <c r="OL25" i="4"/>
  <c r="NV25" i="4"/>
  <c r="FU15" i="4"/>
  <c r="SZ15" i="4"/>
  <c r="SX15" i="4"/>
  <c r="RR15" i="4"/>
  <c r="QL15" i="4"/>
  <c r="PF15" i="4"/>
  <c r="NZ15" i="4"/>
  <c r="MT15" i="4"/>
  <c r="C89" i="4"/>
  <c r="MP7" i="4"/>
  <c r="MT7" i="4"/>
  <c r="MX7" i="4"/>
  <c r="NB7" i="4"/>
  <c r="NF7" i="4"/>
  <c r="NJ7" i="4"/>
  <c r="NN7" i="4"/>
  <c r="NR7" i="4"/>
  <c r="NV7" i="4"/>
  <c r="NZ7" i="4"/>
  <c r="OD7" i="4"/>
  <c r="OH7" i="4"/>
  <c r="OL7" i="4"/>
  <c r="OP7" i="4"/>
  <c r="OT7" i="4"/>
  <c r="OX7" i="4"/>
  <c r="PB7" i="4"/>
  <c r="PF7" i="4"/>
  <c r="PJ7" i="4"/>
  <c r="PN7" i="4"/>
  <c r="PR7" i="4"/>
  <c r="PV7" i="4"/>
  <c r="PZ7" i="4"/>
  <c r="QD7" i="4"/>
  <c r="QH7" i="4"/>
  <c r="QL7" i="4"/>
  <c r="QP7" i="4"/>
  <c r="QT7" i="4"/>
  <c r="QX7" i="4"/>
  <c r="RB7" i="4"/>
  <c r="RF7" i="4"/>
  <c r="RJ7" i="4"/>
  <c r="RN7" i="4"/>
  <c r="RR7" i="4"/>
  <c r="RV7" i="4"/>
  <c r="RZ7" i="4"/>
  <c r="SD7" i="4"/>
  <c r="SH7" i="4"/>
  <c r="SL7" i="4"/>
  <c r="SP7" i="4"/>
  <c r="ST7" i="4"/>
  <c r="SX7" i="4"/>
  <c r="TB7" i="4"/>
  <c r="MS7" i="4"/>
  <c r="MW7" i="4"/>
  <c r="NA7" i="4"/>
  <c r="NE7" i="4"/>
  <c r="NI7" i="4"/>
  <c r="NM7" i="4"/>
  <c r="NQ7" i="4"/>
  <c r="NU7" i="4"/>
  <c r="NY7" i="4"/>
  <c r="OC7" i="4"/>
  <c r="OG7" i="4"/>
  <c r="OK7" i="4"/>
  <c r="OO7" i="4"/>
  <c r="OS7" i="4"/>
  <c r="OW7" i="4"/>
  <c r="PA7" i="4"/>
  <c r="PE7" i="4"/>
  <c r="PI7" i="4"/>
  <c r="PM7" i="4"/>
  <c r="PQ7" i="4"/>
  <c r="PU7" i="4"/>
  <c r="PY7" i="4"/>
  <c r="QC7" i="4"/>
  <c r="QG7" i="4"/>
  <c r="QK7" i="4"/>
  <c r="QO7" i="4"/>
  <c r="QS7" i="4"/>
  <c r="QW7" i="4"/>
  <c r="RA7" i="4"/>
  <c r="RE7" i="4"/>
  <c r="RI7" i="4"/>
  <c r="RM7" i="4"/>
  <c r="RQ7" i="4"/>
  <c r="RU7" i="4"/>
  <c r="RY7" i="4"/>
  <c r="SC7" i="4"/>
  <c r="SG7" i="4"/>
  <c r="SK7" i="4"/>
  <c r="SO7" i="4"/>
  <c r="SS7" i="4"/>
  <c r="SW7" i="4"/>
  <c r="TA7" i="4"/>
  <c r="TE7" i="4"/>
  <c r="MR7" i="4"/>
  <c r="MV7" i="4"/>
  <c r="MZ7" i="4"/>
  <c r="ND7" i="4"/>
  <c r="NH7" i="4"/>
  <c r="NL7" i="4"/>
  <c r="NP7" i="4"/>
  <c r="NT7" i="4"/>
  <c r="NX7" i="4"/>
  <c r="OB7" i="4"/>
  <c r="OF7" i="4"/>
  <c r="OJ7" i="4"/>
  <c r="ON7" i="4"/>
  <c r="OR7" i="4"/>
  <c r="OV7" i="4"/>
  <c r="OZ7" i="4"/>
  <c r="PD7" i="4"/>
  <c r="PH7" i="4"/>
  <c r="PL7" i="4"/>
  <c r="PP7" i="4"/>
  <c r="PT7" i="4"/>
  <c r="PX7" i="4"/>
  <c r="QB7" i="4"/>
  <c r="QF7" i="4"/>
  <c r="QJ7" i="4"/>
  <c r="QN7" i="4"/>
  <c r="QR7" i="4"/>
  <c r="QV7" i="4"/>
  <c r="QZ7" i="4"/>
  <c r="RD7" i="4"/>
  <c r="RH7" i="4"/>
  <c r="RL7" i="4"/>
  <c r="RP7" i="4"/>
  <c r="RT7" i="4"/>
  <c r="RX7" i="4"/>
  <c r="SB7" i="4"/>
  <c r="SF7" i="4"/>
  <c r="SJ7" i="4"/>
  <c r="SN7" i="4"/>
  <c r="SR7" i="4"/>
  <c r="SV7" i="4"/>
  <c r="SZ7" i="4"/>
  <c r="TD7" i="4"/>
  <c r="MQ7" i="4"/>
  <c r="MU7" i="4"/>
  <c r="MY7" i="4"/>
  <c r="NC7" i="4"/>
  <c r="NG7" i="4"/>
  <c r="NK7" i="4"/>
  <c r="NO7" i="4"/>
  <c r="NS7" i="4"/>
  <c r="NW7" i="4"/>
  <c r="OA7" i="4"/>
  <c r="OE7" i="4"/>
  <c r="OI7" i="4"/>
  <c r="OM7" i="4"/>
  <c r="OQ7" i="4"/>
  <c r="OU7" i="4"/>
  <c r="OY7" i="4"/>
  <c r="PC7" i="4"/>
  <c r="PG7" i="4"/>
  <c r="PK7" i="4"/>
  <c r="PO7" i="4"/>
  <c r="PS7" i="4"/>
  <c r="PW7" i="4"/>
  <c r="QA7" i="4"/>
  <c r="QE7" i="4"/>
  <c r="QI7" i="4"/>
  <c r="QM7" i="4"/>
  <c r="QQ7" i="4"/>
  <c r="QU7" i="4"/>
  <c r="QY7" i="4"/>
  <c r="RC7" i="4"/>
  <c r="RG7" i="4"/>
  <c r="RK7" i="4"/>
  <c r="RO7" i="4"/>
  <c r="RS7" i="4"/>
  <c r="RW7" i="4"/>
  <c r="SA7" i="4"/>
  <c r="SE7" i="4"/>
  <c r="SI7" i="4"/>
  <c r="SM7" i="4"/>
  <c r="SQ7" i="4"/>
  <c r="SU7" i="4"/>
  <c r="SY7" i="4"/>
  <c r="TC7" i="4"/>
  <c r="QL4" i="4"/>
  <c r="QH4" i="4"/>
  <c r="QD4" i="4"/>
  <c r="PZ4" i="4"/>
  <c r="PV4" i="4"/>
  <c r="PR4" i="4"/>
  <c r="PN4" i="4"/>
  <c r="PJ4" i="4"/>
  <c r="PF4" i="4"/>
  <c r="PB4" i="4"/>
  <c r="OX4" i="4"/>
  <c r="OT4" i="4"/>
  <c r="OP4" i="4"/>
  <c r="OL4" i="4"/>
  <c r="OH4" i="4"/>
  <c r="OD4" i="4"/>
  <c r="NZ4" i="4"/>
  <c r="NV4" i="4"/>
  <c r="NR4" i="4"/>
  <c r="NN4" i="4"/>
  <c r="NJ4" i="4"/>
  <c r="NF4" i="4"/>
  <c r="NB4" i="4"/>
  <c r="MX4" i="4"/>
  <c r="MT4" i="4"/>
  <c r="MP4" i="4"/>
  <c r="TC4" i="4"/>
  <c r="SY4" i="4"/>
  <c r="SU4" i="4"/>
  <c r="SQ4" i="4"/>
  <c r="SM4" i="4"/>
  <c r="SI4" i="4"/>
  <c r="SE4" i="4"/>
  <c r="SA4" i="4"/>
  <c r="RW4" i="4"/>
  <c r="RS4" i="4"/>
  <c r="RO4" i="4"/>
  <c r="RK4" i="4"/>
  <c r="RG4" i="4"/>
  <c r="RC4" i="4"/>
  <c r="QY4" i="4"/>
  <c r="QU4" i="4"/>
  <c r="QQ4" i="4"/>
  <c r="QM4" i="4"/>
  <c r="QI4" i="4"/>
  <c r="QE4" i="4"/>
  <c r="QA4" i="4"/>
  <c r="PW4" i="4"/>
  <c r="PS4" i="4"/>
  <c r="PO4" i="4"/>
  <c r="PK4" i="4"/>
  <c r="PG4" i="4"/>
  <c r="PC4" i="4"/>
  <c r="OY4" i="4"/>
  <c r="OU4" i="4"/>
  <c r="OQ4" i="4"/>
  <c r="OM4" i="4"/>
  <c r="OI4" i="4"/>
  <c r="OE4" i="4"/>
  <c r="OA4" i="4"/>
  <c r="NW4" i="4"/>
  <c r="NS4" i="4"/>
  <c r="NO4" i="4"/>
  <c r="NK4" i="4"/>
  <c r="NG4" i="4"/>
  <c r="NC4" i="4"/>
  <c r="MY4" i="4"/>
  <c r="MU4" i="4"/>
  <c r="MQ4" i="4"/>
  <c r="TD4" i="4"/>
  <c r="SZ4" i="4"/>
  <c r="SV4" i="4"/>
  <c r="SR4" i="4"/>
  <c r="SN4" i="4"/>
  <c r="SJ4" i="4"/>
  <c r="SF4" i="4"/>
  <c r="SB4" i="4"/>
  <c r="RX4" i="4"/>
  <c r="RT4" i="4"/>
  <c r="RP4" i="4"/>
  <c r="RL4" i="4"/>
  <c r="RH4" i="4"/>
  <c r="RD4" i="4"/>
  <c r="QZ4" i="4"/>
  <c r="QV4" i="4"/>
  <c r="QR4" i="4"/>
  <c r="QN4" i="4"/>
  <c r="QJ4" i="4"/>
  <c r="QF4" i="4"/>
  <c r="QB4" i="4"/>
  <c r="PX4" i="4"/>
  <c r="PT4" i="4"/>
  <c r="PP4" i="4"/>
  <c r="PL4" i="4"/>
  <c r="PH4" i="4"/>
  <c r="PD4" i="4"/>
  <c r="OZ4" i="4"/>
  <c r="OV4" i="4"/>
  <c r="OR4" i="4"/>
  <c r="ON4" i="4"/>
  <c r="OJ4" i="4"/>
  <c r="OF4" i="4"/>
  <c r="OB4" i="4"/>
  <c r="NX4" i="4"/>
  <c r="NT4" i="4"/>
  <c r="NP4" i="4"/>
  <c r="NL4" i="4"/>
  <c r="NH4" i="4"/>
  <c r="ND4" i="4"/>
  <c r="MZ4" i="4"/>
  <c r="MV4" i="4"/>
  <c r="OL15" i="4"/>
  <c r="PB15" i="4"/>
  <c r="PR15" i="4"/>
  <c r="QH15" i="4"/>
  <c r="QX15" i="4"/>
  <c r="RN15" i="4"/>
  <c r="SD15" i="4"/>
  <c r="ST15" i="4"/>
  <c r="SN15" i="4"/>
  <c r="MQ26" i="4"/>
  <c r="NG26" i="4"/>
  <c r="NW26" i="4"/>
  <c r="OM26" i="4"/>
  <c r="PC26" i="4"/>
  <c r="PS26" i="4"/>
  <c r="QI26" i="4"/>
  <c r="QY26" i="4"/>
  <c r="RO26" i="4"/>
  <c r="SE26" i="4"/>
  <c r="SU26" i="4"/>
  <c r="MS26" i="4"/>
  <c r="NI26" i="4"/>
  <c r="NY26" i="4"/>
  <c r="OO26" i="4"/>
  <c r="PE26" i="4"/>
  <c r="PU26" i="4"/>
  <c r="QK26" i="4"/>
  <c r="RA26" i="4"/>
  <c r="RQ26" i="4"/>
  <c r="SG26" i="4"/>
  <c r="MR26" i="4"/>
  <c r="MZ26" i="4"/>
  <c r="NH26" i="4"/>
  <c r="NP26" i="4"/>
  <c r="NX26" i="4"/>
  <c r="OF26" i="4"/>
  <c r="ON26" i="4"/>
  <c r="OV26" i="4"/>
  <c r="PD26" i="4"/>
  <c r="PL26" i="4"/>
  <c r="PT26" i="4"/>
  <c r="QB26" i="4"/>
  <c r="QJ26" i="4"/>
  <c r="QR26" i="4"/>
  <c r="QZ26" i="4"/>
  <c r="RH26" i="4"/>
  <c r="RP26" i="4"/>
  <c r="RX26" i="4"/>
  <c r="SF26" i="4"/>
  <c r="SN26" i="4"/>
  <c r="SV26" i="4"/>
  <c r="TD26" i="4"/>
  <c r="MP26" i="4"/>
  <c r="MX26" i="4"/>
  <c r="NF26" i="4"/>
  <c r="NN26" i="4"/>
  <c r="NV26" i="4"/>
  <c r="OD26" i="4"/>
  <c r="OL26" i="4"/>
  <c r="OT26" i="4"/>
  <c r="PB26" i="4"/>
  <c r="PJ26" i="4"/>
  <c r="PR26" i="4"/>
  <c r="PZ26" i="4"/>
  <c r="QH26" i="4"/>
  <c r="QP26" i="4"/>
  <c r="QX26" i="4"/>
  <c r="RF26" i="4"/>
  <c r="RN26" i="4"/>
  <c r="RV26" i="4"/>
  <c r="SD26" i="4"/>
  <c r="SL26" i="4"/>
  <c r="ST26" i="4"/>
  <c r="TB26" i="4"/>
  <c r="MV26" i="4"/>
  <c r="ND26" i="4"/>
  <c r="NL26" i="4"/>
  <c r="NT26" i="4"/>
  <c r="OB26" i="4"/>
  <c r="OJ26" i="4"/>
  <c r="OR26" i="4"/>
  <c r="OZ26" i="4"/>
  <c r="PH26" i="4"/>
  <c r="PP26" i="4"/>
  <c r="PX26" i="4"/>
  <c r="QF26" i="4"/>
  <c r="QN26" i="4"/>
  <c r="QV26" i="4"/>
  <c r="RD26" i="4"/>
  <c r="RL26" i="4"/>
  <c r="RT26" i="4"/>
  <c r="SB26" i="4"/>
  <c r="SJ26" i="4"/>
  <c r="SR26" i="4"/>
  <c r="SZ26" i="4"/>
  <c r="MT26" i="4"/>
  <c r="NB26" i="4"/>
  <c r="NJ26" i="4"/>
  <c r="NR26" i="4"/>
  <c r="NZ26" i="4"/>
  <c r="OH26" i="4"/>
  <c r="OP26" i="4"/>
  <c r="OX26" i="4"/>
  <c r="PF26" i="4"/>
  <c r="PN26" i="4"/>
  <c r="PV26" i="4"/>
  <c r="QD26" i="4"/>
  <c r="QL26" i="4"/>
  <c r="QT26" i="4"/>
  <c r="RB26" i="4"/>
  <c r="RJ26" i="4"/>
  <c r="RR26" i="4"/>
  <c r="RZ26" i="4"/>
  <c r="SH26" i="4"/>
  <c r="SP26" i="4"/>
  <c r="SX26" i="4"/>
  <c r="MO26" i="4"/>
  <c r="NE26" i="4"/>
  <c r="NU26" i="4"/>
  <c r="OK26" i="4"/>
  <c r="PA26" i="4"/>
  <c r="PQ26" i="4"/>
  <c r="QG26" i="4"/>
  <c r="QW26" i="4"/>
  <c r="RM26" i="4"/>
  <c r="SC26" i="4"/>
  <c r="SS26" i="4"/>
  <c r="MP15" i="4"/>
  <c r="MQ15" i="4"/>
  <c r="MV15" i="4"/>
  <c r="MZ15" i="4"/>
  <c r="ND15" i="4"/>
  <c r="NH15" i="4"/>
  <c r="NL15" i="4"/>
  <c r="NP15" i="4"/>
  <c r="NT15" i="4"/>
  <c r="NX15" i="4"/>
  <c r="OB15" i="4"/>
  <c r="OF15" i="4"/>
  <c r="OJ15" i="4"/>
  <c r="ON15" i="4"/>
  <c r="OR15" i="4"/>
  <c r="OV15" i="4"/>
  <c r="OZ15" i="4"/>
  <c r="PD15" i="4"/>
  <c r="PH15" i="4"/>
  <c r="PL15" i="4"/>
  <c r="PP15" i="4"/>
  <c r="PT15" i="4"/>
  <c r="PX15" i="4"/>
  <c r="QB15" i="4"/>
  <c r="QF15" i="4"/>
  <c r="QJ15" i="4"/>
  <c r="QN15" i="4"/>
  <c r="QR15" i="4"/>
  <c r="QV15" i="4"/>
  <c r="QZ15" i="4"/>
  <c r="RD15" i="4"/>
  <c r="RH15" i="4"/>
  <c r="RL15" i="4"/>
  <c r="RP15" i="4"/>
  <c r="RT15" i="4"/>
  <c r="RX15" i="4"/>
  <c r="SB15" i="4"/>
  <c r="SF15" i="4"/>
  <c r="SJ15" i="4"/>
  <c r="MU15" i="4"/>
  <c r="MY15" i="4"/>
  <c r="NC15" i="4"/>
  <c r="NG15" i="4"/>
  <c r="NK15" i="4"/>
  <c r="NO15" i="4"/>
  <c r="NS15" i="4"/>
  <c r="NW15" i="4"/>
  <c r="OA15" i="4"/>
  <c r="OE15" i="4"/>
  <c r="OI15" i="4"/>
  <c r="OM15" i="4"/>
  <c r="OQ15" i="4"/>
  <c r="OU15" i="4"/>
  <c r="OY15" i="4"/>
  <c r="PC15" i="4"/>
  <c r="PG15" i="4"/>
  <c r="PK15" i="4"/>
  <c r="PO15" i="4"/>
  <c r="PS15" i="4"/>
  <c r="PW15" i="4"/>
  <c r="QA15" i="4"/>
  <c r="QE15" i="4"/>
  <c r="QI15" i="4"/>
  <c r="QM15" i="4"/>
  <c r="QQ15" i="4"/>
  <c r="QU15" i="4"/>
  <c r="QY15" i="4"/>
  <c r="RC15" i="4"/>
  <c r="RG15" i="4"/>
  <c r="RK15" i="4"/>
  <c r="RO15" i="4"/>
  <c r="RS15" i="4"/>
  <c r="RW15" i="4"/>
  <c r="SA15" i="4"/>
  <c r="SE15" i="4"/>
  <c r="SI15" i="4"/>
  <c r="SM15" i="4"/>
  <c r="SQ15" i="4"/>
  <c r="SU15" i="4"/>
  <c r="SY15" i="4"/>
  <c r="TC15" i="4"/>
  <c r="MS15" i="4"/>
  <c r="MX15" i="4"/>
  <c r="NB15" i="4"/>
  <c r="NF15" i="4"/>
  <c r="NJ15" i="4"/>
  <c r="NN15" i="4"/>
  <c r="NR15" i="4"/>
  <c r="NV15" i="4"/>
  <c r="MR15" i="4"/>
  <c r="MW15" i="4"/>
  <c r="NA15" i="4"/>
  <c r="NE15" i="4"/>
  <c r="NI15" i="4"/>
  <c r="NM15" i="4"/>
  <c r="NQ15" i="4"/>
  <c r="NU15" i="4"/>
  <c r="NY15" i="4"/>
  <c r="OC15" i="4"/>
  <c r="OG15" i="4"/>
  <c r="OK15" i="4"/>
  <c r="OO15" i="4"/>
  <c r="OS15" i="4"/>
  <c r="OW15" i="4"/>
  <c r="PA15" i="4"/>
  <c r="PE15" i="4"/>
  <c r="PI15" i="4"/>
  <c r="PM15" i="4"/>
  <c r="PQ15" i="4"/>
  <c r="PU15" i="4"/>
  <c r="PY15" i="4"/>
  <c r="QC15" i="4"/>
  <c r="QG15" i="4"/>
  <c r="QK15" i="4"/>
  <c r="QO15" i="4"/>
  <c r="QS15" i="4"/>
  <c r="QW15" i="4"/>
  <c r="RA15" i="4"/>
  <c r="RE15" i="4"/>
  <c r="RI15" i="4"/>
  <c r="RM15" i="4"/>
  <c r="RQ15" i="4"/>
  <c r="RU15" i="4"/>
  <c r="RY15" i="4"/>
  <c r="SC15" i="4"/>
  <c r="SG15" i="4"/>
  <c r="SK15" i="4"/>
  <c r="SO15" i="4"/>
  <c r="SS15" i="4"/>
  <c r="SW15" i="4"/>
  <c r="TA15" i="4"/>
  <c r="TE15" i="4"/>
  <c r="MO15" i="4"/>
  <c r="OD15" i="4"/>
  <c r="OT15" i="4"/>
  <c r="PJ15" i="4"/>
  <c r="PZ15" i="4"/>
  <c r="QP15" i="4"/>
  <c r="RF15" i="4"/>
  <c r="RV15" i="4"/>
  <c r="SL15" i="4"/>
  <c r="SV15" i="4"/>
  <c r="TB15" i="4"/>
  <c r="MY26" i="4"/>
  <c r="NO26" i="4"/>
  <c r="OE26" i="4"/>
  <c r="OU26" i="4"/>
  <c r="PK26" i="4"/>
  <c r="QA26" i="4"/>
  <c r="QQ26" i="4"/>
  <c r="RG26" i="4"/>
  <c r="RW26" i="4"/>
  <c r="SM26" i="4"/>
  <c r="TC26" i="4"/>
  <c r="NA26" i="4"/>
  <c r="NQ26" i="4"/>
  <c r="OG26" i="4"/>
  <c r="OW26" i="4"/>
  <c r="PM26" i="4"/>
  <c r="QC26" i="4"/>
  <c r="QS26" i="4"/>
  <c r="RI26" i="4"/>
  <c r="RY26" i="4"/>
  <c r="SO26" i="4"/>
  <c r="TE26" i="4"/>
  <c r="TD15" i="4"/>
  <c r="OH15" i="4"/>
  <c r="PN15" i="4"/>
  <c r="QT15" i="4"/>
  <c r="RZ15" i="4"/>
  <c r="OP15" i="4"/>
  <c r="PV15" i="4"/>
  <c r="RB15" i="4"/>
  <c r="SH15" i="4"/>
  <c r="SR15" i="4"/>
  <c r="MW26" i="4"/>
  <c r="PI26" i="4"/>
  <c r="RU26" i="4"/>
  <c r="OX15" i="4"/>
  <c r="QD15" i="4"/>
  <c r="RJ15" i="4"/>
  <c r="SP15" i="4"/>
  <c r="NM26" i="4"/>
  <c r="PY26" i="4"/>
  <c r="MS40" i="4"/>
  <c r="SU40" i="4"/>
  <c r="MO40" i="4"/>
  <c r="MW40" i="4"/>
  <c r="SQ40" i="4"/>
  <c r="MQ40" i="4"/>
  <c r="NE40" i="4"/>
  <c r="NU40" i="4"/>
  <c r="OK40" i="4"/>
  <c r="PA40" i="4"/>
  <c r="ST40" i="4"/>
  <c r="SY40" i="4"/>
  <c r="TE40" i="4"/>
  <c r="NA40" i="4"/>
  <c r="PM40" i="4"/>
  <c r="TC40" i="4"/>
  <c r="C79" i="4" a="1"/>
  <c r="C79" i="4"/>
  <c r="NQ40" i="4"/>
  <c r="SL40" i="4"/>
  <c r="OG40" i="4"/>
  <c r="OW40" i="4"/>
  <c r="SX40" i="4"/>
  <c r="TA40" i="4"/>
  <c r="SW40" i="4"/>
  <c r="SS40" i="4"/>
  <c r="SO40" i="4"/>
  <c r="SK40" i="4"/>
  <c r="SG40" i="4"/>
  <c r="SC40" i="4"/>
  <c r="RY40" i="4"/>
  <c r="RU40" i="4"/>
  <c r="RQ40" i="4"/>
  <c r="RM40" i="4"/>
  <c r="RI40" i="4"/>
  <c r="RE40" i="4"/>
  <c r="RA40" i="4"/>
  <c r="QW40" i="4"/>
  <c r="QS40" i="4"/>
  <c r="QO40" i="4"/>
  <c r="QK40" i="4"/>
  <c r="QG40" i="4"/>
  <c r="QC40" i="4"/>
  <c r="PY40" i="4"/>
  <c r="PU40" i="4"/>
  <c r="PQ40" i="4"/>
  <c r="PI40" i="4"/>
  <c r="PE40" i="4"/>
  <c r="OS40" i="4"/>
  <c r="OO40" i="4"/>
  <c r="OC40" i="4"/>
  <c r="NY40" i="4"/>
  <c r="NM40" i="4"/>
  <c r="NI40" i="4"/>
  <c r="MS33" i="4"/>
  <c r="NI33" i="4"/>
  <c r="NY33" i="4"/>
  <c r="OO33" i="4"/>
  <c r="PE33" i="4"/>
  <c r="PU33" i="4"/>
  <c r="QK33" i="4"/>
  <c r="RA33" i="4"/>
  <c r="RQ33" i="4"/>
  <c r="SC33" i="4"/>
  <c r="SK33" i="4"/>
  <c r="SS33" i="4"/>
  <c r="TA33" i="4"/>
  <c r="MW33" i="4"/>
  <c r="NM33" i="4"/>
  <c r="OC33" i="4"/>
  <c r="OS33" i="4"/>
  <c r="PI33" i="4"/>
  <c r="PY33" i="4"/>
  <c r="QO33" i="4"/>
  <c r="RE33" i="4"/>
  <c r="RU33" i="4"/>
  <c r="SE33" i="4"/>
  <c r="SM33" i="4"/>
  <c r="SU33" i="4"/>
  <c r="TC33" i="4"/>
  <c r="MO33" i="4"/>
  <c r="NA33" i="4"/>
  <c r="NQ33" i="4"/>
  <c r="OG33" i="4"/>
  <c r="OW33" i="4"/>
  <c r="PM33" i="4"/>
  <c r="QC33" i="4"/>
  <c r="QS33" i="4"/>
  <c r="RI33" i="4"/>
  <c r="RY33" i="4"/>
  <c r="SG33" i="4"/>
  <c r="SO33" i="4"/>
  <c r="SW33" i="4"/>
  <c r="OH33" i="4"/>
  <c r="OX33" i="4"/>
  <c r="PN33" i="4"/>
  <c r="QD33" i="4"/>
  <c r="QT33" i="4"/>
  <c r="RJ33" i="4"/>
  <c r="RZ33" i="4"/>
  <c r="SP33" i="4"/>
  <c r="MQ33" i="4"/>
  <c r="NE33" i="4"/>
  <c r="NU33" i="4"/>
  <c r="OK33" i="4"/>
  <c r="PA33" i="4"/>
  <c r="PQ33" i="4"/>
  <c r="QG33" i="4"/>
  <c r="QW33" i="4"/>
  <c r="RM33" i="4"/>
  <c r="SA33" i="4"/>
  <c r="SI33" i="4"/>
  <c r="SQ33" i="4"/>
  <c r="SY33" i="4"/>
  <c r="RH30" i="4"/>
  <c r="SB30" i="4"/>
  <c r="SV30" i="4"/>
  <c r="C75" i="4" a="1"/>
  <c r="C75" i="4"/>
  <c r="QV30" i="4"/>
  <c r="RT30" i="4"/>
  <c r="SN30" i="4"/>
  <c r="TD30" i="4"/>
  <c r="MO30" i="4"/>
  <c r="MO13" i="2"/>
  <c r="FU50" i="4"/>
  <c r="FU49" i="4"/>
  <c r="SX49" i="4"/>
  <c r="FU51" i="4"/>
  <c r="PU49" i="4"/>
  <c r="FU48" i="4"/>
  <c r="MO47" i="2"/>
  <c r="SS49" i="4"/>
  <c r="OO49" i="4"/>
  <c r="FU42" i="4"/>
  <c r="FU41" i="4"/>
  <c r="TE38" i="4"/>
  <c r="SN37" i="4"/>
  <c r="RX37" i="4"/>
  <c r="RH37" i="4"/>
  <c r="QR37" i="4"/>
  <c r="SV36" i="4"/>
  <c r="SN36" i="4"/>
  <c r="RT35" i="4"/>
  <c r="RL35" i="4"/>
  <c r="RD35" i="4"/>
  <c r="QV35" i="4"/>
  <c r="QN35" i="4"/>
  <c r="SW31" i="4"/>
  <c r="SK31" i="4"/>
  <c r="RU31" i="4"/>
  <c r="RE31" i="4"/>
  <c r="QO31" i="4"/>
  <c r="PY31" i="4"/>
  <c r="PI31" i="4"/>
  <c r="OS31" i="4"/>
  <c r="OC31" i="4"/>
  <c r="NM31" i="4"/>
  <c r="MW31" i="4"/>
  <c r="SZ48" i="4"/>
  <c r="FU47" i="4"/>
  <c r="FU46" i="4"/>
  <c r="FU45" i="4"/>
  <c r="SW45" i="4"/>
  <c r="SC45" i="4"/>
  <c r="RQ45" i="4"/>
  <c r="QW45" i="4"/>
  <c r="QK45" i="4"/>
  <c r="PQ45" i="4"/>
  <c r="PE45" i="4"/>
  <c r="OK45" i="4"/>
  <c r="NY45" i="4"/>
  <c r="NE45" i="4"/>
  <c r="MS45" i="4"/>
  <c r="SK42" i="4"/>
  <c r="RU42" i="4"/>
  <c r="RE42" i="4"/>
  <c r="PY42" i="4"/>
  <c r="PI42" i="4"/>
  <c r="OS42" i="4"/>
  <c r="NM42" i="4"/>
  <c r="MW42" i="4"/>
  <c r="QZ37" i="4"/>
  <c r="RP37" i="4"/>
  <c r="SF37" i="4"/>
  <c r="SV37" i="4"/>
  <c r="QV37" i="4"/>
  <c r="RA37" i="4"/>
  <c r="RL37" i="4"/>
  <c r="RQ37" i="4"/>
  <c r="SB37" i="4"/>
  <c r="SG37" i="4"/>
  <c r="SR37" i="4"/>
  <c r="SW37" i="4"/>
  <c r="TC37" i="4"/>
  <c r="MO37" i="4"/>
  <c r="MW37" i="4"/>
  <c r="NS37" i="4"/>
  <c r="OA37" i="4"/>
  <c r="OI37" i="4"/>
  <c r="OQ37" i="4"/>
  <c r="OY37" i="4"/>
  <c r="PG37" i="4"/>
  <c r="PO37" i="4"/>
  <c r="PW37" i="4"/>
  <c r="QE37" i="4"/>
  <c r="QM37" i="4"/>
  <c r="QS37" i="4"/>
  <c r="QY37" i="4"/>
  <c r="RD37" i="4"/>
  <c r="RI37" i="4"/>
  <c r="RO37" i="4"/>
  <c r="RT37" i="4"/>
  <c r="RY37" i="4"/>
  <c r="SE37" i="4"/>
  <c r="SJ37" i="4"/>
  <c r="SO37" i="4"/>
  <c r="SU37" i="4"/>
  <c r="SZ37" i="4"/>
  <c r="TE37" i="4"/>
  <c r="TE33" i="4"/>
  <c r="MQ31" i="4"/>
  <c r="NE31" i="4"/>
  <c r="NU31" i="4"/>
  <c r="OK31" i="4"/>
  <c r="PA31" i="4"/>
  <c r="PQ31" i="4"/>
  <c r="QG31" i="4"/>
  <c r="QW31" i="4"/>
  <c r="RM31" i="4"/>
  <c r="SC31" i="4"/>
  <c r="SS31" i="4"/>
  <c r="TA31" i="4"/>
  <c r="PB31" i="4"/>
  <c r="PR31" i="4"/>
  <c r="QH31" i="4"/>
  <c r="QX31" i="4"/>
  <c r="RN31" i="4"/>
  <c r="SD31" i="4"/>
  <c r="ST31" i="4"/>
  <c r="MS31" i="4"/>
  <c r="NI31" i="4"/>
  <c r="NY31" i="4"/>
  <c r="OO31" i="4"/>
  <c r="PE31" i="4"/>
  <c r="PU31" i="4"/>
  <c r="QK31" i="4"/>
  <c r="RA31" i="4"/>
  <c r="RQ31" i="4"/>
  <c r="SG31" i="4"/>
  <c r="SU31" i="4"/>
  <c r="TC31" i="4"/>
  <c r="PJ31" i="4"/>
  <c r="PZ31" i="4"/>
  <c r="QP31" i="4"/>
  <c r="RF31" i="4"/>
  <c r="RV31" i="4"/>
  <c r="SL31" i="4"/>
  <c r="TB31" i="4"/>
  <c r="NA31" i="4"/>
  <c r="NQ31" i="4"/>
  <c r="OG31" i="4"/>
  <c r="OW31" i="4"/>
  <c r="PM31" i="4"/>
  <c r="QC31" i="4"/>
  <c r="QS31" i="4"/>
  <c r="RI31" i="4"/>
  <c r="RY31" i="4"/>
  <c r="SO31" i="4"/>
  <c r="SY31" i="4"/>
  <c r="SZ30" i="4"/>
  <c r="SR30" i="4"/>
  <c r="SJ30" i="4"/>
  <c r="RX30" i="4"/>
  <c r="RL30" i="4"/>
  <c r="RD30" i="4"/>
  <c r="TD28" i="4"/>
  <c r="MO28" i="4"/>
  <c r="RH28" i="4"/>
  <c r="SF28" i="4"/>
  <c r="SZ28" i="4"/>
  <c r="MO25" i="2"/>
  <c r="MN53" i="2"/>
  <c r="MO8" i="2"/>
  <c r="TA47" i="4"/>
  <c r="SK47" i="4"/>
  <c r="RU47" i="4"/>
  <c r="QO47" i="4"/>
  <c r="PY47" i="4"/>
  <c r="PI47" i="4"/>
  <c r="OC47" i="4"/>
  <c r="NM47" i="4"/>
  <c r="MW47" i="4"/>
  <c r="TB40" i="4"/>
  <c r="SP40" i="4"/>
  <c r="NA38" i="4"/>
  <c r="NQ38" i="4"/>
  <c r="OG38" i="4"/>
  <c r="OW38" i="4"/>
  <c r="PM38" i="4"/>
  <c r="QC38" i="4"/>
  <c r="QS38" i="4"/>
  <c r="RI38" i="4"/>
  <c r="RU38" i="4"/>
  <c r="SC38" i="4"/>
  <c r="SI38" i="4"/>
  <c r="SO38" i="4"/>
  <c r="SY38" i="4"/>
  <c r="MQ38" i="4"/>
  <c r="NE38" i="4"/>
  <c r="NU38" i="4"/>
  <c r="OK38" i="4"/>
  <c r="PA38" i="4"/>
  <c r="PQ38" i="4"/>
  <c r="QG38" i="4"/>
  <c r="QW38" i="4"/>
  <c r="RM38" i="4"/>
  <c r="RW38" i="4"/>
  <c r="SE38" i="4"/>
  <c r="SK38" i="4"/>
  <c r="SP38" i="4"/>
  <c r="SU38" i="4"/>
  <c r="TA38" i="4"/>
  <c r="MS38" i="4"/>
  <c r="NI38" i="4"/>
  <c r="NY38" i="4"/>
  <c r="SQ38" i="4"/>
  <c r="MW38" i="4"/>
  <c r="NM38" i="4"/>
  <c r="OC38" i="4"/>
  <c r="OS38" i="4"/>
  <c r="PI38" i="4"/>
  <c r="PY38" i="4"/>
  <c r="QO38" i="4"/>
  <c r="RE38" i="4"/>
  <c r="RS38" i="4"/>
  <c r="SA38" i="4"/>
  <c r="SH38" i="4"/>
  <c r="SM38" i="4"/>
  <c r="SS38" i="4"/>
  <c r="SX38" i="4"/>
  <c r="TC38" i="4"/>
  <c r="TD36" i="4"/>
  <c r="MO36" i="4"/>
  <c r="SR36" i="4"/>
  <c r="SJ36" i="4"/>
  <c r="SZ36" i="4"/>
  <c r="MQ35" i="4"/>
  <c r="NE35" i="4"/>
  <c r="NU35" i="4"/>
  <c r="OK35" i="4"/>
  <c r="PA35" i="4"/>
  <c r="PQ35" i="4"/>
  <c r="QG35" i="4"/>
  <c r="QW35" i="4"/>
  <c r="RG35" i="4"/>
  <c r="RO35" i="4"/>
  <c r="RW35" i="4"/>
  <c r="SE35" i="4"/>
  <c r="SM35" i="4"/>
  <c r="SU35" i="4"/>
  <c r="TC35" i="4"/>
  <c r="OD35" i="4"/>
  <c r="OT35" i="4"/>
  <c r="PJ35" i="4"/>
  <c r="PZ35" i="4"/>
  <c r="MS35" i="4"/>
  <c r="NI35" i="4"/>
  <c r="NY35" i="4"/>
  <c r="OO35" i="4"/>
  <c r="PE35" i="4"/>
  <c r="PU35" i="4"/>
  <c r="QK35" i="4"/>
  <c r="RA35" i="4"/>
  <c r="RI35" i="4"/>
  <c r="RQ35" i="4"/>
  <c r="RY35" i="4"/>
  <c r="SG35" i="4"/>
  <c r="SO35" i="4"/>
  <c r="SW35" i="4"/>
  <c r="MW35" i="4"/>
  <c r="NM35" i="4"/>
  <c r="OC35" i="4"/>
  <c r="RC35" i="4"/>
  <c r="RK35" i="4"/>
  <c r="RS35" i="4"/>
  <c r="SA35" i="4"/>
  <c r="SI35" i="4"/>
  <c r="SQ35" i="4"/>
  <c r="SY35" i="4"/>
  <c r="OL35" i="4"/>
  <c r="PB35" i="4"/>
  <c r="PR35" i="4"/>
  <c r="QH35" i="4"/>
  <c r="QR35" i="4"/>
  <c r="QZ35" i="4"/>
  <c r="RH35" i="4"/>
  <c r="RP35" i="4"/>
  <c r="RX35" i="4"/>
  <c r="SF35" i="4"/>
  <c r="SN35" i="4"/>
  <c r="SV35" i="4"/>
  <c r="TD35" i="4"/>
  <c r="NA35" i="4"/>
  <c r="NQ35" i="4"/>
  <c r="OG35" i="4"/>
  <c r="OW35" i="4"/>
  <c r="PM35" i="4"/>
  <c r="QC35" i="4"/>
  <c r="QS35" i="4"/>
  <c r="RE35" i="4"/>
  <c r="RM35" i="4"/>
  <c r="RU35" i="4"/>
  <c r="SC35" i="4"/>
  <c r="SK35" i="4"/>
  <c r="SS35" i="4"/>
  <c r="TA35" i="4"/>
  <c r="FU29" i="4"/>
  <c r="MQ29" i="4"/>
  <c r="FU24" i="4"/>
  <c r="RS24" i="4"/>
  <c r="QE24" i="4"/>
  <c r="OQ24" i="4"/>
  <c r="SR28" i="4"/>
  <c r="SB28" i="4"/>
  <c r="RL28" i="4"/>
  <c r="QV28" i="4"/>
  <c r="OD25" i="4"/>
  <c r="SA25" i="4"/>
  <c r="SI25" i="4"/>
  <c r="SQ25" i="4"/>
  <c r="SY25" i="4"/>
  <c r="NZ25" i="4"/>
  <c r="PF25" i="4"/>
  <c r="OH25" i="4"/>
  <c r="PN25" i="4"/>
  <c r="SE25" i="4"/>
  <c r="SU25" i="4"/>
  <c r="OP25" i="4"/>
  <c r="QR25" i="4"/>
  <c r="RX25" i="4"/>
  <c r="TD25" i="4"/>
  <c r="TA25" i="4"/>
  <c r="SS25" i="4"/>
  <c r="SK25" i="4"/>
  <c r="SC25" i="4"/>
  <c r="RQ25" i="4"/>
  <c r="RM25" i="4"/>
  <c r="RE25" i="4"/>
  <c r="RA25" i="4"/>
  <c r="QW25" i="4"/>
  <c r="QK25" i="4"/>
  <c r="QG25" i="4"/>
  <c r="PY25" i="4"/>
  <c r="PU25" i="4"/>
  <c r="PQ25" i="4"/>
  <c r="PE25" i="4"/>
  <c r="PA25" i="4"/>
  <c r="OS25" i="4"/>
  <c r="OO25" i="4"/>
  <c r="OK25" i="4"/>
  <c r="NY25" i="4"/>
  <c r="NU25" i="4"/>
  <c r="NM25" i="4"/>
  <c r="NI25" i="4"/>
  <c r="NE25" i="4"/>
  <c r="MS25" i="4"/>
  <c r="SU24" i="4"/>
  <c r="RO24" i="4"/>
  <c r="QI24" i="4"/>
  <c r="PC24" i="4"/>
  <c r="NW24" i="4"/>
  <c r="SY24" i="4"/>
  <c r="SB34" i="4"/>
  <c r="SR32" i="4"/>
  <c r="SB32" i="4"/>
  <c r="RL32" i="4"/>
  <c r="SH29" i="4"/>
  <c r="RR29" i="4"/>
  <c r="TC27" i="4"/>
  <c r="SB25" i="4"/>
  <c r="QD25" i="4"/>
  <c r="TC25" i="4"/>
  <c r="SM23" i="4"/>
  <c r="QQ23" i="4"/>
  <c r="PC23" i="4"/>
  <c r="SZ34" i="4"/>
  <c r="SR34" i="4"/>
  <c r="SJ34" i="4"/>
  <c r="RX34" i="4"/>
  <c r="TD32" i="4"/>
  <c r="SN32" i="4"/>
  <c r="RX32" i="4"/>
  <c r="RH32" i="4"/>
  <c r="SF30" i="4"/>
  <c r="RP30" i="4"/>
  <c r="QZ30" i="4"/>
  <c r="SP27" i="4"/>
  <c r="MQ27" i="4"/>
  <c r="ST27" i="4"/>
  <c r="TA27" i="4"/>
  <c r="SO27" i="4"/>
  <c r="SG27" i="4"/>
  <c r="RU27" i="4"/>
  <c r="RQ27" i="4"/>
  <c r="RM27" i="4"/>
  <c r="RA27" i="4"/>
  <c r="QW27" i="4"/>
  <c r="QO27" i="4"/>
  <c r="QK27" i="4"/>
  <c r="QG27" i="4"/>
  <c r="PU27" i="4"/>
  <c r="PQ27" i="4"/>
  <c r="PI27" i="4"/>
  <c r="PE27" i="4"/>
  <c r="PA27" i="4"/>
  <c r="OO27" i="4"/>
  <c r="OK27" i="4"/>
  <c r="OC27" i="4"/>
  <c r="NY27" i="4"/>
  <c r="NU27" i="4"/>
  <c r="NI27" i="4"/>
  <c r="NE27" i="4"/>
  <c r="MW27" i="4"/>
  <c r="MS27" i="4"/>
  <c r="RL25" i="4"/>
  <c r="PV25" i="4"/>
  <c r="FU22" i="4"/>
  <c r="SU22" i="4"/>
  <c r="PG22" i="4"/>
  <c r="FU20" i="4"/>
  <c r="SZ20" i="4"/>
  <c r="FU17" i="4"/>
  <c r="TD17" i="4"/>
  <c r="SU17" i="4"/>
  <c r="SQ17" i="4"/>
  <c r="SM17" i="4"/>
  <c r="SE17" i="4"/>
  <c r="SA17" i="4"/>
  <c r="RW17" i="4"/>
  <c r="MQ17" i="4"/>
  <c r="MO51" i="4"/>
  <c r="SX34" i="4"/>
  <c r="SP34" i="4"/>
  <c r="SH34" i="4"/>
  <c r="SZ32" i="4"/>
  <c r="SJ32" i="4"/>
  <c r="RT32" i="4"/>
  <c r="SR25" i="4"/>
  <c r="RH25" i="4"/>
  <c r="OX25" i="4"/>
  <c r="MU23" i="4"/>
  <c r="NC23" i="4"/>
  <c r="NK23" i="4"/>
  <c r="NS23" i="4"/>
  <c r="OA23" i="4"/>
  <c r="OI23" i="4"/>
  <c r="OQ23" i="4"/>
  <c r="OY23" i="4"/>
  <c r="PG23" i="4"/>
  <c r="PO23" i="4"/>
  <c r="PW23" i="4"/>
  <c r="QE23" i="4"/>
  <c r="QM23" i="4"/>
  <c r="QU23" i="4"/>
  <c r="RC23" i="4"/>
  <c r="RK23" i="4"/>
  <c r="RS23" i="4"/>
  <c r="SA23" i="4"/>
  <c r="SI23" i="4"/>
  <c r="SQ23" i="4"/>
  <c r="SY23" i="4"/>
  <c r="TE23" i="4"/>
  <c r="NG23" i="4"/>
  <c r="OM23" i="4"/>
  <c r="PS23" i="4"/>
  <c r="QY23" i="4"/>
  <c r="SE23" i="4"/>
  <c r="TA23" i="4"/>
  <c r="SW23" i="4"/>
  <c r="SS23" i="4"/>
  <c r="SO23" i="4"/>
  <c r="SK23" i="4"/>
  <c r="SG23" i="4"/>
  <c r="SC23" i="4"/>
  <c r="RY23" i="4"/>
  <c r="RU23" i="4"/>
  <c r="RQ23" i="4"/>
  <c r="RM23" i="4"/>
  <c r="RI23" i="4"/>
  <c r="RE23" i="4"/>
  <c r="RA23" i="4"/>
  <c r="QW23" i="4"/>
  <c r="QS23" i="4"/>
  <c r="QO23" i="4"/>
  <c r="QK23" i="4"/>
  <c r="QG23" i="4"/>
  <c r="QC23" i="4"/>
  <c r="PY23" i="4"/>
  <c r="PU23" i="4"/>
  <c r="PQ23" i="4"/>
  <c r="PM23" i="4"/>
  <c r="PI23" i="4"/>
  <c r="PE23" i="4"/>
  <c r="PA23" i="4"/>
  <c r="OW23" i="4"/>
  <c r="OS23" i="4"/>
  <c r="OO23" i="4"/>
  <c r="OK23" i="4"/>
  <c r="OG23" i="4"/>
  <c r="OC23" i="4"/>
  <c r="NY23" i="4"/>
  <c r="NU23" i="4"/>
  <c r="NQ23" i="4"/>
  <c r="NM23" i="4"/>
  <c r="NI23" i="4"/>
  <c r="NE23" i="4"/>
  <c r="NA23" i="4"/>
  <c r="MW23" i="4"/>
  <c r="MS23" i="4"/>
  <c r="FU18" i="4"/>
  <c r="SN18" i="4"/>
  <c r="FU2" i="4"/>
  <c r="SY2" i="4"/>
  <c r="QM2" i="4"/>
  <c r="OQ2" i="4"/>
  <c r="OA2" i="4"/>
  <c r="SZ18" i="4"/>
  <c r="RX18" i="4"/>
  <c r="RH18" i="4"/>
  <c r="FU12" i="4"/>
  <c r="SZ12" i="4"/>
  <c r="SJ12" i="4"/>
  <c r="RP12" i="4"/>
  <c r="QV12" i="4"/>
  <c r="QF12" i="4"/>
  <c r="PP12" i="4"/>
  <c r="OV12" i="4"/>
  <c r="OB12" i="4"/>
  <c r="NL12" i="4"/>
  <c r="SV12" i="4"/>
  <c r="FU10" i="4"/>
  <c r="SV10" i="4"/>
  <c r="SZ25" i="4"/>
  <c r="SV25" i="4"/>
  <c r="SJ25" i="4"/>
  <c r="SF25" i="4"/>
  <c r="RT25" i="4"/>
  <c r="RP25" i="4"/>
  <c r="RD25" i="4"/>
  <c r="QZ25" i="4"/>
  <c r="QN25" i="4"/>
  <c r="QJ25" i="4"/>
  <c r="RW22" i="4"/>
  <c r="QY22" i="4"/>
  <c r="QA22" i="4"/>
  <c r="SQ22" i="4"/>
  <c r="SG20" i="4"/>
  <c r="RA20" i="4"/>
  <c r="QS20" i="4"/>
  <c r="QO20" i="4"/>
  <c r="PY20" i="4"/>
  <c r="PM20" i="4"/>
  <c r="PI20" i="4"/>
  <c r="OS20" i="4"/>
  <c r="OG20" i="4"/>
  <c r="OC20" i="4"/>
  <c r="MW20" i="4"/>
  <c r="SV17" i="4"/>
  <c r="SN17" i="4"/>
  <c r="SF17" i="4"/>
  <c r="RX17" i="4"/>
  <c r="RP17" i="4"/>
  <c r="RH17" i="4"/>
  <c r="QZ17" i="4"/>
  <c r="QR17" i="4"/>
  <c r="QJ17" i="4"/>
  <c r="QB17" i="4"/>
  <c r="PT17" i="4"/>
  <c r="PL17" i="4"/>
  <c r="PD17" i="4"/>
  <c r="OV17" i="4"/>
  <c r="ON17" i="4"/>
  <c r="OF17" i="4"/>
  <c r="NX17" i="4"/>
  <c r="NP17" i="4"/>
  <c r="NH17" i="4"/>
  <c r="MZ17" i="4"/>
  <c r="MR17" i="4"/>
  <c r="FU11" i="4"/>
  <c r="TB11" i="4"/>
  <c r="SH11" i="4"/>
  <c r="RN11" i="4"/>
  <c r="QX11" i="4"/>
  <c r="QH11" i="4"/>
  <c r="PN11" i="4"/>
  <c r="OT11" i="4"/>
  <c r="OD11" i="4"/>
  <c r="NJ11" i="4"/>
  <c r="PZ11" i="4"/>
  <c r="FU9" i="4"/>
  <c r="SX9" i="4"/>
  <c r="TE2" i="4"/>
  <c r="SU2" i="4"/>
  <c r="SQ2" i="4"/>
  <c r="SE2" i="4"/>
  <c r="SA2" i="4"/>
  <c r="RW2" i="4"/>
  <c r="RK2" i="4"/>
  <c r="RG2" i="4"/>
  <c r="QY2" i="4"/>
  <c r="QQ2" i="4"/>
  <c r="QI2" i="4"/>
  <c r="QE2" i="4"/>
  <c r="PS2" i="4"/>
  <c r="PO2" i="4"/>
  <c r="PK2" i="4"/>
  <c r="OY2" i="4"/>
  <c r="OU2" i="4"/>
  <c r="OM2" i="4"/>
  <c r="OE2" i="4"/>
  <c r="NW2" i="4"/>
  <c r="NS2" i="4"/>
  <c r="NG2" i="4"/>
  <c r="NC2" i="4"/>
  <c r="MY2" i="4"/>
  <c r="MQ2" i="4"/>
  <c r="FU8" i="4"/>
  <c r="SS8" i="4"/>
  <c r="FU5" i="4"/>
  <c r="SB5" i="4"/>
  <c r="PY4" i="4"/>
  <c r="NM4" i="4"/>
  <c r="FU3" i="4"/>
  <c r="TD3" i="4"/>
  <c r="G85" i="8"/>
  <c r="AI54" i="8"/>
  <c r="AI53" i="8"/>
  <c r="AI52" i="8"/>
  <c r="AI50" i="8"/>
  <c r="AI49" i="8"/>
  <c r="AI48" i="8"/>
  <c r="AI46" i="8"/>
  <c r="AI45" i="8"/>
  <c r="AI44" i="8"/>
  <c r="AI42" i="8"/>
  <c r="AI41" i="8"/>
  <c r="AI40" i="8"/>
  <c r="AI38" i="8"/>
  <c r="AI37" i="8"/>
  <c r="AI36" i="8"/>
  <c r="AI34" i="8"/>
  <c r="AI33" i="8"/>
  <c r="AI32" i="8"/>
  <c r="AI30" i="8"/>
  <c r="AI29" i="8"/>
  <c r="AI28" i="8"/>
  <c r="AI26" i="8"/>
  <c r="AI25" i="8"/>
  <c r="AI24" i="8"/>
  <c r="AI22" i="8"/>
  <c r="AI21" i="8"/>
  <c r="AI20" i="8"/>
  <c r="AI18" i="8"/>
  <c r="AI17" i="8"/>
  <c r="AI16" i="8"/>
  <c r="AI14" i="8"/>
  <c r="AI13" i="8"/>
  <c r="AI12" i="8"/>
  <c r="AI10" i="8"/>
  <c r="AI9" i="8"/>
  <c r="AI8" i="8"/>
  <c r="AI6" i="8"/>
  <c r="AI5" i="8"/>
  <c r="AI4" i="8"/>
  <c r="AI51" i="8"/>
  <c r="AI47" i="8"/>
  <c r="AI43" i="8"/>
  <c r="AI39" i="8"/>
  <c r="AI35" i="8"/>
  <c r="AI31" i="8"/>
  <c r="AI27" i="8"/>
  <c r="AI23" i="8"/>
  <c r="AI19" i="8"/>
  <c r="AI15" i="8"/>
  <c r="AI11" i="8"/>
  <c r="AI7" i="8"/>
  <c r="AJ61" i="8"/>
  <c r="AI3" i="8"/>
  <c r="G90" i="8"/>
  <c r="AN50" i="8"/>
  <c r="AN52" i="8"/>
  <c r="AN54" i="8"/>
  <c r="AN49" i="8"/>
  <c r="AN48" i="8"/>
  <c r="AN47" i="8"/>
  <c r="AN46" i="8"/>
  <c r="AN45" i="8"/>
  <c r="AN44" i="8"/>
  <c r="AN43" i="8"/>
  <c r="AN42" i="8"/>
  <c r="AN41" i="8"/>
  <c r="AN40" i="8"/>
  <c r="AN39" i="8"/>
  <c r="AN38" i="8"/>
  <c r="AN37" i="8"/>
  <c r="AN36" i="8"/>
  <c r="AN35" i="8"/>
  <c r="AN34" i="8"/>
  <c r="AN33" i="8"/>
  <c r="AN32" i="8"/>
  <c r="AN31" i="8"/>
  <c r="AN30" i="8"/>
  <c r="AN29" i="8"/>
  <c r="AN28" i="8"/>
  <c r="AN27" i="8"/>
  <c r="AN26" i="8"/>
  <c r="AN25" i="8"/>
  <c r="AN24" i="8"/>
  <c r="AN23" i="8"/>
  <c r="AN22" i="8"/>
  <c r="AN21" i="8"/>
  <c r="AN20" i="8"/>
  <c r="AN19" i="8"/>
  <c r="AN18" i="8"/>
  <c r="AN17" i="8"/>
  <c r="AN16" i="8"/>
  <c r="AN15" i="8"/>
  <c r="AN14" i="8"/>
  <c r="AN13" i="8"/>
  <c r="AN12" i="8"/>
  <c r="AN11" i="8"/>
  <c r="AN10" i="8"/>
  <c r="AN9" i="8"/>
  <c r="AN8" i="8"/>
  <c r="AN7" i="8"/>
  <c r="AN6" i="8"/>
  <c r="AN5" i="8"/>
  <c r="AN4" i="8"/>
  <c r="AN3" i="8"/>
  <c r="AN51" i="8"/>
  <c r="AN53" i="8"/>
  <c r="G96" i="9"/>
  <c r="AX52" i="9"/>
  <c r="AX48" i="9"/>
  <c r="AX44" i="9"/>
  <c r="AX40" i="9"/>
  <c r="AX36" i="9"/>
  <c r="AX32" i="9"/>
  <c r="AX28" i="9"/>
  <c r="AX24" i="9"/>
  <c r="AX49" i="9"/>
  <c r="AX45" i="9"/>
  <c r="AX41" i="9"/>
  <c r="AX37" i="9"/>
  <c r="AX33" i="9"/>
  <c r="AX29" i="9"/>
  <c r="AX25" i="9"/>
  <c r="AX22" i="9"/>
  <c r="AX21" i="9"/>
  <c r="AX20" i="9"/>
  <c r="AX19" i="9"/>
  <c r="AX18" i="9"/>
  <c r="AX17" i="9"/>
  <c r="AX16" i="9"/>
  <c r="AX15" i="9"/>
  <c r="AX14" i="9"/>
  <c r="AX13" i="9"/>
  <c r="AX12" i="9"/>
  <c r="AX11" i="9"/>
  <c r="AX10" i="9"/>
  <c r="AX9" i="9"/>
  <c r="AX8" i="9"/>
  <c r="AX7" i="9"/>
  <c r="AX6" i="9"/>
  <c r="AX5" i="9"/>
  <c r="AX4" i="9"/>
  <c r="AX3" i="9"/>
  <c r="AX50" i="9"/>
  <c r="AX46" i="9"/>
  <c r="AX42" i="9"/>
  <c r="AX38" i="9"/>
  <c r="AX34" i="9"/>
  <c r="AX30" i="9"/>
  <c r="AX26" i="9"/>
  <c r="AX54" i="9"/>
  <c r="AX51" i="9"/>
  <c r="AX47" i="9"/>
  <c r="AX43" i="9"/>
  <c r="AX39" i="9"/>
  <c r="AX35" i="9"/>
  <c r="AX31" i="9"/>
  <c r="AX27" i="9"/>
  <c r="AX23" i="9"/>
  <c r="G98" i="9"/>
  <c r="AZ52" i="9"/>
  <c r="AZ50" i="9"/>
  <c r="AZ48" i="9"/>
  <c r="AZ46" i="9"/>
  <c r="AZ44" i="9"/>
  <c r="AZ42" i="9"/>
  <c r="AZ40" i="9"/>
  <c r="AZ38" i="9"/>
  <c r="AZ36" i="9"/>
  <c r="AZ34" i="9"/>
  <c r="AZ32" i="9"/>
  <c r="AZ30" i="9"/>
  <c r="AZ28" i="9"/>
  <c r="AZ26" i="9"/>
  <c r="AZ24" i="9"/>
  <c r="AZ54" i="9"/>
  <c r="AZ53" i="9"/>
  <c r="AZ22" i="9"/>
  <c r="AZ21" i="9"/>
  <c r="AZ20" i="9"/>
  <c r="AZ19" i="9"/>
  <c r="AZ18" i="9"/>
  <c r="AZ17" i="9"/>
  <c r="AZ16" i="9"/>
  <c r="AZ15" i="9"/>
  <c r="AZ14" i="9"/>
  <c r="AZ13" i="9"/>
  <c r="AZ12" i="9"/>
  <c r="AZ11" i="9"/>
  <c r="AZ10" i="9"/>
  <c r="AZ9" i="9"/>
  <c r="AZ8" i="9"/>
  <c r="AZ7" i="9"/>
  <c r="AZ6" i="9"/>
  <c r="AZ5" i="9"/>
  <c r="AZ4" i="9"/>
  <c r="AZ3" i="9"/>
  <c r="FU16" i="4"/>
  <c r="SN16" i="4"/>
  <c r="FU6" i="4"/>
  <c r="TE6" i="4"/>
  <c r="CZ54" i="7"/>
  <c r="CZ52" i="7"/>
  <c r="CZ50" i="7"/>
  <c r="CZ48" i="7"/>
  <c r="CZ46" i="7"/>
  <c r="CZ44" i="7"/>
  <c r="CZ42" i="7"/>
  <c r="CZ40" i="7"/>
  <c r="CZ38" i="7"/>
  <c r="CZ36" i="7"/>
  <c r="CZ34" i="7"/>
  <c r="CZ32" i="7"/>
  <c r="CZ30" i="7"/>
  <c r="CZ28" i="7"/>
  <c r="CZ53" i="7"/>
  <c r="CZ49" i="7"/>
  <c r="CZ45" i="7"/>
  <c r="CZ41" i="7"/>
  <c r="CZ37" i="7"/>
  <c r="CZ33" i="7"/>
  <c r="CZ29" i="7"/>
  <c r="CZ27" i="7"/>
  <c r="CZ25" i="7"/>
  <c r="CZ23" i="7"/>
  <c r="CZ21" i="7"/>
  <c r="CZ19" i="7"/>
  <c r="CZ17" i="7"/>
  <c r="CZ15" i="7"/>
  <c r="CZ13" i="7"/>
  <c r="CZ11" i="7"/>
  <c r="CZ9" i="7"/>
  <c r="CZ7" i="7"/>
  <c r="CZ5" i="7"/>
  <c r="CZ3" i="7"/>
  <c r="DD54" i="7"/>
  <c r="DD52" i="7"/>
  <c r="DD50" i="7"/>
  <c r="DD48" i="7"/>
  <c r="DD46" i="7"/>
  <c r="DD44" i="7"/>
  <c r="DD42" i="7"/>
  <c r="DD40" i="7"/>
  <c r="DD38" i="7"/>
  <c r="DD36" i="7"/>
  <c r="DD34" i="7"/>
  <c r="DD32" i="7"/>
  <c r="DD30" i="7"/>
  <c r="DD28" i="7"/>
  <c r="DD53" i="7"/>
  <c r="DD49" i="7"/>
  <c r="DD45" i="7"/>
  <c r="DD41" i="7"/>
  <c r="DD37" i="7"/>
  <c r="DD33" i="7"/>
  <c r="DD29" i="7"/>
  <c r="DD27" i="7"/>
  <c r="DD25" i="7"/>
  <c r="DD23" i="7"/>
  <c r="DD21" i="7"/>
  <c r="DD19" i="7"/>
  <c r="DD17" i="7"/>
  <c r="DD15" i="7"/>
  <c r="DD13" i="7"/>
  <c r="DD11" i="7"/>
  <c r="DD9" i="7"/>
  <c r="DD7" i="7"/>
  <c r="DD5" i="7"/>
  <c r="DD3" i="7"/>
  <c r="DH54" i="7"/>
  <c r="DH52" i="7"/>
  <c r="DH50" i="7"/>
  <c r="DH48" i="7"/>
  <c r="DH46" i="7"/>
  <c r="DH44" i="7"/>
  <c r="DH42" i="7"/>
  <c r="DH40" i="7"/>
  <c r="DH38" i="7"/>
  <c r="DH36" i="7"/>
  <c r="DH34" i="7"/>
  <c r="DH32" i="7"/>
  <c r="DH30" i="7"/>
  <c r="DH28" i="7"/>
  <c r="DH53" i="7"/>
  <c r="DH49" i="7"/>
  <c r="DH45" i="7"/>
  <c r="DH41" i="7"/>
  <c r="DH37" i="7"/>
  <c r="DH33" i="7"/>
  <c r="DH29" i="7"/>
  <c r="DH27" i="7"/>
  <c r="DH25" i="7"/>
  <c r="DH23" i="7"/>
  <c r="DH21" i="7"/>
  <c r="DH19" i="7"/>
  <c r="DH17" i="7"/>
  <c r="DH15" i="7"/>
  <c r="DH13" i="7"/>
  <c r="DH11" i="7"/>
  <c r="DH9" i="7"/>
  <c r="DH7" i="7"/>
  <c r="DH5" i="7"/>
  <c r="DH3" i="7"/>
  <c r="DL54" i="7"/>
  <c r="DL52" i="7"/>
  <c r="DL50" i="7"/>
  <c r="DL48" i="7"/>
  <c r="DL46" i="7"/>
  <c r="DL44" i="7"/>
  <c r="DL42" i="7"/>
  <c r="DL40" i="7"/>
  <c r="DL38" i="7"/>
  <c r="DL36" i="7"/>
  <c r="DL34" i="7"/>
  <c r="DL32" i="7"/>
  <c r="DL30" i="7"/>
  <c r="DL28" i="7"/>
  <c r="DL53" i="7"/>
  <c r="DL49" i="7"/>
  <c r="DL45" i="7"/>
  <c r="DL41" i="7"/>
  <c r="DL37" i="7"/>
  <c r="DL33" i="7"/>
  <c r="DL29" i="7"/>
  <c r="DL27" i="7"/>
  <c r="DL25" i="7"/>
  <c r="DL23" i="7"/>
  <c r="DL21" i="7"/>
  <c r="DL19" i="7"/>
  <c r="DL17" i="7"/>
  <c r="DL15" i="7"/>
  <c r="DL13" i="7"/>
  <c r="DL11" i="7"/>
  <c r="DL9" i="7"/>
  <c r="DL7" i="7"/>
  <c r="DL5" i="7"/>
  <c r="DL3" i="7"/>
  <c r="DP54" i="7"/>
  <c r="DP52" i="7"/>
  <c r="DP50" i="7"/>
  <c r="DP48" i="7"/>
  <c r="DP46" i="7"/>
  <c r="DP44" i="7"/>
  <c r="DP42" i="7"/>
  <c r="DP40" i="7"/>
  <c r="DP38" i="7"/>
  <c r="DP36" i="7"/>
  <c r="DP34" i="7"/>
  <c r="DP32" i="7"/>
  <c r="DP30" i="7"/>
  <c r="DP28" i="7"/>
  <c r="DP53" i="7"/>
  <c r="DP49" i="7"/>
  <c r="DP45" i="7"/>
  <c r="DP41" i="7"/>
  <c r="DP37" i="7"/>
  <c r="DP33" i="7"/>
  <c r="DP29" i="7"/>
  <c r="DP27" i="7"/>
  <c r="DP25" i="7"/>
  <c r="DP23" i="7"/>
  <c r="DP21" i="7"/>
  <c r="DP19" i="7"/>
  <c r="DP17" i="7"/>
  <c r="DP15" i="7"/>
  <c r="DP13" i="7"/>
  <c r="DP11" i="7"/>
  <c r="DP9" i="7"/>
  <c r="DP7" i="7"/>
  <c r="DP5" i="7"/>
  <c r="DP3" i="7"/>
  <c r="DT54" i="7"/>
  <c r="DT52" i="7"/>
  <c r="DT50" i="7"/>
  <c r="DT48" i="7"/>
  <c r="DT46" i="7"/>
  <c r="DT44" i="7"/>
  <c r="DT42" i="7"/>
  <c r="DT40" i="7"/>
  <c r="DT38" i="7"/>
  <c r="DT36" i="7"/>
  <c r="DT34" i="7"/>
  <c r="DT32" i="7"/>
  <c r="DT30" i="7"/>
  <c r="DT28" i="7"/>
  <c r="DT53" i="7"/>
  <c r="DT49" i="7"/>
  <c r="DT45" i="7"/>
  <c r="DT41" i="7"/>
  <c r="DT37" i="7"/>
  <c r="DT33" i="7"/>
  <c r="DT29" i="7"/>
  <c r="DT27" i="7"/>
  <c r="DT25" i="7"/>
  <c r="DT23" i="7"/>
  <c r="DT21" i="7"/>
  <c r="DT19" i="7"/>
  <c r="DT17" i="7"/>
  <c r="DT15" i="7"/>
  <c r="DT13" i="7"/>
  <c r="DT11" i="7"/>
  <c r="DT9" i="7"/>
  <c r="DT7" i="7"/>
  <c r="DT5" i="7"/>
  <c r="DT3" i="7"/>
  <c r="DY54" i="7"/>
  <c r="DY52" i="7"/>
  <c r="DY50" i="7"/>
  <c r="DY48" i="7"/>
  <c r="DY46" i="7"/>
  <c r="DY44" i="7"/>
  <c r="DY42" i="7"/>
  <c r="DY40" i="7"/>
  <c r="DY38" i="7"/>
  <c r="DY36" i="7"/>
  <c r="DY34" i="7"/>
  <c r="DY32" i="7"/>
  <c r="DY30" i="7"/>
  <c r="DY28" i="7"/>
  <c r="DY53" i="7"/>
  <c r="DY49" i="7"/>
  <c r="DY45" i="7"/>
  <c r="DY41" i="7"/>
  <c r="DY37" i="7"/>
  <c r="DY33" i="7"/>
  <c r="DY29" i="7"/>
  <c r="DY26" i="7"/>
  <c r="DY24" i="7"/>
  <c r="DY22" i="7"/>
  <c r="DY20" i="7"/>
  <c r="DY18" i="7"/>
  <c r="DY16" i="7"/>
  <c r="DY14" i="7"/>
  <c r="DY12" i="7"/>
  <c r="DY10" i="7"/>
  <c r="DY8" i="7"/>
  <c r="DY6" i="7"/>
  <c r="DY4" i="7"/>
  <c r="DY27" i="7"/>
  <c r="DY25" i="7"/>
  <c r="DY23" i="7"/>
  <c r="DY21" i="7"/>
  <c r="DY19" i="7"/>
  <c r="DY17" i="7"/>
  <c r="DY15" i="7"/>
  <c r="DY13" i="7"/>
  <c r="DY11" i="7"/>
  <c r="DY9" i="7"/>
  <c r="DY7" i="7"/>
  <c r="DY5" i="7"/>
  <c r="DY3" i="7"/>
  <c r="EN54" i="7"/>
  <c r="EN52" i="7"/>
  <c r="EN50" i="7"/>
  <c r="EN48" i="7"/>
  <c r="EN46" i="7"/>
  <c r="EN44" i="7"/>
  <c r="EN42" i="7"/>
  <c r="EN40" i="7"/>
  <c r="EN38" i="7"/>
  <c r="EN36" i="7"/>
  <c r="EN34" i="7"/>
  <c r="EN32" i="7"/>
  <c r="EN30" i="7"/>
  <c r="EN28" i="7"/>
  <c r="EN53" i="7"/>
  <c r="EN49" i="7"/>
  <c r="EN45" i="7"/>
  <c r="EN41" i="7"/>
  <c r="EN37" i="7"/>
  <c r="EN33" i="7"/>
  <c r="EN29" i="7"/>
  <c r="EN25" i="7"/>
  <c r="EN23" i="7"/>
  <c r="EN21" i="7"/>
  <c r="EN19" i="7"/>
  <c r="EN17" i="7"/>
  <c r="EN15" i="7"/>
  <c r="EN13" i="7"/>
  <c r="EN11" i="7"/>
  <c r="EN9" i="7"/>
  <c r="EN7" i="7"/>
  <c r="EN5" i="7"/>
  <c r="EN3" i="7"/>
  <c r="ER54" i="7"/>
  <c r="ER52" i="7"/>
  <c r="ER50" i="7"/>
  <c r="ER48" i="7"/>
  <c r="ER46" i="7"/>
  <c r="ER44" i="7"/>
  <c r="ER42" i="7"/>
  <c r="ER40" i="7"/>
  <c r="ER38" i="7"/>
  <c r="ER36" i="7"/>
  <c r="ER34" i="7"/>
  <c r="ER32" i="7"/>
  <c r="ER30" i="7"/>
  <c r="ER28" i="7"/>
  <c r="ER53" i="7"/>
  <c r="ER49" i="7"/>
  <c r="ER45" i="7"/>
  <c r="ER41" i="7"/>
  <c r="ER37" i="7"/>
  <c r="ER33" i="7"/>
  <c r="ER29" i="7"/>
  <c r="ER25" i="7"/>
  <c r="ER23" i="7"/>
  <c r="ER21" i="7"/>
  <c r="ER19" i="7"/>
  <c r="ER17" i="7"/>
  <c r="ER15" i="7"/>
  <c r="ER13" i="7"/>
  <c r="ER11" i="7"/>
  <c r="ER9" i="7"/>
  <c r="ER7" i="7"/>
  <c r="ER5" i="7"/>
  <c r="ER3" i="7"/>
  <c r="TE22" i="4"/>
  <c r="FU21" i="4"/>
  <c r="FU19" i="4"/>
  <c r="SK19" i="4"/>
  <c r="FU14" i="4"/>
  <c r="FU13" i="4"/>
  <c r="TD9" i="4"/>
  <c r="SY9" i="4"/>
  <c r="SU9" i="4"/>
  <c r="SQ9" i="4"/>
  <c r="SM9" i="4"/>
  <c r="SI9" i="4"/>
  <c r="SA9" i="4"/>
  <c r="RS9" i="4"/>
  <c r="RK9" i="4"/>
  <c r="RC9" i="4"/>
  <c r="QU9" i="4"/>
  <c r="QM9" i="4"/>
  <c r="QE9" i="4"/>
  <c r="PW9" i="4"/>
  <c r="PO9" i="4"/>
  <c r="PG9" i="4"/>
  <c r="OY9" i="4"/>
  <c r="OQ9" i="4"/>
  <c r="MR4" i="4"/>
  <c r="QP4" i="4"/>
  <c r="RF4" i="4"/>
  <c r="RV4" i="4"/>
  <c r="SL4" i="4"/>
  <c r="TB4" i="4"/>
  <c r="TE4" i="4"/>
  <c r="SW4" i="4"/>
  <c r="SS4" i="4"/>
  <c r="SO4" i="4"/>
  <c r="SG4" i="4"/>
  <c r="SC4" i="4"/>
  <c r="RY4" i="4"/>
  <c r="RQ4" i="4"/>
  <c r="RM4" i="4"/>
  <c r="RI4" i="4"/>
  <c r="RA4" i="4"/>
  <c r="QW4" i="4"/>
  <c r="QS4" i="4"/>
  <c r="QK4" i="4"/>
  <c r="QG4" i="4"/>
  <c r="QC4" i="4"/>
  <c r="PU4" i="4"/>
  <c r="PQ4" i="4"/>
  <c r="PM4" i="4"/>
  <c r="PE4" i="4"/>
  <c r="PA4" i="4"/>
  <c r="OW4" i="4"/>
  <c r="OO4" i="4"/>
  <c r="OK4" i="4"/>
  <c r="OG4" i="4"/>
  <c r="NY4" i="4"/>
  <c r="NU4" i="4"/>
  <c r="NQ4" i="4"/>
  <c r="NI4" i="4"/>
  <c r="NE4" i="4"/>
  <c r="NA4" i="4"/>
  <c r="MS4" i="4"/>
  <c r="TA2" i="4"/>
  <c r="CZ35" i="7"/>
  <c r="DD35" i="7"/>
  <c r="DH35" i="7"/>
  <c r="DL35" i="7"/>
  <c r="DP35" i="7"/>
  <c r="DT35" i="7"/>
  <c r="DY35" i="7"/>
  <c r="CZ51" i="7"/>
  <c r="DD51" i="7"/>
  <c r="DH51" i="7"/>
  <c r="DL51" i="7"/>
  <c r="DP51" i="7"/>
  <c r="DT51" i="7"/>
  <c r="DY51" i="7"/>
  <c r="EN51" i="7"/>
  <c r="ER51" i="7"/>
  <c r="DX54" i="7"/>
  <c r="DX52" i="7"/>
  <c r="DX50" i="7"/>
  <c r="DX48" i="7"/>
  <c r="DX46" i="7"/>
  <c r="DX44" i="7"/>
  <c r="DX42" i="7"/>
  <c r="DX40" i="7"/>
  <c r="DX38" i="7"/>
  <c r="DX36" i="7"/>
  <c r="DX34" i="7"/>
  <c r="DX32" i="7"/>
  <c r="DX30" i="7"/>
  <c r="DX28" i="7"/>
  <c r="CC56" i="7"/>
  <c r="EA53" i="7"/>
  <c r="EA49" i="7"/>
  <c r="EA45" i="7"/>
  <c r="EA37" i="7"/>
  <c r="EA33" i="7"/>
  <c r="EA29" i="7"/>
  <c r="EC52" i="7"/>
  <c r="EC50" i="7"/>
  <c r="EC48" i="7"/>
  <c r="EC46" i="7"/>
  <c r="EC44" i="7"/>
  <c r="EC42" i="7"/>
  <c r="EC40" i="7"/>
  <c r="EC38" i="7"/>
  <c r="EC36" i="7"/>
  <c r="EC34" i="7"/>
  <c r="EC32" i="7"/>
  <c r="EC30" i="7"/>
  <c r="EC28" i="7"/>
  <c r="EG54" i="7"/>
  <c r="EG52" i="7"/>
  <c r="EG50" i="7"/>
  <c r="EG48" i="7"/>
  <c r="EG46" i="7"/>
  <c r="EG44" i="7"/>
  <c r="EG42" i="7"/>
  <c r="EG40" i="7"/>
  <c r="EG38" i="7"/>
  <c r="EG36" i="7"/>
  <c r="EG34" i="7"/>
  <c r="EG32" i="7"/>
  <c r="EG30" i="7"/>
  <c r="EG28" i="7"/>
  <c r="EC22" i="7"/>
  <c r="EG22" i="7"/>
  <c r="EC24" i="7"/>
  <c r="EG24" i="7"/>
  <c r="EC26" i="7"/>
  <c r="EG26" i="7"/>
  <c r="DX29" i="7"/>
  <c r="EC29" i="7"/>
  <c r="EG29" i="7"/>
  <c r="DX33" i="7"/>
  <c r="EC33" i="7"/>
  <c r="EG33" i="7"/>
  <c r="DX37" i="7"/>
  <c r="EC37" i="7"/>
  <c r="EG37" i="7"/>
  <c r="DX41" i="7"/>
  <c r="EC41" i="7"/>
  <c r="EG41" i="7"/>
  <c r="DX45" i="7"/>
  <c r="EC45" i="7"/>
  <c r="EG45" i="7"/>
  <c r="DX49" i="7"/>
  <c r="EC49" i="7"/>
  <c r="EG49" i="7"/>
  <c r="DX53" i="7"/>
  <c r="EC53" i="7"/>
  <c r="EG53" i="7"/>
  <c r="CW54" i="7"/>
  <c r="CW52" i="7"/>
  <c r="CW50" i="7"/>
  <c r="CW48" i="7"/>
  <c r="CW46" i="7"/>
  <c r="CW44" i="7"/>
  <c r="CW42" i="7"/>
  <c r="CW40" i="7"/>
  <c r="CW38" i="7"/>
  <c r="CW36" i="7"/>
  <c r="CW34" i="7"/>
  <c r="CW32" i="7"/>
  <c r="CW30" i="7"/>
  <c r="CW28" i="7"/>
  <c r="DA54" i="7"/>
  <c r="DA52" i="7"/>
  <c r="DA50" i="7"/>
  <c r="DA48" i="7"/>
  <c r="DA46" i="7"/>
  <c r="DA44" i="7"/>
  <c r="DA42" i="7"/>
  <c r="DA40" i="7"/>
  <c r="DA38" i="7"/>
  <c r="DA36" i="7"/>
  <c r="DA34" i="7"/>
  <c r="DA32" i="7"/>
  <c r="DA30" i="7"/>
  <c r="DA28" i="7"/>
  <c r="DE54" i="7"/>
  <c r="DE52" i="7"/>
  <c r="DE50" i="7"/>
  <c r="DE48" i="7"/>
  <c r="DE46" i="7"/>
  <c r="DE44" i="7"/>
  <c r="DE42" i="7"/>
  <c r="DE40" i="7"/>
  <c r="DE38" i="7"/>
  <c r="DE36" i="7"/>
  <c r="DE34" i="7"/>
  <c r="DE32" i="7"/>
  <c r="DE30" i="7"/>
  <c r="DE28" i="7"/>
  <c r="DI54" i="7"/>
  <c r="DI52" i="7"/>
  <c r="DI50" i="7"/>
  <c r="DI48" i="7"/>
  <c r="DI46" i="7"/>
  <c r="DI44" i="7"/>
  <c r="DI42" i="7"/>
  <c r="DI40" i="7"/>
  <c r="DI38" i="7"/>
  <c r="DI36" i="7"/>
  <c r="DI34" i="7"/>
  <c r="DI32" i="7"/>
  <c r="DI30" i="7"/>
  <c r="DI28" i="7"/>
  <c r="DM54" i="7"/>
  <c r="DM52" i="7"/>
  <c r="DM50" i="7"/>
  <c r="DM48" i="7"/>
  <c r="DM46" i="7"/>
  <c r="DM44" i="7"/>
  <c r="DM42" i="7"/>
  <c r="DM40" i="7"/>
  <c r="DM38" i="7"/>
  <c r="DM36" i="7"/>
  <c r="DM34" i="7"/>
  <c r="DM32" i="7"/>
  <c r="DM30" i="7"/>
  <c r="DM28" i="7"/>
  <c r="DQ54" i="7"/>
  <c r="DQ52" i="7"/>
  <c r="DQ50" i="7"/>
  <c r="DQ48" i="7"/>
  <c r="DQ46" i="7"/>
  <c r="DQ44" i="7"/>
  <c r="DQ42" i="7"/>
  <c r="DQ40" i="7"/>
  <c r="DQ38" i="7"/>
  <c r="DQ36" i="7"/>
  <c r="DQ34" i="7"/>
  <c r="DQ32" i="7"/>
  <c r="DQ30" i="7"/>
  <c r="DQ28" i="7"/>
  <c r="DU54" i="7"/>
  <c r="DU52" i="7"/>
  <c r="DU50" i="7"/>
  <c r="DU48" i="7"/>
  <c r="DU46" i="7"/>
  <c r="DU44" i="7"/>
  <c r="DU42" i="7"/>
  <c r="DU40" i="7"/>
  <c r="DU38" i="7"/>
  <c r="DU36" i="7"/>
  <c r="DU34" i="7"/>
  <c r="DU32" i="7"/>
  <c r="DU30" i="7"/>
  <c r="DU28" i="7"/>
  <c r="EJ54" i="7"/>
  <c r="EJ52" i="7"/>
  <c r="EJ50" i="7"/>
  <c r="EJ48" i="7"/>
  <c r="EJ46" i="7"/>
  <c r="EJ44" i="7"/>
  <c r="EJ42" i="7"/>
  <c r="EJ40" i="7"/>
  <c r="EJ38" i="7"/>
  <c r="EJ36" i="7"/>
  <c r="EJ34" i="7"/>
  <c r="EJ32" i="7"/>
  <c r="EJ30" i="7"/>
  <c r="EJ28" i="7"/>
  <c r="EO54" i="7"/>
  <c r="EO52" i="7"/>
  <c r="EO50" i="7"/>
  <c r="EO48" i="7"/>
  <c r="EO46" i="7"/>
  <c r="EO44" i="7"/>
  <c r="EO42" i="7"/>
  <c r="EO40" i="7"/>
  <c r="EO38" i="7"/>
  <c r="EO36" i="7"/>
  <c r="EO34" i="7"/>
  <c r="EO32" i="7"/>
  <c r="EO30" i="7"/>
  <c r="EO28" i="7"/>
  <c r="ES52" i="7"/>
  <c r="ES48" i="7"/>
  <c r="ES44" i="7"/>
  <c r="ES40" i="7"/>
  <c r="ES38" i="7"/>
  <c r="ES36" i="7"/>
  <c r="ES34" i="7"/>
  <c r="ES32" i="7"/>
  <c r="ES30" i="7"/>
  <c r="ES28" i="7"/>
  <c r="ET53" i="7"/>
  <c r="ET51" i="7"/>
  <c r="ET49" i="7"/>
  <c r="ET47" i="7"/>
  <c r="ET45" i="7"/>
  <c r="ET43" i="7"/>
  <c r="ET41" i="7"/>
  <c r="ET39" i="7"/>
  <c r="ET37" i="7"/>
  <c r="ET35" i="7"/>
  <c r="ET33" i="7"/>
  <c r="ET31" i="7"/>
  <c r="ET29" i="7"/>
  <c r="ET27" i="7"/>
  <c r="ES54" i="7"/>
  <c r="ES50" i="7"/>
  <c r="ES46" i="7"/>
  <c r="ES42" i="7"/>
  <c r="EC54" i="7"/>
  <c r="DW53" i="7"/>
  <c r="DW51" i="7"/>
  <c r="DW49" i="7"/>
  <c r="DW47" i="7"/>
  <c r="DW45" i="7"/>
  <c r="DW43" i="7"/>
  <c r="DW41" i="7"/>
  <c r="DW39" i="7"/>
  <c r="DW37" i="7"/>
  <c r="DW35" i="7"/>
  <c r="DW33" i="7"/>
  <c r="DW31" i="7"/>
  <c r="DW29" i="7"/>
  <c r="DX19" i="7"/>
  <c r="DX21" i="7"/>
  <c r="DX23" i="7"/>
  <c r="DX25" i="7"/>
  <c r="DX27" i="7"/>
  <c r="EB54" i="7"/>
  <c r="EB52" i="7"/>
  <c r="EB50" i="7"/>
  <c r="EB48" i="7"/>
  <c r="EB46" i="7"/>
  <c r="EB44" i="7"/>
  <c r="EB42" i="7"/>
  <c r="EB40" i="7"/>
  <c r="EB38" i="7"/>
  <c r="EB36" i="7"/>
  <c r="EB34" i="7"/>
  <c r="EB32" i="7"/>
  <c r="EB30" i="7"/>
  <c r="EB28" i="7"/>
  <c r="EF54" i="7"/>
  <c r="EF52" i="7"/>
  <c r="EF50" i="7"/>
  <c r="EF48" i="7"/>
  <c r="EF46" i="7"/>
  <c r="EF44" i="7"/>
  <c r="EF42" i="7"/>
  <c r="EF40" i="7"/>
  <c r="EF38" i="7"/>
  <c r="EF36" i="7"/>
  <c r="EF34" i="7"/>
  <c r="EF32" i="7"/>
  <c r="EF30" i="7"/>
  <c r="EF28" i="7"/>
  <c r="EK54" i="7"/>
  <c r="EK52" i="7"/>
  <c r="EK50" i="7"/>
  <c r="EK48" i="7"/>
  <c r="EK46" i="7"/>
  <c r="EK44" i="7"/>
  <c r="EK42" i="7"/>
  <c r="EK40" i="7"/>
  <c r="EK38" i="7"/>
  <c r="EK36" i="7"/>
  <c r="EK34" i="7"/>
  <c r="EK32" i="7"/>
  <c r="EK30" i="7"/>
  <c r="EK28" i="7"/>
  <c r="CZ108" i="7"/>
  <c r="CZ102" i="7"/>
  <c r="CZ97" i="7"/>
  <c r="CZ92" i="7"/>
  <c r="CJ56" i="7"/>
  <c r="EH53" i="7"/>
  <c r="CO56" i="7"/>
  <c r="CZ106" i="7"/>
  <c r="CZ101" i="7"/>
  <c r="CZ86" i="7"/>
  <c r="CZ81" i="7"/>
  <c r="CZ76" i="7"/>
  <c r="CZ70" i="7"/>
  <c r="CZ65" i="7"/>
  <c r="CZ60" i="7"/>
  <c r="CZ96" i="7"/>
  <c r="CZ90" i="7"/>
  <c r="CZ85" i="7"/>
  <c r="CZ80" i="7"/>
  <c r="CZ74" i="7"/>
  <c r="CZ69" i="7"/>
  <c r="CZ64" i="7"/>
  <c r="CZ109" i="7"/>
  <c r="CZ104" i="7"/>
  <c r="CZ98" i="7"/>
  <c r="CZ93" i="7"/>
  <c r="CZ88" i="7"/>
  <c r="CZ82" i="7"/>
  <c r="CZ77" i="7"/>
  <c r="CZ72" i="7"/>
  <c r="CZ66" i="7"/>
  <c r="CZ61" i="7"/>
  <c r="CZ105" i="7"/>
  <c r="CZ100" i="7"/>
  <c r="CZ94" i="7"/>
  <c r="CZ89" i="7"/>
  <c r="CZ84" i="7"/>
  <c r="CZ78" i="7"/>
  <c r="CZ73" i="7"/>
  <c r="CZ68" i="7"/>
  <c r="CZ62" i="7"/>
  <c r="AL54" i="8"/>
  <c r="AJ60" i="8"/>
  <c r="R56" i="8"/>
  <c r="G87" i="8"/>
  <c r="AK54" i="8"/>
  <c r="AK53" i="8"/>
  <c r="AK52" i="8"/>
  <c r="G95" i="8"/>
  <c r="AS54" i="8"/>
  <c r="AS53" i="8"/>
  <c r="AS52" i="8"/>
  <c r="G97" i="8"/>
  <c r="AU54" i="8"/>
  <c r="AU53" i="8"/>
  <c r="AU52" i="8"/>
  <c r="AU51" i="8"/>
  <c r="AU50" i="8"/>
  <c r="G99" i="8"/>
  <c r="AW54" i="8"/>
  <c r="AW53" i="8"/>
  <c r="AW52" i="8"/>
  <c r="T56" i="8"/>
  <c r="AJ62" i="8"/>
  <c r="G92" i="9"/>
  <c r="AT54" i="9"/>
  <c r="AT49" i="9"/>
  <c r="AT45" i="9"/>
  <c r="AT41" i="9"/>
  <c r="AT37" i="9"/>
  <c r="AT33" i="9"/>
  <c r="AT29" i="9"/>
  <c r="AT25" i="9"/>
  <c r="AT50" i="9"/>
  <c r="AT46" i="9"/>
  <c r="AT42" i="9"/>
  <c r="AT38" i="9"/>
  <c r="AT34" i="9"/>
  <c r="AT30" i="9"/>
  <c r="AT26" i="9"/>
  <c r="AT22" i="9"/>
  <c r="AT21" i="9"/>
  <c r="AT20" i="9"/>
  <c r="AT19" i="9"/>
  <c r="AT18" i="9"/>
  <c r="AT17" i="9"/>
  <c r="AT16" i="9"/>
  <c r="AT15" i="9"/>
  <c r="AT14" i="9"/>
  <c r="AT13" i="9"/>
  <c r="AT12" i="9"/>
  <c r="AT11" i="9"/>
  <c r="AT10" i="9"/>
  <c r="AT9" i="9"/>
  <c r="AT8" i="9"/>
  <c r="AT7" i="9"/>
  <c r="AT6" i="9"/>
  <c r="AT5" i="9"/>
  <c r="AT4" i="9"/>
  <c r="AT3" i="9"/>
  <c r="AT51" i="9"/>
  <c r="AT47" i="9"/>
  <c r="AT43" i="9"/>
  <c r="AT39" i="9"/>
  <c r="AT35" i="9"/>
  <c r="AT31" i="9"/>
  <c r="AT27" i="9"/>
  <c r="AT23" i="9"/>
  <c r="AT52" i="9"/>
  <c r="AT48" i="9"/>
  <c r="AT44" i="9"/>
  <c r="AT40" i="9"/>
  <c r="AT36" i="9"/>
  <c r="AT32" i="9"/>
  <c r="AT28" i="9"/>
  <c r="AT24" i="9"/>
  <c r="G94" i="9"/>
  <c r="AV52" i="9"/>
  <c r="AV50" i="9"/>
  <c r="AV48" i="9"/>
  <c r="AV46" i="9"/>
  <c r="AV44" i="9"/>
  <c r="AV42" i="9"/>
  <c r="AV40" i="9"/>
  <c r="AV38" i="9"/>
  <c r="AV36" i="9"/>
  <c r="AV34" i="9"/>
  <c r="AV32" i="9"/>
  <c r="AV30" i="9"/>
  <c r="AV28" i="9"/>
  <c r="AV26" i="9"/>
  <c r="AV24" i="9"/>
  <c r="AV51" i="9"/>
  <c r="AV47" i="9"/>
  <c r="AV43" i="9"/>
  <c r="AV39" i="9"/>
  <c r="AV35" i="9"/>
  <c r="AV31" i="9"/>
  <c r="AV27" i="9"/>
  <c r="AV23" i="9"/>
  <c r="AX53" i="9"/>
  <c r="G97" i="9"/>
  <c r="AY54" i="9"/>
  <c r="AP48" i="9"/>
  <c r="AP52" i="9"/>
  <c r="AP54" i="9"/>
  <c r="G90" i="9"/>
  <c r="AR52" i="9"/>
  <c r="AR50" i="9"/>
  <c r="AR48" i="9"/>
  <c r="AR46" i="9"/>
  <c r="AR44" i="9"/>
  <c r="AR42" i="9"/>
  <c r="AR40" i="9"/>
  <c r="AR38" i="9"/>
  <c r="AR36" i="9"/>
  <c r="AR34" i="9"/>
  <c r="AR32" i="9"/>
  <c r="AR30" i="9"/>
  <c r="AR28" i="9"/>
  <c r="AR26" i="9"/>
  <c r="AR24" i="9"/>
  <c r="AR51" i="9"/>
  <c r="AR47" i="9"/>
  <c r="AR43" i="9"/>
  <c r="AR39" i="9"/>
  <c r="AR35" i="9"/>
  <c r="AR31" i="9"/>
  <c r="AR27" i="9"/>
  <c r="AR23" i="9"/>
  <c r="G93" i="9"/>
  <c r="AU54" i="9"/>
  <c r="AZ49" i="9"/>
  <c r="AZ45" i="9"/>
  <c r="AZ41" i="9"/>
  <c r="AZ37" i="9"/>
  <c r="AZ33" i="9"/>
  <c r="AZ29" i="9"/>
  <c r="AZ25" i="9"/>
  <c r="G100" i="9"/>
  <c r="BB54" i="9"/>
  <c r="AJ56" i="9"/>
  <c r="BD51" i="9"/>
  <c r="BD47" i="9"/>
  <c r="BD35" i="9"/>
  <c r="BD31" i="9"/>
  <c r="G105" i="9"/>
  <c r="BG54" i="9"/>
  <c r="AN56" i="9"/>
  <c r="BH49" i="9"/>
  <c r="BH45" i="9"/>
  <c r="BH33" i="9"/>
  <c r="BH29" i="9"/>
  <c r="BH41" i="9"/>
  <c r="AP35" i="9"/>
  <c r="AR54" i="9"/>
  <c r="G89" i="9"/>
  <c r="AQ54" i="9"/>
  <c r="AV49" i="9"/>
  <c r="AV45" i="9"/>
  <c r="AV41" i="9"/>
  <c r="AV37" i="9"/>
  <c r="AV33" i="9"/>
  <c r="AV29" i="9"/>
  <c r="AV25" i="9"/>
  <c r="AP46" i="9"/>
  <c r="AP50" i="9"/>
  <c r="AV53" i="9"/>
  <c r="AV54" i="9"/>
  <c r="G87" i="9"/>
  <c r="AO54" i="9"/>
  <c r="AR49" i="9"/>
  <c r="AR45" i="9"/>
  <c r="AR41" i="9"/>
  <c r="AR37" i="9"/>
  <c r="AR33" i="9"/>
  <c r="AR29" i="9"/>
  <c r="AR25" i="9"/>
  <c r="AZ51" i="9"/>
  <c r="AZ47" i="9"/>
  <c r="AZ43" i="9"/>
  <c r="AZ39" i="9"/>
  <c r="AZ35" i="9"/>
  <c r="AZ31" i="9"/>
  <c r="AZ27" i="9"/>
  <c r="AZ23" i="9"/>
  <c r="G101" i="9"/>
  <c r="BC54" i="9"/>
  <c r="BD45" i="9"/>
  <c r="BD41" i="9"/>
  <c r="BD29" i="9"/>
  <c r="BD25" i="9"/>
  <c r="BH51" i="9"/>
  <c r="BH47" i="9"/>
  <c r="BH43" i="9"/>
  <c r="BH39" i="9"/>
  <c r="AQ53" i="9"/>
  <c r="G91" i="9"/>
  <c r="AS54" i="9"/>
  <c r="AU53" i="9"/>
  <c r="G95" i="9"/>
  <c r="AW54" i="9"/>
  <c r="AY53" i="9"/>
  <c r="G99" i="9"/>
  <c r="BA54" i="9"/>
  <c r="BC53" i="9"/>
  <c r="G103" i="9"/>
  <c r="BE54" i="9"/>
  <c r="BG53" i="9"/>
  <c r="E82" i="16"/>
  <c r="F83" i="16"/>
  <c r="E33" i="18"/>
  <c r="F17" i="18"/>
  <c r="F34" i="18"/>
  <c r="F17" i="19"/>
  <c r="I45" i="14"/>
  <c r="I49" i="14"/>
  <c r="I53" i="14"/>
  <c r="I46" i="14"/>
  <c r="I50" i="14"/>
  <c r="I44" i="14"/>
  <c r="I47" i="14"/>
  <c r="I48" i="14"/>
  <c r="I51" i="14"/>
  <c r="I52" i="14"/>
  <c r="I54" i="14"/>
  <c r="J55" i="14"/>
  <c r="E33" i="17"/>
  <c r="F34" i="17"/>
  <c r="I43" i="19"/>
  <c r="I47" i="19"/>
  <c r="I51" i="19"/>
  <c r="I44" i="19"/>
  <c r="I48" i="19"/>
  <c r="I52" i="19"/>
  <c r="I46" i="19"/>
  <c r="I50" i="19"/>
  <c r="AS53" i="9"/>
  <c r="BA53" i="9"/>
  <c r="BE53" i="9"/>
  <c r="E33" i="14"/>
  <c r="D12" i="14"/>
  <c r="E12" i="14"/>
  <c r="J54" i="17"/>
  <c r="J54" i="18"/>
  <c r="I43" i="18"/>
  <c r="I47" i="18"/>
  <c r="I51" i="18"/>
  <c r="I44" i="18"/>
  <c r="I48" i="18"/>
  <c r="I52" i="18"/>
  <c r="I46" i="18"/>
  <c r="I50" i="18"/>
  <c r="I53" i="19"/>
  <c r="D6" i="14"/>
  <c r="E6" i="14"/>
  <c r="H54" i="14"/>
  <c r="I43" i="17"/>
  <c r="I45" i="17"/>
  <c r="I49" i="17"/>
  <c r="I53" i="17"/>
  <c r="I46" i="17"/>
  <c r="I50" i="17"/>
  <c r="I44" i="17"/>
  <c r="I48" i="17"/>
  <c r="I52" i="17"/>
  <c r="E33" i="19"/>
  <c r="F34" i="19"/>
  <c r="I49" i="19"/>
  <c r="J32" i="16"/>
  <c r="J96" i="16"/>
  <c r="J42" i="16"/>
  <c r="J46" i="16"/>
  <c r="J41" i="16"/>
  <c r="J45" i="16"/>
  <c r="J40" i="16"/>
  <c r="J44" i="16"/>
  <c r="J48" i="16"/>
  <c r="J39" i="16"/>
  <c r="J43" i="16"/>
  <c r="J47" i="16"/>
  <c r="J30" i="16"/>
  <c r="J94" i="16"/>
  <c r="J106" i="16"/>
  <c r="N124" i="20"/>
  <c r="J28" i="16"/>
  <c r="J92" i="16"/>
  <c r="J104" i="16"/>
  <c r="J60" i="16"/>
  <c r="J76" i="16"/>
  <c r="K98" i="16"/>
  <c r="K82" i="16"/>
  <c r="G70" i="16"/>
  <c r="G80" i="16"/>
  <c r="G79" i="16"/>
  <c r="G78" i="16"/>
  <c r="G77" i="16"/>
  <c r="G76" i="16"/>
  <c r="G75" i="16"/>
  <c r="G74" i="16"/>
  <c r="G73" i="16"/>
  <c r="G72" i="16"/>
  <c r="G71" i="16"/>
  <c r="H80" i="16"/>
  <c r="H79" i="16"/>
  <c r="H78" i="16"/>
  <c r="H77" i="16"/>
  <c r="H76" i="16"/>
  <c r="H75" i="16"/>
  <c r="H74" i="16"/>
  <c r="H73" i="16"/>
  <c r="H72" i="16"/>
  <c r="H71" i="16"/>
  <c r="H70" i="16"/>
  <c r="J26" i="16"/>
  <c r="J90" i="16"/>
  <c r="J102" i="16"/>
  <c r="J58" i="16"/>
  <c r="J74" i="16"/>
  <c r="J27" i="16"/>
  <c r="J31" i="16"/>
  <c r="J23" i="16"/>
  <c r="J25" i="16"/>
  <c r="J29" i="16"/>
  <c r="J22" i="16"/>
  <c r="J24" i="16"/>
  <c r="J88" i="16"/>
  <c r="J100" i="16"/>
  <c r="J56" i="16"/>
  <c r="J72" i="16"/>
  <c r="J62" i="16"/>
  <c r="J55" i="16"/>
  <c r="J59" i="16"/>
  <c r="J63" i="16"/>
  <c r="J64" i="16"/>
  <c r="J57" i="16"/>
  <c r="J61" i="16"/>
  <c r="J54" i="16"/>
  <c r="J6" i="16"/>
  <c r="J13" i="16"/>
  <c r="J93" i="16"/>
  <c r="J9" i="16"/>
  <c r="J89" i="16"/>
  <c r="J101" i="16"/>
  <c r="J73" i="16"/>
  <c r="M123" i="20"/>
  <c r="M124" i="20"/>
  <c r="J15" i="16"/>
  <c r="J95" i="16"/>
  <c r="J107" i="16"/>
  <c r="J79" i="16"/>
  <c r="J11" i="16"/>
  <c r="J91" i="16"/>
  <c r="J103" i="16"/>
  <c r="J75" i="16"/>
  <c r="J7" i="16"/>
  <c r="C81" i="8"/>
  <c r="T60" i="8" a="1"/>
  <c r="C114" i="7"/>
  <c r="BB60" i="7" a="1"/>
  <c r="EM53" i="7"/>
  <c r="EM51" i="7"/>
  <c r="EM49" i="7"/>
  <c r="EM47" i="7"/>
  <c r="EM45" i="7"/>
  <c r="EM43" i="7"/>
  <c r="EM41" i="7"/>
  <c r="EM39" i="7"/>
  <c r="EM37" i="7"/>
  <c r="EM35" i="7"/>
  <c r="EM33" i="7"/>
  <c r="EM31" i="7"/>
  <c r="EM29" i="7"/>
  <c r="EM27" i="7"/>
  <c r="EM54" i="7"/>
  <c r="EM50" i="7"/>
  <c r="EM46" i="7"/>
  <c r="EM42" i="7"/>
  <c r="EM38" i="7"/>
  <c r="EM34" i="7"/>
  <c r="EM30" i="7"/>
  <c r="EM25" i="7"/>
  <c r="EM23" i="7"/>
  <c r="EM21" i="7"/>
  <c r="EM19" i="7"/>
  <c r="EM17" i="7"/>
  <c r="EM15" i="7"/>
  <c r="EM13" i="7"/>
  <c r="EM11" i="7"/>
  <c r="EM9" i="7"/>
  <c r="EM7" i="7"/>
  <c r="EM5" i="7"/>
  <c r="EM3" i="7"/>
  <c r="EM52" i="7"/>
  <c r="EM48" i="7"/>
  <c r="EM44" i="7"/>
  <c r="EM40" i="7"/>
  <c r="EM36" i="7"/>
  <c r="EM32" i="7"/>
  <c r="EM28" i="7"/>
  <c r="EM26" i="7"/>
  <c r="EM24" i="7"/>
  <c r="EM22" i="7"/>
  <c r="EM20" i="7"/>
  <c r="EM18" i="7"/>
  <c r="EM16" i="7"/>
  <c r="EM14" i="7"/>
  <c r="EM12" i="7"/>
  <c r="EM10" i="7"/>
  <c r="EM8" i="7"/>
  <c r="EM6" i="7"/>
  <c r="EM4" i="7"/>
  <c r="J105" i="16"/>
  <c r="J77" i="16"/>
  <c r="J108" i="16"/>
  <c r="J80" i="16"/>
  <c r="J87" i="16"/>
  <c r="J99" i="16"/>
  <c r="J71" i="16"/>
  <c r="J66" i="16"/>
  <c r="L66" i="16"/>
  <c r="G82" i="16"/>
  <c r="J50" i="16"/>
  <c r="L50" i="16"/>
  <c r="F17" i="14"/>
  <c r="F34" i="14"/>
  <c r="G102" i="9"/>
  <c r="BD52" i="9"/>
  <c r="BD50" i="9"/>
  <c r="BD48" i="9"/>
  <c r="BD46" i="9"/>
  <c r="BD44" i="9"/>
  <c r="BD42" i="9"/>
  <c r="BD40" i="9"/>
  <c r="BD38" i="9"/>
  <c r="BD36" i="9"/>
  <c r="BD34" i="9"/>
  <c r="BD32" i="9"/>
  <c r="BD30" i="9"/>
  <c r="BD28" i="9"/>
  <c r="BD27" i="9"/>
  <c r="BD26" i="9"/>
  <c r="BD24" i="9"/>
  <c r="BD23" i="9"/>
  <c r="BD53" i="9"/>
  <c r="BD54" i="9"/>
  <c r="BD22" i="9"/>
  <c r="BD21" i="9"/>
  <c r="BD20" i="9"/>
  <c r="BD19" i="9"/>
  <c r="BD18" i="9"/>
  <c r="BD17" i="9"/>
  <c r="BD16" i="9"/>
  <c r="BD15" i="9"/>
  <c r="BD14" i="9"/>
  <c r="BD13" i="9"/>
  <c r="BD12" i="9"/>
  <c r="BD11" i="9"/>
  <c r="BD10" i="9"/>
  <c r="BD9" i="9"/>
  <c r="BD8" i="9"/>
  <c r="BD7" i="9"/>
  <c r="BD6" i="9"/>
  <c r="BD5" i="9"/>
  <c r="BD4" i="9"/>
  <c r="BD3" i="9"/>
  <c r="BD33" i="9"/>
  <c r="BD37" i="9"/>
  <c r="BD39" i="9"/>
  <c r="BD43" i="9"/>
  <c r="BH3" i="9"/>
  <c r="BH4" i="9"/>
  <c r="BH5" i="9"/>
  <c r="BH6" i="9"/>
  <c r="BH7" i="9"/>
  <c r="BH8" i="9"/>
  <c r="BH9" i="9"/>
  <c r="BH10" i="9"/>
  <c r="BH11" i="9"/>
  <c r="BH12" i="9"/>
  <c r="BH13" i="9"/>
  <c r="BH14" i="9"/>
  <c r="BH15" i="9"/>
  <c r="BH16" i="9"/>
  <c r="BH17" i="9"/>
  <c r="BH18" i="9"/>
  <c r="BH19" i="9"/>
  <c r="BH20" i="9"/>
  <c r="BH21" i="9"/>
  <c r="BH22" i="9"/>
  <c r="BH23" i="9"/>
  <c r="BH24" i="9"/>
  <c r="BH25" i="9"/>
  <c r="BH26" i="9"/>
  <c r="BH27" i="9"/>
  <c r="BH28" i="9"/>
  <c r="BH30" i="9"/>
  <c r="BH31" i="9"/>
  <c r="BH32" i="9"/>
  <c r="BH34" i="9"/>
  <c r="BH35" i="9"/>
  <c r="BH36" i="9"/>
  <c r="BH37" i="9"/>
  <c r="BH38" i="9"/>
  <c r="BH40" i="9"/>
  <c r="BH42" i="9"/>
  <c r="BH44" i="9"/>
  <c r="BH46" i="9"/>
  <c r="BH48" i="9"/>
  <c r="BD49" i="9"/>
  <c r="BH50" i="9"/>
  <c r="BH52" i="9"/>
  <c r="BH53" i="9"/>
  <c r="BH54" i="9"/>
  <c r="B60" i="9" a="1"/>
  <c r="G84" i="8"/>
  <c r="AH52" i="8"/>
  <c r="AH50" i="8"/>
  <c r="AH49" i="8"/>
  <c r="AH48" i="8"/>
  <c r="AH47" i="8"/>
  <c r="AH46" i="8"/>
  <c r="AH45" i="8"/>
  <c r="AH44" i="8"/>
  <c r="AH43" i="8"/>
  <c r="AH42" i="8"/>
  <c r="AH41" i="8"/>
  <c r="AH40" i="8"/>
  <c r="AH39" i="8"/>
  <c r="AH38" i="8"/>
  <c r="AH37" i="8"/>
  <c r="AH36" i="8"/>
  <c r="AH35" i="8"/>
  <c r="AH34" i="8"/>
  <c r="AH33" i="8"/>
  <c r="AH32" i="8"/>
  <c r="AH31" i="8"/>
  <c r="AH30" i="8"/>
  <c r="AH29" i="8"/>
  <c r="AH28" i="8"/>
  <c r="AH27" i="8"/>
  <c r="AH26" i="8"/>
  <c r="AH25" i="8"/>
  <c r="AH24" i="8"/>
  <c r="AH23" i="8"/>
  <c r="AH22" i="8"/>
  <c r="AH21" i="8"/>
  <c r="AH20" i="8"/>
  <c r="AH19" i="8"/>
  <c r="AH18" i="8"/>
  <c r="AH17" i="8"/>
  <c r="AH16" i="8"/>
  <c r="AH15" i="8"/>
  <c r="AH14" i="8"/>
  <c r="AH13" i="8"/>
  <c r="AH12" i="8"/>
  <c r="AH11" i="8"/>
  <c r="AH10" i="8"/>
  <c r="AH9" i="8"/>
  <c r="AH8" i="8"/>
  <c r="AH7" i="8"/>
  <c r="AH6" i="8"/>
  <c r="AH5" i="8"/>
  <c r="AH4" i="8"/>
  <c r="AH3" i="8"/>
  <c r="AH54" i="8"/>
  <c r="AH51" i="8"/>
  <c r="AH53" i="8"/>
  <c r="NN13" i="4"/>
  <c r="OD13" i="4"/>
  <c r="OT13" i="4"/>
  <c r="PJ13" i="4"/>
  <c r="PZ13" i="4"/>
  <c r="QP13" i="4"/>
  <c r="RF13" i="4"/>
  <c r="RV13" i="4"/>
  <c r="SL13" i="4"/>
  <c r="TB13" i="4"/>
  <c r="NA13" i="4"/>
  <c r="NQ13" i="4"/>
  <c r="OG13" i="4"/>
  <c r="OW13" i="4"/>
  <c r="PM13" i="4"/>
  <c r="QC13" i="4"/>
  <c r="QS13" i="4"/>
  <c r="RI13" i="4"/>
  <c r="RY13" i="4"/>
  <c r="SO13" i="4"/>
  <c r="NB13" i="4"/>
  <c r="NR13" i="4"/>
  <c r="OH13" i="4"/>
  <c r="OX13" i="4"/>
  <c r="PN13" i="4"/>
  <c r="QD13" i="4"/>
  <c r="QT13" i="4"/>
  <c r="RJ13" i="4"/>
  <c r="RZ13" i="4"/>
  <c r="SP13" i="4"/>
  <c r="NE13" i="4"/>
  <c r="NU13" i="4"/>
  <c r="OK13" i="4"/>
  <c r="PA13" i="4"/>
  <c r="PQ13" i="4"/>
  <c r="QG13" i="4"/>
  <c r="QW13" i="4"/>
  <c r="RM13" i="4"/>
  <c r="SC13" i="4"/>
  <c r="SS13" i="4"/>
  <c r="NJ13" i="4"/>
  <c r="NZ13" i="4"/>
  <c r="OP13" i="4"/>
  <c r="PF13" i="4"/>
  <c r="PV13" i="4"/>
  <c r="QL13" i="4"/>
  <c r="RB13" i="4"/>
  <c r="RR13" i="4"/>
  <c r="SH13" i="4"/>
  <c r="SX13" i="4"/>
  <c r="MW13" i="4"/>
  <c r="NM13" i="4"/>
  <c r="OC13" i="4"/>
  <c r="OS13" i="4"/>
  <c r="PI13" i="4"/>
  <c r="PY13" i="4"/>
  <c r="QO13" i="4"/>
  <c r="RE13" i="4"/>
  <c r="RU13" i="4"/>
  <c r="SK13" i="4"/>
  <c r="TA13" i="4"/>
  <c r="OL13" i="4"/>
  <c r="QX13" i="4"/>
  <c r="MS13" i="4"/>
  <c r="PE13" i="4"/>
  <c r="RQ13" i="4"/>
  <c r="PB13" i="4"/>
  <c r="RN13" i="4"/>
  <c r="NI13" i="4"/>
  <c r="PU13" i="4"/>
  <c r="SG13" i="4"/>
  <c r="NV13" i="4"/>
  <c r="ST13" i="4"/>
  <c r="RA13" i="4"/>
  <c r="PR13" i="4"/>
  <c r="NY13" i="4"/>
  <c r="SW13" i="4"/>
  <c r="QH13" i="4"/>
  <c r="OO13" i="4"/>
  <c r="QK13" i="4"/>
  <c r="NF13" i="4"/>
  <c r="SD13" i="4"/>
  <c r="MO13" i="4"/>
  <c r="MP13" i="4"/>
  <c r="TC13" i="4"/>
  <c r="SM13" i="4"/>
  <c r="RW13" i="4"/>
  <c r="RG13" i="4"/>
  <c r="QQ13" i="4"/>
  <c r="QA13" i="4"/>
  <c r="PK13" i="4"/>
  <c r="OU13" i="4"/>
  <c r="OE13" i="4"/>
  <c r="NO13" i="4"/>
  <c r="MY13" i="4"/>
  <c r="TD13" i="4"/>
  <c r="SN13" i="4"/>
  <c r="RX13" i="4"/>
  <c r="RH13" i="4"/>
  <c r="QR13" i="4"/>
  <c r="QB13" i="4"/>
  <c r="PL13" i="4"/>
  <c r="OV13" i="4"/>
  <c r="OF13" i="4"/>
  <c r="NP13" i="4"/>
  <c r="MZ13" i="4"/>
  <c r="SY13" i="4"/>
  <c r="SI13" i="4"/>
  <c r="RS13" i="4"/>
  <c r="RC13" i="4"/>
  <c r="QM13" i="4"/>
  <c r="PW13" i="4"/>
  <c r="PG13" i="4"/>
  <c r="OQ13" i="4"/>
  <c r="OA13" i="4"/>
  <c r="NK13" i="4"/>
  <c r="MU13" i="4"/>
  <c r="SZ13" i="4"/>
  <c r="SJ13" i="4"/>
  <c r="RT13" i="4"/>
  <c r="RD13" i="4"/>
  <c r="QN13" i="4"/>
  <c r="PX13" i="4"/>
  <c r="PH13" i="4"/>
  <c r="OR13" i="4"/>
  <c r="OB13" i="4"/>
  <c r="NL13" i="4"/>
  <c r="MV13" i="4"/>
  <c r="MX13" i="4"/>
  <c r="SU13" i="4"/>
  <c r="SE13" i="4"/>
  <c r="RO13" i="4"/>
  <c r="QY13" i="4"/>
  <c r="QI13" i="4"/>
  <c r="PS13" i="4"/>
  <c r="PC13" i="4"/>
  <c r="OM13" i="4"/>
  <c r="NW13" i="4"/>
  <c r="NG13" i="4"/>
  <c r="MQ13" i="4"/>
  <c r="SV13" i="4"/>
  <c r="SF13" i="4"/>
  <c r="RP13" i="4"/>
  <c r="QZ13" i="4"/>
  <c r="QJ13" i="4"/>
  <c r="PT13" i="4"/>
  <c r="PD13" i="4"/>
  <c r="ON13" i="4"/>
  <c r="NX13" i="4"/>
  <c r="NH13" i="4"/>
  <c r="MT13" i="4"/>
  <c r="SQ13" i="4"/>
  <c r="SA13" i="4"/>
  <c r="RK13" i="4"/>
  <c r="QU13" i="4"/>
  <c r="QE13" i="4"/>
  <c r="PO13" i="4"/>
  <c r="OY13" i="4"/>
  <c r="OI13" i="4"/>
  <c r="NS13" i="4"/>
  <c r="NC13" i="4"/>
  <c r="SR13" i="4"/>
  <c r="SB13" i="4"/>
  <c r="RL13" i="4"/>
  <c r="QV13" i="4"/>
  <c r="QF13" i="4"/>
  <c r="PP13" i="4"/>
  <c r="OZ13" i="4"/>
  <c r="OJ13" i="4"/>
  <c r="NT13" i="4"/>
  <c r="ND13" i="4"/>
  <c r="MZ19" i="4"/>
  <c r="OF19" i="4"/>
  <c r="PL19" i="4"/>
  <c r="QR19" i="4"/>
  <c r="RX19" i="4"/>
  <c r="QE21" i="4"/>
  <c r="QM21" i="4"/>
  <c r="QU21" i="4"/>
  <c r="RC21" i="4"/>
  <c r="RK21" i="4"/>
  <c r="RS21" i="4"/>
  <c r="SA21" i="4"/>
  <c r="SI21" i="4"/>
  <c r="SQ21" i="4"/>
  <c r="SY21" i="4"/>
  <c r="NE21" i="4"/>
  <c r="NU21" i="4"/>
  <c r="OK21" i="4"/>
  <c r="PA21" i="4"/>
  <c r="PQ21" i="4"/>
  <c r="QC21" i="4"/>
  <c r="QK21" i="4"/>
  <c r="QS21" i="4"/>
  <c r="RA21" i="4"/>
  <c r="RI21" i="4"/>
  <c r="RQ21" i="4"/>
  <c r="RY21" i="4"/>
  <c r="SG21" i="4"/>
  <c r="SO21" i="4"/>
  <c r="SW21" i="4"/>
  <c r="OW21" i="4"/>
  <c r="QQ21" i="4"/>
  <c r="RW21" i="4"/>
  <c r="TC21" i="4"/>
  <c r="OG21" i="4"/>
  <c r="QY21" i="4"/>
  <c r="SM21" i="4"/>
  <c r="PM21" i="4"/>
  <c r="RG21" i="4"/>
  <c r="SU21" i="4"/>
  <c r="NA21" i="4"/>
  <c r="QA21" i="4"/>
  <c r="RO21" i="4"/>
  <c r="NQ21" i="4"/>
  <c r="QI21" i="4"/>
  <c r="SE21" i="4"/>
  <c r="MO21" i="4"/>
  <c r="PS21" i="4"/>
  <c r="PC21" i="4"/>
  <c r="OM21" i="4"/>
  <c r="NW21" i="4"/>
  <c r="NG21" i="4"/>
  <c r="MQ21" i="4"/>
  <c r="NB21" i="4"/>
  <c r="NR21" i="4"/>
  <c r="OH21" i="4"/>
  <c r="OX21" i="4"/>
  <c r="PN21" i="4"/>
  <c r="QD21" i="4"/>
  <c r="QT21" i="4"/>
  <c r="RJ21" i="4"/>
  <c r="RZ21" i="4"/>
  <c r="SP21" i="4"/>
  <c r="MR21" i="4"/>
  <c r="NH21" i="4"/>
  <c r="NX21" i="4"/>
  <c r="ON21" i="4"/>
  <c r="PD21" i="4"/>
  <c r="PT21" i="4"/>
  <c r="QJ21" i="4"/>
  <c r="QZ21" i="4"/>
  <c r="RP21" i="4"/>
  <c r="SF21" i="4"/>
  <c r="SV21" i="4"/>
  <c r="PO21" i="4"/>
  <c r="OY21" i="4"/>
  <c r="OI21" i="4"/>
  <c r="NS21" i="4"/>
  <c r="NC21" i="4"/>
  <c r="MP21" i="4"/>
  <c r="NF21" i="4"/>
  <c r="NV21" i="4"/>
  <c r="OL21" i="4"/>
  <c r="PB21" i="4"/>
  <c r="PR21" i="4"/>
  <c r="QH21" i="4"/>
  <c r="QX21" i="4"/>
  <c r="RN21" i="4"/>
  <c r="SD21" i="4"/>
  <c r="ST21" i="4"/>
  <c r="MV21" i="4"/>
  <c r="NL21" i="4"/>
  <c r="OB21" i="4"/>
  <c r="OR21" i="4"/>
  <c r="PH21" i="4"/>
  <c r="PX21" i="4"/>
  <c r="QN21" i="4"/>
  <c r="RD21" i="4"/>
  <c r="RT21" i="4"/>
  <c r="SJ21" i="4"/>
  <c r="SZ21" i="4"/>
  <c r="PK21" i="4"/>
  <c r="OU21" i="4"/>
  <c r="OE21" i="4"/>
  <c r="NO21" i="4"/>
  <c r="MY21" i="4"/>
  <c r="MT21" i="4"/>
  <c r="NJ21" i="4"/>
  <c r="NZ21" i="4"/>
  <c r="OP21" i="4"/>
  <c r="PF21" i="4"/>
  <c r="PV21" i="4"/>
  <c r="QL21" i="4"/>
  <c r="RB21" i="4"/>
  <c r="RR21" i="4"/>
  <c r="SH21" i="4"/>
  <c r="SX21" i="4"/>
  <c r="MZ21" i="4"/>
  <c r="NP21" i="4"/>
  <c r="OF21" i="4"/>
  <c r="OV21" i="4"/>
  <c r="PL21" i="4"/>
  <c r="QB21" i="4"/>
  <c r="QR21" i="4"/>
  <c r="RH21" i="4"/>
  <c r="RX21" i="4"/>
  <c r="SN21" i="4"/>
  <c r="TD21" i="4"/>
  <c r="PW21" i="4"/>
  <c r="PG21" i="4"/>
  <c r="OQ21" i="4"/>
  <c r="OA21" i="4"/>
  <c r="NK21" i="4"/>
  <c r="MU21" i="4"/>
  <c r="MX21" i="4"/>
  <c r="NN21" i="4"/>
  <c r="OD21" i="4"/>
  <c r="OT21" i="4"/>
  <c r="PJ21" i="4"/>
  <c r="PZ21" i="4"/>
  <c r="QP21" i="4"/>
  <c r="RF21" i="4"/>
  <c r="RV21" i="4"/>
  <c r="SL21" i="4"/>
  <c r="TB21" i="4"/>
  <c r="ND21" i="4"/>
  <c r="NT21" i="4"/>
  <c r="OJ21" i="4"/>
  <c r="OZ21" i="4"/>
  <c r="PP21" i="4"/>
  <c r="QF21" i="4"/>
  <c r="QV21" i="4"/>
  <c r="RL21" i="4"/>
  <c r="SB21" i="4"/>
  <c r="SR21" i="4"/>
  <c r="MR13" i="4"/>
  <c r="SF16" i="4"/>
  <c r="MR6" i="4"/>
  <c r="SR8" i="4"/>
  <c r="ST9" i="4"/>
  <c r="NB11" i="4"/>
  <c r="NV11" i="4"/>
  <c r="OL11" i="4"/>
  <c r="PB11" i="4"/>
  <c r="PV11" i="4"/>
  <c r="QP11" i="4"/>
  <c r="RF11" i="4"/>
  <c r="RZ11" i="4"/>
  <c r="ST11" i="4"/>
  <c r="PK22" i="4"/>
  <c r="QI22" i="4"/>
  <c r="RK22" i="4"/>
  <c r="SM22" i="4"/>
  <c r="NU8" i="4"/>
  <c r="PA8" i="4"/>
  <c r="QG8" i="4"/>
  <c r="RI8" i="4"/>
  <c r="SO8" i="4"/>
  <c r="ND10" i="4"/>
  <c r="NT10" i="4"/>
  <c r="OJ10" i="4"/>
  <c r="PH10" i="4"/>
  <c r="PX10" i="4"/>
  <c r="QN10" i="4"/>
  <c r="RH10" i="4"/>
  <c r="SB10" i="4"/>
  <c r="SR10" i="4"/>
  <c r="ND12" i="4"/>
  <c r="NT12" i="4"/>
  <c r="OJ12" i="4"/>
  <c r="PD12" i="4"/>
  <c r="PX12" i="4"/>
  <c r="QN12" i="4"/>
  <c r="RH12" i="4"/>
  <c r="SB12" i="4"/>
  <c r="SR12" i="4"/>
  <c r="RL18" i="4"/>
  <c r="SJ18" i="4"/>
  <c r="NE19" i="4"/>
  <c r="OK19" i="4"/>
  <c r="PQ19" i="4"/>
  <c r="QW19" i="4"/>
  <c r="SC19" i="4"/>
  <c r="MS21" i="4"/>
  <c r="NY21" i="4"/>
  <c r="PE21" i="4"/>
  <c r="QG21" i="4"/>
  <c r="RM21" i="4"/>
  <c r="SS21" i="4"/>
  <c r="RD12" i="4"/>
  <c r="SV20" i="4"/>
  <c r="SI22" i="4"/>
  <c r="PD5" i="4"/>
  <c r="QJ5" i="4"/>
  <c r="RP5" i="4"/>
  <c r="SV5" i="4"/>
  <c r="MW29" i="4"/>
  <c r="NM29" i="4"/>
  <c r="OC29" i="4"/>
  <c r="OS29" i="4"/>
  <c r="PI29" i="4"/>
  <c r="PY29" i="4"/>
  <c r="QO29" i="4"/>
  <c r="RE29" i="4"/>
  <c r="RU29" i="4"/>
  <c r="SK29" i="4"/>
  <c r="TC29" i="4"/>
  <c r="RF29" i="4"/>
  <c r="RZ29" i="4"/>
  <c r="ST29" i="4"/>
  <c r="NA29" i="4"/>
  <c r="NU29" i="4"/>
  <c r="OO29" i="4"/>
  <c r="PM29" i="4"/>
  <c r="QG29" i="4"/>
  <c r="RA29" i="4"/>
  <c r="RY29" i="4"/>
  <c r="TA29" i="4"/>
  <c r="QP29" i="4"/>
  <c r="RJ29" i="4"/>
  <c r="SD29" i="4"/>
  <c r="TB29" i="4"/>
  <c r="NE29" i="4"/>
  <c r="NY29" i="4"/>
  <c r="OW29" i="4"/>
  <c r="PQ29" i="4"/>
  <c r="QK29" i="4"/>
  <c r="RI29" i="4"/>
  <c r="SC29" i="4"/>
  <c r="SS29" i="4"/>
  <c r="TE29" i="4"/>
  <c r="MO29" i="4"/>
  <c r="MP29" i="4"/>
  <c r="MR29" i="4"/>
  <c r="MS29" i="4"/>
  <c r="MT29" i="4"/>
  <c r="MU29" i="4"/>
  <c r="MV29" i="4"/>
  <c r="MX29" i="4"/>
  <c r="MY29" i="4"/>
  <c r="MZ29" i="4"/>
  <c r="NB29" i="4"/>
  <c r="NC29" i="4"/>
  <c r="ND29" i="4"/>
  <c r="NF29" i="4"/>
  <c r="NG29" i="4"/>
  <c r="NH29" i="4"/>
  <c r="NI29" i="4"/>
  <c r="NJ29" i="4"/>
  <c r="NK29" i="4"/>
  <c r="NL29" i="4"/>
  <c r="NN29" i="4"/>
  <c r="NO29" i="4"/>
  <c r="NP29" i="4"/>
  <c r="NQ29" i="4"/>
  <c r="NR29" i="4"/>
  <c r="NS29" i="4"/>
  <c r="NT29" i="4"/>
  <c r="NV29" i="4"/>
  <c r="NW29" i="4"/>
  <c r="NX29" i="4"/>
  <c r="NZ29" i="4"/>
  <c r="OA29" i="4"/>
  <c r="OB29" i="4"/>
  <c r="OD29" i="4"/>
  <c r="OE29" i="4"/>
  <c r="OF29" i="4"/>
  <c r="OG29" i="4"/>
  <c r="OH29" i="4"/>
  <c r="OI29" i="4"/>
  <c r="OJ29" i="4"/>
  <c r="OK29" i="4"/>
  <c r="OL29" i="4"/>
  <c r="OM29" i="4"/>
  <c r="ON29" i="4"/>
  <c r="OP29" i="4"/>
  <c r="OQ29" i="4"/>
  <c r="OR29" i="4"/>
  <c r="OT29" i="4"/>
  <c r="OU29" i="4"/>
  <c r="OV29" i="4"/>
  <c r="OX29" i="4"/>
  <c r="OY29" i="4"/>
  <c r="OZ29" i="4"/>
  <c r="PA29" i="4"/>
  <c r="PB29" i="4"/>
  <c r="PC29" i="4"/>
  <c r="PD29" i="4"/>
  <c r="PE29" i="4"/>
  <c r="PF29" i="4"/>
  <c r="PG29" i="4"/>
  <c r="PH29" i="4"/>
  <c r="PJ29" i="4"/>
  <c r="PK29" i="4"/>
  <c r="PL29" i="4"/>
  <c r="PN29" i="4"/>
  <c r="PO29" i="4"/>
  <c r="PP29" i="4"/>
  <c r="PR29" i="4"/>
  <c r="PS29" i="4"/>
  <c r="PT29" i="4"/>
  <c r="PU29" i="4"/>
  <c r="PV29" i="4"/>
  <c r="PW29" i="4"/>
  <c r="PX29" i="4"/>
  <c r="PZ29" i="4"/>
  <c r="QA29" i="4"/>
  <c r="QB29" i="4"/>
  <c r="QC29" i="4"/>
  <c r="QD29" i="4"/>
  <c r="QE29" i="4"/>
  <c r="QF29" i="4"/>
  <c r="QH29" i="4"/>
  <c r="QI29" i="4"/>
  <c r="QJ29" i="4"/>
  <c r="QL29" i="4"/>
  <c r="QM29" i="4"/>
  <c r="QN29" i="4"/>
  <c r="QQ29" i="4"/>
  <c r="QR29" i="4"/>
  <c r="QS29" i="4"/>
  <c r="QT29" i="4"/>
  <c r="QU29" i="4"/>
  <c r="QV29" i="4"/>
  <c r="QW29" i="4"/>
  <c r="QX29" i="4"/>
  <c r="QY29" i="4"/>
  <c r="QZ29" i="4"/>
  <c r="RB29" i="4"/>
  <c r="RC29" i="4"/>
  <c r="RD29" i="4"/>
  <c r="RG29" i="4"/>
  <c r="RH29" i="4"/>
  <c r="RK29" i="4"/>
  <c r="RL29" i="4"/>
  <c r="RM29" i="4"/>
  <c r="RN29" i="4"/>
  <c r="RO29" i="4"/>
  <c r="RP29" i="4"/>
  <c r="RQ29" i="4"/>
  <c r="RS29" i="4"/>
  <c r="RT29" i="4"/>
  <c r="RV29" i="4"/>
  <c r="RW29" i="4"/>
  <c r="RX29" i="4"/>
  <c r="SA29" i="4"/>
  <c r="SB29" i="4"/>
  <c r="SE29" i="4"/>
  <c r="SF29" i="4"/>
  <c r="SG29" i="4"/>
  <c r="SI29" i="4"/>
  <c r="SJ29" i="4"/>
  <c r="SL29" i="4"/>
  <c r="SM29" i="4"/>
  <c r="SN29" i="4"/>
  <c r="SO29" i="4"/>
  <c r="SP29" i="4"/>
  <c r="SQ29" i="4"/>
  <c r="SR29" i="4"/>
  <c r="SU29" i="4"/>
  <c r="SV29" i="4"/>
  <c r="SW29" i="4"/>
  <c r="SX29" i="4"/>
  <c r="SY29" i="4"/>
  <c r="SZ29" i="4"/>
  <c r="TD29" i="4"/>
  <c r="C32" i="5" a="1"/>
  <c r="C71" i="4" a="1"/>
  <c r="C71" i="4"/>
  <c r="NG24" i="4"/>
  <c r="OM24" i="4"/>
  <c r="PS24" i="4"/>
  <c r="QY24" i="4"/>
  <c r="SE24" i="4"/>
  <c r="NS24" i="4"/>
  <c r="PG24" i="4"/>
  <c r="RC24" i="4"/>
  <c r="SQ24" i="4"/>
  <c r="C48" i="5" a="1"/>
  <c r="MO45" i="4"/>
  <c r="NA45" i="4"/>
  <c r="NQ45" i="4"/>
  <c r="OG45" i="4"/>
  <c r="OW45" i="4"/>
  <c r="PM45" i="4"/>
  <c r="QC45" i="4"/>
  <c r="QS45" i="4"/>
  <c r="RI45" i="4"/>
  <c r="RY45" i="4"/>
  <c r="SO45" i="4"/>
  <c r="OS45" i="4"/>
  <c r="RE45" i="4"/>
  <c r="MW45" i="4"/>
  <c r="PI45" i="4"/>
  <c r="RU45" i="4"/>
  <c r="NM45" i="4"/>
  <c r="PY45" i="4"/>
  <c r="SK45" i="4"/>
  <c r="QO45" i="4"/>
  <c r="TA45" i="4"/>
  <c r="C91" i="4" a="1"/>
  <c r="C91" i="4"/>
  <c r="OC45" i="4"/>
  <c r="SR45" i="4"/>
  <c r="SB45" i="4"/>
  <c r="RL45" i="4"/>
  <c r="QV45" i="4"/>
  <c r="QF45" i="4"/>
  <c r="PP45" i="4"/>
  <c r="OZ45" i="4"/>
  <c r="OJ45" i="4"/>
  <c r="NT45" i="4"/>
  <c r="ND45" i="4"/>
  <c r="TB45" i="4"/>
  <c r="SL45" i="4"/>
  <c r="RV45" i="4"/>
  <c r="RF45" i="4"/>
  <c r="QP45" i="4"/>
  <c r="PZ45" i="4"/>
  <c r="PJ45" i="4"/>
  <c r="OT45" i="4"/>
  <c r="OD45" i="4"/>
  <c r="NN45" i="4"/>
  <c r="MX45" i="4"/>
  <c r="SQ45" i="4"/>
  <c r="SA45" i="4"/>
  <c r="RK45" i="4"/>
  <c r="QU45" i="4"/>
  <c r="QE45" i="4"/>
  <c r="PO45" i="4"/>
  <c r="OY45" i="4"/>
  <c r="OI45" i="4"/>
  <c r="NS45" i="4"/>
  <c r="NC45" i="4"/>
  <c r="TD45" i="4"/>
  <c r="SN45" i="4"/>
  <c r="RX45" i="4"/>
  <c r="RH45" i="4"/>
  <c r="QR45" i="4"/>
  <c r="QB45" i="4"/>
  <c r="PL45" i="4"/>
  <c r="OV45" i="4"/>
  <c r="OF45" i="4"/>
  <c r="NP45" i="4"/>
  <c r="MZ45" i="4"/>
  <c r="SX45" i="4"/>
  <c r="SH45" i="4"/>
  <c r="RR45" i="4"/>
  <c r="RB45" i="4"/>
  <c r="QL45" i="4"/>
  <c r="PV45" i="4"/>
  <c r="PF45" i="4"/>
  <c r="OP45" i="4"/>
  <c r="NZ45" i="4"/>
  <c r="NJ45" i="4"/>
  <c r="MT45" i="4"/>
  <c r="TC45" i="4"/>
  <c r="SM45" i="4"/>
  <c r="RW45" i="4"/>
  <c r="RG45" i="4"/>
  <c r="QQ45" i="4"/>
  <c r="QA45" i="4"/>
  <c r="PK45" i="4"/>
  <c r="OU45" i="4"/>
  <c r="OE45" i="4"/>
  <c r="NO45" i="4"/>
  <c r="MY45" i="4"/>
  <c r="SZ45" i="4"/>
  <c r="SJ45" i="4"/>
  <c r="RT45" i="4"/>
  <c r="RD45" i="4"/>
  <c r="QN45" i="4"/>
  <c r="PX45" i="4"/>
  <c r="PH45" i="4"/>
  <c r="OR45" i="4"/>
  <c r="OB45" i="4"/>
  <c r="NL45" i="4"/>
  <c r="MV45" i="4"/>
  <c r="ST45" i="4"/>
  <c r="SD45" i="4"/>
  <c r="RN45" i="4"/>
  <c r="QX45" i="4"/>
  <c r="QH45" i="4"/>
  <c r="PR45" i="4"/>
  <c r="PB45" i="4"/>
  <c r="OL45" i="4"/>
  <c r="NV45" i="4"/>
  <c r="NF45" i="4"/>
  <c r="MP45" i="4"/>
  <c r="SY45" i="4"/>
  <c r="SI45" i="4"/>
  <c r="RS45" i="4"/>
  <c r="RC45" i="4"/>
  <c r="QM45" i="4"/>
  <c r="PW45" i="4"/>
  <c r="PG45" i="4"/>
  <c r="OQ45" i="4"/>
  <c r="OA45" i="4"/>
  <c r="NK45" i="4"/>
  <c r="MU45" i="4"/>
  <c r="SV45" i="4"/>
  <c r="SF45" i="4"/>
  <c r="RP45" i="4"/>
  <c r="QZ45" i="4"/>
  <c r="QJ45" i="4"/>
  <c r="PT45" i="4"/>
  <c r="PD45" i="4"/>
  <c r="ON45" i="4"/>
  <c r="NX45" i="4"/>
  <c r="NH45" i="4"/>
  <c r="MR45" i="4"/>
  <c r="SP45" i="4"/>
  <c r="RZ45" i="4"/>
  <c r="RJ45" i="4"/>
  <c r="QT45" i="4"/>
  <c r="QD45" i="4"/>
  <c r="PN45" i="4"/>
  <c r="OX45" i="4"/>
  <c r="OH45" i="4"/>
  <c r="NR45" i="4"/>
  <c r="NB45" i="4"/>
  <c r="SU45" i="4"/>
  <c r="SE45" i="4"/>
  <c r="RO45" i="4"/>
  <c r="QY45" i="4"/>
  <c r="QI45" i="4"/>
  <c r="PS45" i="4"/>
  <c r="PC45" i="4"/>
  <c r="OM45" i="4"/>
  <c r="NW45" i="4"/>
  <c r="NG45" i="4"/>
  <c r="NI45" i="4"/>
  <c r="OO45" i="4"/>
  <c r="PU45" i="4"/>
  <c r="RA45" i="4"/>
  <c r="SG45" i="4"/>
  <c r="NA47" i="4"/>
  <c r="NQ47" i="4"/>
  <c r="OG47" i="4"/>
  <c r="OW47" i="4"/>
  <c r="PM47" i="4"/>
  <c r="QC47" i="4"/>
  <c r="QS47" i="4"/>
  <c r="RI47" i="4"/>
  <c r="RY47" i="4"/>
  <c r="SO47" i="4"/>
  <c r="TE47" i="4"/>
  <c r="MQ47" i="4"/>
  <c r="NU47" i="4"/>
  <c r="PA47" i="4"/>
  <c r="QG47" i="4"/>
  <c r="RM47" i="4"/>
  <c r="SS47" i="4"/>
  <c r="MS47" i="4"/>
  <c r="NY47" i="4"/>
  <c r="PE47" i="4"/>
  <c r="QK47" i="4"/>
  <c r="RQ47" i="4"/>
  <c r="SW47" i="4"/>
  <c r="NE47" i="4"/>
  <c r="OK47" i="4"/>
  <c r="PQ47" i="4"/>
  <c r="QW47" i="4"/>
  <c r="SC47" i="4"/>
  <c r="PU47" i="4"/>
  <c r="RA47" i="4"/>
  <c r="NI47" i="4"/>
  <c r="SG47" i="4"/>
  <c r="MO47" i="4"/>
  <c r="OO47" i="4"/>
  <c r="SV47" i="4"/>
  <c r="SF47" i="4"/>
  <c r="RP47" i="4"/>
  <c r="QZ47" i="4"/>
  <c r="QJ47" i="4"/>
  <c r="PT47" i="4"/>
  <c r="PD47" i="4"/>
  <c r="ON47" i="4"/>
  <c r="NX47" i="4"/>
  <c r="NH47" i="4"/>
  <c r="MR47" i="4"/>
  <c r="SP47" i="4"/>
  <c r="RZ47" i="4"/>
  <c r="RJ47" i="4"/>
  <c r="QT47" i="4"/>
  <c r="QD47" i="4"/>
  <c r="PN47" i="4"/>
  <c r="OX47" i="4"/>
  <c r="OH47" i="4"/>
  <c r="NR47" i="4"/>
  <c r="NB47" i="4"/>
  <c r="SY47" i="4"/>
  <c r="SI47" i="4"/>
  <c r="RS47" i="4"/>
  <c r="RC47" i="4"/>
  <c r="QM47" i="4"/>
  <c r="PW47" i="4"/>
  <c r="PG47" i="4"/>
  <c r="OQ47" i="4"/>
  <c r="OA47" i="4"/>
  <c r="NK47" i="4"/>
  <c r="MU47" i="4"/>
  <c r="SR47" i="4"/>
  <c r="SB47" i="4"/>
  <c r="RL47" i="4"/>
  <c r="QV47" i="4"/>
  <c r="QF47" i="4"/>
  <c r="PP47" i="4"/>
  <c r="OZ47" i="4"/>
  <c r="OJ47" i="4"/>
  <c r="NT47" i="4"/>
  <c r="ND47" i="4"/>
  <c r="TB47" i="4"/>
  <c r="SL47" i="4"/>
  <c r="RV47" i="4"/>
  <c r="RF47" i="4"/>
  <c r="QP47" i="4"/>
  <c r="PZ47" i="4"/>
  <c r="PJ47" i="4"/>
  <c r="OT47" i="4"/>
  <c r="OD47" i="4"/>
  <c r="NN47" i="4"/>
  <c r="MX47" i="4"/>
  <c r="SU47" i="4"/>
  <c r="SE47" i="4"/>
  <c r="RO47" i="4"/>
  <c r="QY47" i="4"/>
  <c r="QI47" i="4"/>
  <c r="PS47" i="4"/>
  <c r="PC47" i="4"/>
  <c r="OM47" i="4"/>
  <c r="NW47" i="4"/>
  <c r="NG47" i="4"/>
  <c r="TD47" i="4"/>
  <c r="SN47" i="4"/>
  <c r="RX47" i="4"/>
  <c r="RH47" i="4"/>
  <c r="QR47" i="4"/>
  <c r="QB47" i="4"/>
  <c r="PL47" i="4"/>
  <c r="OV47" i="4"/>
  <c r="OF47" i="4"/>
  <c r="NP47" i="4"/>
  <c r="MZ47" i="4"/>
  <c r="SX47" i="4"/>
  <c r="SH47" i="4"/>
  <c r="RR47" i="4"/>
  <c r="RB47" i="4"/>
  <c r="QL47" i="4"/>
  <c r="PV47" i="4"/>
  <c r="PF47" i="4"/>
  <c r="OP47" i="4"/>
  <c r="NZ47" i="4"/>
  <c r="NJ47" i="4"/>
  <c r="MT47" i="4"/>
  <c r="SQ47" i="4"/>
  <c r="SA47" i="4"/>
  <c r="RK47" i="4"/>
  <c r="QU47" i="4"/>
  <c r="QE47" i="4"/>
  <c r="PO47" i="4"/>
  <c r="OY47" i="4"/>
  <c r="OI47" i="4"/>
  <c r="NS47" i="4"/>
  <c r="NC47" i="4"/>
  <c r="SZ47" i="4"/>
  <c r="SJ47" i="4"/>
  <c r="RT47" i="4"/>
  <c r="RD47" i="4"/>
  <c r="QN47" i="4"/>
  <c r="PX47" i="4"/>
  <c r="PH47" i="4"/>
  <c r="OR47" i="4"/>
  <c r="OB47" i="4"/>
  <c r="NL47" i="4"/>
  <c r="MV47" i="4"/>
  <c r="ST47" i="4"/>
  <c r="SD47" i="4"/>
  <c r="RN47" i="4"/>
  <c r="QX47" i="4"/>
  <c r="QH47" i="4"/>
  <c r="PR47" i="4"/>
  <c r="PB47" i="4"/>
  <c r="OL47" i="4"/>
  <c r="NV47" i="4"/>
  <c r="NF47" i="4"/>
  <c r="MP47" i="4"/>
  <c r="TC47" i="4"/>
  <c r="SM47" i="4"/>
  <c r="RW47" i="4"/>
  <c r="RG47" i="4"/>
  <c r="QQ47" i="4"/>
  <c r="QA47" i="4"/>
  <c r="PK47" i="4"/>
  <c r="OU47" i="4"/>
  <c r="OE47" i="4"/>
  <c r="NO47" i="4"/>
  <c r="MY47" i="4"/>
  <c r="NA42" i="4"/>
  <c r="NQ42" i="4"/>
  <c r="OG42" i="4"/>
  <c r="OW42" i="4"/>
  <c r="PM42" i="4"/>
  <c r="QC42" i="4"/>
  <c r="QS42" i="4"/>
  <c r="RI42" i="4"/>
  <c r="RY42" i="4"/>
  <c r="SO42" i="4"/>
  <c r="TE42" i="4"/>
  <c r="MS42" i="4"/>
  <c r="NI42" i="4"/>
  <c r="NY42" i="4"/>
  <c r="OO42" i="4"/>
  <c r="PE42" i="4"/>
  <c r="PU42" i="4"/>
  <c r="QK42" i="4"/>
  <c r="RA42" i="4"/>
  <c r="RQ42" i="4"/>
  <c r="SG42" i="4"/>
  <c r="SW42" i="4"/>
  <c r="OK42" i="4"/>
  <c r="QW42" i="4"/>
  <c r="MQ42" i="4"/>
  <c r="PA42" i="4"/>
  <c r="RM42" i="4"/>
  <c r="NE42" i="4"/>
  <c r="PQ42" i="4"/>
  <c r="SC42" i="4"/>
  <c r="QG42" i="4"/>
  <c r="SS42" i="4"/>
  <c r="NU42" i="4"/>
  <c r="MO42" i="4"/>
  <c r="TD42" i="4"/>
  <c r="SN42" i="4"/>
  <c r="RX42" i="4"/>
  <c r="RH42" i="4"/>
  <c r="QR42" i="4"/>
  <c r="QB42" i="4"/>
  <c r="PL42" i="4"/>
  <c r="OV42" i="4"/>
  <c r="OF42" i="4"/>
  <c r="NP42" i="4"/>
  <c r="MZ42" i="4"/>
  <c r="SX42" i="4"/>
  <c r="SH42" i="4"/>
  <c r="RR42" i="4"/>
  <c r="RB42" i="4"/>
  <c r="QL42" i="4"/>
  <c r="PV42" i="4"/>
  <c r="PF42" i="4"/>
  <c r="OP42" i="4"/>
  <c r="NZ42" i="4"/>
  <c r="NJ42" i="4"/>
  <c r="MT42" i="4"/>
  <c r="SY42" i="4"/>
  <c r="SI42" i="4"/>
  <c r="RS42" i="4"/>
  <c r="RC42" i="4"/>
  <c r="QM42" i="4"/>
  <c r="PW42" i="4"/>
  <c r="PG42" i="4"/>
  <c r="OQ42" i="4"/>
  <c r="OA42" i="4"/>
  <c r="NK42" i="4"/>
  <c r="MU42" i="4"/>
  <c r="SZ42" i="4"/>
  <c r="SJ42" i="4"/>
  <c r="RT42" i="4"/>
  <c r="RD42" i="4"/>
  <c r="QN42" i="4"/>
  <c r="PX42" i="4"/>
  <c r="PH42" i="4"/>
  <c r="OR42" i="4"/>
  <c r="OB42" i="4"/>
  <c r="NL42" i="4"/>
  <c r="MV42" i="4"/>
  <c r="ST42" i="4"/>
  <c r="SD42" i="4"/>
  <c r="RN42" i="4"/>
  <c r="QX42" i="4"/>
  <c r="QH42" i="4"/>
  <c r="PR42" i="4"/>
  <c r="PB42" i="4"/>
  <c r="OL42" i="4"/>
  <c r="NV42" i="4"/>
  <c r="NF42" i="4"/>
  <c r="MP42" i="4"/>
  <c r="SU42" i="4"/>
  <c r="SE42" i="4"/>
  <c r="RO42" i="4"/>
  <c r="QY42" i="4"/>
  <c r="QI42" i="4"/>
  <c r="PS42" i="4"/>
  <c r="PC42" i="4"/>
  <c r="OM42" i="4"/>
  <c r="NW42" i="4"/>
  <c r="NG42" i="4"/>
  <c r="SV42" i="4"/>
  <c r="SF42" i="4"/>
  <c r="RP42" i="4"/>
  <c r="QZ42" i="4"/>
  <c r="QJ42" i="4"/>
  <c r="PT42" i="4"/>
  <c r="PD42" i="4"/>
  <c r="ON42" i="4"/>
  <c r="NX42" i="4"/>
  <c r="NH42" i="4"/>
  <c r="MR42" i="4"/>
  <c r="SP42" i="4"/>
  <c r="RZ42" i="4"/>
  <c r="RJ42" i="4"/>
  <c r="QT42" i="4"/>
  <c r="QD42" i="4"/>
  <c r="PN42" i="4"/>
  <c r="OX42" i="4"/>
  <c r="OH42" i="4"/>
  <c r="NR42" i="4"/>
  <c r="NB42" i="4"/>
  <c r="SQ42" i="4"/>
  <c r="SA42" i="4"/>
  <c r="RK42" i="4"/>
  <c r="QU42" i="4"/>
  <c r="QE42" i="4"/>
  <c r="PO42" i="4"/>
  <c r="OY42" i="4"/>
  <c r="OI42" i="4"/>
  <c r="NS42" i="4"/>
  <c r="NC42" i="4"/>
  <c r="SR42" i="4"/>
  <c r="SB42" i="4"/>
  <c r="RL42" i="4"/>
  <c r="QV42" i="4"/>
  <c r="QF42" i="4"/>
  <c r="PP42" i="4"/>
  <c r="OZ42" i="4"/>
  <c r="OJ42" i="4"/>
  <c r="NT42" i="4"/>
  <c r="ND42" i="4"/>
  <c r="TB42" i="4"/>
  <c r="SL42" i="4"/>
  <c r="RV42" i="4"/>
  <c r="RF42" i="4"/>
  <c r="QP42" i="4"/>
  <c r="PZ42" i="4"/>
  <c r="PJ42" i="4"/>
  <c r="OT42" i="4"/>
  <c r="OD42" i="4"/>
  <c r="NN42" i="4"/>
  <c r="MX42" i="4"/>
  <c r="TC42" i="4"/>
  <c r="SM42" i="4"/>
  <c r="RW42" i="4"/>
  <c r="RG42" i="4"/>
  <c r="QQ42" i="4"/>
  <c r="QA42" i="4"/>
  <c r="PK42" i="4"/>
  <c r="OU42" i="4"/>
  <c r="OE42" i="4"/>
  <c r="NO42" i="4"/>
  <c r="MY42" i="4"/>
  <c r="RA49" i="4"/>
  <c r="SN48" i="4"/>
  <c r="TD48" i="4"/>
  <c r="SR48" i="4"/>
  <c r="SV48" i="4"/>
  <c r="SF48" i="4"/>
  <c r="MW48" i="4"/>
  <c r="NM48" i="4"/>
  <c r="OC48" i="4"/>
  <c r="OS48" i="4"/>
  <c r="PI48" i="4"/>
  <c r="PY48" i="4"/>
  <c r="QO48" i="4"/>
  <c r="RE48" i="4"/>
  <c r="RU48" i="4"/>
  <c r="SK48" i="4"/>
  <c r="TA48" i="4"/>
  <c r="MZ48" i="4"/>
  <c r="NP48" i="4"/>
  <c r="OF48" i="4"/>
  <c r="OV48" i="4"/>
  <c r="PL48" i="4"/>
  <c r="QB48" i="4"/>
  <c r="QR48" i="4"/>
  <c r="RH48" i="4"/>
  <c r="RX48" i="4"/>
  <c r="MY48" i="4"/>
  <c r="NO48" i="4"/>
  <c r="OE48" i="4"/>
  <c r="OU48" i="4"/>
  <c r="PK48" i="4"/>
  <c r="QA48" i="4"/>
  <c r="QQ48" i="4"/>
  <c r="RG48" i="4"/>
  <c r="RW48" i="4"/>
  <c r="SM48" i="4"/>
  <c r="TC48" i="4"/>
  <c r="NB48" i="4"/>
  <c r="NR48" i="4"/>
  <c r="OH48" i="4"/>
  <c r="OX48" i="4"/>
  <c r="PN48" i="4"/>
  <c r="QD48" i="4"/>
  <c r="QT48" i="4"/>
  <c r="RJ48" i="4"/>
  <c r="RZ48" i="4"/>
  <c r="SP48" i="4"/>
  <c r="C95" i="4" a="1"/>
  <c r="C95" i="4"/>
  <c r="NA48" i="4"/>
  <c r="NQ48" i="4"/>
  <c r="OG48" i="4"/>
  <c r="OW48" i="4"/>
  <c r="PM48" i="4"/>
  <c r="QC48" i="4"/>
  <c r="QS48" i="4"/>
  <c r="RI48" i="4"/>
  <c r="RY48" i="4"/>
  <c r="SO48" i="4"/>
  <c r="TE48" i="4"/>
  <c r="ND48" i="4"/>
  <c r="NT48" i="4"/>
  <c r="OJ48" i="4"/>
  <c r="OZ48" i="4"/>
  <c r="PP48" i="4"/>
  <c r="QF48" i="4"/>
  <c r="QV48" i="4"/>
  <c r="RL48" i="4"/>
  <c r="SB48" i="4"/>
  <c r="NC48" i="4"/>
  <c r="NS48" i="4"/>
  <c r="OI48" i="4"/>
  <c r="OY48" i="4"/>
  <c r="PO48" i="4"/>
  <c r="QE48" i="4"/>
  <c r="QU48" i="4"/>
  <c r="RK48" i="4"/>
  <c r="SA48" i="4"/>
  <c r="SQ48" i="4"/>
  <c r="MP48" i="4"/>
  <c r="NF48" i="4"/>
  <c r="NV48" i="4"/>
  <c r="OL48" i="4"/>
  <c r="PB48" i="4"/>
  <c r="PR48" i="4"/>
  <c r="QH48" i="4"/>
  <c r="QX48" i="4"/>
  <c r="RN48" i="4"/>
  <c r="SD48" i="4"/>
  <c r="ST48" i="4"/>
  <c r="NE48" i="4"/>
  <c r="OK48" i="4"/>
  <c r="PQ48" i="4"/>
  <c r="QW48" i="4"/>
  <c r="SC48" i="4"/>
  <c r="MR48" i="4"/>
  <c r="NX48" i="4"/>
  <c r="PD48" i="4"/>
  <c r="QJ48" i="4"/>
  <c r="RP48" i="4"/>
  <c r="NG48" i="4"/>
  <c r="OM48" i="4"/>
  <c r="PS48" i="4"/>
  <c r="QY48" i="4"/>
  <c r="SE48" i="4"/>
  <c r="MT48" i="4"/>
  <c r="NZ48" i="4"/>
  <c r="PF48" i="4"/>
  <c r="QL48" i="4"/>
  <c r="RR48" i="4"/>
  <c r="SX48" i="4"/>
  <c r="NI48" i="4"/>
  <c r="OO48" i="4"/>
  <c r="PU48" i="4"/>
  <c r="RA48" i="4"/>
  <c r="SG48" i="4"/>
  <c r="MV48" i="4"/>
  <c r="OB48" i="4"/>
  <c r="PH48" i="4"/>
  <c r="QN48" i="4"/>
  <c r="RT48" i="4"/>
  <c r="NK48" i="4"/>
  <c r="OQ48" i="4"/>
  <c r="PW48" i="4"/>
  <c r="RC48" i="4"/>
  <c r="SI48" i="4"/>
  <c r="MX48" i="4"/>
  <c r="OD48" i="4"/>
  <c r="PJ48" i="4"/>
  <c r="QP48" i="4"/>
  <c r="RV48" i="4"/>
  <c r="TB48" i="4"/>
  <c r="NU48" i="4"/>
  <c r="PA48" i="4"/>
  <c r="QG48" i="4"/>
  <c r="RM48" i="4"/>
  <c r="SS48" i="4"/>
  <c r="NH48" i="4"/>
  <c r="ON48" i="4"/>
  <c r="PT48" i="4"/>
  <c r="QZ48" i="4"/>
  <c r="MQ48" i="4"/>
  <c r="NW48" i="4"/>
  <c r="PC48" i="4"/>
  <c r="QI48" i="4"/>
  <c r="RO48" i="4"/>
  <c r="SU48" i="4"/>
  <c r="NJ48" i="4"/>
  <c r="OP48" i="4"/>
  <c r="PV48" i="4"/>
  <c r="RB48" i="4"/>
  <c r="SH48" i="4"/>
  <c r="MS48" i="4"/>
  <c r="NY48" i="4"/>
  <c r="PE48" i="4"/>
  <c r="QK48" i="4"/>
  <c r="RQ48" i="4"/>
  <c r="SW48" i="4"/>
  <c r="NL48" i="4"/>
  <c r="OR48" i="4"/>
  <c r="PX48" i="4"/>
  <c r="RD48" i="4"/>
  <c r="MU48" i="4"/>
  <c r="OA48" i="4"/>
  <c r="PG48" i="4"/>
  <c r="QM48" i="4"/>
  <c r="RS48" i="4"/>
  <c r="SY48" i="4"/>
  <c r="NN48" i="4"/>
  <c r="OT48" i="4"/>
  <c r="PZ48" i="4"/>
  <c r="RF48" i="4"/>
  <c r="SL48" i="4"/>
  <c r="NA51" i="4"/>
  <c r="NQ51" i="4"/>
  <c r="OG51" i="4"/>
  <c r="OW51" i="4"/>
  <c r="PM51" i="4"/>
  <c r="QC51" i="4"/>
  <c r="QS51" i="4"/>
  <c r="RI51" i="4"/>
  <c r="RY51" i="4"/>
  <c r="SO51" i="4"/>
  <c r="TA51" i="4"/>
  <c r="NE51" i="4"/>
  <c r="NU51" i="4"/>
  <c r="OK51" i="4"/>
  <c r="PA51" i="4"/>
  <c r="PQ51" i="4"/>
  <c r="QG51" i="4"/>
  <c r="QW51" i="4"/>
  <c r="RM51" i="4"/>
  <c r="SC51" i="4"/>
  <c r="SS51" i="4"/>
  <c r="TB51" i="4"/>
  <c r="NI51" i="4"/>
  <c r="OO51" i="4"/>
  <c r="PU51" i="4"/>
  <c r="RA51" i="4"/>
  <c r="SG51" i="4"/>
  <c r="TC51" i="4"/>
  <c r="MS51" i="4"/>
  <c r="NY51" i="4"/>
  <c r="PE51" i="4"/>
  <c r="QK51" i="4"/>
  <c r="RQ51" i="4"/>
  <c r="SW51" i="4"/>
  <c r="NM51" i="4"/>
  <c r="PY51" i="4"/>
  <c r="SK51" i="4"/>
  <c r="OC51" i="4"/>
  <c r="QO51" i="4"/>
  <c r="SY51" i="4"/>
  <c r="OS51" i="4"/>
  <c r="RE51" i="4"/>
  <c r="TE51" i="4"/>
  <c r="RU51" i="4"/>
  <c r="MW51" i="4"/>
  <c r="PI51" i="4"/>
  <c r="SX51" i="4"/>
  <c r="SH51" i="4"/>
  <c r="RR51" i="4"/>
  <c r="RB51" i="4"/>
  <c r="QL51" i="4"/>
  <c r="PV51" i="4"/>
  <c r="PF51" i="4"/>
  <c r="OP51" i="4"/>
  <c r="NZ51" i="4"/>
  <c r="NJ51" i="4"/>
  <c r="MT51" i="4"/>
  <c r="SI51" i="4"/>
  <c r="RS51" i="4"/>
  <c r="RC51" i="4"/>
  <c r="QM51" i="4"/>
  <c r="PW51" i="4"/>
  <c r="PG51" i="4"/>
  <c r="OQ51" i="4"/>
  <c r="OA51" i="4"/>
  <c r="NK51" i="4"/>
  <c r="MU51" i="4"/>
  <c r="SR51" i="4"/>
  <c r="SB51" i="4"/>
  <c r="RL51" i="4"/>
  <c r="QV51" i="4"/>
  <c r="QF51" i="4"/>
  <c r="PP51" i="4"/>
  <c r="OZ51" i="4"/>
  <c r="OJ51" i="4"/>
  <c r="NT51" i="4"/>
  <c r="ND51" i="4"/>
  <c r="ST51" i="4"/>
  <c r="SD51" i="4"/>
  <c r="RN51" i="4"/>
  <c r="QX51" i="4"/>
  <c r="QH51" i="4"/>
  <c r="PR51" i="4"/>
  <c r="PB51" i="4"/>
  <c r="OL51" i="4"/>
  <c r="NV51" i="4"/>
  <c r="NF51" i="4"/>
  <c r="MP51" i="4"/>
  <c r="SU51" i="4"/>
  <c r="SE51" i="4"/>
  <c r="RO51" i="4"/>
  <c r="QY51" i="4"/>
  <c r="QI51" i="4"/>
  <c r="PS51" i="4"/>
  <c r="PC51" i="4"/>
  <c r="OM51" i="4"/>
  <c r="NW51" i="4"/>
  <c r="NG51" i="4"/>
  <c r="MQ51" i="4"/>
  <c r="TD51" i="4"/>
  <c r="SN51" i="4"/>
  <c r="RX51" i="4"/>
  <c r="RZ51" i="4"/>
  <c r="QT51" i="4"/>
  <c r="PN51" i="4"/>
  <c r="OH51" i="4"/>
  <c r="NB51" i="4"/>
  <c r="SA51" i="4"/>
  <c r="QU51" i="4"/>
  <c r="PO51" i="4"/>
  <c r="OI51" i="4"/>
  <c r="NC51" i="4"/>
  <c r="SJ51" i="4"/>
  <c r="RH51" i="4"/>
  <c r="QN51" i="4"/>
  <c r="PT51" i="4"/>
  <c r="OV51" i="4"/>
  <c r="OB51" i="4"/>
  <c r="NH51" i="4"/>
  <c r="RV51" i="4"/>
  <c r="QP51" i="4"/>
  <c r="PJ51" i="4"/>
  <c r="OD51" i="4"/>
  <c r="MX51" i="4"/>
  <c r="RW51" i="4"/>
  <c r="QQ51" i="4"/>
  <c r="PK51" i="4"/>
  <c r="OE51" i="4"/>
  <c r="MY51" i="4"/>
  <c r="SF51" i="4"/>
  <c r="RD51" i="4"/>
  <c r="QJ51" i="4"/>
  <c r="PL51" i="4"/>
  <c r="OR51" i="4"/>
  <c r="NX51" i="4"/>
  <c r="MZ51" i="4"/>
  <c r="SP51" i="4"/>
  <c r="RJ51" i="4"/>
  <c r="QD51" i="4"/>
  <c r="OX51" i="4"/>
  <c r="NR51" i="4"/>
  <c r="SQ51" i="4"/>
  <c r="RK51" i="4"/>
  <c r="QE51" i="4"/>
  <c r="OY51" i="4"/>
  <c r="NS51" i="4"/>
  <c r="SZ51" i="4"/>
  <c r="RT51" i="4"/>
  <c r="QZ51" i="4"/>
  <c r="QB51" i="4"/>
  <c r="PH51" i="4"/>
  <c r="ON51" i="4"/>
  <c r="NP51" i="4"/>
  <c r="MV51" i="4"/>
  <c r="SL51" i="4"/>
  <c r="RF51" i="4"/>
  <c r="PZ51" i="4"/>
  <c r="OT51" i="4"/>
  <c r="NN51" i="4"/>
  <c r="SM51" i="4"/>
  <c r="RG51" i="4"/>
  <c r="QA51" i="4"/>
  <c r="OU51" i="4"/>
  <c r="NO51" i="4"/>
  <c r="SV51" i="4"/>
  <c r="RP51" i="4"/>
  <c r="QR51" i="4"/>
  <c r="PX51" i="4"/>
  <c r="PD51" i="4"/>
  <c r="OF51" i="4"/>
  <c r="NL51" i="4"/>
  <c r="MX49" i="4"/>
  <c r="PZ49" i="4"/>
  <c r="SD49" i="4"/>
  <c r="MR51" i="4"/>
  <c r="EA51" i="7"/>
  <c r="EA47" i="7"/>
  <c r="EA43" i="7"/>
  <c r="EA39" i="7"/>
  <c r="EA35" i="7"/>
  <c r="EA31" i="7"/>
  <c r="EA52" i="7"/>
  <c r="EA48" i="7"/>
  <c r="EA44" i="7"/>
  <c r="EA40" i="7"/>
  <c r="EA36" i="7"/>
  <c r="EA32" i="7"/>
  <c r="EA28" i="7"/>
  <c r="EA27" i="7"/>
  <c r="EA23" i="7"/>
  <c r="EA19" i="7"/>
  <c r="EA17" i="7"/>
  <c r="EA15" i="7"/>
  <c r="EA13" i="7"/>
  <c r="EA11" i="7"/>
  <c r="EA9" i="7"/>
  <c r="EA7" i="7"/>
  <c r="EA5" i="7"/>
  <c r="EA3" i="7"/>
  <c r="EA4" i="7"/>
  <c r="EA6" i="7"/>
  <c r="EA8" i="7"/>
  <c r="EA10" i="7"/>
  <c r="EH3" i="7"/>
  <c r="EH4" i="7"/>
  <c r="EH5" i="7"/>
  <c r="EH6" i="7"/>
  <c r="EH7" i="7"/>
  <c r="EH8" i="7"/>
  <c r="EH9" i="7"/>
  <c r="EH10" i="7"/>
  <c r="EH11" i="7"/>
  <c r="EA12" i="7"/>
  <c r="EH12" i="7"/>
  <c r="EH13" i="7"/>
  <c r="EA14" i="7"/>
  <c r="EH14" i="7"/>
  <c r="EH15" i="7"/>
  <c r="EA16" i="7"/>
  <c r="EH16" i="7"/>
  <c r="EH17" i="7"/>
  <c r="EA18" i="7"/>
  <c r="EH18" i="7"/>
  <c r="EH19" i="7"/>
  <c r="EA20" i="7"/>
  <c r="EH20" i="7"/>
  <c r="EA21" i="7"/>
  <c r="EH21" i="7"/>
  <c r="EA22" i="7"/>
  <c r="EH22" i="7"/>
  <c r="EH23" i="7"/>
  <c r="EA24" i="7"/>
  <c r="EH24" i="7"/>
  <c r="EA25" i="7"/>
  <c r="EH25" i="7"/>
  <c r="EA26" i="7"/>
  <c r="EH26" i="7"/>
  <c r="EH27" i="7"/>
  <c r="EH28" i="7"/>
  <c r="EH29" i="7"/>
  <c r="EA30" i="7"/>
  <c r="EH30" i="7"/>
  <c r="EH31" i="7"/>
  <c r="EH32" i="7"/>
  <c r="EH33" i="7"/>
  <c r="EA34" i="7"/>
  <c r="EH34" i="7"/>
  <c r="EH35" i="7"/>
  <c r="EH36" i="7"/>
  <c r="EH37" i="7"/>
  <c r="EA38" i="7"/>
  <c r="EH38" i="7"/>
  <c r="EH39" i="7"/>
  <c r="EH40" i="7"/>
  <c r="EA41" i="7"/>
  <c r="EH41" i="7"/>
  <c r="EA42" i="7"/>
  <c r="EH42" i="7"/>
  <c r="EH43" i="7"/>
  <c r="EH44" i="7"/>
  <c r="EH45" i="7"/>
  <c r="EA46" i="7"/>
  <c r="EH46" i="7"/>
  <c r="EH47" i="7"/>
  <c r="EH48" i="7"/>
  <c r="EH49" i="7"/>
  <c r="EA50" i="7"/>
  <c r="EH50" i="7"/>
  <c r="EH51" i="7"/>
  <c r="EH52" i="7"/>
  <c r="EA54" i="7"/>
  <c r="EH54" i="7"/>
  <c r="B60" i="7" a="1"/>
  <c r="NH14" i="4"/>
  <c r="NX14" i="4"/>
  <c r="ON14" i="4"/>
  <c r="PD14" i="4"/>
  <c r="PT14" i="4"/>
  <c r="QJ14" i="4"/>
  <c r="QZ14" i="4"/>
  <c r="RP14" i="4"/>
  <c r="SF14" i="4"/>
  <c r="SV14" i="4"/>
  <c r="NL14" i="4"/>
  <c r="OB14" i="4"/>
  <c r="OR14" i="4"/>
  <c r="PH14" i="4"/>
  <c r="PX14" i="4"/>
  <c r="QN14" i="4"/>
  <c r="RD14" i="4"/>
  <c r="RT14" i="4"/>
  <c r="SJ14" i="4"/>
  <c r="SZ14" i="4"/>
  <c r="ND14" i="4"/>
  <c r="NT14" i="4"/>
  <c r="OJ14" i="4"/>
  <c r="OZ14" i="4"/>
  <c r="PP14" i="4"/>
  <c r="QF14" i="4"/>
  <c r="QV14" i="4"/>
  <c r="RL14" i="4"/>
  <c r="SB14" i="4"/>
  <c r="SR14" i="4"/>
  <c r="NP14" i="4"/>
  <c r="QB14" i="4"/>
  <c r="SN14" i="4"/>
  <c r="OF14" i="4"/>
  <c r="QR14" i="4"/>
  <c r="TD14" i="4"/>
  <c r="PL14" i="4"/>
  <c r="RH14" i="4"/>
  <c r="MZ14" i="4"/>
  <c r="RX14" i="4"/>
  <c r="MO14" i="4"/>
  <c r="OV14" i="4"/>
  <c r="NC14" i="4"/>
  <c r="NS14" i="4"/>
  <c r="OI14" i="4"/>
  <c r="OY14" i="4"/>
  <c r="PO14" i="4"/>
  <c r="QE14" i="4"/>
  <c r="QU14" i="4"/>
  <c r="RK14" i="4"/>
  <c r="SA14" i="4"/>
  <c r="SQ14" i="4"/>
  <c r="MP14" i="4"/>
  <c r="NF14" i="4"/>
  <c r="NV14" i="4"/>
  <c r="OL14" i="4"/>
  <c r="PB14" i="4"/>
  <c r="PR14" i="4"/>
  <c r="QH14" i="4"/>
  <c r="QX14" i="4"/>
  <c r="RN14" i="4"/>
  <c r="SD14" i="4"/>
  <c r="ST14" i="4"/>
  <c r="MW14" i="4"/>
  <c r="NM14" i="4"/>
  <c r="OC14" i="4"/>
  <c r="OS14" i="4"/>
  <c r="PI14" i="4"/>
  <c r="PY14" i="4"/>
  <c r="QO14" i="4"/>
  <c r="RE14" i="4"/>
  <c r="RU14" i="4"/>
  <c r="SK14" i="4"/>
  <c r="TA14" i="4"/>
  <c r="MQ14" i="4"/>
  <c r="NG14" i="4"/>
  <c r="NW14" i="4"/>
  <c r="OM14" i="4"/>
  <c r="PC14" i="4"/>
  <c r="PS14" i="4"/>
  <c r="QI14" i="4"/>
  <c r="QY14" i="4"/>
  <c r="RO14" i="4"/>
  <c r="SE14" i="4"/>
  <c r="SU14" i="4"/>
  <c r="MT14" i="4"/>
  <c r="NJ14" i="4"/>
  <c r="NZ14" i="4"/>
  <c r="OP14" i="4"/>
  <c r="PF14" i="4"/>
  <c r="PV14" i="4"/>
  <c r="QL14" i="4"/>
  <c r="RB14" i="4"/>
  <c r="RR14" i="4"/>
  <c r="SH14" i="4"/>
  <c r="SX14" i="4"/>
  <c r="NA14" i="4"/>
  <c r="NQ14" i="4"/>
  <c r="OG14" i="4"/>
  <c r="OW14" i="4"/>
  <c r="PM14" i="4"/>
  <c r="QC14" i="4"/>
  <c r="QS14" i="4"/>
  <c r="RI14" i="4"/>
  <c r="RY14" i="4"/>
  <c r="SO14" i="4"/>
  <c r="TE14" i="4"/>
  <c r="MV14" i="4"/>
  <c r="MU14" i="4"/>
  <c r="NK14" i="4"/>
  <c r="OA14" i="4"/>
  <c r="OQ14" i="4"/>
  <c r="PG14" i="4"/>
  <c r="PW14" i="4"/>
  <c r="QM14" i="4"/>
  <c r="RC14" i="4"/>
  <c r="RS14" i="4"/>
  <c r="SI14" i="4"/>
  <c r="SY14" i="4"/>
  <c r="MX14" i="4"/>
  <c r="NN14" i="4"/>
  <c r="OD14" i="4"/>
  <c r="OT14" i="4"/>
  <c r="PJ14" i="4"/>
  <c r="PZ14" i="4"/>
  <c r="QP14" i="4"/>
  <c r="RF14" i="4"/>
  <c r="RV14" i="4"/>
  <c r="SL14" i="4"/>
  <c r="TB14" i="4"/>
  <c r="NE14" i="4"/>
  <c r="NU14" i="4"/>
  <c r="OK14" i="4"/>
  <c r="PA14" i="4"/>
  <c r="PQ14" i="4"/>
  <c r="QG14" i="4"/>
  <c r="QW14" i="4"/>
  <c r="RM14" i="4"/>
  <c r="SC14" i="4"/>
  <c r="SS14" i="4"/>
  <c r="C63" i="4" a="1"/>
  <c r="C63" i="4"/>
  <c r="MY14" i="4"/>
  <c r="NO14" i="4"/>
  <c r="OE14" i="4"/>
  <c r="OU14" i="4"/>
  <c r="PK14" i="4"/>
  <c r="QA14" i="4"/>
  <c r="QQ14" i="4"/>
  <c r="RG14" i="4"/>
  <c r="RW14" i="4"/>
  <c r="SM14" i="4"/>
  <c r="TC14" i="4"/>
  <c r="NB14" i="4"/>
  <c r="NR14" i="4"/>
  <c r="OH14" i="4"/>
  <c r="OX14" i="4"/>
  <c r="PN14" i="4"/>
  <c r="QD14" i="4"/>
  <c r="QT14" i="4"/>
  <c r="RJ14" i="4"/>
  <c r="RZ14" i="4"/>
  <c r="SP14" i="4"/>
  <c r="MS14" i="4"/>
  <c r="NI14" i="4"/>
  <c r="NY14" i="4"/>
  <c r="OO14" i="4"/>
  <c r="PE14" i="4"/>
  <c r="PU14" i="4"/>
  <c r="QK14" i="4"/>
  <c r="RA14" i="4"/>
  <c r="RQ14" i="4"/>
  <c r="SG14" i="4"/>
  <c r="SW14" i="4"/>
  <c r="MR14" i="4"/>
  <c r="NH19" i="4"/>
  <c r="ON19" i="4"/>
  <c r="PT19" i="4"/>
  <c r="QZ19" i="4"/>
  <c r="SF19" i="4"/>
  <c r="TE21" i="4"/>
  <c r="TE13" i="4"/>
  <c r="SV8" i="4"/>
  <c r="MO2" i="4"/>
  <c r="MS2" i="4"/>
  <c r="MW2" i="4"/>
  <c r="NA2" i="4"/>
  <c r="NE2" i="4"/>
  <c r="NI2" i="4"/>
  <c r="NM2" i="4"/>
  <c r="NQ2" i="4"/>
  <c r="NU2" i="4"/>
  <c r="NY2" i="4"/>
  <c r="OC2" i="4"/>
  <c r="OG2" i="4"/>
  <c r="OK2" i="4"/>
  <c r="OO2" i="4"/>
  <c r="OS2" i="4"/>
  <c r="OW2" i="4"/>
  <c r="PA2" i="4"/>
  <c r="PE2" i="4"/>
  <c r="PI2" i="4"/>
  <c r="PM2" i="4"/>
  <c r="PQ2" i="4"/>
  <c r="PU2" i="4"/>
  <c r="PY2" i="4"/>
  <c r="QC2" i="4"/>
  <c r="QG2" i="4"/>
  <c r="QK2" i="4"/>
  <c r="QO2" i="4"/>
  <c r="QS2" i="4"/>
  <c r="QW2" i="4"/>
  <c r="RA2" i="4"/>
  <c r="RE2" i="4"/>
  <c r="RI2" i="4"/>
  <c r="RM2" i="4"/>
  <c r="RQ2" i="4"/>
  <c r="RU2" i="4"/>
  <c r="RY2" i="4"/>
  <c r="SC2" i="4"/>
  <c r="SG2" i="4"/>
  <c r="SK2" i="4"/>
  <c r="SO2" i="4"/>
  <c r="SS2" i="4"/>
  <c r="SW2" i="4"/>
  <c r="MP2" i="4"/>
  <c r="MT2" i="4"/>
  <c r="MX2" i="4"/>
  <c r="NB2" i="4"/>
  <c r="NF2" i="4"/>
  <c r="NJ2" i="4"/>
  <c r="NN2" i="4"/>
  <c r="NR2" i="4"/>
  <c r="NV2" i="4"/>
  <c r="NZ2" i="4"/>
  <c r="OD2" i="4"/>
  <c r="OH2" i="4"/>
  <c r="OL2" i="4"/>
  <c r="OP2" i="4"/>
  <c r="OT2" i="4"/>
  <c r="OX2" i="4"/>
  <c r="PB2" i="4"/>
  <c r="PF2" i="4"/>
  <c r="PJ2" i="4"/>
  <c r="PN2" i="4"/>
  <c r="PR2" i="4"/>
  <c r="PV2" i="4"/>
  <c r="PZ2" i="4"/>
  <c r="QD2" i="4"/>
  <c r="QH2" i="4"/>
  <c r="QL2" i="4"/>
  <c r="QP2" i="4"/>
  <c r="QT2" i="4"/>
  <c r="QX2" i="4"/>
  <c r="RB2" i="4"/>
  <c r="RF2" i="4"/>
  <c r="RJ2" i="4"/>
  <c r="RN2" i="4"/>
  <c r="RR2" i="4"/>
  <c r="RV2" i="4"/>
  <c r="RZ2" i="4"/>
  <c r="SD2" i="4"/>
  <c r="SH2" i="4"/>
  <c r="SL2" i="4"/>
  <c r="SP2" i="4"/>
  <c r="ST2" i="4"/>
  <c r="SX2" i="4"/>
  <c r="TB2" i="4"/>
  <c r="MR2" i="4"/>
  <c r="MV2" i="4"/>
  <c r="MZ2" i="4"/>
  <c r="ND2" i="4"/>
  <c r="NH2" i="4"/>
  <c r="NL2" i="4"/>
  <c r="NP2" i="4"/>
  <c r="NT2" i="4"/>
  <c r="NX2" i="4"/>
  <c r="OB2" i="4"/>
  <c r="OF2" i="4"/>
  <c r="OJ2" i="4"/>
  <c r="ON2" i="4"/>
  <c r="OR2" i="4"/>
  <c r="OV2" i="4"/>
  <c r="OZ2" i="4"/>
  <c r="PD2" i="4"/>
  <c r="PH2" i="4"/>
  <c r="PL2" i="4"/>
  <c r="PP2" i="4"/>
  <c r="PT2" i="4"/>
  <c r="PX2" i="4"/>
  <c r="QB2" i="4"/>
  <c r="QF2" i="4"/>
  <c r="QJ2" i="4"/>
  <c r="QN2" i="4"/>
  <c r="QR2" i="4"/>
  <c r="QV2" i="4"/>
  <c r="QZ2" i="4"/>
  <c r="RD2" i="4"/>
  <c r="RH2" i="4"/>
  <c r="RL2" i="4"/>
  <c r="RP2" i="4"/>
  <c r="RT2" i="4"/>
  <c r="RX2" i="4"/>
  <c r="SB2" i="4"/>
  <c r="SF2" i="4"/>
  <c r="SJ2" i="4"/>
  <c r="SN2" i="4"/>
  <c r="SR2" i="4"/>
  <c r="SV2" i="4"/>
  <c r="SZ2" i="4"/>
  <c r="TD2" i="4"/>
  <c r="TC2" i="4"/>
  <c r="NK2" i="4"/>
  <c r="PW2" i="4"/>
  <c r="SI2" i="4"/>
  <c r="PG2" i="4"/>
  <c r="RS2" i="4"/>
  <c r="MU2" i="4"/>
  <c r="C55" i="4" a="1"/>
  <c r="C55" i="4"/>
  <c r="NO2" i="4"/>
  <c r="OI2" i="4"/>
  <c r="PC2" i="4"/>
  <c r="QA2" i="4"/>
  <c r="QU2" i="4"/>
  <c r="RO2" i="4"/>
  <c r="SM2" i="4"/>
  <c r="NF11" i="4"/>
  <c r="NZ11" i="4"/>
  <c r="OP11" i="4"/>
  <c r="PF11" i="4"/>
  <c r="QD11" i="4"/>
  <c r="QT11" i="4"/>
  <c r="RJ11" i="4"/>
  <c r="SD11" i="4"/>
  <c r="SX11" i="4"/>
  <c r="NE20" i="4"/>
  <c r="OW20" i="4"/>
  <c r="QC20" i="4"/>
  <c r="RY20" i="4"/>
  <c r="PS22" i="4"/>
  <c r="QQ22" i="4"/>
  <c r="RO22" i="4"/>
  <c r="MS8" i="4"/>
  <c r="NY8" i="4"/>
  <c r="PE8" i="4"/>
  <c r="QK8" i="4"/>
  <c r="RU8" i="4"/>
  <c r="NH10" i="4"/>
  <c r="NX10" i="4"/>
  <c r="OR10" i="4"/>
  <c r="PL10" i="4"/>
  <c r="QB10" i="4"/>
  <c r="QR10" i="4"/>
  <c r="RL10" i="4"/>
  <c r="SF10" i="4"/>
  <c r="NH12" i="4"/>
  <c r="NX12" i="4"/>
  <c r="ON12" i="4"/>
  <c r="PL12" i="4"/>
  <c r="QB12" i="4"/>
  <c r="QR12" i="4"/>
  <c r="RL12" i="4"/>
  <c r="SF12" i="4"/>
  <c r="RT18" i="4"/>
  <c r="SR18" i="4"/>
  <c r="NQ19" i="4"/>
  <c r="OW19" i="4"/>
  <c r="QC19" i="4"/>
  <c r="RI19" i="4"/>
  <c r="MW21" i="4"/>
  <c r="OC21" i="4"/>
  <c r="PI21" i="4"/>
  <c r="QO21" i="4"/>
  <c r="RU21" i="4"/>
  <c r="TA21" i="4"/>
  <c r="RC2" i="4"/>
  <c r="TE24" i="4"/>
  <c r="MX17" i="4"/>
  <c r="NF17" i="4"/>
  <c r="NN17" i="4"/>
  <c r="NV17" i="4"/>
  <c r="OD17" i="4"/>
  <c r="OL17" i="4"/>
  <c r="OT17" i="4"/>
  <c r="PB17" i="4"/>
  <c r="PJ17" i="4"/>
  <c r="PR17" i="4"/>
  <c r="PZ17" i="4"/>
  <c r="QH17" i="4"/>
  <c r="QP17" i="4"/>
  <c r="QX17" i="4"/>
  <c r="RF17" i="4"/>
  <c r="RN17" i="4"/>
  <c r="RV17" i="4"/>
  <c r="SD17" i="4"/>
  <c r="SL17" i="4"/>
  <c r="ST17" i="4"/>
  <c r="TB17" i="4"/>
  <c r="MW17" i="4"/>
  <c r="NM17" i="4"/>
  <c r="OC17" i="4"/>
  <c r="OS17" i="4"/>
  <c r="PI17" i="4"/>
  <c r="PY17" i="4"/>
  <c r="QO17" i="4"/>
  <c r="RE17" i="4"/>
  <c r="RU17" i="4"/>
  <c r="SC17" i="4"/>
  <c r="SK17" i="4"/>
  <c r="SS17" i="4"/>
  <c r="TA17" i="4"/>
  <c r="NA17" i="4"/>
  <c r="NQ17" i="4"/>
  <c r="OG17" i="4"/>
  <c r="OW17" i="4"/>
  <c r="PM17" i="4"/>
  <c r="QC17" i="4"/>
  <c r="QS17" i="4"/>
  <c r="RI17" i="4"/>
  <c r="TC17" i="4"/>
  <c r="MV17" i="4"/>
  <c r="ND17" i="4"/>
  <c r="NL17" i="4"/>
  <c r="NT17" i="4"/>
  <c r="OB17" i="4"/>
  <c r="OJ17" i="4"/>
  <c r="OR17" i="4"/>
  <c r="OZ17" i="4"/>
  <c r="PH17" i="4"/>
  <c r="PP17" i="4"/>
  <c r="PX17" i="4"/>
  <c r="QF17" i="4"/>
  <c r="QN17" i="4"/>
  <c r="QV17" i="4"/>
  <c r="RD17" i="4"/>
  <c r="RL17" i="4"/>
  <c r="RT17" i="4"/>
  <c r="SB17" i="4"/>
  <c r="SJ17" i="4"/>
  <c r="SR17" i="4"/>
  <c r="SZ17" i="4"/>
  <c r="MS17" i="4"/>
  <c r="NI17" i="4"/>
  <c r="NY17" i="4"/>
  <c r="OO17" i="4"/>
  <c r="PE17" i="4"/>
  <c r="PU17" i="4"/>
  <c r="QK17" i="4"/>
  <c r="RA17" i="4"/>
  <c r="RQ17" i="4"/>
  <c r="MT17" i="4"/>
  <c r="NZ17" i="4"/>
  <c r="PF17" i="4"/>
  <c r="QL17" i="4"/>
  <c r="RR17" i="4"/>
  <c r="SX17" i="4"/>
  <c r="OK17" i="4"/>
  <c r="QW17" i="4"/>
  <c r="SO17" i="4"/>
  <c r="OH17" i="4"/>
  <c r="PV17" i="4"/>
  <c r="RJ17" i="4"/>
  <c r="PQ17" i="4"/>
  <c r="SG17" i="4"/>
  <c r="NB17" i="4"/>
  <c r="OP17" i="4"/>
  <c r="QD17" i="4"/>
  <c r="RZ17" i="4"/>
  <c r="NE17" i="4"/>
  <c r="QG17" i="4"/>
  <c r="SW17" i="4"/>
  <c r="NJ17" i="4"/>
  <c r="OX17" i="4"/>
  <c r="QT17" i="4"/>
  <c r="SH17" i="4"/>
  <c r="NU17" i="4"/>
  <c r="RM17" i="4"/>
  <c r="TE17" i="4"/>
  <c r="PN17" i="4"/>
  <c r="RY17" i="4"/>
  <c r="RB17" i="4"/>
  <c r="SP17" i="4"/>
  <c r="NR17" i="4"/>
  <c r="PA17" i="4"/>
  <c r="MO17" i="4"/>
  <c r="RK17" i="4"/>
  <c r="QU17" i="4"/>
  <c r="QE17" i="4"/>
  <c r="PO17" i="4"/>
  <c r="OY17" i="4"/>
  <c r="OI17" i="4"/>
  <c r="NS17" i="4"/>
  <c r="NC17" i="4"/>
  <c r="RG17" i="4"/>
  <c r="QQ17" i="4"/>
  <c r="QA17" i="4"/>
  <c r="PK17" i="4"/>
  <c r="OU17" i="4"/>
  <c r="OE17" i="4"/>
  <c r="NO17" i="4"/>
  <c r="MY17" i="4"/>
  <c r="MP17" i="4"/>
  <c r="RS17" i="4"/>
  <c r="RC17" i="4"/>
  <c r="QM17" i="4"/>
  <c r="PW17" i="4"/>
  <c r="PG17" i="4"/>
  <c r="OQ17" i="4"/>
  <c r="OA17" i="4"/>
  <c r="NK17" i="4"/>
  <c r="MU17" i="4"/>
  <c r="RO17" i="4"/>
  <c r="QY17" i="4"/>
  <c r="QI17" i="4"/>
  <c r="PS17" i="4"/>
  <c r="PC17" i="4"/>
  <c r="OM17" i="4"/>
  <c r="NW17" i="4"/>
  <c r="NG17" i="4"/>
  <c r="SI17" i="4"/>
  <c r="SY17" i="4"/>
  <c r="PP5" i="4"/>
  <c r="QV5" i="4"/>
  <c r="PJ11" i="4"/>
  <c r="NO24" i="4"/>
  <c r="OU24" i="4"/>
  <c r="QA24" i="4"/>
  <c r="RG24" i="4"/>
  <c r="SM24" i="4"/>
  <c r="OA24" i="4"/>
  <c r="PO24" i="4"/>
  <c r="RK24" i="4"/>
  <c r="TE45" i="4"/>
  <c r="OS47" i="4"/>
  <c r="RE47" i="4"/>
  <c r="MO53" i="2"/>
  <c r="OC42" i="4"/>
  <c r="QO42" i="4"/>
  <c r="TA42" i="4"/>
  <c r="NU45" i="4"/>
  <c r="PA45" i="4"/>
  <c r="QG45" i="4"/>
  <c r="RM45" i="4"/>
  <c r="SS45" i="4"/>
  <c r="SJ48" i="4"/>
  <c r="NY49" i="4"/>
  <c r="SO49" i="4"/>
  <c r="MO48" i="4"/>
  <c r="MQ45" i="4"/>
  <c r="OD49" i="4"/>
  <c r="QP49" i="4"/>
  <c r="J78" i="16"/>
  <c r="I54" i="18"/>
  <c r="J55" i="18"/>
  <c r="I54" i="19"/>
  <c r="J55" i="19"/>
  <c r="G86" i="8"/>
  <c r="AJ52" i="8"/>
  <c r="AJ50" i="8"/>
  <c r="AJ53" i="8"/>
  <c r="AJ49" i="8"/>
  <c r="AJ48" i="8"/>
  <c r="AJ47" i="8"/>
  <c r="AJ46" i="8"/>
  <c r="AJ45" i="8"/>
  <c r="AJ44" i="8"/>
  <c r="AJ43" i="8"/>
  <c r="AJ42" i="8"/>
  <c r="AJ41" i="8"/>
  <c r="AJ40" i="8"/>
  <c r="AJ39" i="8"/>
  <c r="AJ38" i="8"/>
  <c r="AJ37" i="8"/>
  <c r="AJ36" i="8"/>
  <c r="AJ35" i="8"/>
  <c r="AJ34" i="8"/>
  <c r="AJ33" i="8"/>
  <c r="AJ32" i="8"/>
  <c r="AJ31" i="8"/>
  <c r="AJ30" i="8"/>
  <c r="AJ29" i="8"/>
  <c r="AJ28" i="8"/>
  <c r="AJ27" i="8"/>
  <c r="AJ26" i="8"/>
  <c r="AJ25" i="8"/>
  <c r="AJ24" i="8"/>
  <c r="AJ23" i="8"/>
  <c r="AJ22" i="8"/>
  <c r="AJ21" i="8"/>
  <c r="AJ20" i="8"/>
  <c r="AJ19" i="8"/>
  <c r="AJ18" i="8"/>
  <c r="AJ17" i="8"/>
  <c r="AJ16" i="8"/>
  <c r="AJ15" i="8"/>
  <c r="AJ14" i="8"/>
  <c r="AJ13" i="8"/>
  <c r="AJ12" i="8"/>
  <c r="AJ11" i="8"/>
  <c r="AJ10" i="8"/>
  <c r="AJ9" i="8"/>
  <c r="AJ8" i="8"/>
  <c r="AJ7" i="8"/>
  <c r="AJ6" i="8"/>
  <c r="AJ5" i="8"/>
  <c r="AJ4" i="8"/>
  <c r="AJ3" i="8"/>
  <c r="AJ54" i="8"/>
  <c r="AJ51" i="8"/>
  <c r="TD19" i="4"/>
  <c r="MT19" i="4"/>
  <c r="NB19" i="4"/>
  <c r="NJ19" i="4"/>
  <c r="NR19" i="4"/>
  <c r="NZ19" i="4"/>
  <c r="OH19" i="4"/>
  <c r="OP19" i="4"/>
  <c r="OX19" i="4"/>
  <c r="PF19" i="4"/>
  <c r="PN19" i="4"/>
  <c r="PV19" i="4"/>
  <c r="QD19" i="4"/>
  <c r="QL19" i="4"/>
  <c r="QT19" i="4"/>
  <c r="RB19" i="4"/>
  <c r="RJ19" i="4"/>
  <c r="RR19" i="4"/>
  <c r="RZ19" i="4"/>
  <c r="SH19" i="4"/>
  <c r="SP19" i="4"/>
  <c r="SX19" i="4"/>
  <c r="MQ19" i="4"/>
  <c r="SM19" i="4"/>
  <c r="SU19" i="4"/>
  <c r="TC19" i="4"/>
  <c r="MX19" i="4"/>
  <c r="NF19" i="4"/>
  <c r="NN19" i="4"/>
  <c r="NV19" i="4"/>
  <c r="OD19" i="4"/>
  <c r="OL19" i="4"/>
  <c r="OT19" i="4"/>
  <c r="PB19" i="4"/>
  <c r="PJ19" i="4"/>
  <c r="PR19" i="4"/>
  <c r="PZ19" i="4"/>
  <c r="QH19" i="4"/>
  <c r="QP19" i="4"/>
  <c r="QX19" i="4"/>
  <c r="RF19" i="4"/>
  <c r="RN19" i="4"/>
  <c r="RV19" i="4"/>
  <c r="SD19" i="4"/>
  <c r="SL19" i="4"/>
  <c r="ST19" i="4"/>
  <c r="TB19" i="4"/>
  <c r="MW19" i="4"/>
  <c r="NM19" i="4"/>
  <c r="OC19" i="4"/>
  <c r="OS19" i="4"/>
  <c r="PI19" i="4"/>
  <c r="PY19" i="4"/>
  <c r="QO19" i="4"/>
  <c r="RE19" i="4"/>
  <c r="RU19" i="4"/>
  <c r="SI19" i="4"/>
  <c r="SQ19" i="4"/>
  <c r="SY19" i="4"/>
  <c r="NT19" i="4"/>
  <c r="OZ19" i="4"/>
  <c r="QF19" i="4"/>
  <c r="RL19" i="4"/>
  <c r="SR19" i="4"/>
  <c r="NY19" i="4"/>
  <c r="QK19" i="4"/>
  <c r="SO19" i="4"/>
  <c r="NL19" i="4"/>
  <c r="PH19" i="4"/>
  <c r="QV19" i="4"/>
  <c r="SJ19" i="4"/>
  <c r="OO19" i="4"/>
  <c r="RQ19" i="4"/>
  <c r="OB19" i="4"/>
  <c r="PP19" i="4"/>
  <c r="RD19" i="4"/>
  <c r="SZ19" i="4"/>
  <c r="PE19" i="4"/>
  <c r="SG19" i="4"/>
  <c r="MV19" i="4"/>
  <c r="OJ19" i="4"/>
  <c r="PX19" i="4"/>
  <c r="RT19" i="4"/>
  <c r="MS19" i="4"/>
  <c r="PU19" i="4"/>
  <c r="SW19" i="4"/>
  <c r="OR19" i="4"/>
  <c r="RA19" i="4"/>
  <c r="MO19" i="4"/>
  <c r="QN19" i="4"/>
  <c r="TE19" i="4"/>
  <c r="SB19" i="4"/>
  <c r="ND19" i="4"/>
  <c r="NI19" i="4"/>
  <c r="MP19" i="4"/>
  <c r="RW19" i="4"/>
  <c r="RG19" i="4"/>
  <c r="QQ19" i="4"/>
  <c r="QA19" i="4"/>
  <c r="PK19" i="4"/>
  <c r="OU19" i="4"/>
  <c r="OE19" i="4"/>
  <c r="NO19" i="4"/>
  <c r="MY19" i="4"/>
  <c r="RS19" i="4"/>
  <c r="RC19" i="4"/>
  <c r="QM19" i="4"/>
  <c r="PW19" i="4"/>
  <c r="PG19" i="4"/>
  <c r="OQ19" i="4"/>
  <c r="OA19" i="4"/>
  <c r="NK19" i="4"/>
  <c r="MU19" i="4"/>
  <c r="SE19" i="4"/>
  <c r="RO19" i="4"/>
  <c r="QY19" i="4"/>
  <c r="QI19" i="4"/>
  <c r="PS19" i="4"/>
  <c r="PC19" i="4"/>
  <c r="OM19" i="4"/>
  <c r="NW19" i="4"/>
  <c r="NG19" i="4"/>
  <c r="SA19" i="4"/>
  <c r="RK19" i="4"/>
  <c r="QU19" i="4"/>
  <c r="QE19" i="4"/>
  <c r="PO19" i="4"/>
  <c r="OY19" i="4"/>
  <c r="OI19" i="4"/>
  <c r="NS19" i="4"/>
  <c r="NC19" i="4"/>
  <c r="NP19" i="4"/>
  <c r="OV19" i="4"/>
  <c r="QB19" i="4"/>
  <c r="RH19" i="4"/>
  <c r="SN19" i="4"/>
  <c r="TD16" i="4"/>
  <c r="SZ16" i="4"/>
  <c r="MO16" i="4"/>
  <c r="SJ16" i="4"/>
  <c r="C67" i="4" a="1"/>
  <c r="C67" i="4"/>
  <c r="MT16" i="4"/>
  <c r="NJ16" i="4"/>
  <c r="NZ16" i="4"/>
  <c r="OP16" i="4"/>
  <c r="MS16" i="4"/>
  <c r="NI16" i="4"/>
  <c r="NY16" i="4"/>
  <c r="OO16" i="4"/>
  <c r="PE16" i="4"/>
  <c r="PU16" i="4"/>
  <c r="QK16" i="4"/>
  <c r="RA16" i="4"/>
  <c r="RQ16" i="4"/>
  <c r="SG16" i="4"/>
  <c r="SW16" i="4"/>
  <c r="MU16" i="4"/>
  <c r="NK16" i="4"/>
  <c r="OA16" i="4"/>
  <c r="OQ16" i="4"/>
  <c r="PG16" i="4"/>
  <c r="PW16" i="4"/>
  <c r="QM16" i="4"/>
  <c r="RC16" i="4"/>
  <c r="RS16" i="4"/>
  <c r="SI16" i="4"/>
  <c r="SY16" i="4"/>
  <c r="RT16" i="4"/>
  <c r="RD16" i="4"/>
  <c r="QN16" i="4"/>
  <c r="PX16" i="4"/>
  <c r="PH16" i="4"/>
  <c r="OR16" i="4"/>
  <c r="OB16" i="4"/>
  <c r="NL16" i="4"/>
  <c r="MV16" i="4"/>
  <c r="SP16" i="4"/>
  <c r="RZ16" i="4"/>
  <c r="RJ16" i="4"/>
  <c r="QT16" i="4"/>
  <c r="QD16" i="4"/>
  <c r="PN16" i="4"/>
  <c r="MX16" i="4"/>
  <c r="NN16" i="4"/>
  <c r="OD16" i="4"/>
  <c r="OT16" i="4"/>
  <c r="MW16" i="4"/>
  <c r="NM16" i="4"/>
  <c r="OC16" i="4"/>
  <c r="OS16" i="4"/>
  <c r="PI16" i="4"/>
  <c r="PY16" i="4"/>
  <c r="QO16" i="4"/>
  <c r="RE16" i="4"/>
  <c r="RU16" i="4"/>
  <c r="SK16" i="4"/>
  <c r="TA16" i="4"/>
  <c r="MY16" i="4"/>
  <c r="NO16" i="4"/>
  <c r="OE16" i="4"/>
  <c r="OU16" i="4"/>
  <c r="PK16" i="4"/>
  <c r="QA16" i="4"/>
  <c r="QQ16" i="4"/>
  <c r="RG16" i="4"/>
  <c r="RW16" i="4"/>
  <c r="SM16" i="4"/>
  <c r="TC16" i="4"/>
  <c r="RP16" i="4"/>
  <c r="QZ16" i="4"/>
  <c r="QJ16" i="4"/>
  <c r="PT16" i="4"/>
  <c r="PD16" i="4"/>
  <c r="ON16" i="4"/>
  <c r="NX16" i="4"/>
  <c r="NH16" i="4"/>
  <c r="MR16" i="4"/>
  <c r="TB16" i="4"/>
  <c r="SL16" i="4"/>
  <c r="RV16" i="4"/>
  <c r="RF16" i="4"/>
  <c r="QP16" i="4"/>
  <c r="PZ16" i="4"/>
  <c r="PJ16" i="4"/>
  <c r="NB16" i="4"/>
  <c r="NR16" i="4"/>
  <c r="OH16" i="4"/>
  <c r="OX16" i="4"/>
  <c r="NA16" i="4"/>
  <c r="NQ16" i="4"/>
  <c r="OG16" i="4"/>
  <c r="OW16" i="4"/>
  <c r="PM16" i="4"/>
  <c r="QC16" i="4"/>
  <c r="QS16" i="4"/>
  <c r="RI16" i="4"/>
  <c r="RY16" i="4"/>
  <c r="SO16" i="4"/>
  <c r="TE16" i="4"/>
  <c r="NC16" i="4"/>
  <c r="NS16" i="4"/>
  <c r="OI16" i="4"/>
  <c r="OY16" i="4"/>
  <c r="PO16" i="4"/>
  <c r="QE16" i="4"/>
  <c r="QU16" i="4"/>
  <c r="RK16" i="4"/>
  <c r="SA16" i="4"/>
  <c r="SQ16" i="4"/>
  <c r="RL16" i="4"/>
  <c r="QV16" i="4"/>
  <c r="QF16" i="4"/>
  <c r="PP16" i="4"/>
  <c r="OZ16" i="4"/>
  <c r="OJ16" i="4"/>
  <c r="NT16" i="4"/>
  <c r="ND16" i="4"/>
  <c r="SX16" i="4"/>
  <c r="SH16" i="4"/>
  <c r="RR16" i="4"/>
  <c r="RB16" i="4"/>
  <c r="QL16" i="4"/>
  <c r="PV16" i="4"/>
  <c r="PF16" i="4"/>
  <c r="MP16" i="4"/>
  <c r="NF16" i="4"/>
  <c r="NV16" i="4"/>
  <c r="OL16" i="4"/>
  <c r="PB16" i="4"/>
  <c r="NE16" i="4"/>
  <c r="NU16" i="4"/>
  <c r="OK16" i="4"/>
  <c r="PA16" i="4"/>
  <c r="PQ16" i="4"/>
  <c r="QG16" i="4"/>
  <c r="QW16" i="4"/>
  <c r="RM16" i="4"/>
  <c r="SC16" i="4"/>
  <c r="SS16" i="4"/>
  <c r="MQ16" i="4"/>
  <c r="NG16" i="4"/>
  <c r="NW16" i="4"/>
  <c r="OM16" i="4"/>
  <c r="PC16" i="4"/>
  <c r="PS16" i="4"/>
  <c r="QI16" i="4"/>
  <c r="QY16" i="4"/>
  <c r="RO16" i="4"/>
  <c r="SE16" i="4"/>
  <c r="SU16" i="4"/>
  <c r="RH16" i="4"/>
  <c r="QR16" i="4"/>
  <c r="QB16" i="4"/>
  <c r="PL16" i="4"/>
  <c r="OV16" i="4"/>
  <c r="OF16" i="4"/>
  <c r="NP16" i="4"/>
  <c r="MZ16" i="4"/>
  <c r="ST16" i="4"/>
  <c r="SD16" i="4"/>
  <c r="RN16" i="4"/>
  <c r="QX16" i="4"/>
  <c r="QH16" i="4"/>
  <c r="PR16" i="4"/>
  <c r="RX16" i="4"/>
  <c r="SR16" i="4"/>
  <c r="PL5" i="4"/>
  <c r="QB5" i="4"/>
  <c r="QR5" i="4"/>
  <c r="RH5" i="4"/>
  <c r="RX5" i="4"/>
  <c r="SN5" i="4"/>
  <c r="PH5" i="4"/>
  <c r="RT5" i="4"/>
  <c r="PX5" i="4"/>
  <c r="SJ5" i="4"/>
  <c r="QN5" i="4"/>
  <c r="SZ5" i="4"/>
  <c r="RD5" i="4"/>
  <c r="MO5" i="4"/>
  <c r="MT5" i="4"/>
  <c r="NJ5" i="4"/>
  <c r="NZ5" i="4"/>
  <c r="OP5" i="4"/>
  <c r="PF5" i="4"/>
  <c r="PV5" i="4"/>
  <c r="QL5" i="4"/>
  <c r="RB5" i="4"/>
  <c r="RR5" i="4"/>
  <c r="SH5" i="4"/>
  <c r="SX5" i="4"/>
  <c r="NA5" i="4"/>
  <c r="NQ5" i="4"/>
  <c r="OG5" i="4"/>
  <c r="OW5" i="4"/>
  <c r="PM5" i="4"/>
  <c r="QC5" i="4"/>
  <c r="QS5" i="4"/>
  <c r="RI5" i="4"/>
  <c r="RY5" i="4"/>
  <c r="SO5" i="4"/>
  <c r="TE5" i="4"/>
  <c r="ND5" i="4"/>
  <c r="NT5" i="4"/>
  <c r="OJ5" i="4"/>
  <c r="OZ5" i="4"/>
  <c r="NC5" i="4"/>
  <c r="NS5" i="4"/>
  <c r="OI5" i="4"/>
  <c r="OY5" i="4"/>
  <c r="PO5" i="4"/>
  <c r="QE5" i="4"/>
  <c r="QU5" i="4"/>
  <c r="RK5" i="4"/>
  <c r="SA5" i="4"/>
  <c r="SQ5" i="4"/>
  <c r="MX5" i="4"/>
  <c r="NN5" i="4"/>
  <c r="OD5" i="4"/>
  <c r="OT5" i="4"/>
  <c r="PJ5" i="4"/>
  <c r="PZ5" i="4"/>
  <c r="QP5" i="4"/>
  <c r="RF5" i="4"/>
  <c r="RV5" i="4"/>
  <c r="SL5" i="4"/>
  <c r="TB5" i="4"/>
  <c r="NE5" i="4"/>
  <c r="NU5" i="4"/>
  <c r="OK5" i="4"/>
  <c r="PA5" i="4"/>
  <c r="PQ5" i="4"/>
  <c r="QG5" i="4"/>
  <c r="QW5" i="4"/>
  <c r="RM5" i="4"/>
  <c r="SC5" i="4"/>
  <c r="SS5" i="4"/>
  <c r="MR5" i="4"/>
  <c r="NH5" i="4"/>
  <c r="NX5" i="4"/>
  <c r="ON5" i="4"/>
  <c r="MQ5" i="4"/>
  <c r="NG5" i="4"/>
  <c r="NW5" i="4"/>
  <c r="OM5" i="4"/>
  <c r="PC5" i="4"/>
  <c r="PS5" i="4"/>
  <c r="QI5" i="4"/>
  <c r="QY5" i="4"/>
  <c r="RO5" i="4"/>
  <c r="SE5" i="4"/>
  <c r="SU5" i="4"/>
  <c r="NB5" i="4"/>
  <c r="NR5" i="4"/>
  <c r="OH5" i="4"/>
  <c r="OX5" i="4"/>
  <c r="PN5" i="4"/>
  <c r="QD5" i="4"/>
  <c r="QT5" i="4"/>
  <c r="RJ5" i="4"/>
  <c r="RZ5" i="4"/>
  <c r="SP5" i="4"/>
  <c r="MS5" i="4"/>
  <c r="NI5" i="4"/>
  <c r="NY5" i="4"/>
  <c r="OO5" i="4"/>
  <c r="PE5" i="4"/>
  <c r="PU5" i="4"/>
  <c r="QK5" i="4"/>
  <c r="RA5" i="4"/>
  <c r="RQ5" i="4"/>
  <c r="SG5" i="4"/>
  <c r="SW5" i="4"/>
  <c r="MV5" i="4"/>
  <c r="NL5" i="4"/>
  <c r="OB5" i="4"/>
  <c r="OR5" i="4"/>
  <c r="MU5" i="4"/>
  <c r="NK5" i="4"/>
  <c r="OA5" i="4"/>
  <c r="OQ5" i="4"/>
  <c r="PG5" i="4"/>
  <c r="PW5" i="4"/>
  <c r="QM5" i="4"/>
  <c r="RC5" i="4"/>
  <c r="RS5" i="4"/>
  <c r="SI5" i="4"/>
  <c r="SY5" i="4"/>
  <c r="MP5" i="4"/>
  <c r="NF5" i="4"/>
  <c r="NV5" i="4"/>
  <c r="OL5" i="4"/>
  <c r="PB5" i="4"/>
  <c r="PR5" i="4"/>
  <c r="QH5" i="4"/>
  <c r="QX5" i="4"/>
  <c r="RN5" i="4"/>
  <c r="SD5" i="4"/>
  <c r="ST5" i="4"/>
  <c r="MW5" i="4"/>
  <c r="NM5" i="4"/>
  <c r="OC5" i="4"/>
  <c r="OS5" i="4"/>
  <c r="PI5" i="4"/>
  <c r="PY5" i="4"/>
  <c r="QO5" i="4"/>
  <c r="RE5" i="4"/>
  <c r="RU5" i="4"/>
  <c r="SK5" i="4"/>
  <c r="TA5" i="4"/>
  <c r="MZ5" i="4"/>
  <c r="NP5" i="4"/>
  <c r="OF5" i="4"/>
  <c r="OV5" i="4"/>
  <c r="MY5" i="4"/>
  <c r="NO5" i="4"/>
  <c r="OE5" i="4"/>
  <c r="OU5" i="4"/>
  <c r="PK5" i="4"/>
  <c r="QA5" i="4"/>
  <c r="QQ5" i="4"/>
  <c r="RG5" i="4"/>
  <c r="RW5" i="4"/>
  <c r="SM5" i="4"/>
  <c r="TC5" i="4"/>
  <c r="RC8" i="4"/>
  <c r="RN8" i="4"/>
  <c r="RS8" i="4"/>
  <c r="SD8" i="4"/>
  <c r="SI8" i="4"/>
  <c r="QX8" i="4"/>
  <c r="RJ8" i="4"/>
  <c r="RO8" i="4"/>
  <c r="RZ8" i="4"/>
  <c r="SE8" i="4"/>
  <c r="SP8" i="4"/>
  <c r="ST8" i="4"/>
  <c r="SX8" i="4"/>
  <c r="TB8" i="4"/>
  <c r="NA8" i="4"/>
  <c r="NQ8" i="4"/>
  <c r="OG8" i="4"/>
  <c r="OW8" i="4"/>
  <c r="PM8" i="4"/>
  <c r="QC8" i="4"/>
  <c r="QS8" i="4"/>
  <c r="RB8" i="4"/>
  <c r="RG8" i="4"/>
  <c r="RM8" i="4"/>
  <c r="RR8" i="4"/>
  <c r="RW8" i="4"/>
  <c r="SC8" i="4"/>
  <c r="SH8" i="4"/>
  <c r="SM8" i="4"/>
  <c r="TD8" i="4"/>
  <c r="NM8" i="4"/>
  <c r="PY8" i="4"/>
  <c r="RK8" i="4"/>
  <c r="SG8" i="4"/>
  <c r="SY8" i="4"/>
  <c r="OC8" i="4"/>
  <c r="QO8" i="4"/>
  <c r="RQ8" i="4"/>
  <c r="SL8" i="4"/>
  <c r="TC8" i="4"/>
  <c r="OS8" i="4"/>
  <c r="RA8" i="4"/>
  <c r="RV8" i="4"/>
  <c r="SA8" i="4"/>
  <c r="MW8" i="4"/>
  <c r="SQ8" i="4"/>
  <c r="PI8" i="4"/>
  <c r="SU8" i="4"/>
  <c r="RF8" i="4"/>
  <c r="MO8" i="4"/>
  <c r="QL8" i="4"/>
  <c r="PV8" i="4"/>
  <c r="PF8" i="4"/>
  <c r="OP8" i="4"/>
  <c r="NZ8" i="4"/>
  <c r="NJ8" i="4"/>
  <c r="MT8" i="4"/>
  <c r="QQ8" i="4"/>
  <c r="QA8" i="4"/>
  <c r="PK8" i="4"/>
  <c r="OU8" i="4"/>
  <c r="OE8" i="4"/>
  <c r="NO8" i="4"/>
  <c r="MY8" i="4"/>
  <c r="SB8" i="4"/>
  <c r="RL8" i="4"/>
  <c r="QV8" i="4"/>
  <c r="QF8" i="4"/>
  <c r="PP8" i="4"/>
  <c r="OZ8" i="4"/>
  <c r="OJ8" i="4"/>
  <c r="NT8" i="4"/>
  <c r="ND8" i="4"/>
  <c r="QH8" i="4"/>
  <c r="PR8" i="4"/>
  <c r="PB8" i="4"/>
  <c r="OL8" i="4"/>
  <c r="NV8" i="4"/>
  <c r="NF8" i="4"/>
  <c r="MP8" i="4"/>
  <c r="QM8" i="4"/>
  <c r="PW8" i="4"/>
  <c r="PG8" i="4"/>
  <c r="OQ8" i="4"/>
  <c r="OA8" i="4"/>
  <c r="NK8" i="4"/>
  <c r="MU8" i="4"/>
  <c r="SN8" i="4"/>
  <c r="RX8" i="4"/>
  <c r="RH8" i="4"/>
  <c r="QR8" i="4"/>
  <c r="QB8" i="4"/>
  <c r="PL8" i="4"/>
  <c r="OV8" i="4"/>
  <c r="OF8" i="4"/>
  <c r="NP8" i="4"/>
  <c r="MZ8" i="4"/>
  <c r="QT8" i="4"/>
  <c r="QD8" i="4"/>
  <c r="PN8" i="4"/>
  <c r="OX8" i="4"/>
  <c r="OH8" i="4"/>
  <c r="NR8" i="4"/>
  <c r="NB8" i="4"/>
  <c r="QY8" i="4"/>
  <c r="QI8" i="4"/>
  <c r="PS8" i="4"/>
  <c r="PC8" i="4"/>
  <c r="OM8" i="4"/>
  <c r="NW8" i="4"/>
  <c r="NG8" i="4"/>
  <c r="MQ8" i="4"/>
  <c r="SJ8" i="4"/>
  <c r="RT8" i="4"/>
  <c r="RD8" i="4"/>
  <c r="QN8" i="4"/>
  <c r="PX8" i="4"/>
  <c r="PH8" i="4"/>
  <c r="OR8" i="4"/>
  <c r="OB8" i="4"/>
  <c r="NL8" i="4"/>
  <c r="MV8" i="4"/>
  <c r="QP8" i="4"/>
  <c r="PZ8" i="4"/>
  <c r="PJ8" i="4"/>
  <c r="OT8" i="4"/>
  <c r="OD8" i="4"/>
  <c r="NN8" i="4"/>
  <c r="MX8" i="4"/>
  <c r="QU8" i="4"/>
  <c r="QE8" i="4"/>
  <c r="PO8" i="4"/>
  <c r="OY8" i="4"/>
  <c r="OI8" i="4"/>
  <c r="NS8" i="4"/>
  <c r="NC8" i="4"/>
  <c r="SF8" i="4"/>
  <c r="RP8" i="4"/>
  <c r="QZ8" i="4"/>
  <c r="QJ8" i="4"/>
  <c r="PT8" i="4"/>
  <c r="PD8" i="4"/>
  <c r="ON8" i="4"/>
  <c r="NX8" i="4"/>
  <c r="NH8" i="4"/>
  <c r="SZ8" i="4"/>
  <c r="MW9" i="4"/>
  <c r="NM9" i="4"/>
  <c r="OC9" i="4"/>
  <c r="SG9" i="4"/>
  <c r="TC9" i="4"/>
  <c r="NA9" i="4"/>
  <c r="NQ9" i="4"/>
  <c r="OG9" i="4"/>
  <c r="OS9" i="4"/>
  <c r="PA9" i="4"/>
  <c r="PI9" i="4"/>
  <c r="PQ9" i="4"/>
  <c r="PY9" i="4"/>
  <c r="QG9" i="4"/>
  <c r="QO9" i="4"/>
  <c r="QW9" i="4"/>
  <c r="RE9" i="4"/>
  <c r="RM9" i="4"/>
  <c r="RU9" i="4"/>
  <c r="SC9" i="4"/>
  <c r="SN9" i="4"/>
  <c r="SR9" i="4"/>
  <c r="SV9" i="4"/>
  <c r="SZ9" i="4"/>
  <c r="MS9" i="4"/>
  <c r="NI9" i="4"/>
  <c r="NY9" i="4"/>
  <c r="OO9" i="4"/>
  <c r="OW9" i="4"/>
  <c r="PE9" i="4"/>
  <c r="PM9" i="4"/>
  <c r="PU9" i="4"/>
  <c r="QC9" i="4"/>
  <c r="QK9" i="4"/>
  <c r="QS9" i="4"/>
  <c r="RA9" i="4"/>
  <c r="RI9" i="4"/>
  <c r="RQ9" i="4"/>
  <c r="RY9" i="4"/>
  <c r="SF9" i="4"/>
  <c r="SK9" i="4"/>
  <c r="NU9" i="4"/>
  <c r="PK9" i="4"/>
  <c r="QQ9" i="4"/>
  <c r="RW9" i="4"/>
  <c r="SS9" i="4"/>
  <c r="OK9" i="4"/>
  <c r="PS9" i="4"/>
  <c r="QY9" i="4"/>
  <c r="SE9" i="4"/>
  <c r="SW9" i="4"/>
  <c r="NE9" i="4"/>
  <c r="QI9" i="4"/>
  <c r="SO9" i="4"/>
  <c r="OU9" i="4"/>
  <c r="RG9" i="4"/>
  <c r="TA9" i="4"/>
  <c r="PC9" i="4"/>
  <c r="RO9" i="4"/>
  <c r="TE9" i="4"/>
  <c r="SJ9" i="4"/>
  <c r="MR9" i="4"/>
  <c r="QA9" i="4"/>
  <c r="MO9" i="4"/>
  <c r="RZ9" i="4"/>
  <c r="RJ9" i="4"/>
  <c r="QT9" i="4"/>
  <c r="QD9" i="4"/>
  <c r="PN9" i="4"/>
  <c r="OX9" i="4"/>
  <c r="OH9" i="4"/>
  <c r="NR9" i="4"/>
  <c r="NB9" i="4"/>
  <c r="OE9" i="4"/>
  <c r="NO9" i="4"/>
  <c r="MY9" i="4"/>
  <c r="SB9" i="4"/>
  <c r="RL9" i="4"/>
  <c r="QV9" i="4"/>
  <c r="QF9" i="4"/>
  <c r="PP9" i="4"/>
  <c r="OZ9" i="4"/>
  <c r="OJ9" i="4"/>
  <c r="NT9" i="4"/>
  <c r="ND9" i="4"/>
  <c r="C59" i="4" a="1"/>
  <c r="C59" i="4"/>
  <c r="SL9" i="4"/>
  <c r="RV9" i="4"/>
  <c r="RF9" i="4"/>
  <c r="QP9" i="4"/>
  <c r="PZ9" i="4"/>
  <c r="PJ9" i="4"/>
  <c r="OT9" i="4"/>
  <c r="OD9" i="4"/>
  <c r="NN9" i="4"/>
  <c r="MX9" i="4"/>
  <c r="OA9" i="4"/>
  <c r="NK9" i="4"/>
  <c r="MU9" i="4"/>
  <c r="RX9" i="4"/>
  <c r="RH9" i="4"/>
  <c r="QR9" i="4"/>
  <c r="QB9" i="4"/>
  <c r="PL9" i="4"/>
  <c r="OV9" i="4"/>
  <c r="OF9" i="4"/>
  <c r="NP9" i="4"/>
  <c r="MZ9" i="4"/>
  <c r="SH9" i="4"/>
  <c r="RR9" i="4"/>
  <c r="RB9" i="4"/>
  <c r="QL9" i="4"/>
  <c r="PV9" i="4"/>
  <c r="PF9" i="4"/>
  <c r="OP9" i="4"/>
  <c r="NZ9" i="4"/>
  <c r="NJ9" i="4"/>
  <c r="MT9" i="4"/>
  <c r="OM9" i="4"/>
  <c r="NW9" i="4"/>
  <c r="NG9" i="4"/>
  <c r="MQ9" i="4"/>
  <c r="RT9" i="4"/>
  <c r="RD9" i="4"/>
  <c r="QN9" i="4"/>
  <c r="PX9" i="4"/>
  <c r="PH9" i="4"/>
  <c r="OR9" i="4"/>
  <c r="OB9" i="4"/>
  <c r="NL9" i="4"/>
  <c r="MV9" i="4"/>
  <c r="SD9" i="4"/>
  <c r="RN9" i="4"/>
  <c r="QX9" i="4"/>
  <c r="QH9" i="4"/>
  <c r="PR9" i="4"/>
  <c r="PB9" i="4"/>
  <c r="OL9" i="4"/>
  <c r="NV9" i="4"/>
  <c r="NF9" i="4"/>
  <c r="MP9" i="4"/>
  <c r="OI9" i="4"/>
  <c r="NS9" i="4"/>
  <c r="NC9" i="4"/>
  <c r="RP9" i="4"/>
  <c r="QZ9" i="4"/>
  <c r="QJ9" i="4"/>
  <c r="PT9" i="4"/>
  <c r="PD9" i="4"/>
  <c r="ON9" i="4"/>
  <c r="NX9" i="4"/>
  <c r="NH9" i="4"/>
  <c r="TB9" i="4"/>
  <c r="NE8" i="4"/>
  <c r="OK8" i="4"/>
  <c r="PQ8" i="4"/>
  <c r="QW8" i="4"/>
  <c r="RY8" i="4"/>
  <c r="SW8" i="4"/>
  <c r="TD10" i="4"/>
  <c r="PD10" i="4"/>
  <c r="RP10" i="4"/>
  <c r="MO10" i="4"/>
  <c r="ON10" i="4"/>
  <c r="MY10" i="4"/>
  <c r="NO10" i="4"/>
  <c r="OE10" i="4"/>
  <c r="OU10" i="4"/>
  <c r="PK10" i="4"/>
  <c r="QA10" i="4"/>
  <c r="QQ10" i="4"/>
  <c r="RG10" i="4"/>
  <c r="RW10" i="4"/>
  <c r="SM10" i="4"/>
  <c r="TC10" i="4"/>
  <c r="NB10" i="4"/>
  <c r="NR10" i="4"/>
  <c r="OH10" i="4"/>
  <c r="OX10" i="4"/>
  <c r="PN10" i="4"/>
  <c r="QD10" i="4"/>
  <c r="QT10" i="4"/>
  <c r="RJ10" i="4"/>
  <c r="RZ10" i="4"/>
  <c r="SP10" i="4"/>
  <c r="MS10" i="4"/>
  <c r="NI10" i="4"/>
  <c r="NY10" i="4"/>
  <c r="OO10" i="4"/>
  <c r="PE10" i="4"/>
  <c r="PU10" i="4"/>
  <c r="QK10" i="4"/>
  <c r="RA10" i="4"/>
  <c r="RQ10" i="4"/>
  <c r="SG10" i="4"/>
  <c r="SW10" i="4"/>
  <c r="MR10" i="4"/>
  <c r="MV10" i="4"/>
  <c r="NC10" i="4"/>
  <c r="NS10" i="4"/>
  <c r="OI10" i="4"/>
  <c r="OY10" i="4"/>
  <c r="PO10" i="4"/>
  <c r="QE10" i="4"/>
  <c r="QU10" i="4"/>
  <c r="RK10" i="4"/>
  <c r="SA10" i="4"/>
  <c r="SQ10" i="4"/>
  <c r="MP10" i="4"/>
  <c r="NF10" i="4"/>
  <c r="NV10" i="4"/>
  <c r="OL10" i="4"/>
  <c r="PB10" i="4"/>
  <c r="PR10" i="4"/>
  <c r="QH10" i="4"/>
  <c r="QX10" i="4"/>
  <c r="RN10" i="4"/>
  <c r="SD10" i="4"/>
  <c r="ST10" i="4"/>
  <c r="MW10" i="4"/>
  <c r="NM10" i="4"/>
  <c r="OC10" i="4"/>
  <c r="OS10" i="4"/>
  <c r="PI10" i="4"/>
  <c r="PY10" i="4"/>
  <c r="QO10" i="4"/>
  <c r="RE10" i="4"/>
  <c r="RU10" i="4"/>
  <c r="SK10" i="4"/>
  <c r="TA10" i="4"/>
  <c r="MQ10" i="4"/>
  <c r="NG10" i="4"/>
  <c r="NW10" i="4"/>
  <c r="OM10" i="4"/>
  <c r="PC10" i="4"/>
  <c r="PS10" i="4"/>
  <c r="QI10" i="4"/>
  <c r="QY10" i="4"/>
  <c r="RO10" i="4"/>
  <c r="SE10" i="4"/>
  <c r="SU10" i="4"/>
  <c r="MT10" i="4"/>
  <c r="NJ10" i="4"/>
  <c r="NZ10" i="4"/>
  <c r="OP10" i="4"/>
  <c r="PF10" i="4"/>
  <c r="PV10" i="4"/>
  <c r="QL10" i="4"/>
  <c r="RB10" i="4"/>
  <c r="RR10" i="4"/>
  <c r="SH10" i="4"/>
  <c r="SX10" i="4"/>
  <c r="NA10" i="4"/>
  <c r="NQ10" i="4"/>
  <c r="OG10" i="4"/>
  <c r="OW10" i="4"/>
  <c r="PM10" i="4"/>
  <c r="QC10" i="4"/>
  <c r="QS10" i="4"/>
  <c r="RI10" i="4"/>
  <c r="RY10" i="4"/>
  <c r="SO10" i="4"/>
  <c r="TE10" i="4"/>
  <c r="MU10" i="4"/>
  <c r="NK10" i="4"/>
  <c r="OA10" i="4"/>
  <c r="OQ10" i="4"/>
  <c r="PG10" i="4"/>
  <c r="PW10" i="4"/>
  <c r="QM10" i="4"/>
  <c r="RC10" i="4"/>
  <c r="RS10" i="4"/>
  <c r="SI10" i="4"/>
  <c r="SY10" i="4"/>
  <c r="MX10" i="4"/>
  <c r="NN10" i="4"/>
  <c r="OD10" i="4"/>
  <c r="OT10" i="4"/>
  <c r="PJ10" i="4"/>
  <c r="PZ10" i="4"/>
  <c r="QP10" i="4"/>
  <c r="RF10" i="4"/>
  <c r="RV10" i="4"/>
  <c r="SL10" i="4"/>
  <c r="TB10" i="4"/>
  <c r="NE10" i="4"/>
  <c r="NU10" i="4"/>
  <c r="OK10" i="4"/>
  <c r="PA10" i="4"/>
  <c r="PQ10" i="4"/>
  <c r="QG10" i="4"/>
  <c r="QW10" i="4"/>
  <c r="RM10" i="4"/>
  <c r="SC10" i="4"/>
  <c r="SS10" i="4"/>
  <c r="NL10" i="4"/>
  <c r="OB10" i="4"/>
  <c r="OV10" i="4"/>
  <c r="PP10" i="4"/>
  <c r="QF10" i="4"/>
  <c r="QV10" i="4"/>
  <c r="RT10" i="4"/>
  <c r="SJ10" i="4"/>
  <c r="SZ10" i="4"/>
  <c r="NU19" i="4"/>
  <c r="PA19" i="4"/>
  <c r="QG19" i="4"/>
  <c r="RM19" i="4"/>
  <c r="SS19" i="4"/>
  <c r="NI21" i="4"/>
  <c r="OO21" i="4"/>
  <c r="PU21" i="4"/>
  <c r="QW21" i="4"/>
  <c r="SC21" i="4"/>
  <c r="PT5" i="4"/>
  <c r="QZ5" i="4"/>
  <c r="SF5" i="4"/>
  <c r="NS49" i="4"/>
  <c r="QE49" i="4"/>
  <c r="NC49" i="4"/>
  <c r="PO49" i="4"/>
  <c r="SA49" i="4"/>
  <c r="RK49" i="4"/>
  <c r="MW49" i="4"/>
  <c r="OI49" i="4"/>
  <c r="RQ49" i="4"/>
  <c r="TA49" i="4"/>
  <c r="NI49" i="4"/>
  <c r="OY49" i="4"/>
  <c r="SG49" i="4"/>
  <c r="RN49" i="4"/>
  <c r="SK49" i="4"/>
  <c r="NN49" i="4"/>
  <c r="PE49" i="4"/>
  <c r="QU49" i="4"/>
  <c r="SL49" i="4"/>
  <c r="RR49" i="4"/>
  <c r="QW49" i="4"/>
  <c r="QA49" i="4"/>
  <c r="PF49" i="4"/>
  <c r="OK49" i="4"/>
  <c r="NO49" i="4"/>
  <c r="MS49" i="4"/>
  <c r="SU49" i="4"/>
  <c r="RY49" i="4"/>
  <c r="QX49" i="4"/>
  <c r="QC49" i="4"/>
  <c r="PG49" i="4"/>
  <c r="OL49" i="4"/>
  <c r="NQ49" i="4"/>
  <c r="MT49" i="4"/>
  <c r="SZ49" i="4"/>
  <c r="SJ49" i="4"/>
  <c r="RO49" i="4"/>
  <c r="QT49" i="4"/>
  <c r="PY49" i="4"/>
  <c r="PC49" i="4"/>
  <c r="OH49" i="4"/>
  <c r="NM49" i="4"/>
  <c r="MU49" i="4"/>
  <c r="MZ49" i="4"/>
  <c r="NP49" i="4"/>
  <c r="OF49" i="4"/>
  <c r="OV49" i="4"/>
  <c r="PL49" i="4"/>
  <c r="QB49" i="4"/>
  <c r="QR49" i="4"/>
  <c r="RH49" i="4"/>
  <c r="RX49" i="4"/>
  <c r="SH49" i="4"/>
  <c r="RM49" i="4"/>
  <c r="QQ49" i="4"/>
  <c r="PV49" i="4"/>
  <c r="PA49" i="4"/>
  <c r="OE49" i="4"/>
  <c r="NJ49" i="4"/>
  <c r="SQ49" i="4"/>
  <c r="RS49" i="4"/>
  <c r="QS49" i="4"/>
  <c r="PW49" i="4"/>
  <c r="PB49" i="4"/>
  <c r="OG49" i="4"/>
  <c r="NK49" i="4"/>
  <c r="SC49" i="4"/>
  <c r="QL49" i="4"/>
  <c r="OU49" i="4"/>
  <c r="NE49" i="4"/>
  <c r="SM49" i="4"/>
  <c r="QM49" i="4"/>
  <c r="OW49" i="4"/>
  <c r="NF49" i="4"/>
  <c r="SV49" i="4"/>
  <c r="RZ49" i="4"/>
  <c r="QY49" i="4"/>
  <c r="PS49" i="4"/>
  <c r="OS49" i="4"/>
  <c r="NR49" i="4"/>
  <c r="MP49" i="4"/>
  <c r="NH49" i="4"/>
  <c r="OB49" i="4"/>
  <c r="OZ49" i="4"/>
  <c r="PT49" i="4"/>
  <c r="QN49" i="4"/>
  <c r="RL49" i="4"/>
  <c r="SF49" i="4"/>
  <c r="RW49" i="4"/>
  <c r="QG49" i="4"/>
  <c r="OP49" i="4"/>
  <c r="MY49" i="4"/>
  <c r="SI49" i="4"/>
  <c r="QH49" i="4"/>
  <c r="OQ49" i="4"/>
  <c r="NA49" i="4"/>
  <c r="SR49" i="4"/>
  <c r="RU49" i="4"/>
  <c r="QO49" i="4"/>
  <c r="PN49" i="4"/>
  <c r="OM49" i="4"/>
  <c r="NG49" i="4"/>
  <c r="MR49" i="4"/>
  <c r="NL49" i="4"/>
  <c r="OJ49" i="4"/>
  <c r="PD49" i="4"/>
  <c r="PX49" i="4"/>
  <c r="QV49" i="4"/>
  <c r="RP49" i="4"/>
  <c r="ST49" i="4"/>
  <c r="RG49" i="4"/>
  <c r="PQ49" i="4"/>
  <c r="NZ49" i="4"/>
  <c r="TC49" i="4"/>
  <c r="RI49" i="4"/>
  <c r="PR49" i="4"/>
  <c r="OA49" i="4"/>
  <c r="SN49" i="4"/>
  <c r="RJ49" i="4"/>
  <c r="QI49" i="4"/>
  <c r="PI49" i="4"/>
  <c r="OC49" i="4"/>
  <c r="NB49" i="4"/>
  <c r="MV49" i="4"/>
  <c r="NT49" i="4"/>
  <c r="ON49" i="4"/>
  <c r="PH49" i="4"/>
  <c r="QF49" i="4"/>
  <c r="QZ49" i="4"/>
  <c r="RT49" i="4"/>
  <c r="SP49" i="4"/>
  <c r="RB49" i="4"/>
  <c r="PK49" i="4"/>
  <c r="NU49" i="4"/>
  <c r="SY49" i="4"/>
  <c r="RC49" i="4"/>
  <c r="PM49" i="4"/>
  <c r="NV49" i="4"/>
  <c r="TD49" i="4"/>
  <c r="SE49" i="4"/>
  <c r="RE49" i="4"/>
  <c r="QD49" i="4"/>
  <c r="OX49" i="4"/>
  <c r="NW49" i="4"/>
  <c r="MQ49" i="4"/>
  <c r="ND49" i="4"/>
  <c r="NX49" i="4"/>
  <c r="OR49" i="4"/>
  <c r="PP49" i="4"/>
  <c r="QJ49" i="4"/>
  <c r="RD49" i="4"/>
  <c r="SB49" i="4"/>
  <c r="OT49" i="4"/>
  <c r="RF49" i="4"/>
  <c r="TB49" i="4"/>
  <c r="C38" i="5" a="1"/>
  <c r="I54" i="17"/>
  <c r="J55" i="17"/>
  <c r="J34" i="16"/>
  <c r="L34" i="16"/>
  <c r="G106" i="9"/>
  <c r="D84" i="9"/>
  <c r="J82" i="16"/>
  <c r="L82" i="16"/>
  <c r="J18" i="16"/>
  <c r="L18" i="16"/>
  <c r="H82" i="16"/>
  <c r="B108" i="9" a="1"/>
  <c r="B108" i="9"/>
  <c r="B109" i="9"/>
  <c r="MR19" i="4"/>
  <c r="NX19" i="4"/>
  <c r="PD19" i="4"/>
  <c r="QJ19" i="4"/>
  <c r="RP19" i="4"/>
  <c r="SV19" i="4"/>
  <c r="NA6" i="4"/>
  <c r="NQ6" i="4"/>
  <c r="OG6" i="4"/>
  <c r="OW6" i="4"/>
  <c r="PM6" i="4"/>
  <c r="QC6" i="4"/>
  <c r="QS6" i="4"/>
  <c r="RI6" i="4"/>
  <c r="RY6" i="4"/>
  <c r="SO6" i="4"/>
  <c r="TB6" i="4"/>
  <c r="NE6" i="4"/>
  <c r="NU6" i="4"/>
  <c r="OK6" i="4"/>
  <c r="PA6" i="4"/>
  <c r="PQ6" i="4"/>
  <c r="QG6" i="4"/>
  <c r="QW6" i="4"/>
  <c r="RM6" i="4"/>
  <c r="SC6" i="4"/>
  <c r="SS6" i="4"/>
  <c r="MW6" i="4"/>
  <c r="NM6" i="4"/>
  <c r="OC6" i="4"/>
  <c r="OS6" i="4"/>
  <c r="PI6" i="4"/>
  <c r="PY6" i="4"/>
  <c r="QO6" i="4"/>
  <c r="RE6" i="4"/>
  <c r="RU6" i="4"/>
  <c r="SK6" i="4"/>
  <c r="TA6" i="4"/>
  <c r="NI6" i="4"/>
  <c r="PU6" i="4"/>
  <c r="SG6" i="4"/>
  <c r="NY6" i="4"/>
  <c r="QK6" i="4"/>
  <c r="SW6" i="4"/>
  <c r="OO6" i="4"/>
  <c r="RA6" i="4"/>
  <c r="MS6" i="4"/>
  <c r="PE6" i="4"/>
  <c r="MO6" i="4"/>
  <c r="RQ6" i="4"/>
  <c r="SP6" i="4"/>
  <c r="RZ6" i="4"/>
  <c r="RJ6" i="4"/>
  <c r="QT6" i="4"/>
  <c r="QD6" i="4"/>
  <c r="PN6" i="4"/>
  <c r="OX6" i="4"/>
  <c r="OH6" i="4"/>
  <c r="NR6" i="4"/>
  <c r="NB6" i="4"/>
  <c r="SY6" i="4"/>
  <c r="SI6" i="4"/>
  <c r="RS6" i="4"/>
  <c r="RC6" i="4"/>
  <c r="QM6" i="4"/>
  <c r="PW6" i="4"/>
  <c r="PG6" i="4"/>
  <c r="OQ6" i="4"/>
  <c r="OA6" i="4"/>
  <c r="NK6" i="4"/>
  <c r="MU6" i="4"/>
  <c r="SZ6" i="4"/>
  <c r="SJ6" i="4"/>
  <c r="RT6" i="4"/>
  <c r="RD6" i="4"/>
  <c r="QN6" i="4"/>
  <c r="PX6" i="4"/>
  <c r="PH6" i="4"/>
  <c r="OR6" i="4"/>
  <c r="OB6" i="4"/>
  <c r="NL6" i="4"/>
  <c r="MV6" i="4"/>
  <c r="SL6" i="4"/>
  <c r="RV6" i="4"/>
  <c r="RF6" i="4"/>
  <c r="QP6" i="4"/>
  <c r="PZ6" i="4"/>
  <c r="PJ6" i="4"/>
  <c r="OT6" i="4"/>
  <c r="OD6" i="4"/>
  <c r="NN6" i="4"/>
  <c r="MX6" i="4"/>
  <c r="SU6" i="4"/>
  <c r="SE6" i="4"/>
  <c r="RO6" i="4"/>
  <c r="QY6" i="4"/>
  <c r="QI6" i="4"/>
  <c r="PS6" i="4"/>
  <c r="PC6" i="4"/>
  <c r="OM6" i="4"/>
  <c r="NW6" i="4"/>
  <c r="NG6" i="4"/>
  <c r="MQ6" i="4"/>
  <c r="SV6" i="4"/>
  <c r="SF6" i="4"/>
  <c r="RP6" i="4"/>
  <c r="QZ6" i="4"/>
  <c r="QJ6" i="4"/>
  <c r="PT6" i="4"/>
  <c r="PD6" i="4"/>
  <c r="ON6" i="4"/>
  <c r="NX6" i="4"/>
  <c r="NH6" i="4"/>
  <c r="SX6" i="4"/>
  <c r="SH6" i="4"/>
  <c r="RR6" i="4"/>
  <c r="RB6" i="4"/>
  <c r="QL6" i="4"/>
  <c r="PV6" i="4"/>
  <c r="PF6" i="4"/>
  <c r="OP6" i="4"/>
  <c r="NZ6" i="4"/>
  <c r="NJ6" i="4"/>
  <c r="MT6" i="4"/>
  <c r="SQ6" i="4"/>
  <c r="SA6" i="4"/>
  <c r="RK6" i="4"/>
  <c r="QU6" i="4"/>
  <c r="QE6" i="4"/>
  <c r="PO6" i="4"/>
  <c r="OY6" i="4"/>
  <c r="OI6" i="4"/>
  <c r="NS6" i="4"/>
  <c r="NC6" i="4"/>
  <c r="SR6" i="4"/>
  <c r="SB6" i="4"/>
  <c r="RL6" i="4"/>
  <c r="QV6" i="4"/>
  <c r="QF6" i="4"/>
  <c r="PP6" i="4"/>
  <c r="OZ6" i="4"/>
  <c r="OJ6" i="4"/>
  <c r="NT6" i="4"/>
  <c r="ND6" i="4"/>
  <c r="ST6" i="4"/>
  <c r="SD6" i="4"/>
  <c r="RN6" i="4"/>
  <c r="QX6" i="4"/>
  <c r="QH6" i="4"/>
  <c r="PR6" i="4"/>
  <c r="PB6" i="4"/>
  <c r="OL6" i="4"/>
  <c r="NV6" i="4"/>
  <c r="NF6" i="4"/>
  <c r="MP6" i="4"/>
  <c r="TC6" i="4"/>
  <c r="SM6" i="4"/>
  <c r="RW6" i="4"/>
  <c r="RG6" i="4"/>
  <c r="QQ6" i="4"/>
  <c r="QA6" i="4"/>
  <c r="PK6" i="4"/>
  <c r="OU6" i="4"/>
  <c r="OE6" i="4"/>
  <c r="NO6" i="4"/>
  <c r="MY6" i="4"/>
  <c r="TD6" i="4"/>
  <c r="SN6" i="4"/>
  <c r="RX6" i="4"/>
  <c r="RH6" i="4"/>
  <c r="QR6" i="4"/>
  <c r="QB6" i="4"/>
  <c r="PL6" i="4"/>
  <c r="OV6" i="4"/>
  <c r="OF6" i="4"/>
  <c r="NP6" i="4"/>
  <c r="MZ6" i="4"/>
  <c r="SB16" i="4"/>
  <c r="SV16" i="4"/>
  <c r="PH3" i="4"/>
  <c r="PX3" i="4"/>
  <c r="QN3" i="4"/>
  <c r="RD3" i="4"/>
  <c r="RT3" i="4"/>
  <c r="SJ3" i="4"/>
  <c r="SZ3" i="4"/>
  <c r="PL3" i="4"/>
  <c r="QB3" i="4"/>
  <c r="QR3" i="4"/>
  <c r="RH3" i="4"/>
  <c r="RX3" i="4"/>
  <c r="SN3" i="4"/>
  <c r="PD3" i="4"/>
  <c r="PT3" i="4"/>
  <c r="QJ3" i="4"/>
  <c r="QZ3" i="4"/>
  <c r="RP3" i="4"/>
  <c r="SF3" i="4"/>
  <c r="SV3" i="4"/>
  <c r="QV3" i="4"/>
  <c r="OZ3" i="4"/>
  <c r="RL3" i="4"/>
  <c r="PP3" i="4"/>
  <c r="SB3" i="4"/>
  <c r="QF3" i="4"/>
  <c r="MO3" i="4"/>
  <c r="SR3" i="4"/>
  <c r="MP3" i="4"/>
  <c r="NF3" i="4"/>
  <c r="NV3" i="4"/>
  <c r="OL3" i="4"/>
  <c r="PB3" i="4"/>
  <c r="PR3" i="4"/>
  <c r="QH3" i="4"/>
  <c r="QX3" i="4"/>
  <c r="RN3" i="4"/>
  <c r="SD3" i="4"/>
  <c r="ST3" i="4"/>
  <c r="MW3" i="4"/>
  <c r="NM3" i="4"/>
  <c r="OC3" i="4"/>
  <c r="OS3" i="4"/>
  <c r="PI3" i="4"/>
  <c r="PY3" i="4"/>
  <c r="QO3" i="4"/>
  <c r="RE3" i="4"/>
  <c r="RU3" i="4"/>
  <c r="SK3" i="4"/>
  <c r="TA3" i="4"/>
  <c r="MZ3" i="4"/>
  <c r="NP3" i="4"/>
  <c r="OF3" i="4"/>
  <c r="OV3" i="4"/>
  <c r="NC3" i="4"/>
  <c r="NS3" i="4"/>
  <c r="OI3" i="4"/>
  <c r="OY3" i="4"/>
  <c r="PO3" i="4"/>
  <c r="QE3" i="4"/>
  <c r="QU3" i="4"/>
  <c r="RK3" i="4"/>
  <c r="SA3" i="4"/>
  <c r="SQ3" i="4"/>
  <c r="MT3" i="4"/>
  <c r="NJ3" i="4"/>
  <c r="NZ3" i="4"/>
  <c r="OP3" i="4"/>
  <c r="PF3" i="4"/>
  <c r="PV3" i="4"/>
  <c r="QL3" i="4"/>
  <c r="RB3" i="4"/>
  <c r="RR3" i="4"/>
  <c r="SH3" i="4"/>
  <c r="SX3" i="4"/>
  <c r="NA3" i="4"/>
  <c r="NQ3" i="4"/>
  <c r="OG3" i="4"/>
  <c r="OW3" i="4"/>
  <c r="PM3" i="4"/>
  <c r="QC3" i="4"/>
  <c r="QS3" i="4"/>
  <c r="RI3" i="4"/>
  <c r="RY3" i="4"/>
  <c r="SO3" i="4"/>
  <c r="TE3" i="4"/>
  <c r="ND3" i="4"/>
  <c r="NT3" i="4"/>
  <c r="OJ3" i="4"/>
  <c r="MQ3" i="4"/>
  <c r="NG3" i="4"/>
  <c r="NW3" i="4"/>
  <c r="OM3" i="4"/>
  <c r="PC3" i="4"/>
  <c r="PS3" i="4"/>
  <c r="QI3" i="4"/>
  <c r="QY3" i="4"/>
  <c r="RO3" i="4"/>
  <c r="SE3" i="4"/>
  <c r="SU3" i="4"/>
  <c r="MX3" i="4"/>
  <c r="NN3" i="4"/>
  <c r="OD3" i="4"/>
  <c r="OT3" i="4"/>
  <c r="PJ3" i="4"/>
  <c r="PZ3" i="4"/>
  <c r="QP3" i="4"/>
  <c r="RF3" i="4"/>
  <c r="RV3" i="4"/>
  <c r="SL3" i="4"/>
  <c r="TB3" i="4"/>
  <c r="NE3" i="4"/>
  <c r="NU3" i="4"/>
  <c r="OK3" i="4"/>
  <c r="PA3" i="4"/>
  <c r="PQ3" i="4"/>
  <c r="QG3" i="4"/>
  <c r="QW3" i="4"/>
  <c r="RM3" i="4"/>
  <c r="SC3" i="4"/>
  <c r="SS3" i="4"/>
  <c r="MR3" i="4"/>
  <c r="NH3" i="4"/>
  <c r="NX3" i="4"/>
  <c r="ON3" i="4"/>
  <c r="MU3" i="4"/>
  <c r="NK3" i="4"/>
  <c r="OA3" i="4"/>
  <c r="OQ3" i="4"/>
  <c r="PG3" i="4"/>
  <c r="PW3" i="4"/>
  <c r="QM3" i="4"/>
  <c r="RC3" i="4"/>
  <c r="RS3" i="4"/>
  <c r="SI3" i="4"/>
  <c r="SY3" i="4"/>
  <c r="NB3" i="4"/>
  <c r="NR3" i="4"/>
  <c r="OH3" i="4"/>
  <c r="OX3" i="4"/>
  <c r="PN3" i="4"/>
  <c r="QD3" i="4"/>
  <c r="QT3" i="4"/>
  <c r="RJ3" i="4"/>
  <c r="RZ3" i="4"/>
  <c r="SP3" i="4"/>
  <c r="MS3" i="4"/>
  <c r="NI3" i="4"/>
  <c r="NY3" i="4"/>
  <c r="OO3" i="4"/>
  <c r="PE3" i="4"/>
  <c r="PU3" i="4"/>
  <c r="QK3" i="4"/>
  <c r="RA3" i="4"/>
  <c r="RQ3" i="4"/>
  <c r="SG3" i="4"/>
  <c r="SW3" i="4"/>
  <c r="MV3" i="4"/>
  <c r="NL3" i="4"/>
  <c r="OB3" i="4"/>
  <c r="OR3" i="4"/>
  <c r="MY3" i="4"/>
  <c r="NO3" i="4"/>
  <c r="OE3" i="4"/>
  <c r="OU3" i="4"/>
  <c r="PK3" i="4"/>
  <c r="QA3" i="4"/>
  <c r="QQ3" i="4"/>
  <c r="RG3" i="4"/>
  <c r="RW3" i="4"/>
  <c r="SM3" i="4"/>
  <c r="TC3" i="4"/>
  <c r="TD5" i="4"/>
  <c r="MR8" i="4"/>
  <c r="TE8" i="4"/>
  <c r="SP9" i="4"/>
  <c r="MS11" i="4"/>
  <c r="NI11" i="4"/>
  <c r="NY11" i="4"/>
  <c r="OO11" i="4"/>
  <c r="PE11" i="4"/>
  <c r="PU11" i="4"/>
  <c r="QK11" i="4"/>
  <c r="RA11" i="4"/>
  <c r="RQ11" i="4"/>
  <c r="SG11" i="4"/>
  <c r="SW11" i="4"/>
  <c r="MW11" i="4"/>
  <c r="NM11" i="4"/>
  <c r="OC11" i="4"/>
  <c r="OS11" i="4"/>
  <c r="PI11" i="4"/>
  <c r="PY11" i="4"/>
  <c r="QO11" i="4"/>
  <c r="RE11" i="4"/>
  <c r="RU11" i="4"/>
  <c r="SK11" i="4"/>
  <c r="TA11" i="4"/>
  <c r="MR11" i="4"/>
  <c r="NE11" i="4"/>
  <c r="NU11" i="4"/>
  <c r="OK11" i="4"/>
  <c r="PA11" i="4"/>
  <c r="PQ11" i="4"/>
  <c r="QG11" i="4"/>
  <c r="QW11" i="4"/>
  <c r="RM11" i="4"/>
  <c r="SC11" i="4"/>
  <c r="SS11" i="4"/>
  <c r="OW11" i="4"/>
  <c r="RI11" i="4"/>
  <c r="NA11" i="4"/>
  <c r="PM11" i="4"/>
  <c r="RY11" i="4"/>
  <c r="NN11" i="4"/>
  <c r="SL11" i="4"/>
  <c r="QS11" i="4"/>
  <c r="NQ11" i="4"/>
  <c r="SO11" i="4"/>
  <c r="OG11" i="4"/>
  <c r="TE11" i="4"/>
  <c r="QC11" i="4"/>
  <c r="MO11" i="4"/>
  <c r="MX11" i="4"/>
  <c r="RV11" i="4"/>
  <c r="SY11" i="4"/>
  <c r="SI11" i="4"/>
  <c r="RS11" i="4"/>
  <c r="RC11" i="4"/>
  <c r="QM11" i="4"/>
  <c r="PW11" i="4"/>
  <c r="PG11" i="4"/>
  <c r="OQ11" i="4"/>
  <c r="OA11" i="4"/>
  <c r="NK11" i="4"/>
  <c r="MU11" i="4"/>
  <c r="SV11" i="4"/>
  <c r="SF11" i="4"/>
  <c r="RP11" i="4"/>
  <c r="QZ11" i="4"/>
  <c r="QJ11" i="4"/>
  <c r="PT11" i="4"/>
  <c r="PD11" i="4"/>
  <c r="ON11" i="4"/>
  <c r="NX11" i="4"/>
  <c r="NH11" i="4"/>
  <c r="SU11" i="4"/>
  <c r="SE11" i="4"/>
  <c r="RO11" i="4"/>
  <c r="QY11" i="4"/>
  <c r="QI11" i="4"/>
  <c r="PS11" i="4"/>
  <c r="PC11" i="4"/>
  <c r="OM11" i="4"/>
  <c r="NW11" i="4"/>
  <c r="NG11" i="4"/>
  <c r="MQ11" i="4"/>
  <c r="SR11" i="4"/>
  <c r="SB11" i="4"/>
  <c r="RL11" i="4"/>
  <c r="QV11" i="4"/>
  <c r="QF11" i="4"/>
  <c r="PP11" i="4"/>
  <c r="OZ11" i="4"/>
  <c r="OJ11" i="4"/>
  <c r="NT11" i="4"/>
  <c r="ND11" i="4"/>
  <c r="MT11" i="4"/>
  <c r="SQ11" i="4"/>
  <c r="SA11" i="4"/>
  <c r="RK11" i="4"/>
  <c r="QU11" i="4"/>
  <c r="QE11" i="4"/>
  <c r="PO11" i="4"/>
  <c r="OY11" i="4"/>
  <c r="OI11" i="4"/>
  <c r="NS11" i="4"/>
  <c r="NC11" i="4"/>
  <c r="TD11" i="4"/>
  <c r="SN11" i="4"/>
  <c r="RX11" i="4"/>
  <c r="RH11" i="4"/>
  <c r="QR11" i="4"/>
  <c r="QB11" i="4"/>
  <c r="PL11" i="4"/>
  <c r="OV11" i="4"/>
  <c r="OF11" i="4"/>
  <c r="NP11" i="4"/>
  <c r="MZ11" i="4"/>
  <c r="MP11" i="4"/>
  <c r="TC11" i="4"/>
  <c r="SM11" i="4"/>
  <c r="RW11" i="4"/>
  <c r="RG11" i="4"/>
  <c r="QQ11" i="4"/>
  <c r="QA11" i="4"/>
  <c r="PK11" i="4"/>
  <c r="OU11" i="4"/>
  <c r="OE11" i="4"/>
  <c r="NO11" i="4"/>
  <c r="MY11" i="4"/>
  <c r="SZ11" i="4"/>
  <c r="SJ11" i="4"/>
  <c r="RT11" i="4"/>
  <c r="RD11" i="4"/>
  <c r="QN11" i="4"/>
  <c r="PX11" i="4"/>
  <c r="PH11" i="4"/>
  <c r="OR11" i="4"/>
  <c r="OB11" i="4"/>
  <c r="NL11" i="4"/>
  <c r="MV11" i="4"/>
  <c r="NR11" i="4"/>
  <c r="OH11" i="4"/>
  <c r="OX11" i="4"/>
  <c r="PR11" i="4"/>
  <c r="QL11" i="4"/>
  <c r="RB11" i="4"/>
  <c r="RR11" i="4"/>
  <c r="SP11" i="4"/>
  <c r="NE22" i="4"/>
  <c r="NU22" i="4"/>
  <c r="OK22" i="4"/>
  <c r="PA22" i="4"/>
  <c r="TC22" i="4"/>
  <c r="MS22" i="4"/>
  <c r="NI22" i="4"/>
  <c r="NY22" i="4"/>
  <c r="OO22" i="4"/>
  <c r="PE22" i="4"/>
  <c r="PM22" i="4"/>
  <c r="PU22" i="4"/>
  <c r="QC22" i="4"/>
  <c r="QK22" i="4"/>
  <c r="QS22" i="4"/>
  <c r="RA22" i="4"/>
  <c r="RI22" i="4"/>
  <c r="RQ22" i="4"/>
  <c r="RY22" i="4"/>
  <c r="SG22" i="4"/>
  <c r="SO22" i="4"/>
  <c r="SW22" i="4"/>
  <c r="NA22" i="4"/>
  <c r="NQ22" i="4"/>
  <c r="OG22" i="4"/>
  <c r="OW22" i="4"/>
  <c r="PI22" i="4"/>
  <c r="PQ22" i="4"/>
  <c r="PY22" i="4"/>
  <c r="QG22" i="4"/>
  <c r="QO22" i="4"/>
  <c r="QW22" i="4"/>
  <c r="RE22" i="4"/>
  <c r="RM22" i="4"/>
  <c r="RU22" i="4"/>
  <c r="SC22" i="4"/>
  <c r="SK22" i="4"/>
  <c r="SS22" i="4"/>
  <c r="TA22" i="4"/>
  <c r="OS22" i="4"/>
  <c r="MW22" i="4"/>
  <c r="OC22" i="4"/>
  <c r="RC22" i="4"/>
  <c r="PO22" i="4"/>
  <c r="RS22" i="4"/>
  <c r="PW22" i="4"/>
  <c r="SA22" i="4"/>
  <c r="NM22" i="4"/>
  <c r="QM22" i="4"/>
  <c r="SY22" i="4"/>
  <c r="MO22" i="4"/>
  <c r="PC22" i="4"/>
  <c r="OM22" i="4"/>
  <c r="NW22" i="4"/>
  <c r="NG22" i="4"/>
  <c r="MQ22" i="4"/>
  <c r="MV22" i="4"/>
  <c r="NL22" i="4"/>
  <c r="OB22" i="4"/>
  <c r="OR22" i="4"/>
  <c r="PH22" i="4"/>
  <c r="PX22" i="4"/>
  <c r="QN22" i="4"/>
  <c r="RD22" i="4"/>
  <c r="RT22" i="4"/>
  <c r="SJ22" i="4"/>
  <c r="SZ22" i="4"/>
  <c r="MX22" i="4"/>
  <c r="NN22" i="4"/>
  <c r="OD22" i="4"/>
  <c r="OT22" i="4"/>
  <c r="PJ22" i="4"/>
  <c r="PZ22" i="4"/>
  <c r="QP22" i="4"/>
  <c r="RF22" i="4"/>
  <c r="RV22" i="4"/>
  <c r="SL22" i="4"/>
  <c r="TB22" i="4"/>
  <c r="OY22" i="4"/>
  <c r="OI22" i="4"/>
  <c r="NS22" i="4"/>
  <c r="NC22" i="4"/>
  <c r="MZ22" i="4"/>
  <c r="NP22" i="4"/>
  <c r="OF22" i="4"/>
  <c r="OV22" i="4"/>
  <c r="PL22" i="4"/>
  <c r="QB22" i="4"/>
  <c r="QR22" i="4"/>
  <c r="RH22" i="4"/>
  <c r="RX22" i="4"/>
  <c r="SN22" i="4"/>
  <c r="TD22" i="4"/>
  <c r="NB22" i="4"/>
  <c r="NR22" i="4"/>
  <c r="OH22" i="4"/>
  <c r="OX22" i="4"/>
  <c r="PN22" i="4"/>
  <c r="QD22" i="4"/>
  <c r="QT22" i="4"/>
  <c r="RJ22" i="4"/>
  <c r="RZ22" i="4"/>
  <c r="SP22" i="4"/>
  <c r="OU22" i="4"/>
  <c r="OE22" i="4"/>
  <c r="NO22" i="4"/>
  <c r="MY22" i="4"/>
  <c r="ND22" i="4"/>
  <c r="NT22" i="4"/>
  <c r="OJ22" i="4"/>
  <c r="OZ22" i="4"/>
  <c r="PP22" i="4"/>
  <c r="QF22" i="4"/>
  <c r="QV22" i="4"/>
  <c r="RL22" i="4"/>
  <c r="SB22" i="4"/>
  <c r="SR22" i="4"/>
  <c r="MP22" i="4"/>
  <c r="NF22" i="4"/>
  <c r="NV22" i="4"/>
  <c r="OL22" i="4"/>
  <c r="PB22" i="4"/>
  <c r="PR22" i="4"/>
  <c r="QH22" i="4"/>
  <c r="QX22" i="4"/>
  <c r="RN22" i="4"/>
  <c r="SD22" i="4"/>
  <c r="ST22" i="4"/>
  <c r="OQ22" i="4"/>
  <c r="OA22" i="4"/>
  <c r="NK22" i="4"/>
  <c r="MU22" i="4"/>
  <c r="MR22" i="4"/>
  <c r="NH22" i="4"/>
  <c r="NX22" i="4"/>
  <c r="ON22" i="4"/>
  <c r="PD22" i="4"/>
  <c r="PT22" i="4"/>
  <c r="QJ22" i="4"/>
  <c r="QZ22" i="4"/>
  <c r="RP22" i="4"/>
  <c r="SF22" i="4"/>
  <c r="SV22" i="4"/>
  <c r="MT22" i="4"/>
  <c r="NJ22" i="4"/>
  <c r="NZ22" i="4"/>
  <c r="OP22" i="4"/>
  <c r="PF22" i="4"/>
  <c r="PV22" i="4"/>
  <c r="QL22" i="4"/>
  <c r="RB22" i="4"/>
  <c r="RR22" i="4"/>
  <c r="SH22" i="4"/>
  <c r="SX22" i="4"/>
  <c r="QE22" i="4"/>
  <c r="RG22" i="4"/>
  <c r="SE22" i="4"/>
  <c r="NI8" i="4"/>
  <c r="OO8" i="4"/>
  <c r="PU8" i="4"/>
  <c r="RE8" i="4"/>
  <c r="SK8" i="4"/>
  <c r="TA8" i="4"/>
  <c r="MZ10" i="4"/>
  <c r="NP10" i="4"/>
  <c r="OF10" i="4"/>
  <c r="OZ10" i="4"/>
  <c r="PT10" i="4"/>
  <c r="QJ10" i="4"/>
  <c r="RD10" i="4"/>
  <c r="RX10" i="4"/>
  <c r="SN10" i="4"/>
  <c r="TD12" i="4"/>
  <c r="PH12" i="4"/>
  <c r="RT12" i="4"/>
  <c r="OR12" i="4"/>
  <c r="MO12" i="4"/>
  <c r="MU12" i="4"/>
  <c r="NK12" i="4"/>
  <c r="OA12" i="4"/>
  <c r="OQ12" i="4"/>
  <c r="PG12" i="4"/>
  <c r="PW12" i="4"/>
  <c r="QM12" i="4"/>
  <c r="RC12" i="4"/>
  <c r="RS12" i="4"/>
  <c r="SI12" i="4"/>
  <c r="SY12" i="4"/>
  <c r="MX12" i="4"/>
  <c r="NN12" i="4"/>
  <c r="OD12" i="4"/>
  <c r="OT12" i="4"/>
  <c r="PJ12" i="4"/>
  <c r="PZ12" i="4"/>
  <c r="QP12" i="4"/>
  <c r="RF12" i="4"/>
  <c r="RV12" i="4"/>
  <c r="SL12" i="4"/>
  <c r="TB12" i="4"/>
  <c r="NE12" i="4"/>
  <c r="NU12" i="4"/>
  <c r="OK12" i="4"/>
  <c r="PA12" i="4"/>
  <c r="PQ12" i="4"/>
  <c r="QG12" i="4"/>
  <c r="QW12" i="4"/>
  <c r="RM12" i="4"/>
  <c r="SC12" i="4"/>
  <c r="SS12" i="4"/>
  <c r="MV12" i="4"/>
  <c r="MY12" i="4"/>
  <c r="NO12" i="4"/>
  <c r="OE12" i="4"/>
  <c r="OU12" i="4"/>
  <c r="PK12" i="4"/>
  <c r="QA12" i="4"/>
  <c r="QQ12" i="4"/>
  <c r="RG12" i="4"/>
  <c r="RW12" i="4"/>
  <c r="SM12" i="4"/>
  <c r="TC12" i="4"/>
  <c r="NB12" i="4"/>
  <c r="NR12" i="4"/>
  <c r="OH12" i="4"/>
  <c r="OX12" i="4"/>
  <c r="PN12" i="4"/>
  <c r="QD12" i="4"/>
  <c r="QT12" i="4"/>
  <c r="RJ12" i="4"/>
  <c r="RZ12" i="4"/>
  <c r="SP12" i="4"/>
  <c r="MS12" i="4"/>
  <c r="NI12" i="4"/>
  <c r="NY12" i="4"/>
  <c r="OO12" i="4"/>
  <c r="PE12" i="4"/>
  <c r="PU12" i="4"/>
  <c r="QK12" i="4"/>
  <c r="RA12" i="4"/>
  <c r="RQ12" i="4"/>
  <c r="SG12" i="4"/>
  <c r="SW12" i="4"/>
  <c r="MR12" i="4"/>
  <c r="MZ12" i="4"/>
  <c r="NC12" i="4"/>
  <c r="NS12" i="4"/>
  <c r="OI12" i="4"/>
  <c r="OY12" i="4"/>
  <c r="PO12" i="4"/>
  <c r="QE12" i="4"/>
  <c r="QU12" i="4"/>
  <c r="RK12" i="4"/>
  <c r="SA12" i="4"/>
  <c r="SQ12" i="4"/>
  <c r="MP12" i="4"/>
  <c r="NF12" i="4"/>
  <c r="NV12" i="4"/>
  <c r="OL12" i="4"/>
  <c r="PB12" i="4"/>
  <c r="PR12" i="4"/>
  <c r="QH12" i="4"/>
  <c r="QX12" i="4"/>
  <c r="RN12" i="4"/>
  <c r="SD12" i="4"/>
  <c r="ST12" i="4"/>
  <c r="MW12" i="4"/>
  <c r="NM12" i="4"/>
  <c r="OC12" i="4"/>
  <c r="OS12" i="4"/>
  <c r="PI12" i="4"/>
  <c r="PY12" i="4"/>
  <c r="QO12" i="4"/>
  <c r="RE12" i="4"/>
  <c r="RU12" i="4"/>
  <c r="SK12" i="4"/>
  <c r="TA12" i="4"/>
  <c r="MQ12" i="4"/>
  <c r="NG12" i="4"/>
  <c r="NW12" i="4"/>
  <c r="OM12" i="4"/>
  <c r="PC12" i="4"/>
  <c r="PS12" i="4"/>
  <c r="QI12" i="4"/>
  <c r="QY12" i="4"/>
  <c r="RO12" i="4"/>
  <c r="SE12" i="4"/>
  <c r="SU12" i="4"/>
  <c r="MT12" i="4"/>
  <c r="NJ12" i="4"/>
  <c r="NZ12" i="4"/>
  <c r="OP12" i="4"/>
  <c r="PF12" i="4"/>
  <c r="PV12" i="4"/>
  <c r="QL12" i="4"/>
  <c r="RB12" i="4"/>
  <c r="RR12" i="4"/>
  <c r="SH12" i="4"/>
  <c r="SX12" i="4"/>
  <c r="NA12" i="4"/>
  <c r="NQ12" i="4"/>
  <c r="OG12" i="4"/>
  <c r="OW12" i="4"/>
  <c r="PM12" i="4"/>
  <c r="QC12" i="4"/>
  <c r="QS12" i="4"/>
  <c r="RI12" i="4"/>
  <c r="RY12" i="4"/>
  <c r="SO12" i="4"/>
  <c r="TE12" i="4"/>
  <c r="NP12" i="4"/>
  <c r="OF12" i="4"/>
  <c r="OZ12" i="4"/>
  <c r="PT12" i="4"/>
  <c r="QJ12" i="4"/>
  <c r="QZ12" i="4"/>
  <c r="RX12" i="4"/>
  <c r="SN12" i="4"/>
  <c r="PF18" i="4"/>
  <c r="PV18" i="4"/>
  <c r="QL18" i="4"/>
  <c r="RB18" i="4"/>
  <c r="PJ18" i="4"/>
  <c r="PZ18" i="4"/>
  <c r="QP18" i="4"/>
  <c r="RF18" i="4"/>
  <c r="RN18" i="4"/>
  <c r="RV18" i="4"/>
  <c r="SD18" i="4"/>
  <c r="SL18" i="4"/>
  <c r="ST18" i="4"/>
  <c r="TB18" i="4"/>
  <c r="PR18" i="4"/>
  <c r="QH18" i="4"/>
  <c r="QX18" i="4"/>
  <c r="RJ18" i="4"/>
  <c r="RR18" i="4"/>
  <c r="RZ18" i="4"/>
  <c r="SH18" i="4"/>
  <c r="SP18" i="4"/>
  <c r="SX18" i="4"/>
  <c r="QD18" i="4"/>
  <c r="TD18" i="4"/>
  <c r="QT18" i="4"/>
  <c r="RP18" i="4"/>
  <c r="PN18" i="4"/>
  <c r="SF18" i="4"/>
  <c r="MO18" i="4"/>
  <c r="MS18" i="4"/>
  <c r="NI18" i="4"/>
  <c r="NY18" i="4"/>
  <c r="OO18" i="4"/>
  <c r="PE18" i="4"/>
  <c r="PU18" i="4"/>
  <c r="QK18" i="4"/>
  <c r="RA18" i="4"/>
  <c r="RQ18" i="4"/>
  <c r="SG18" i="4"/>
  <c r="SW18" i="4"/>
  <c r="MU18" i="4"/>
  <c r="NK18" i="4"/>
  <c r="OA18" i="4"/>
  <c r="OQ18" i="4"/>
  <c r="PG18" i="4"/>
  <c r="PW18" i="4"/>
  <c r="QM18" i="4"/>
  <c r="RC18" i="4"/>
  <c r="RS18" i="4"/>
  <c r="SI18" i="4"/>
  <c r="SY18" i="4"/>
  <c r="QV18" i="4"/>
  <c r="QF18" i="4"/>
  <c r="PP18" i="4"/>
  <c r="OZ18" i="4"/>
  <c r="OJ18" i="4"/>
  <c r="NT18" i="4"/>
  <c r="ND18" i="4"/>
  <c r="PB18" i="4"/>
  <c r="OL18" i="4"/>
  <c r="NV18" i="4"/>
  <c r="NF18" i="4"/>
  <c r="MW18" i="4"/>
  <c r="NM18" i="4"/>
  <c r="OC18" i="4"/>
  <c r="OS18" i="4"/>
  <c r="PI18" i="4"/>
  <c r="PY18" i="4"/>
  <c r="QO18" i="4"/>
  <c r="RE18" i="4"/>
  <c r="RU18" i="4"/>
  <c r="SK18" i="4"/>
  <c r="TA18" i="4"/>
  <c r="MY18" i="4"/>
  <c r="NO18" i="4"/>
  <c r="OE18" i="4"/>
  <c r="OU18" i="4"/>
  <c r="PK18" i="4"/>
  <c r="QA18" i="4"/>
  <c r="QQ18" i="4"/>
  <c r="RG18" i="4"/>
  <c r="RW18" i="4"/>
  <c r="SM18" i="4"/>
  <c r="TC18" i="4"/>
  <c r="QR18" i="4"/>
  <c r="QB18" i="4"/>
  <c r="PL18" i="4"/>
  <c r="OV18" i="4"/>
  <c r="OF18" i="4"/>
  <c r="NP18" i="4"/>
  <c r="MZ18" i="4"/>
  <c r="OX18" i="4"/>
  <c r="OH18" i="4"/>
  <c r="NR18" i="4"/>
  <c r="NB18" i="4"/>
  <c r="RD18" i="4"/>
  <c r="NA18" i="4"/>
  <c r="NQ18" i="4"/>
  <c r="OG18" i="4"/>
  <c r="OW18" i="4"/>
  <c r="PM18" i="4"/>
  <c r="QC18" i="4"/>
  <c r="QS18" i="4"/>
  <c r="RI18" i="4"/>
  <c r="RY18" i="4"/>
  <c r="SO18" i="4"/>
  <c r="TE18" i="4"/>
  <c r="NC18" i="4"/>
  <c r="NS18" i="4"/>
  <c r="OI18" i="4"/>
  <c r="OY18" i="4"/>
  <c r="PO18" i="4"/>
  <c r="QE18" i="4"/>
  <c r="QU18" i="4"/>
  <c r="RK18" i="4"/>
  <c r="SA18" i="4"/>
  <c r="SQ18" i="4"/>
  <c r="QN18" i="4"/>
  <c r="PX18" i="4"/>
  <c r="PH18" i="4"/>
  <c r="OR18" i="4"/>
  <c r="OB18" i="4"/>
  <c r="NL18" i="4"/>
  <c r="MV18" i="4"/>
  <c r="OT18" i="4"/>
  <c r="OD18" i="4"/>
  <c r="NN18" i="4"/>
  <c r="MX18" i="4"/>
  <c r="MP18" i="4"/>
  <c r="NE18" i="4"/>
  <c r="NU18" i="4"/>
  <c r="OK18" i="4"/>
  <c r="PA18" i="4"/>
  <c r="PQ18" i="4"/>
  <c r="QG18" i="4"/>
  <c r="QW18" i="4"/>
  <c r="RM18" i="4"/>
  <c r="SC18" i="4"/>
  <c r="SS18" i="4"/>
  <c r="MQ18" i="4"/>
  <c r="NG18" i="4"/>
  <c r="NW18" i="4"/>
  <c r="OM18" i="4"/>
  <c r="PC18" i="4"/>
  <c r="PS18" i="4"/>
  <c r="QI18" i="4"/>
  <c r="QY18" i="4"/>
  <c r="RO18" i="4"/>
  <c r="SE18" i="4"/>
  <c r="SU18" i="4"/>
  <c r="QZ18" i="4"/>
  <c r="QJ18" i="4"/>
  <c r="PT18" i="4"/>
  <c r="PD18" i="4"/>
  <c r="ON18" i="4"/>
  <c r="NX18" i="4"/>
  <c r="NH18" i="4"/>
  <c r="MR18" i="4"/>
  <c r="OP18" i="4"/>
  <c r="NZ18" i="4"/>
  <c r="NJ18" i="4"/>
  <c r="MT18" i="4"/>
  <c r="SB18" i="4"/>
  <c r="NA19" i="4"/>
  <c r="OG19" i="4"/>
  <c r="PM19" i="4"/>
  <c r="QS19" i="4"/>
  <c r="RY19" i="4"/>
  <c r="TA19" i="4"/>
  <c r="NM21" i="4"/>
  <c r="OS21" i="4"/>
  <c r="PY21" i="4"/>
  <c r="RE21" i="4"/>
  <c r="SK21" i="4"/>
  <c r="QZ10" i="4"/>
  <c r="SV18" i="4"/>
  <c r="QT20" i="4"/>
  <c r="RZ20" i="4"/>
  <c r="RK20" i="4"/>
  <c r="RV20" i="4"/>
  <c r="SQ20" i="4"/>
  <c r="RB20" i="4"/>
  <c r="SH20" i="4"/>
  <c r="RC20" i="4"/>
  <c r="RN20" i="4"/>
  <c r="SI20" i="4"/>
  <c r="ST20" i="4"/>
  <c r="TB20" i="4"/>
  <c r="RR20" i="4"/>
  <c r="MP20" i="4"/>
  <c r="NU20" i="4"/>
  <c r="OO20" i="4"/>
  <c r="PE20" i="4"/>
  <c r="PU20" i="4"/>
  <c r="QK20" i="4"/>
  <c r="QX20" i="4"/>
  <c r="RI20" i="4"/>
  <c r="RS20" i="4"/>
  <c r="SD20" i="4"/>
  <c r="SO20" i="4"/>
  <c r="SX20" i="4"/>
  <c r="SP20" i="4"/>
  <c r="PQ20" i="4"/>
  <c r="RQ20" i="4"/>
  <c r="TD20" i="4"/>
  <c r="RJ20" i="4"/>
  <c r="QG20" i="4"/>
  <c r="SL20" i="4"/>
  <c r="NM20" i="4"/>
  <c r="QU20" i="4"/>
  <c r="OK20" i="4"/>
  <c r="RF20" i="4"/>
  <c r="MO20" i="4"/>
  <c r="PA20" i="4"/>
  <c r="SA20" i="4"/>
  <c r="NI20" i="4"/>
  <c r="SN20" i="4"/>
  <c r="RX20" i="4"/>
  <c r="RH20" i="4"/>
  <c r="QR20" i="4"/>
  <c r="QB20" i="4"/>
  <c r="PL20" i="4"/>
  <c r="OV20" i="4"/>
  <c r="OF20" i="4"/>
  <c r="NP20" i="4"/>
  <c r="MZ20" i="4"/>
  <c r="SU20" i="4"/>
  <c r="RO20" i="4"/>
  <c r="QE20" i="4"/>
  <c r="OY20" i="4"/>
  <c r="NS20" i="4"/>
  <c r="QH20" i="4"/>
  <c r="PR20" i="4"/>
  <c r="PB20" i="4"/>
  <c r="OL20" i="4"/>
  <c r="NV20" i="4"/>
  <c r="NF20" i="4"/>
  <c r="SS20" i="4"/>
  <c r="RM20" i="4"/>
  <c r="QI20" i="4"/>
  <c r="PC20" i="4"/>
  <c r="NW20" i="4"/>
  <c r="MQ20" i="4"/>
  <c r="NA20" i="4"/>
  <c r="SJ20" i="4"/>
  <c r="RT20" i="4"/>
  <c r="RD20" i="4"/>
  <c r="QN20" i="4"/>
  <c r="PX20" i="4"/>
  <c r="PH20" i="4"/>
  <c r="OR20" i="4"/>
  <c r="OB20" i="4"/>
  <c r="NL20" i="4"/>
  <c r="MV20" i="4"/>
  <c r="SK20" i="4"/>
  <c r="RE20" i="4"/>
  <c r="PW20" i="4"/>
  <c r="OQ20" i="4"/>
  <c r="NK20" i="4"/>
  <c r="QD20" i="4"/>
  <c r="PN20" i="4"/>
  <c r="OX20" i="4"/>
  <c r="OH20" i="4"/>
  <c r="NR20" i="4"/>
  <c r="NB20" i="4"/>
  <c r="TE20" i="4"/>
  <c r="SM20" i="4"/>
  <c r="RG20" i="4"/>
  <c r="QA20" i="4"/>
  <c r="OU20" i="4"/>
  <c r="NO20" i="4"/>
  <c r="NY20" i="4"/>
  <c r="MS20" i="4"/>
  <c r="SF20" i="4"/>
  <c r="RP20" i="4"/>
  <c r="QZ20" i="4"/>
  <c r="QJ20" i="4"/>
  <c r="PT20" i="4"/>
  <c r="PD20" i="4"/>
  <c r="ON20" i="4"/>
  <c r="NX20" i="4"/>
  <c r="NH20" i="4"/>
  <c r="MR20" i="4"/>
  <c r="TC20" i="4"/>
  <c r="SE20" i="4"/>
  <c r="QY20" i="4"/>
  <c r="PO20" i="4"/>
  <c r="OI20" i="4"/>
  <c r="NC20" i="4"/>
  <c r="QP20" i="4"/>
  <c r="PZ20" i="4"/>
  <c r="PJ20" i="4"/>
  <c r="OT20" i="4"/>
  <c r="OD20" i="4"/>
  <c r="NN20" i="4"/>
  <c r="MX20" i="4"/>
  <c r="TA20" i="4"/>
  <c r="SC20" i="4"/>
  <c r="QW20" i="4"/>
  <c r="PS20" i="4"/>
  <c r="OM20" i="4"/>
  <c r="NG20" i="4"/>
  <c r="NQ20" i="4"/>
  <c r="SR20" i="4"/>
  <c r="SB20" i="4"/>
  <c r="RL20" i="4"/>
  <c r="QV20" i="4"/>
  <c r="QF20" i="4"/>
  <c r="PP20" i="4"/>
  <c r="OZ20" i="4"/>
  <c r="OJ20" i="4"/>
  <c r="NT20" i="4"/>
  <c r="ND20" i="4"/>
  <c r="SY20" i="4"/>
  <c r="RU20" i="4"/>
  <c r="QM20" i="4"/>
  <c r="PG20" i="4"/>
  <c r="OA20" i="4"/>
  <c r="MU20" i="4"/>
  <c r="QL20" i="4"/>
  <c r="PV20" i="4"/>
  <c r="PF20" i="4"/>
  <c r="OP20" i="4"/>
  <c r="NZ20" i="4"/>
  <c r="NJ20" i="4"/>
  <c r="MT20" i="4"/>
  <c r="SW20" i="4"/>
  <c r="RW20" i="4"/>
  <c r="QQ20" i="4"/>
  <c r="PK20" i="4"/>
  <c r="OE20" i="4"/>
  <c r="MY20" i="4"/>
  <c r="QU22" i="4"/>
  <c r="QF5" i="4"/>
  <c r="RL5" i="4"/>
  <c r="SR5" i="4"/>
  <c r="NE24" i="4"/>
  <c r="NM24" i="4"/>
  <c r="NU24" i="4"/>
  <c r="OC24" i="4"/>
  <c r="OK24" i="4"/>
  <c r="OS24" i="4"/>
  <c r="PA24" i="4"/>
  <c r="PI24" i="4"/>
  <c r="PQ24" i="4"/>
  <c r="PY24" i="4"/>
  <c r="QG24" i="4"/>
  <c r="QO24" i="4"/>
  <c r="QW24" i="4"/>
  <c r="RE24" i="4"/>
  <c r="RM24" i="4"/>
  <c r="RU24" i="4"/>
  <c r="SC24" i="4"/>
  <c r="SK24" i="4"/>
  <c r="SS24" i="4"/>
  <c r="TA24" i="4"/>
  <c r="MS24" i="4"/>
  <c r="TC24" i="4"/>
  <c r="MW24" i="4"/>
  <c r="NQ24" i="4"/>
  <c r="OG24" i="4"/>
  <c r="OW24" i="4"/>
  <c r="PM24" i="4"/>
  <c r="QC24" i="4"/>
  <c r="QS24" i="4"/>
  <c r="RI24" i="4"/>
  <c r="RY24" i="4"/>
  <c r="SO24" i="4"/>
  <c r="OO24" i="4"/>
  <c r="RA24" i="4"/>
  <c r="NA24" i="4"/>
  <c r="NY24" i="4"/>
  <c r="QK24" i="4"/>
  <c r="SW24" i="4"/>
  <c r="MO24" i="4"/>
  <c r="NI24" i="4"/>
  <c r="PU24" i="4"/>
  <c r="SG24" i="4"/>
  <c r="NK24" i="4"/>
  <c r="OI24" i="4"/>
  <c r="PE24" i="4"/>
  <c r="PW24" i="4"/>
  <c r="QU24" i="4"/>
  <c r="RQ24" i="4"/>
  <c r="SI24" i="4"/>
  <c r="ND24" i="4"/>
  <c r="NT24" i="4"/>
  <c r="OJ24" i="4"/>
  <c r="OZ24" i="4"/>
  <c r="PP24" i="4"/>
  <c r="QF24" i="4"/>
  <c r="QV24" i="4"/>
  <c r="RL24" i="4"/>
  <c r="SB24" i="4"/>
  <c r="SR24" i="4"/>
  <c r="MP24" i="4"/>
  <c r="NF24" i="4"/>
  <c r="NV24" i="4"/>
  <c r="OL24" i="4"/>
  <c r="PB24" i="4"/>
  <c r="PR24" i="4"/>
  <c r="QH24" i="4"/>
  <c r="QX24" i="4"/>
  <c r="RN24" i="4"/>
  <c r="SD24" i="4"/>
  <c r="ST24" i="4"/>
  <c r="MY24" i="4"/>
  <c r="MR24" i="4"/>
  <c r="NH24" i="4"/>
  <c r="NX24" i="4"/>
  <c r="ON24" i="4"/>
  <c r="PD24" i="4"/>
  <c r="PT24" i="4"/>
  <c r="QJ24" i="4"/>
  <c r="QZ24" i="4"/>
  <c r="RP24" i="4"/>
  <c r="SF24" i="4"/>
  <c r="SV24" i="4"/>
  <c r="MT24" i="4"/>
  <c r="NJ24" i="4"/>
  <c r="NZ24" i="4"/>
  <c r="OP24" i="4"/>
  <c r="PF24" i="4"/>
  <c r="PV24" i="4"/>
  <c r="QL24" i="4"/>
  <c r="RB24" i="4"/>
  <c r="RR24" i="4"/>
  <c r="SH24" i="4"/>
  <c r="SX24" i="4"/>
  <c r="MU24" i="4"/>
  <c r="MV24" i="4"/>
  <c r="NL24" i="4"/>
  <c r="OB24" i="4"/>
  <c r="OR24" i="4"/>
  <c r="PH24" i="4"/>
  <c r="PX24" i="4"/>
  <c r="QN24" i="4"/>
  <c r="RD24" i="4"/>
  <c r="RT24" i="4"/>
  <c r="SJ24" i="4"/>
  <c r="SZ24" i="4"/>
  <c r="MX24" i="4"/>
  <c r="NN24" i="4"/>
  <c r="OD24" i="4"/>
  <c r="OT24" i="4"/>
  <c r="PJ24" i="4"/>
  <c r="PZ24" i="4"/>
  <c r="QP24" i="4"/>
  <c r="RF24" i="4"/>
  <c r="RV24" i="4"/>
  <c r="SL24" i="4"/>
  <c r="TB24" i="4"/>
  <c r="MQ24" i="4"/>
  <c r="MZ24" i="4"/>
  <c r="NP24" i="4"/>
  <c r="OF24" i="4"/>
  <c r="OV24" i="4"/>
  <c r="PL24" i="4"/>
  <c r="QB24" i="4"/>
  <c r="QR24" i="4"/>
  <c r="RH24" i="4"/>
  <c r="RX24" i="4"/>
  <c r="SN24" i="4"/>
  <c r="TD24" i="4"/>
  <c r="NB24" i="4"/>
  <c r="NR24" i="4"/>
  <c r="OH24" i="4"/>
  <c r="OX24" i="4"/>
  <c r="PN24" i="4"/>
  <c r="QD24" i="4"/>
  <c r="QT24" i="4"/>
  <c r="RJ24" i="4"/>
  <c r="RZ24" i="4"/>
  <c r="SP24" i="4"/>
  <c r="NC24" i="4"/>
  <c r="OE24" i="4"/>
  <c r="PK24" i="4"/>
  <c r="QQ24" i="4"/>
  <c r="RW24" i="4"/>
  <c r="OY24" i="4"/>
  <c r="QM24" i="4"/>
  <c r="SA24" i="4"/>
  <c r="MO46" i="4"/>
  <c r="NE46" i="4"/>
  <c r="NU46" i="4"/>
  <c r="OK46" i="4"/>
  <c r="PA46" i="4"/>
  <c r="PQ46" i="4"/>
  <c r="QG46" i="4"/>
  <c r="QW46" i="4"/>
  <c r="RM46" i="4"/>
  <c r="SC46" i="4"/>
  <c r="SS46" i="4"/>
  <c r="MR46" i="4"/>
  <c r="NH46" i="4"/>
  <c r="NX46" i="4"/>
  <c r="ON46" i="4"/>
  <c r="PD46" i="4"/>
  <c r="PT46" i="4"/>
  <c r="QJ46" i="4"/>
  <c r="QZ46" i="4"/>
  <c r="RP46" i="4"/>
  <c r="SF46" i="4"/>
  <c r="SV46" i="4"/>
  <c r="MU46" i="4"/>
  <c r="NK46" i="4"/>
  <c r="OA46" i="4"/>
  <c r="OQ46" i="4"/>
  <c r="PG46" i="4"/>
  <c r="PW46" i="4"/>
  <c r="QM46" i="4"/>
  <c r="RC46" i="4"/>
  <c r="RS46" i="4"/>
  <c r="SI46" i="4"/>
  <c r="SY46" i="4"/>
  <c r="MX46" i="4"/>
  <c r="NN46" i="4"/>
  <c r="OD46" i="4"/>
  <c r="OT46" i="4"/>
  <c r="PJ46" i="4"/>
  <c r="PZ46" i="4"/>
  <c r="QP46" i="4"/>
  <c r="RF46" i="4"/>
  <c r="RV46" i="4"/>
  <c r="SL46" i="4"/>
  <c r="TB46" i="4"/>
  <c r="MS46" i="4"/>
  <c r="NI46" i="4"/>
  <c r="NY46" i="4"/>
  <c r="OO46" i="4"/>
  <c r="PE46" i="4"/>
  <c r="PU46" i="4"/>
  <c r="QK46" i="4"/>
  <c r="RA46" i="4"/>
  <c r="RQ46" i="4"/>
  <c r="SG46" i="4"/>
  <c r="SW46" i="4"/>
  <c r="MV46" i="4"/>
  <c r="NL46" i="4"/>
  <c r="OB46" i="4"/>
  <c r="OR46" i="4"/>
  <c r="PH46" i="4"/>
  <c r="PX46" i="4"/>
  <c r="QN46" i="4"/>
  <c r="RD46" i="4"/>
  <c r="RT46" i="4"/>
  <c r="SJ46" i="4"/>
  <c r="SZ46" i="4"/>
  <c r="MY46" i="4"/>
  <c r="NO46" i="4"/>
  <c r="OE46" i="4"/>
  <c r="OU46" i="4"/>
  <c r="PK46" i="4"/>
  <c r="QA46" i="4"/>
  <c r="QQ46" i="4"/>
  <c r="RG46" i="4"/>
  <c r="RW46" i="4"/>
  <c r="SM46" i="4"/>
  <c r="TC46" i="4"/>
  <c r="NB46" i="4"/>
  <c r="NR46" i="4"/>
  <c r="OH46" i="4"/>
  <c r="OX46" i="4"/>
  <c r="PN46" i="4"/>
  <c r="QD46" i="4"/>
  <c r="QT46" i="4"/>
  <c r="RJ46" i="4"/>
  <c r="RZ46" i="4"/>
  <c r="SP46" i="4"/>
  <c r="NM46" i="4"/>
  <c r="OS46" i="4"/>
  <c r="PY46" i="4"/>
  <c r="RE46" i="4"/>
  <c r="SK46" i="4"/>
  <c r="MZ46" i="4"/>
  <c r="OF46" i="4"/>
  <c r="PL46" i="4"/>
  <c r="QR46" i="4"/>
  <c r="RX46" i="4"/>
  <c r="TD46" i="4"/>
  <c r="NS46" i="4"/>
  <c r="OY46" i="4"/>
  <c r="QE46" i="4"/>
  <c r="RK46" i="4"/>
  <c r="SQ46" i="4"/>
  <c r="NF46" i="4"/>
  <c r="OL46" i="4"/>
  <c r="PR46" i="4"/>
  <c r="QX46" i="4"/>
  <c r="SD46" i="4"/>
  <c r="NQ46" i="4"/>
  <c r="OW46" i="4"/>
  <c r="QC46" i="4"/>
  <c r="RI46" i="4"/>
  <c r="SO46" i="4"/>
  <c r="ND46" i="4"/>
  <c r="OJ46" i="4"/>
  <c r="PP46" i="4"/>
  <c r="QV46" i="4"/>
  <c r="SB46" i="4"/>
  <c r="MQ46" i="4"/>
  <c r="NW46" i="4"/>
  <c r="PC46" i="4"/>
  <c r="QI46" i="4"/>
  <c r="RO46" i="4"/>
  <c r="SU46" i="4"/>
  <c r="NJ46" i="4"/>
  <c r="OP46" i="4"/>
  <c r="PV46" i="4"/>
  <c r="RB46" i="4"/>
  <c r="SH46" i="4"/>
  <c r="MW46" i="4"/>
  <c r="OC46" i="4"/>
  <c r="PI46" i="4"/>
  <c r="QO46" i="4"/>
  <c r="RU46" i="4"/>
  <c r="TA46" i="4"/>
  <c r="NP46" i="4"/>
  <c r="OV46" i="4"/>
  <c r="QB46" i="4"/>
  <c r="RH46" i="4"/>
  <c r="SN46" i="4"/>
  <c r="NC46" i="4"/>
  <c r="OI46" i="4"/>
  <c r="PO46" i="4"/>
  <c r="QU46" i="4"/>
  <c r="SA46" i="4"/>
  <c r="MP46" i="4"/>
  <c r="NV46" i="4"/>
  <c r="PB46" i="4"/>
  <c r="QH46" i="4"/>
  <c r="RN46" i="4"/>
  <c r="ST46" i="4"/>
  <c r="NA46" i="4"/>
  <c r="OG46" i="4"/>
  <c r="PM46" i="4"/>
  <c r="QS46" i="4"/>
  <c r="RY46" i="4"/>
  <c r="TE46" i="4"/>
  <c r="NT46" i="4"/>
  <c r="OZ46" i="4"/>
  <c r="QF46" i="4"/>
  <c r="RL46" i="4"/>
  <c r="SR46" i="4"/>
  <c r="NG46" i="4"/>
  <c r="OM46" i="4"/>
  <c r="PS46" i="4"/>
  <c r="QY46" i="4"/>
  <c r="SE46" i="4"/>
  <c r="MT46" i="4"/>
  <c r="NZ46" i="4"/>
  <c r="PF46" i="4"/>
  <c r="QL46" i="4"/>
  <c r="RR46" i="4"/>
  <c r="SX46" i="4"/>
  <c r="TE49" i="4"/>
  <c r="MO41" i="4"/>
  <c r="C83" i="4" a="1"/>
  <c r="C83" i="4"/>
  <c r="NE41" i="4"/>
  <c r="NU41" i="4"/>
  <c r="OK41" i="4"/>
  <c r="PA41" i="4"/>
  <c r="PQ41" i="4"/>
  <c r="QG41" i="4"/>
  <c r="QW41" i="4"/>
  <c r="RM41" i="4"/>
  <c r="SC41" i="4"/>
  <c r="SS41" i="4"/>
  <c r="MR41" i="4"/>
  <c r="NH41" i="4"/>
  <c r="NX41" i="4"/>
  <c r="ON41" i="4"/>
  <c r="PD41" i="4"/>
  <c r="PT41" i="4"/>
  <c r="QJ41" i="4"/>
  <c r="QZ41" i="4"/>
  <c r="RP41" i="4"/>
  <c r="SF41" i="4"/>
  <c r="SV41" i="4"/>
  <c r="MU41" i="4"/>
  <c r="NK41" i="4"/>
  <c r="OA41" i="4"/>
  <c r="OQ41" i="4"/>
  <c r="PG41" i="4"/>
  <c r="PW41" i="4"/>
  <c r="QM41" i="4"/>
  <c r="RC41" i="4"/>
  <c r="RS41" i="4"/>
  <c r="SI41" i="4"/>
  <c r="SY41" i="4"/>
  <c r="MX41" i="4"/>
  <c r="NN41" i="4"/>
  <c r="OD41" i="4"/>
  <c r="OT41" i="4"/>
  <c r="PJ41" i="4"/>
  <c r="PZ41" i="4"/>
  <c r="QP41" i="4"/>
  <c r="RF41" i="4"/>
  <c r="RV41" i="4"/>
  <c r="SL41" i="4"/>
  <c r="TB41" i="4"/>
  <c r="MS41" i="4"/>
  <c r="NI41" i="4"/>
  <c r="NY41" i="4"/>
  <c r="OO41" i="4"/>
  <c r="PE41" i="4"/>
  <c r="PU41" i="4"/>
  <c r="QK41" i="4"/>
  <c r="RA41" i="4"/>
  <c r="RQ41" i="4"/>
  <c r="SG41" i="4"/>
  <c r="SW41" i="4"/>
  <c r="MV41" i="4"/>
  <c r="NL41" i="4"/>
  <c r="OB41" i="4"/>
  <c r="OR41" i="4"/>
  <c r="PH41" i="4"/>
  <c r="PX41" i="4"/>
  <c r="QN41" i="4"/>
  <c r="RD41" i="4"/>
  <c r="RT41" i="4"/>
  <c r="SJ41" i="4"/>
  <c r="SZ41" i="4"/>
  <c r="MY41" i="4"/>
  <c r="NO41" i="4"/>
  <c r="OE41" i="4"/>
  <c r="OU41" i="4"/>
  <c r="PK41" i="4"/>
  <c r="QA41" i="4"/>
  <c r="QQ41" i="4"/>
  <c r="RG41" i="4"/>
  <c r="RW41" i="4"/>
  <c r="SM41" i="4"/>
  <c r="TC41" i="4"/>
  <c r="NB41" i="4"/>
  <c r="NR41" i="4"/>
  <c r="OH41" i="4"/>
  <c r="OX41" i="4"/>
  <c r="PN41" i="4"/>
  <c r="QD41" i="4"/>
  <c r="QT41" i="4"/>
  <c r="RJ41" i="4"/>
  <c r="RZ41" i="4"/>
  <c r="SP41" i="4"/>
  <c r="MW41" i="4"/>
  <c r="OC41" i="4"/>
  <c r="PI41" i="4"/>
  <c r="QO41" i="4"/>
  <c r="RU41" i="4"/>
  <c r="TA41" i="4"/>
  <c r="NP41" i="4"/>
  <c r="OV41" i="4"/>
  <c r="QB41" i="4"/>
  <c r="RH41" i="4"/>
  <c r="SN41" i="4"/>
  <c r="NC41" i="4"/>
  <c r="OI41" i="4"/>
  <c r="PO41" i="4"/>
  <c r="QU41" i="4"/>
  <c r="SA41" i="4"/>
  <c r="MP41" i="4"/>
  <c r="NV41" i="4"/>
  <c r="PB41" i="4"/>
  <c r="QH41" i="4"/>
  <c r="RN41" i="4"/>
  <c r="ST41" i="4"/>
  <c r="NA41" i="4"/>
  <c r="OG41" i="4"/>
  <c r="PM41" i="4"/>
  <c r="QS41" i="4"/>
  <c r="RY41" i="4"/>
  <c r="TE41" i="4"/>
  <c r="NT41" i="4"/>
  <c r="OZ41" i="4"/>
  <c r="QF41" i="4"/>
  <c r="RL41" i="4"/>
  <c r="SR41" i="4"/>
  <c r="NG41" i="4"/>
  <c r="OM41" i="4"/>
  <c r="PS41" i="4"/>
  <c r="QY41" i="4"/>
  <c r="SE41" i="4"/>
  <c r="MT41" i="4"/>
  <c r="NZ41" i="4"/>
  <c r="PF41" i="4"/>
  <c r="QL41" i="4"/>
  <c r="RR41" i="4"/>
  <c r="SX41" i="4"/>
  <c r="NM41" i="4"/>
  <c r="OS41" i="4"/>
  <c r="PY41" i="4"/>
  <c r="RE41" i="4"/>
  <c r="SK41" i="4"/>
  <c r="MZ41" i="4"/>
  <c r="OF41" i="4"/>
  <c r="PL41" i="4"/>
  <c r="QR41" i="4"/>
  <c r="RX41" i="4"/>
  <c r="TD41" i="4"/>
  <c r="NS41" i="4"/>
  <c r="OY41" i="4"/>
  <c r="QE41" i="4"/>
  <c r="RK41" i="4"/>
  <c r="SQ41" i="4"/>
  <c r="NF41" i="4"/>
  <c r="OL41" i="4"/>
  <c r="PR41" i="4"/>
  <c r="QX41" i="4"/>
  <c r="SD41" i="4"/>
  <c r="NQ41" i="4"/>
  <c r="OW41" i="4"/>
  <c r="QC41" i="4"/>
  <c r="RI41" i="4"/>
  <c r="SO41" i="4"/>
  <c r="ND41" i="4"/>
  <c r="OJ41" i="4"/>
  <c r="PP41" i="4"/>
  <c r="QV41" i="4"/>
  <c r="SB41" i="4"/>
  <c r="MQ41" i="4"/>
  <c r="NW41" i="4"/>
  <c r="PC41" i="4"/>
  <c r="QI41" i="4"/>
  <c r="RO41" i="4"/>
  <c r="SU41" i="4"/>
  <c r="NJ41" i="4"/>
  <c r="OP41" i="4"/>
  <c r="PV41" i="4"/>
  <c r="RB41" i="4"/>
  <c r="SH41" i="4"/>
  <c r="QK49" i="4"/>
  <c r="SW49" i="4"/>
  <c r="MO49" i="4"/>
  <c r="PJ49" i="4"/>
  <c r="RV49" i="4"/>
  <c r="SR50" i="4"/>
  <c r="SV50" i="4"/>
  <c r="SZ50" i="4"/>
  <c r="SJ50" i="4"/>
  <c r="SN50" i="4"/>
  <c r="TD50" i="4"/>
  <c r="MY50" i="4"/>
  <c r="NO50" i="4"/>
  <c r="OE50" i="4"/>
  <c r="OU50" i="4"/>
  <c r="PK50" i="4"/>
  <c r="QA50" i="4"/>
  <c r="QQ50" i="4"/>
  <c r="RG50" i="4"/>
  <c r="RW50" i="4"/>
  <c r="SM50" i="4"/>
  <c r="TC50" i="4"/>
  <c r="MT50" i="4"/>
  <c r="NJ50" i="4"/>
  <c r="NZ50" i="4"/>
  <c r="OP50" i="4"/>
  <c r="PF50" i="4"/>
  <c r="PV50" i="4"/>
  <c r="QL50" i="4"/>
  <c r="RB50" i="4"/>
  <c r="RR50" i="4"/>
  <c r="SH50" i="4"/>
  <c r="SX50" i="4"/>
  <c r="NA50" i="4"/>
  <c r="NQ50" i="4"/>
  <c r="OG50" i="4"/>
  <c r="OW50" i="4"/>
  <c r="PM50" i="4"/>
  <c r="QC50" i="4"/>
  <c r="QS50" i="4"/>
  <c r="RI50" i="4"/>
  <c r="RY50" i="4"/>
  <c r="SO50" i="4"/>
  <c r="TE50" i="4"/>
  <c r="ND50" i="4"/>
  <c r="NT50" i="4"/>
  <c r="OJ50" i="4"/>
  <c r="OZ50" i="4"/>
  <c r="PP50" i="4"/>
  <c r="QF50" i="4"/>
  <c r="QV50" i="4"/>
  <c r="RL50" i="4"/>
  <c r="SB50" i="4"/>
  <c r="NC50" i="4"/>
  <c r="NS50" i="4"/>
  <c r="OI50" i="4"/>
  <c r="OY50" i="4"/>
  <c r="PO50" i="4"/>
  <c r="QE50" i="4"/>
  <c r="QU50" i="4"/>
  <c r="RK50" i="4"/>
  <c r="SA50" i="4"/>
  <c r="SQ50" i="4"/>
  <c r="MX50" i="4"/>
  <c r="NN50" i="4"/>
  <c r="OD50" i="4"/>
  <c r="OT50" i="4"/>
  <c r="PJ50" i="4"/>
  <c r="PZ50" i="4"/>
  <c r="QP50" i="4"/>
  <c r="RF50" i="4"/>
  <c r="RV50" i="4"/>
  <c r="SL50" i="4"/>
  <c r="TB50" i="4"/>
  <c r="NE50" i="4"/>
  <c r="NU50" i="4"/>
  <c r="OK50" i="4"/>
  <c r="PA50" i="4"/>
  <c r="PQ50" i="4"/>
  <c r="QG50" i="4"/>
  <c r="QW50" i="4"/>
  <c r="RM50" i="4"/>
  <c r="SC50" i="4"/>
  <c r="SS50" i="4"/>
  <c r="MR50" i="4"/>
  <c r="NH50" i="4"/>
  <c r="NX50" i="4"/>
  <c r="ON50" i="4"/>
  <c r="PD50" i="4"/>
  <c r="PT50" i="4"/>
  <c r="QJ50" i="4"/>
  <c r="QZ50" i="4"/>
  <c r="RP50" i="4"/>
  <c r="SF50" i="4"/>
  <c r="NG50" i="4"/>
  <c r="OM50" i="4"/>
  <c r="PS50" i="4"/>
  <c r="QY50" i="4"/>
  <c r="SE50" i="4"/>
  <c r="NR50" i="4"/>
  <c r="OX50" i="4"/>
  <c r="QD50" i="4"/>
  <c r="RJ50" i="4"/>
  <c r="SP50" i="4"/>
  <c r="NI50" i="4"/>
  <c r="OO50" i="4"/>
  <c r="PU50" i="4"/>
  <c r="RA50" i="4"/>
  <c r="SG50" i="4"/>
  <c r="MV50" i="4"/>
  <c r="OB50" i="4"/>
  <c r="PH50" i="4"/>
  <c r="QN50" i="4"/>
  <c r="RT50" i="4"/>
  <c r="NK50" i="4"/>
  <c r="OQ50" i="4"/>
  <c r="PW50" i="4"/>
  <c r="RC50" i="4"/>
  <c r="SI50" i="4"/>
  <c r="MP50" i="4"/>
  <c r="NV50" i="4"/>
  <c r="PB50" i="4"/>
  <c r="QH50" i="4"/>
  <c r="RN50" i="4"/>
  <c r="ST50" i="4"/>
  <c r="NM50" i="4"/>
  <c r="OS50" i="4"/>
  <c r="PY50" i="4"/>
  <c r="RE50" i="4"/>
  <c r="SK50" i="4"/>
  <c r="MZ50" i="4"/>
  <c r="OF50" i="4"/>
  <c r="PL50" i="4"/>
  <c r="QR50" i="4"/>
  <c r="RX50" i="4"/>
  <c r="MQ50" i="4"/>
  <c r="NW50" i="4"/>
  <c r="PC50" i="4"/>
  <c r="QI50" i="4"/>
  <c r="RO50" i="4"/>
  <c r="SU50" i="4"/>
  <c r="NB50" i="4"/>
  <c r="OH50" i="4"/>
  <c r="PN50" i="4"/>
  <c r="QT50" i="4"/>
  <c r="RZ50" i="4"/>
  <c r="MS50" i="4"/>
  <c r="NY50" i="4"/>
  <c r="PE50" i="4"/>
  <c r="QK50" i="4"/>
  <c r="RQ50" i="4"/>
  <c r="SW50" i="4"/>
  <c r="NL50" i="4"/>
  <c r="OR50" i="4"/>
  <c r="PX50" i="4"/>
  <c r="RD50" i="4"/>
  <c r="MO50" i="4"/>
  <c r="MU50" i="4"/>
  <c r="OA50" i="4"/>
  <c r="PG50" i="4"/>
  <c r="QM50" i="4"/>
  <c r="RS50" i="4"/>
  <c r="SY50" i="4"/>
  <c r="NF50" i="4"/>
  <c r="OL50" i="4"/>
  <c r="PR50" i="4"/>
  <c r="QX50" i="4"/>
  <c r="SD50" i="4"/>
  <c r="MW50" i="4"/>
  <c r="OC50" i="4"/>
  <c r="PI50" i="4"/>
  <c r="QO50" i="4"/>
  <c r="RU50" i="4"/>
  <c r="TA50" i="4"/>
  <c r="NP50" i="4"/>
  <c r="OV50" i="4"/>
  <c r="QB50" i="4"/>
  <c r="RH50" i="4"/>
  <c r="D60" i="7"/>
  <c r="H60" i="7"/>
  <c r="L60" i="7"/>
  <c r="P60" i="7"/>
  <c r="T60" i="7"/>
  <c r="X60" i="7"/>
  <c r="AB60" i="7"/>
  <c r="AF60" i="7"/>
  <c r="AJ60" i="7"/>
  <c r="AN60" i="7"/>
  <c r="AR60" i="7"/>
  <c r="AV60" i="7"/>
  <c r="B61" i="7"/>
  <c r="F61" i="7"/>
  <c r="J61" i="7"/>
  <c r="N61" i="7"/>
  <c r="R61" i="7"/>
  <c r="V61" i="7"/>
  <c r="Z61" i="7"/>
  <c r="AD61" i="7"/>
  <c r="AH61" i="7"/>
  <c r="AL61" i="7"/>
  <c r="AP61" i="7"/>
  <c r="AT61" i="7"/>
  <c r="AX61" i="7"/>
  <c r="D62" i="7"/>
  <c r="H62" i="7"/>
  <c r="L62" i="7"/>
  <c r="P62" i="7"/>
  <c r="T62" i="7"/>
  <c r="X62" i="7"/>
  <c r="AB62" i="7"/>
  <c r="AF62" i="7"/>
  <c r="AJ62" i="7"/>
  <c r="AN62" i="7"/>
  <c r="AR62" i="7"/>
  <c r="AV62" i="7"/>
  <c r="B63" i="7"/>
  <c r="F63" i="7"/>
  <c r="J63" i="7"/>
  <c r="N63" i="7"/>
  <c r="R63" i="7"/>
  <c r="V63" i="7"/>
  <c r="Z63" i="7"/>
  <c r="AD63" i="7"/>
  <c r="AH63" i="7"/>
  <c r="AL63" i="7"/>
  <c r="AP63" i="7"/>
  <c r="AT63" i="7"/>
  <c r="AX63" i="7"/>
  <c r="D64" i="7"/>
  <c r="H64" i="7"/>
  <c r="L64" i="7"/>
  <c r="P64" i="7"/>
  <c r="T64" i="7"/>
  <c r="X64" i="7"/>
  <c r="AB64" i="7"/>
  <c r="AF64" i="7"/>
  <c r="AJ64" i="7"/>
  <c r="AN64" i="7"/>
  <c r="AR64" i="7"/>
  <c r="AV64" i="7"/>
  <c r="B65" i="7"/>
  <c r="F65" i="7"/>
  <c r="J65" i="7"/>
  <c r="N65" i="7"/>
  <c r="R65" i="7"/>
  <c r="V65" i="7"/>
  <c r="Z65" i="7"/>
  <c r="AD65" i="7"/>
  <c r="AH65" i="7"/>
  <c r="AL65" i="7"/>
  <c r="AP65" i="7"/>
  <c r="AT65" i="7"/>
  <c r="AX65" i="7"/>
  <c r="D66" i="7"/>
  <c r="H66" i="7"/>
  <c r="L66" i="7"/>
  <c r="P66" i="7"/>
  <c r="T66" i="7"/>
  <c r="X66" i="7"/>
  <c r="AB66" i="7"/>
  <c r="AF66" i="7"/>
  <c r="AJ66" i="7"/>
  <c r="AN66" i="7"/>
  <c r="AR66" i="7"/>
  <c r="AV66" i="7"/>
  <c r="B67" i="7"/>
  <c r="F67" i="7"/>
  <c r="J67" i="7"/>
  <c r="N67" i="7"/>
  <c r="R67" i="7"/>
  <c r="V67" i="7"/>
  <c r="Z67" i="7"/>
  <c r="AD67" i="7"/>
  <c r="AH67" i="7"/>
  <c r="AL67" i="7"/>
  <c r="AP67" i="7"/>
  <c r="AT67" i="7"/>
  <c r="AX67" i="7"/>
  <c r="D68" i="7"/>
  <c r="H68" i="7"/>
  <c r="L68" i="7"/>
  <c r="P68" i="7"/>
  <c r="T68" i="7"/>
  <c r="X68" i="7"/>
  <c r="AB68" i="7"/>
  <c r="AF68" i="7"/>
  <c r="AJ68" i="7"/>
  <c r="AN68" i="7"/>
  <c r="AR68" i="7"/>
  <c r="AV68" i="7"/>
  <c r="B69" i="7"/>
  <c r="F69" i="7"/>
  <c r="J69" i="7"/>
  <c r="N69" i="7"/>
  <c r="R69" i="7"/>
  <c r="V69" i="7"/>
  <c r="Z69" i="7"/>
  <c r="AD69" i="7"/>
  <c r="AH69" i="7"/>
  <c r="AL69" i="7"/>
  <c r="AP69" i="7"/>
  <c r="AT69" i="7"/>
  <c r="AX69" i="7"/>
  <c r="D70" i="7"/>
  <c r="H70" i="7"/>
  <c r="L70" i="7"/>
  <c r="P70" i="7"/>
  <c r="T70" i="7"/>
  <c r="X70" i="7"/>
  <c r="AB70" i="7"/>
  <c r="AF70" i="7"/>
  <c r="AJ70" i="7"/>
  <c r="AN70" i="7"/>
  <c r="AR70" i="7"/>
  <c r="AV70" i="7"/>
  <c r="B71" i="7"/>
  <c r="F71" i="7"/>
  <c r="J71" i="7"/>
  <c r="N71" i="7"/>
  <c r="R71" i="7"/>
  <c r="V71" i="7"/>
  <c r="Z71" i="7"/>
  <c r="AD71" i="7"/>
  <c r="AH71" i="7"/>
  <c r="AL71" i="7"/>
  <c r="AP71" i="7"/>
  <c r="AT71" i="7"/>
  <c r="AX71" i="7"/>
  <c r="D72" i="7"/>
  <c r="H72" i="7"/>
  <c r="L72" i="7"/>
  <c r="P72" i="7"/>
  <c r="T72" i="7"/>
  <c r="X72" i="7"/>
  <c r="AB72" i="7"/>
  <c r="AF72" i="7"/>
  <c r="AJ72" i="7"/>
  <c r="AN72" i="7"/>
  <c r="AR72" i="7"/>
  <c r="AV72" i="7"/>
  <c r="B73" i="7"/>
  <c r="F73" i="7"/>
  <c r="J73" i="7"/>
  <c r="N73" i="7"/>
  <c r="R73" i="7"/>
  <c r="V73" i="7"/>
  <c r="Z73" i="7"/>
  <c r="AD73" i="7"/>
  <c r="AH73" i="7"/>
  <c r="AL73" i="7"/>
  <c r="AP73" i="7"/>
  <c r="AT73" i="7"/>
  <c r="AX73" i="7"/>
  <c r="D74" i="7"/>
  <c r="H74" i="7"/>
  <c r="L74" i="7"/>
  <c r="P74" i="7"/>
  <c r="T74" i="7"/>
  <c r="X74" i="7"/>
  <c r="AB74" i="7"/>
  <c r="AF74" i="7"/>
  <c r="AJ74" i="7"/>
  <c r="AN74" i="7"/>
  <c r="AR74" i="7"/>
  <c r="AV74" i="7"/>
  <c r="B75" i="7"/>
  <c r="F75" i="7"/>
  <c r="J75" i="7"/>
  <c r="N75" i="7"/>
  <c r="R75" i="7"/>
  <c r="V75" i="7"/>
  <c r="Z75" i="7"/>
  <c r="AD75" i="7"/>
  <c r="AH75" i="7"/>
  <c r="AL75" i="7"/>
  <c r="AP75" i="7"/>
  <c r="AT75" i="7"/>
  <c r="AX75" i="7"/>
  <c r="D76" i="7"/>
  <c r="H76" i="7"/>
  <c r="L76" i="7"/>
  <c r="P76" i="7"/>
  <c r="T76" i="7"/>
  <c r="X76" i="7"/>
  <c r="AB76" i="7"/>
  <c r="AF76" i="7"/>
  <c r="AJ76" i="7"/>
  <c r="AN76" i="7"/>
  <c r="AR76" i="7"/>
  <c r="AV76" i="7"/>
  <c r="B77" i="7"/>
  <c r="F77" i="7"/>
  <c r="J77" i="7"/>
  <c r="N77" i="7"/>
  <c r="R77" i="7"/>
  <c r="V77" i="7"/>
  <c r="Z77" i="7"/>
  <c r="AD77" i="7"/>
  <c r="AH77" i="7"/>
  <c r="AL77" i="7"/>
  <c r="AP77" i="7"/>
  <c r="AT77" i="7"/>
  <c r="AX77" i="7"/>
  <c r="D78" i="7"/>
  <c r="H78" i="7"/>
  <c r="L78" i="7"/>
  <c r="P78" i="7"/>
  <c r="T78" i="7"/>
  <c r="X78" i="7"/>
  <c r="AB78" i="7"/>
  <c r="AF78" i="7"/>
  <c r="AJ78" i="7"/>
  <c r="AN78" i="7"/>
  <c r="AR78" i="7"/>
  <c r="AV78" i="7"/>
  <c r="B79" i="7"/>
  <c r="F79" i="7"/>
  <c r="J79" i="7"/>
  <c r="N79" i="7"/>
  <c r="R79" i="7"/>
  <c r="V79" i="7"/>
  <c r="Z79" i="7"/>
  <c r="AD79" i="7"/>
  <c r="AH79" i="7"/>
  <c r="AL79" i="7"/>
  <c r="AP79" i="7"/>
  <c r="AT79" i="7"/>
  <c r="AX79" i="7"/>
  <c r="D80" i="7"/>
  <c r="H80" i="7"/>
  <c r="L80" i="7"/>
  <c r="P80" i="7"/>
  <c r="T80" i="7"/>
  <c r="X80" i="7"/>
  <c r="AB80" i="7"/>
  <c r="AF80" i="7"/>
  <c r="AJ80" i="7"/>
  <c r="AN80" i="7"/>
  <c r="AR80" i="7"/>
  <c r="AV80" i="7"/>
  <c r="B81" i="7"/>
  <c r="F81" i="7"/>
  <c r="J81" i="7"/>
  <c r="N81" i="7"/>
  <c r="R81" i="7"/>
  <c r="V81" i="7"/>
  <c r="Z81" i="7"/>
  <c r="AD81" i="7"/>
  <c r="AH81" i="7"/>
  <c r="AL81" i="7"/>
  <c r="AP81" i="7"/>
  <c r="AT81" i="7"/>
  <c r="AX81" i="7"/>
  <c r="D82" i="7"/>
  <c r="H82" i="7"/>
  <c r="L82" i="7"/>
  <c r="P82" i="7"/>
  <c r="T82" i="7"/>
  <c r="X82" i="7"/>
  <c r="AB82" i="7"/>
  <c r="AF82" i="7"/>
  <c r="AJ82" i="7"/>
  <c r="AN82" i="7"/>
  <c r="AR82" i="7"/>
  <c r="AV82" i="7"/>
  <c r="B83" i="7"/>
  <c r="F83" i="7"/>
  <c r="J83" i="7"/>
  <c r="N83" i="7"/>
  <c r="R83" i="7"/>
  <c r="V83" i="7"/>
  <c r="Z83" i="7"/>
  <c r="AD83" i="7"/>
  <c r="AH83" i="7"/>
  <c r="AL83" i="7"/>
  <c r="AP83" i="7"/>
  <c r="AT83" i="7"/>
  <c r="AX83" i="7"/>
  <c r="D84" i="7"/>
  <c r="H84" i="7"/>
  <c r="L84" i="7"/>
  <c r="P84" i="7"/>
  <c r="T84" i="7"/>
  <c r="X84" i="7"/>
  <c r="AB84" i="7"/>
  <c r="AF84" i="7"/>
  <c r="AJ84" i="7"/>
  <c r="AN84" i="7"/>
  <c r="AR84" i="7"/>
  <c r="AV84" i="7"/>
  <c r="B85" i="7"/>
  <c r="F85" i="7"/>
  <c r="J85" i="7"/>
  <c r="N85" i="7"/>
  <c r="R85" i="7"/>
  <c r="V85" i="7"/>
  <c r="Z85" i="7"/>
  <c r="AD85" i="7"/>
  <c r="AH85" i="7"/>
  <c r="AL85" i="7"/>
  <c r="AP85" i="7"/>
  <c r="AT85" i="7"/>
  <c r="AX85" i="7"/>
  <c r="D86" i="7"/>
  <c r="H86" i="7"/>
  <c r="L86" i="7"/>
  <c r="P86" i="7"/>
  <c r="T86" i="7"/>
  <c r="X86" i="7"/>
  <c r="AB86" i="7"/>
  <c r="AF86" i="7"/>
  <c r="AJ86" i="7"/>
  <c r="AN86" i="7"/>
  <c r="AR86" i="7"/>
  <c r="AV86" i="7"/>
  <c r="B87" i="7"/>
  <c r="F87" i="7"/>
  <c r="J87" i="7"/>
  <c r="N87" i="7"/>
  <c r="R87" i="7"/>
  <c r="V87" i="7"/>
  <c r="Z87" i="7"/>
  <c r="AD87" i="7"/>
  <c r="AH87" i="7"/>
  <c r="AL87" i="7"/>
  <c r="AP87" i="7"/>
  <c r="AT87" i="7"/>
  <c r="AX87" i="7"/>
  <c r="D88" i="7"/>
  <c r="H88" i="7"/>
  <c r="L88" i="7"/>
  <c r="P88" i="7"/>
  <c r="T88" i="7"/>
  <c r="X88" i="7"/>
  <c r="AB88" i="7"/>
  <c r="AF88" i="7"/>
  <c r="AJ88" i="7"/>
  <c r="AN88" i="7"/>
  <c r="AR88" i="7"/>
  <c r="AV88" i="7"/>
  <c r="B89" i="7"/>
  <c r="F89" i="7"/>
  <c r="J89" i="7"/>
  <c r="N89" i="7"/>
  <c r="R89" i="7"/>
  <c r="V89" i="7"/>
  <c r="Z89" i="7"/>
  <c r="AD89" i="7"/>
  <c r="AH89" i="7"/>
  <c r="AL89" i="7"/>
  <c r="AP89" i="7"/>
  <c r="AT89" i="7"/>
  <c r="AX89" i="7"/>
  <c r="D90" i="7"/>
  <c r="H90" i="7"/>
  <c r="L90" i="7"/>
  <c r="P90" i="7"/>
  <c r="T90" i="7"/>
  <c r="X90" i="7"/>
  <c r="AB90" i="7"/>
  <c r="AF90" i="7"/>
  <c r="AJ90" i="7"/>
  <c r="AN90" i="7"/>
  <c r="AR90" i="7"/>
  <c r="AV90" i="7"/>
  <c r="B91" i="7"/>
  <c r="F91" i="7"/>
  <c r="J91" i="7"/>
  <c r="N91" i="7"/>
  <c r="R91" i="7"/>
  <c r="V91" i="7"/>
  <c r="Z91" i="7"/>
  <c r="AD91" i="7"/>
  <c r="AH91" i="7"/>
  <c r="AL91" i="7"/>
  <c r="AP91" i="7"/>
  <c r="AT91" i="7"/>
  <c r="AX91" i="7"/>
  <c r="D92" i="7"/>
  <c r="H92" i="7"/>
  <c r="L92" i="7"/>
  <c r="P92" i="7"/>
  <c r="T92" i="7"/>
  <c r="X92" i="7"/>
  <c r="AB92" i="7"/>
  <c r="AF92" i="7"/>
  <c r="AJ92" i="7"/>
  <c r="AN92" i="7"/>
  <c r="AR92" i="7"/>
  <c r="AV92" i="7"/>
  <c r="B93" i="7"/>
  <c r="F93" i="7"/>
  <c r="J93" i="7"/>
  <c r="N93" i="7"/>
  <c r="R93" i="7"/>
  <c r="V93" i="7"/>
  <c r="Z93" i="7"/>
  <c r="AD93" i="7"/>
  <c r="AH93" i="7"/>
  <c r="AL93" i="7"/>
  <c r="AP93" i="7"/>
  <c r="AT93" i="7"/>
  <c r="AX93" i="7"/>
  <c r="D94" i="7"/>
  <c r="H94" i="7"/>
  <c r="L94" i="7"/>
  <c r="P94" i="7"/>
  <c r="T94" i="7"/>
  <c r="X94" i="7"/>
  <c r="AB94" i="7"/>
  <c r="AF94" i="7"/>
  <c r="AJ94" i="7"/>
  <c r="AN94" i="7"/>
  <c r="AR94" i="7"/>
  <c r="AV94" i="7"/>
  <c r="B95" i="7"/>
  <c r="F95" i="7"/>
  <c r="J95" i="7"/>
  <c r="N95" i="7"/>
  <c r="R95" i="7"/>
  <c r="V95" i="7"/>
  <c r="Z95" i="7"/>
  <c r="AD95" i="7"/>
  <c r="AH95" i="7"/>
  <c r="AL95" i="7"/>
  <c r="AP95" i="7"/>
  <c r="AT95" i="7"/>
  <c r="AX95" i="7"/>
  <c r="D96" i="7"/>
  <c r="H96" i="7"/>
  <c r="L96" i="7"/>
  <c r="P96" i="7"/>
  <c r="T96" i="7"/>
  <c r="X96" i="7"/>
  <c r="AB96" i="7"/>
  <c r="AF96" i="7"/>
  <c r="AJ96" i="7"/>
  <c r="AN96" i="7"/>
  <c r="AR96" i="7"/>
  <c r="AV96" i="7"/>
  <c r="B97" i="7"/>
  <c r="F97" i="7"/>
  <c r="J97" i="7"/>
  <c r="N97" i="7"/>
  <c r="R97" i="7"/>
  <c r="V97" i="7"/>
  <c r="Z97" i="7"/>
  <c r="AD97" i="7"/>
  <c r="AH97" i="7"/>
  <c r="AL97" i="7"/>
  <c r="AP97" i="7"/>
  <c r="AT97" i="7"/>
  <c r="AX97" i="7"/>
  <c r="D98" i="7"/>
  <c r="H98" i="7"/>
  <c r="L98" i="7"/>
  <c r="P98" i="7"/>
  <c r="T98" i="7"/>
  <c r="X98" i="7"/>
  <c r="AB98" i="7"/>
  <c r="AF98" i="7"/>
  <c r="AJ98" i="7"/>
  <c r="AN98" i="7"/>
  <c r="AR98" i="7"/>
  <c r="AV98" i="7"/>
  <c r="B99" i="7"/>
  <c r="F99" i="7"/>
  <c r="J99" i="7"/>
  <c r="N99" i="7"/>
  <c r="R99" i="7"/>
  <c r="V99" i="7"/>
  <c r="Z99" i="7"/>
  <c r="AD99" i="7"/>
  <c r="AH99" i="7"/>
  <c r="AL99" i="7"/>
  <c r="AP99" i="7"/>
  <c r="AT99" i="7"/>
  <c r="AX99" i="7"/>
  <c r="D100" i="7"/>
  <c r="H100" i="7"/>
  <c r="L100" i="7"/>
  <c r="P100" i="7"/>
  <c r="T100" i="7"/>
  <c r="X100" i="7"/>
  <c r="AB100" i="7"/>
  <c r="AF100" i="7"/>
  <c r="AJ100" i="7"/>
  <c r="AN100" i="7"/>
  <c r="AR100" i="7"/>
  <c r="AV100" i="7"/>
  <c r="B101" i="7"/>
  <c r="F101" i="7"/>
  <c r="J101" i="7"/>
  <c r="N101" i="7"/>
  <c r="R101" i="7"/>
  <c r="V101" i="7"/>
  <c r="Z101" i="7"/>
  <c r="AD101" i="7"/>
  <c r="AH101" i="7"/>
  <c r="AL101" i="7"/>
  <c r="AP101" i="7"/>
  <c r="AT101" i="7"/>
  <c r="AX101" i="7"/>
  <c r="D102" i="7"/>
  <c r="H102" i="7"/>
  <c r="L102" i="7"/>
  <c r="P102" i="7"/>
  <c r="T102" i="7"/>
  <c r="X102" i="7"/>
  <c r="AB102" i="7"/>
  <c r="AF102" i="7"/>
  <c r="AJ102" i="7"/>
  <c r="AN102" i="7"/>
  <c r="AR102" i="7"/>
  <c r="AV102" i="7"/>
  <c r="B103" i="7"/>
  <c r="F103" i="7"/>
  <c r="J103" i="7"/>
  <c r="N103" i="7"/>
  <c r="R103" i="7"/>
  <c r="V103" i="7"/>
  <c r="Z103" i="7"/>
  <c r="AD103" i="7"/>
  <c r="AH103" i="7"/>
  <c r="AL103" i="7"/>
  <c r="AP103" i="7"/>
  <c r="AT103" i="7"/>
  <c r="AX103" i="7"/>
  <c r="D104" i="7"/>
  <c r="H104" i="7"/>
  <c r="L104" i="7"/>
  <c r="P104" i="7"/>
  <c r="T104" i="7"/>
  <c r="X104" i="7"/>
  <c r="AB104" i="7"/>
  <c r="AF104" i="7"/>
  <c r="AJ104" i="7"/>
  <c r="AN104" i="7"/>
  <c r="AR104" i="7"/>
  <c r="AV104" i="7"/>
  <c r="B105" i="7"/>
  <c r="F105" i="7"/>
  <c r="J105" i="7"/>
  <c r="N105" i="7"/>
  <c r="R105" i="7"/>
  <c r="V105" i="7"/>
  <c r="Z105" i="7"/>
  <c r="AD105" i="7"/>
  <c r="AH105" i="7"/>
  <c r="AL105" i="7"/>
  <c r="AP105" i="7"/>
  <c r="AT105" i="7"/>
  <c r="AX105" i="7"/>
  <c r="D106" i="7"/>
  <c r="H106" i="7"/>
  <c r="L106" i="7"/>
  <c r="P106" i="7"/>
  <c r="T106" i="7"/>
  <c r="X106" i="7"/>
  <c r="AB106" i="7"/>
  <c r="AF106" i="7"/>
  <c r="AJ106" i="7"/>
  <c r="AN106" i="7"/>
  <c r="AR106" i="7"/>
  <c r="AV106" i="7"/>
  <c r="B107" i="7"/>
  <c r="F107" i="7"/>
  <c r="J107" i="7"/>
  <c r="N107" i="7"/>
  <c r="R107" i="7"/>
  <c r="V107" i="7"/>
  <c r="Z107" i="7"/>
  <c r="AD107" i="7"/>
  <c r="AH107" i="7"/>
  <c r="AL107" i="7"/>
  <c r="AP107" i="7"/>
  <c r="AT107" i="7"/>
  <c r="AX107" i="7"/>
  <c r="D108" i="7"/>
  <c r="H108" i="7"/>
  <c r="L108" i="7"/>
  <c r="P108" i="7"/>
  <c r="T108" i="7"/>
  <c r="X108" i="7"/>
  <c r="AB108" i="7"/>
  <c r="AF108" i="7"/>
  <c r="AJ108" i="7"/>
  <c r="AN108" i="7"/>
  <c r="AR108" i="7"/>
  <c r="AV108" i="7"/>
  <c r="B109" i="7"/>
  <c r="F109" i="7"/>
  <c r="J109" i="7"/>
  <c r="N109" i="7"/>
  <c r="R109" i="7"/>
  <c r="V109" i="7"/>
  <c r="Z109" i="7"/>
  <c r="AD109" i="7"/>
  <c r="AH109" i="7"/>
  <c r="AL109" i="7"/>
  <c r="AP109" i="7"/>
  <c r="AT109" i="7"/>
  <c r="AX109" i="7"/>
  <c r="E60" i="7"/>
  <c r="J60" i="7"/>
  <c r="O60" i="7"/>
  <c r="U60" i="7"/>
  <c r="Z60" i="7"/>
  <c r="AE60" i="7"/>
  <c r="AK60" i="7"/>
  <c r="AP60" i="7"/>
  <c r="AU60" i="7"/>
  <c r="C61" i="7"/>
  <c r="H61" i="7"/>
  <c r="M61" i="7"/>
  <c r="S61" i="7"/>
  <c r="X61" i="7"/>
  <c r="AC61" i="7"/>
  <c r="AI61" i="7"/>
  <c r="AN61" i="7"/>
  <c r="AS61" i="7"/>
  <c r="AY61" i="7"/>
  <c r="F62" i="7"/>
  <c r="K62" i="7"/>
  <c r="Q62" i="7"/>
  <c r="V62" i="7"/>
  <c r="AA62" i="7"/>
  <c r="AG62" i="7"/>
  <c r="AL62" i="7"/>
  <c r="AQ62" i="7"/>
  <c r="AW62" i="7"/>
  <c r="D63" i="7"/>
  <c r="I63" i="7"/>
  <c r="O63" i="7"/>
  <c r="T63" i="7"/>
  <c r="Y63" i="7"/>
  <c r="AE63" i="7"/>
  <c r="AJ63" i="7"/>
  <c r="AO63" i="7"/>
  <c r="AU63" i="7"/>
  <c r="B64" i="7"/>
  <c r="G64" i="7"/>
  <c r="M64" i="7"/>
  <c r="R64" i="7"/>
  <c r="W64" i="7"/>
  <c r="AC64" i="7"/>
  <c r="AH64" i="7"/>
  <c r="AM64" i="7"/>
  <c r="AS64" i="7"/>
  <c r="AX64" i="7"/>
  <c r="E65" i="7"/>
  <c r="K65" i="7"/>
  <c r="P65" i="7"/>
  <c r="U65" i="7"/>
  <c r="AA65" i="7"/>
  <c r="AF65" i="7"/>
  <c r="AK65" i="7"/>
  <c r="AQ65" i="7"/>
  <c r="AV65" i="7"/>
  <c r="C66" i="7"/>
  <c r="I66" i="7"/>
  <c r="N66" i="7"/>
  <c r="S66" i="7"/>
  <c r="Y66" i="7"/>
  <c r="AD66" i="7"/>
  <c r="AI66" i="7"/>
  <c r="AO66" i="7"/>
  <c r="AT66" i="7"/>
  <c r="AY66" i="7"/>
  <c r="G67" i="7"/>
  <c r="L67" i="7"/>
  <c r="Q67" i="7"/>
  <c r="W67" i="7"/>
  <c r="AB67" i="7"/>
  <c r="AG67" i="7"/>
  <c r="AM67" i="7"/>
  <c r="AR67" i="7"/>
  <c r="AW67" i="7"/>
  <c r="E68" i="7"/>
  <c r="J68" i="7"/>
  <c r="O68" i="7"/>
  <c r="U68" i="7"/>
  <c r="Z68" i="7"/>
  <c r="AE68" i="7"/>
  <c r="AK68" i="7"/>
  <c r="AP68" i="7"/>
  <c r="AU68" i="7"/>
  <c r="C69" i="7"/>
  <c r="H69" i="7"/>
  <c r="M69" i="7"/>
  <c r="S69" i="7"/>
  <c r="X69" i="7"/>
  <c r="AC69" i="7"/>
  <c r="AI69" i="7"/>
  <c r="AN69" i="7"/>
  <c r="AS69" i="7"/>
  <c r="AY69" i="7"/>
  <c r="F70" i="7"/>
  <c r="K70" i="7"/>
  <c r="Q70" i="7"/>
  <c r="V70" i="7"/>
  <c r="AA70" i="7"/>
  <c r="AG70" i="7"/>
  <c r="AL70" i="7"/>
  <c r="AQ70" i="7"/>
  <c r="AW70" i="7"/>
  <c r="D71" i="7"/>
  <c r="I71" i="7"/>
  <c r="O71" i="7"/>
  <c r="T71" i="7"/>
  <c r="Y71" i="7"/>
  <c r="AE71" i="7"/>
  <c r="AJ71" i="7"/>
  <c r="AO71" i="7"/>
  <c r="AU71" i="7"/>
  <c r="B72" i="7"/>
  <c r="G72" i="7"/>
  <c r="M72" i="7"/>
  <c r="R72" i="7"/>
  <c r="W72" i="7"/>
  <c r="AC72" i="7"/>
  <c r="AH72" i="7"/>
  <c r="AM72" i="7"/>
  <c r="AS72" i="7"/>
  <c r="AX72" i="7"/>
  <c r="E73" i="7"/>
  <c r="K73" i="7"/>
  <c r="P73" i="7"/>
  <c r="U73" i="7"/>
  <c r="AA73" i="7"/>
  <c r="AF73" i="7"/>
  <c r="AK73" i="7"/>
  <c r="AQ73" i="7"/>
  <c r="AV73" i="7"/>
  <c r="C74" i="7"/>
  <c r="I74" i="7"/>
  <c r="N74" i="7"/>
  <c r="S74" i="7"/>
  <c r="Y74" i="7"/>
  <c r="AD74" i="7"/>
  <c r="AI74" i="7"/>
  <c r="AO74" i="7"/>
  <c r="AT74" i="7"/>
  <c r="AY74" i="7"/>
  <c r="G75" i="7"/>
  <c r="L75" i="7"/>
  <c r="Q75" i="7"/>
  <c r="W75" i="7"/>
  <c r="AB75" i="7"/>
  <c r="AG75" i="7"/>
  <c r="AM75" i="7"/>
  <c r="AR75" i="7"/>
  <c r="AW75" i="7"/>
  <c r="E76" i="7"/>
  <c r="J76" i="7"/>
  <c r="O76" i="7"/>
  <c r="U76" i="7"/>
  <c r="Z76" i="7"/>
  <c r="AE76" i="7"/>
  <c r="AK76" i="7"/>
  <c r="AP76" i="7"/>
  <c r="AU76" i="7"/>
  <c r="C77" i="7"/>
  <c r="H77" i="7"/>
  <c r="M77" i="7"/>
  <c r="S77" i="7"/>
  <c r="X77" i="7"/>
  <c r="AC77" i="7"/>
  <c r="AI77" i="7"/>
  <c r="AN77" i="7"/>
  <c r="AS77" i="7"/>
  <c r="AY77" i="7"/>
  <c r="F78" i="7"/>
  <c r="K78" i="7"/>
  <c r="Q78" i="7"/>
  <c r="V78" i="7"/>
  <c r="AA78" i="7"/>
  <c r="AG78" i="7"/>
  <c r="AL78" i="7"/>
  <c r="AQ78" i="7"/>
  <c r="AW78" i="7"/>
  <c r="D79" i="7"/>
  <c r="I79" i="7"/>
  <c r="O79" i="7"/>
  <c r="T79" i="7"/>
  <c r="Y79" i="7"/>
  <c r="AE79" i="7"/>
  <c r="AJ79" i="7"/>
  <c r="AO79" i="7"/>
  <c r="AU79" i="7"/>
  <c r="B80" i="7"/>
  <c r="G80" i="7"/>
  <c r="M80" i="7"/>
  <c r="R80" i="7"/>
  <c r="W80" i="7"/>
  <c r="AC80" i="7"/>
  <c r="AH80" i="7"/>
  <c r="AM80" i="7"/>
  <c r="AS80" i="7"/>
  <c r="AX80" i="7"/>
  <c r="E81" i="7"/>
  <c r="K81" i="7"/>
  <c r="P81" i="7"/>
  <c r="U81" i="7"/>
  <c r="AA81" i="7"/>
  <c r="AF81" i="7"/>
  <c r="AK81" i="7"/>
  <c r="AQ81" i="7"/>
  <c r="AV81" i="7"/>
  <c r="C82" i="7"/>
  <c r="I82" i="7"/>
  <c r="N82" i="7"/>
  <c r="S82" i="7"/>
  <c r="Y82" i="7"/>
  <c r="AD82" i="7"/>
  <c r="AI82" i="7"/>
  <c r="AO82" i="7"/>
  <c r="AT82" i="7"/>
  <c r="AY82" i="7"/>
  <c r="G83" i="7"/>
  <c r="L83" i="7"/>
  <c r="Q83" i="7"/>
  <c r="W83" i="7"/>
  <c r="AB83" i="7"/>
  <c r="AG83" i="7"/>
  <c r="AM83" i="7"/>
  <c r="AR83" i="7"/>
  <c r="AW83" i="7"/>
  <c r="E84" i="7"/>
  <c r="J84" i="7"/>
  <c r="O84" i="7"/>
  <c r="U84" i="7"/>
  <c r="Z84" i="7"/>
  <c r="AE84" i="7"/>
  <c r="AK84" i="7"/>
  <c r="AP84" i="7"/>
  <c r="AU84" i="7"/>
  <c r="C85" i="7"/>
  <c r="H85" i="7"/>
  <c r="M85" i="7"/>
  <c r="S85" i="7"/>
  <c r="X85" i="7"/>
  <c r="AC85" i="7"/>
  <c r="AI85" i="7"/>
  <c r="AN85" i="7"/>
  <c r="AS85" i="7"/>
  <c r="AY85" i="7"/>
  <c r="F86" i="7"/>
  <c r="K86" i="7"/>
  <c r="Q86" i="7"/>
  <c r="V86" i="7"/>
  <c r="AA86" i="7"/>
  <c r="AG86" i="7"/>
  <c r="AL86" i="7"/>
  <c r="AQ86" i="7"/>
  <c r="AW86" i="7"/>
  <c r="D87" i="7"/>
  <c r="I87" i="7"/>
  <c r="O87" i="7"/>
  <c r="T87" i="7"/>
  <c r="Y87" i="7"/>
  <c r="AE87" i="7"/>
  <c r="AJ87" i="7"/>
  <c r="AO87" i="7"/>
  <c r="AU87" i="7"/>
  <c r="B88" i="7"/>
  <c r="G88" i="7"/>
  <c r="M88" i="7"/>
  <c r="R88" i="7"/>
  <c r="W88" i="7"/>
  <c r="AC88" i="7"/>
  <c r="AH88" i="7"/>
  <c r="AM88" i="7"/>
  <c r="AS88" i="7"/>
  <c r="AX88" i="7"/>
  <c r="E89" i="7"/>
  <c r="K89" i="7"/>
  <c r="P89" i="7"/>
  <c r="B60" i="7"/>
  <c r="I60" i="7"/>
  <c r="Q60" i="7"/>
  <c r="W60" i="7"/>
  <c r="AD60" i="7"/>
  <c r="AL60" i="7"/>
  <c r="AS60" i="7"/>
  <c r="AY60" i="7"/>
  <c r="I61" i="7"/>
  <c r="P61" i="7"/>
  <c r="W61" i="7"/>
  <c r="AE61" i="7"/>
  <c r="AK61" i="7"/>
  <c r="AR61" i="7"/>
  <c r="B62" i="7"/>
  <c r="I62" i="7"/>
  <c r="O62" i="7"/>
  <c r="W62" i="7"/>
  <c r="AD62" i="7"/>
  <c r="AK62" i="7"/>
  <c r="AS62" i="7"/>
  <c r="AY62" i="7"/>
  <c r="H63" i="7"/>
  <c r="P63" i="7"/>
  <c r="W63" i="7"/>
  <c r="AC63" i="7"/>
  <c r="AK63" i="7"/>
  <c r="AR63" i="7"/>
  <c r="AY63" i="7"/>
  <c r="I64" i="7"/>
  <c r="O64" i="7"/>
  <c r="V64" i="7"/>
  <c r="AD64" i="7"/>
  <c r="AK64" i="7"/>
  <c r="AQ64" i="7"/>
  <c r="AY64" i="7"/>
  <c r="H65" i="7"/>
  <c r="O65" i="7"/>
  <c r="W65" i="7"/>
  <c r="AC65" i="7"/>
  <c r="AJ65" i="7"/>
  <c r="AR65" i="7"/>
  <c r="AY65" i="7"/>
  <c r="G66" i="7"/>
  <c r="O66" i="7"/>
  <c r="V66" i="7"/>
  <c r="AC66" i="7"/>
  <c r="AK66" i="7"/>
  <c r="AQ66" i="7"/>
  <c r="AX66" i="7"/>
  <c r="H67" i="7"/>
  <c r="O67" i="7"/>
  <c r="U67" i="7"/>
  <c r="AC67" i="7"/>
  <c r="AJ67" i="7"/>
  <c r="AQ67" i="7"/>
  <c r="AY67" i="7"/>
  <c r="G68" i="7"/>
  <c r="N68" i="7"/>
  <c r="V68" i="7"/>
  <c r="AC68" i="7"/>
  <c r="AI68" i="7"/>
  <c r="AQ68" i="7"/>
  <c r="AX68" i="7"/>
  <c r="G69" i="7"/>
  <c r="O69" i="7"/>
  <c r="U69" i="7"/>
  <c r="AB69" i="7"/>
  <c r="AJ69" i="7"/>
  <c r="AQ69" i="7"/>
  <c r="AW69" i="7"/>
  <c r="G70" i="7"/>
  <c r="N70" i="7"/>
  <c r="U70" i="7"/>
  <c r="AC70" i="7"/>
  <c r="AI70" i="7"/>
  <c r="AP70" i="7"/>
  <c r="AX70" i="7"/>
  <c r="G71" i="7"/>
  <c r="M71" i="7"/>
  <c r="U71" i="7"/>
  <c r="AB71" i="7"/>
  <c r="AI71" i="7"/>
  <c r="AQ71" i="7"/>
  <c r="AW71" i="7"/>
  <c r="F72" i="7"/>
  <c r="N72" i="7"/>
  <c r="U72" i="7"/>
  <c r="AA72" i="7"/>
  <c r="AI72" i="7"/>
  <c r="AP72" i="7"/>
  <c r="AW72" i="7"/>
  <c r="G73" i="7"/>
  <c r="M73" i="7"/>
  <c r="T73" i="7"/>
  <c r="AB73" i="7"/>
  <c r="AI73" i="7"/>
  <c r="AO73" i="7"/>
  <c r="AW73" i="7"/>
  <c r="F74" i="7"/>
  <c r="M74" i="7"/>
  <c r="U74" i="7"/>
  <c r="AA74" i="7"/>
  <c r="AH74" i="7"/>
  <c r="AP74" i="7"/>
  <c r="AW74" i="7"/>
  <c r="E75" i="7"/>
  <c r="M75" i="7"/>
  <c r="T75" i="7"/>
  <c r="AA75" i="7"/>
  <c r="AI75" i="7"/>
  <c r="AO75" i="7"/>
  <c r="AV75" i="7"/>
  <c r="F76" i="7"/>
  <c r="M76" i="7"/>
  <c r="S76" i="7"/>
  <c r="AA76" i="7"/>
  <c r="AH76" i="7"/>
  <c r="AO76" i="7"/>
  <c r="AW76" i="7"/>
  <c r="E77" i="7"/>
  <c r="L77" i="7"/>
  <c r="T77" i="7"/>
  <c r="AA77" i="7"/>
  <c r="AG77" i="7"/>
  <c r="AO77" i="7"/>
  <c r="AV77" i="7"/>
  <c r="E78" i="7"/>
  <c r="M78" i="7"/>
  <c r="S78" i="7"/>
  <c r="Z78" i="7"/>
  <c r="AH78" i="7"/>
  <c r="AO78" i="7"/>
  <c r="AU78" i="7"/>
  <c r="E79" i="7"/>
  <c r="L79" i="7"/>
  <c r="S79" i="7"/>
  <c r="AA79" i="7"/>
  <c r="AG79" i="7"/>
  <c r="AN79" i="7"/>
  <c r="AV79" i="7"/>
  <c r="E80" i="7"/>
  <c r="K80" i="7"/>
  <c r="S80" i="7"/>
  <c r="Z80" i="7"/>
  <c r="AG80" i="7"/>
  <c r="AO80" i="7"/>
  <c r="AU80" i="7"/>
  <c r="D81" i="7"/>
  <c r="L81" i="7"/>
  <c r="S81" i="7"/>
  <c r="Y81" i="7"/>
  <c r="AG81" i="7"/>
  <c r="AN81" i="7"/>
  <c r="AU81" i="7"/>
  <c r="E82" i="7"/>
  <c r="K82" i="7"/>
  <c r="R82" i="7"/>
  <c r="Z82" i="7"/>
  <c r="AG82" i="7"/>
  <c r="AM82" i="7"/>
  <c r="AU82" i="7"/>
  <c r="D83" i="7"/>
  <c r="K83" i="7"/>
  <c r="S83" i="7"/>
  <c r="Y83" i="7"/>
  <c r="AF83" i="7"/>
  <c r="AN83" i="7"/>
  <c r="AU83" i="7"/>
  <c r="C84" i="7"/>
  <c r="K84" i="7"/>
  <c r="R84" i="7"/>
  <c r="Y84" i="7"/>
  <c r="AG84" i="7"/>
  <c r="AM84" i="7"/>
  <c r="AT84" i="7"/>
  <c r="D85" i="7"/>
  <c r="K85" i="7"/>
  <c r="Q85" i="7"/>
  <c r="Y85" i="7"/>
  <c r="AF85" i="7"/>
  <c r="AM85" i="7"/>
  <c r="AU85" i="7"/>
  <c r="C86" i="7"/>
  <c r="J86" i="7"/>
  <c r="R86" i="7"/>
  <c r="Y86" i="7"/>
  <c r="AE86" i="7"/>
  <c r="AM86" i="7"/>
  <c r="AT86" i="7"/>
  <c r="C87" i="7"/>
  <c r="K87" i="7"/>
  <c r="Q87" i="7"/>
  <c r="X87" i="7"/>
  <c r="AF87" i="7"/>
  <c r="AM87" i="7"/>
  <c r="AS87" i="7"/>
  <c r="C88" i="7"/>
  <c r="J88" i="7"/>
  <c r="Q88" i="7"/>
  <c r="Y88" i="7"/>
  <c r="AE88" i="7"/>
  <c r="AL88" i="7"/>
  <c r="AT88" i="7"/>
  <c r="C89" i="7"/>
  <c r="I89" i="7"/>
  <c r="Q89" i="7"/>
  <c r="W89" i="7"/>
  <c r="AB89" i="7"/>
  <c r="AG89" i="7"/>
  <c r="AM89" i="7"/>
  <c r="AR89" i="7"/>
  <c r="AW89" i="7"/>
  <c r="E90" i="7"/>
  <c r="J90" i="7"/>
  <c r="O90" i="7"/>
  <c r="U90" i="7"/>
  <c r="Z90" i="7"/>
  <c r="AE90" i="7"/>
  <c r="AK90" i="7"/>
  <c r="AP90" i="7"/>
  <c r="AU90" i="7"/>
  <c r="C91" i="7"/>
  <c r="H91" i="7"/>
  <c r="M91" i="7"/>
  <c r="S91" i="7"/>
  <c r="X91" i="7"/>
  <c r="AC91" i="7"/>
  <c r="AI91" i="7"/>
  <c r="AN91" i="7"/>
  <c r="AS91" i="7"/>
  <c r="AY91" i="7"/>
  <c r="F92" i="7"/>
  <c r="K92" i="7"/>
  <c r="Q92" i="7"/>
  <c r="V92" i="7"/>
  <c r="AA92" i="7"/>
  <c r="AG92" i="7"/>
  <c r="AL92" i="7"/>
  <c r="AQ92" i="7"/>
  <c r="AW92" i="7"/>
  <c r="D93" i="7"/>
  <c r="I93" i="7"/>
  <c r="O93" i="7"/>
  <c r="T93" i="7"/>
  <c r="Y93" i="7"/>
  <c r="AE93" i="7"/>
  <c r="AJ93" i="7"/>
  <c r="AO93" i="7"/>
  <c r="AU93" i="7"/>
  <c r="B94" i="7"/>
  <c r="G94" i="7"/>
  <c r="M94" i="7"/>
  <c r="R94" i="7"/>
  <c r="W94" i="7"/>
  <c r="AC94" i="7"/>
  <c r="AH94" i="7"/>
  <c r="AM94" i="7"/>
  <c r="AS94" i="7"/>
  <c r="AX94" i="7"/>
  <c r="E95" i="7"/>
  <c r="K95" i="7"/>
  <c r="P95" i="7"/>
  <c r="U95" i="7"/>
  <c r="AA95" i="7"/>
  <c r="AF95" i="7"/>
  <c r="AK95" i="7"/>
  <c r="AQ95" i="7"/>
  <c r="AV95" i="7"/>
  <c r="C96" i="7"/>
  <c r="I96" i="7"/>
  <c r="N96" i="7"/>
  <c r="S96" i="7"/>
  <c r="Y96" i="7"/>
  <c r="AD96" i="7"/>
  <c r="AI96" i="7"/>
  <c r="AO96" i="7"/>
  <c r="AT96" i="7"/>
  <c r="AY96" i="7"/>
  <c r="G97" i="7"/>
  <c r="L97" i="7"/>
  <c r="Q97" i="7"/>
  <c r="W97" i="7"/>
  <c r="AB97" i="7"/>
  <c r="AG97" i="7"/>
  <c r="AM97" i="7"/>
  <c r="AR97" i="7"/>
  <c r="AW97" i="7"/>
  <c r="E98" i="7"/>
  <c r="J98" i="7"/>
  <c r="O98" i="7"/>
  <c r="U98" i="7"/>
  <c r="Z98" i="7"/>
  <c r="AE98" i="7"/>
  <c r="AK98" i="7"/>
  <c r="AP98" i="7"/>
  <c r="AU98" i="7"/>
  <c r="C99" i="7"/>
  <c r="H99" i="7"/>
  <c r="M99" i="7"/>
  <c r="S99" i="7"/>
  <c r="X99" i="7"/>
  <c r="AC99" i="7"/>
  <c r="AI99" i="7"/>
  <c r="AN99" i="7"/>
  <c r="AS99" i="7"/>
  <c r="AY99" i="7"/>
  <c r="F100" i="7"/>
  <c r="K100" i="7"/>
  <c r="Q100" i="7"/>
  <c r="V100" i="7"/>
  <c r="AA100" i="7"/>
  <c r="AG100" i="7"/>
  <c r="AL100" i="7"/>
  <c r="AQ100" i="7"/>
  <c r="AW100" i="7"/>
  <c r="D101" i="7"/>
  <c r="I101" i="7"/>
  <c r="O101" i="7"/>
  <c r="T101" i="7"/>
  <c r="Y101" i="7"/>
  <c r="AE101" i="7"/>
  <c r="AJ101" i="7"/>
  <c r="AO101" i="7"/>
  <c r="AU101" i="7"/>
  <c r="B102" i="7"/>
  <c r="G102" i="7"/>
  <c r="M102" i="7"/>
  <c r="R102" i="7"/>
  <c r="W102" i="7"/>
  <c r="AC102" i="7"/>
  <c r="AH102" i="7"/>
  <c r="AM102" i="7"/>
  <c r="AS102" i="7"/>
  <c r="AX102" i="7"/>
  <c r="E103" i="7"/>
  <c r="K103" i="7"/>
  <c r="P103" i="7"/>
  <c r="U103" i="7"/>
  <c r="AA103" i="7"/>
  <c r="AF103" i="7"/>
  <c r="AK103" i="7"/>
  <c r="AQ103" i="7"/>
  <c r="AV103" i="7"/>
  <c r="C104" i="7"/>
  <c r="I104" i="7"/>
  <c r="N104" i="7"/>
  <c r="S104" i="7"/>
  <c r="Y104" i="7"/>
  <c r="AD104" i="7"/>
  <c r="AI104" i="7"/>
  <c r="AO104" i="7"/>
  <c r="AT104" i="7"/>
  <c r="AY104" i="7"/>
  <c r="G105" i="7"/>
  <c r="L105" i="7"/>
  <c r="Q105" i="7"/>
  <c r="W105" i="7"/>
  <c r="AB105" i="7"/>
  <c r="AG105" i="7"/>
  <c r="AM105" i="7"/>
  <c r="AR105" i="7"/>
  <c r="AW105" i="7"/>
  <c r="E106" i="7"/>
  <c r="J106" i="7"/>
  <c r="O106" i="7"/>
  <c r="U106" i="7"/>
  <c r="Z106" i="7"/>
  <c r="AE106" i="7"/>
  <c r="AK106" i="7"/>
  <c r="AP106" i="7"/>
  <c r="AU106" i="7"/>
  <c r="C107" i="7"/>
  <c r="H107" i="7"/>
  <c r="M107" i="7"/>
  <c r="S107" i="7"/>
  <c r="X107" i="7"/>
  <c r="AC107" i="7"/>
  <c r="AI107" i="7"/>
  <c r="AN107" i="7"/>
  <c r="AS107" i="7"/>
  <c r="AY107" i="7"/>
  <c r="F108" i="7"/>
  <c r="K108" i="7"/>
  <c r="Q108" i="7"/>
  <c r="V108" i="7"/>
  <c r="AA108" i="7"/>
  <c r="AG108" i="7"/>
  <c r="AL108" i="7"/>
  <c r="AQ108" i="7"/>
  <c r="AW108" i="7"/>
  <c r="D109" i="7"/>
  <c r="I109" i="7"/>
  <c r="O109" i="7"/>
  <c r="T109" i="7"/>
  <c r="Y109" i="7"/>
  <c r="AE109" i="7"/>
  <c r="AJ109" i="7"/>
  <c r="AO109" i="7"/>
  <c r="AU109" i="7"/>
  <c r="C60" i="7"/>
  <c r="K60" i="7"/>
  <c r="R60" i="7"/>
  <c r="Y60" i="7"/>
  <c r="AG60" i="7"/>
  <c r="AM60" i="7"/>
  <c r="AT60" i="7"/>
  <c r="D61" i="7"/>
  <c r="K61" i="7"/>
  <c r="Q61" i="7"/>
  <c r="Y61" i="7"/>
  <c r="AF61" i="7"/>
  <c r="AM61" i="7"/>
  <c r="AU61" i="7"/>
  <c r="C62" i="7"/>
  <c r="J62" i="7"/>
  <c r="R62" i="7"/>
  <c r="Y62" i="7"/>
  <c r="AE62" i="7"/>
  <c r="AM62" i="7"/>
  <c r="AT62" i="7"/>
  <c r="C63" i="7"/>
  <c r="K63" i="7"/>
  <c r="Q63" i="7"/>
  <c r="X63" i="7"/>
  <c r="AF63" i="7"/>
  <c r="AM63" i="7"/>
  <c r="AS63" i="7"/>
  <c r="C64" i="7"/>
  <c r="J64" i="7"/>
  <c r="Q64" i="7"/>
  <c r="Y64" i="7"/>
  <c r="AE64" i="7"/>
  <c r="AL64" i="7"/>
  <c r="AT64" i="7"/>
  <c r="C65" i="7"/>
  <c r="I65" i="7"/>
  <c r="Q65" i="7"/>
  <c r="X65" i="7"/>
  <c r="AE65" i="7"/>
  <c r="AM65" i="7"/>
  <c r="AS65" i="7"/>
  <c r="B66" i="7"/>
  <c r="J66" i="7"/>
  <c r="Q66" i="7"/>
  <c r="W66" i="7"/>
  <c r="AE66" i="7"/>
  <c r="AL66" i="7"/>
  <c r="AS66" i="7"/>
  <c r="C67" i="7"/>
  <c r="I67" i="7"/>
  <c r="P67" i="7"/>
  <c r="X67" i="7"/>
  <c r="AE67" i="7"/>
  <c r="AK67" i="7"/>
  <c r="AS67" i="7"/>
  <c r="B68" i="7"/>
  <c r="I68" i="7"/>
  <c r="Q68" i="7"/>
  <c r="W68" i="7"/>
  <c r="AD68" i="7"/>
  <c r="AL68" i="7"/>
  <c r="AS68" i="7"/>
  <c r="AY68" i="7"/>
  <c r="I69" i="7"/>
  <c r="P69" i="7"/>
  <c r="W69" i="7"/>
  <c r="AE69" i="7"/>
  <c r="AK69" i="7"/>
  <c r="AR69" i="7"/>
  <c r="B70" i="7"/>
  <c r="I70" i="7"/>
  <c r="O70" i="7"/>
  <c r="W70" i="7"/>
  <c r="AD70" i="7"/>
  <c r="AK70" i="7"/>
  <c r="AS70" i="7"/>
  <c r="AY70" i="7"/>
  <c r="H71" i="7"/>
  <c r="P71" i="7"/>
  <c r="W71" i="7"/>
  <c r="AC71" i="7"/>
  <c r="AK71" i="7"/>
  <c r="AR71" i="7"/>
  <c r="AY71" i="7"/>
  <c r="I72" i="7"/>
  <c r="O72" i="7"/>
  <c r="V72" i="7"/>
  <c r="AD72" i="7"/>
  <c r="AK72" i="7"/>
  <c r="AQ72" i="7"/>
  <c r="AY72" i="7"/>
  <c r="H73" i="7"/>
  <c r="O73" i="7"/>
  <c r="W73" i="7"/>
  <c r="AC73" i="7"/>
  <c r="AJ73" i="7"/>
  <c r="AR73" i="7"/>
  <c r="AY73" i="7"/>
  <c r="G74" i="7"/>
  <c r="O74" i="7"/>
  <c r="V74" i="7"/>
  <c r="AC74" i="7"/>
  <c r="AK74" i="7"/>
  <c r="AQ74" i="7"/>
  <c r="AX74" i="7"/>
  <c r="H75" i="7"/>
  <c r="O75" i="7"/>
  <c r="U75" i="7"/>
  <c r="AC75" i="7"/>
  <c r="AJ75" i="7"/>
  <c r="AQ75" i="7"/>
  <c r="AY75" i="7"/>
  <c r="G76" i="7"/>
  <c r="N76" i="7"/>
  <c r="V76" i="7"/>
  <c r="AC76" i="7"/>
  <c r="AI76" i="7"/>
  <c r="AQ76" i="7"/>
  <c r="AX76" i="7"/>
  <c r="G77" i="7"/>
  <c r="O77" i="7"/>
  <c r="U77" i="7"/>
  <c r="AB77" i="7"/>
  <c r="AJ77" i="7"/>
  <c r="AQ77" i="7"/>
  <c r="AW77" i="7"/>
  <c r="G78" i="7"/>
  <c r="N78" i="7"/>
  <c r="U78" i="7"/>
  <c r="AC78" i="7"/>
  <c r="AI78" i="7"/>
  <c r="AP78" i="7"/>
  <c r="AX78" i="7"/>
  <c r="G79" i="7"/>
  <c r="M79" i="7"/>
  <c r="U79" i="7"/>
  <c r="AB79" i="7"/>
  <c r="AI79" i="7"/>
  <c r="AQ79" i="7"/>
  <c r="AW79" i="7"/>
  <c r="F80" i="7"/>
  <c r="N80" i="7"/>
  <c r="U80" i="7"/>
  <c r="AA80" i="7"/>
  <c r="AI80" i="7"/>
  <c r="AP80" i="7"/>
  <c r="AW80" i="7"/>
  <c r="G81" i="7"/>
  <c r="M81" i="7"/>
  <c r="T81" i="7"/>
  <c r="AB81" i="7"/>
  <c r="AI81" i="7"/>
  <c r="AO81" i="7"/>
  <c r="AW81" i="7"/>
  <c r="F82" i="7"/>
  <c r="M82" i="7"/>
  <c r="U82" i="7"/>
  <c r="AA82" i="7"/>
  <c r="AH82" i="7"/>
  <c r="AP82" i="7"/>
  <c r="AW82" i="7"/>
  <c r="E83" i="7"/>
  <c r="M83" i="7"/>
  <c r="T83" i="7"/>
  <c r="AA83" i="7"/>
  <c r="AI83" i="7"/>
  <c r="AO83" i="7"/>
  <c r="AV83" i="7"/>
  <c r="F84" i="7"/>
  <c r="M84" i="7"/>
  <c r="S84" i="7"/>
  <c r="AA84" i="7"/>
  <c r="AH84" i="7"/>
  <c r="AO84" i="7"/>
  <c r="AW84" i="7"/>
  <c r="E85" i="7"/>
  <c r="L85" i="7"/>
  <c r="T85" i="7"/>
  <c r="AA85" i="7"/>
  <c r="AG85" i="7"/>
  <c r="AO85" i="7"/>
  <c r="AV85" i="7"/>
  <c r="E86" i="7"/>
  <c r="M86" i="7"/>
  <c r="S86" i="7"/>
  <c r="Z86" i="7"/>
  <c r="AH86" i="7"/>
  <c r="AO86" i="7"/>
  <c r="AU86" i="7"/>
  <c r="E87" i="7"/>
  <c r="L87" i="7"/>
  <c r="S87" i="7"/>
  <c r="AA87" i="7"/>
  <c r="AG87" i="7"/>
  <c r="AN87" i="7"/>
  <c r="AV87" i="7"/>
  <c r="E88" i="7"/>
  <c r="K88" i="7"/>
  <c r="S88" i="7"/>
  <c r="Z88" i="7"/>
  <c r="AG88" i="7"/>
  <c r="AO88" i="7"/>
  <c r="AU88" i="7"/>
  <c r="D89" i="7"/>
  <c r="L89" i="7"/>
  <c r="S89" i="7"/>
  <c r="X89" i="7"/>
  <c r="AC89" i="7"/>
  <c r="AI89" i="7"/>
  <c r="AN89" i="7"/>
  <c r="AS89" i="7"/>
  <c r="AY89" i="7"/>
  <c r="F90" i="7"/>
  <c r="K90" i="7"/>
  <c r="Q90" i="7"/>
  <c r="V90" i="7"/>
  <c r="AA90" i="7"/>
  <c r="AG90" i="7"/>
  <c r="AL90" i="7"/>
  <c r="AQ90" i="7"/>
  <c r="AW90" i="7"/>
  <c r="D91" i="7"/>
  <c r="I91" i="7"/>
  <c r="O91" i="7"/>
  <c r="T91" i="7"/>
  <c r="Y91" i="7"/>
  <c r="AE91" i="7"/>
  <c r="AJ91" i="7"/>
  <c r="AO91" i="7"/>
  <c r="AU91" i="7"/>
  <c r="B92" i="7"/>
  <c r="G92" i="7"/>
  <c r="M92" i="7"/>
  <c r="R92" i="7"/>
  <c r="W92" i="7"/>
  <c r="AC92" i="7"/>
  <c r="AH92" i="7"/>
  <c r="AM92" i="7"/>
  <c r="AS92" i="7"/>
  <c r="AX92" i="7"/>
  <c r="E93" i="7"/>
  <c r="K93" i="7"/>
  <c r="P93" i="7"/>
  <c r="U93" i="7"/>
  <c r="AA93" i="7"/>
  <c r="AF93" i="7"/>
  <c r="AK93" i="7"/>
  <c r="AQ93" i="7"/>
  <c r="AV93" i="7"/>
  <c r="C94" i="7"/>
  <c r="I94" i="7"/>
  <c r="N94" i="7"/>
  <c r="S94" i="7"/>
  <c r="Y94" i="7"/>
  <c r="AD94" i="7"/>
  <c r="AI94" i="7"/>
  <c r="AO94" i="7"/>
  <c r="AT94" i="7"/>
  <c r="AY94" i="7"/>
  <c r="G95" i="7"/>
  <c r="L95" i="7"/>
  <c r="Q95" i="7"/>
  <c r="W95" i="7"/>
  <c r="AB95" i="7"/>
  <c r="AG95" i="7"/>
  <c r="AM95" i="7"/>
  <c r="AR95" i="7"/>
  <c r="AW95" i="7"/>
  <c r="E96" i="7"/>
  <c r="J96" i="7"/>
  <c r="O96" i="7"/>
  <c r="U96" i="7"/>
  <c r="Z96" i="7"/>
  <c r="AE96" i="7"/>
  <c r="AK96" i="7"/>
  <c r="AP96" i="7"/>
  <c r="AU96" i="7"/>
  <c r="C97" i="7"/>
  <c r="H97" i="7"/>
  <c r="M97" i="7"/>
  <c r="S97" i="7"/>
  <c r="X97" i="7"/>
  <c r="AC97" i="7"/>
  <c r="AI97" i="7"/>
  <c r="AN97" i="7"/>
  <c r="AS97" i="7"/>
  <c r="AY97" i="7"/>
  <c r="F98" i="7"/>
  <c r="K98" i="7"/>
  <c r="Q98" i="7"/>
  <c r="V98" i="7"/>
  <c r="AA98" i="7"/>
  <c r="AG98" i="7"/>
  <c r="AL98" i="7"/>
  <c r="AQ98" i="7"/>
  <c r="AW98" i="7"/>
  <c r="D99" i="7"/>
  <c r="I99" i="7"/>
  <c r="O99" i="7"/>
  <c r="T99" i="7"/>
  <c r="Y99" i="7"/>
  <c r="AE99" i="7"/>
  <c r="AJ99" i="7"/>
  <c r="AO99" i="7"/>
  <c r="AU99" i="7"/>
  <c r="B100" i="7"/>
  <c r="G100" i="7"/>
  <c r="M100" i="7"/>
  <c r="R100" i="7"/>
  <c r="W100" i="7"/>
  <c r="AC100" i="7"/>
  <c r="AH100" i="7"/>
  <c r="AM100" i="7"/>
  <c r="AS100" i="7"/>
  <c r="AX100" i="7"/>
  <c r="E101" i="7"/>
  <c r="K101" i="7"/>
  <c r="P101" i="7"/>
  <c r="U101" i="7"/>
  <c r="AA101" i="7"/>
  <c r="AF101" i="7"/>
  <c r="AK101" i="7"/>
  <c r="AQ101" i="7"/>
  <c r="AV101" i="7"/>
  <c r="C102" i="7"/>
  <c r="I102" i="7"/>
  <c r="N102" i="7"/>
  <c r="S102" i="7"/>
  <c r="Y102" i="7"/>
  <c r="AD102" i="7"/>
  <c r="AI102" i="7"/>
  <c r="AO102" i="7"/>
  <c r="AT102" i="7"/>
  <c r="AY102" i="7"/>
  <c r="G103" i="7"/>
  <c r="L103" i="7"/>
  <c r="Q103" i="7"/>
  <c r="W103" i="7"/>
  <c r="AB103" i="7"/>
  <c r="AG103" i="7"/>
  <c r="AM103" i="7"/>
  <c r="AR103" i="7"/>
  <c r="AW103" i="7"/>
  <c r="E104" i="7"/>
  <c r="J104" i="7"/>
  <c r="O104" i="7"/>
  <c r="U104" i="7"/>
  <c r="Z104" i="7"/>
  <c r="AE104" i="7"/>
  <c r="AK104" i="7"/>
  <c r="AP104" i="7"/>
  <c r="AU104" i="7"/>
  <c r="C105" i="7"/>
  <c r="H105" i="7"/>
  <c r="M105" i="7"/>
  <c r="S105" i="7"/>
  <c r="X105" i="7"/>
  <c r="AC105" i="7"/>
  <c r="AI105" i="7"/>
  <c r="AN105" i="7"/>
  <c r="AS105" i="7"/>
  <c r="AY105" i="7"/>
  <c r="F106" i="7"/>
  <c r="K106" i="7"/>
  <c r="Q106" i="7"/>
  <c r="V106" i="7"/>
  <c r="AA106" i="7"/>
  <c r="AG106" i="7"/>
  <c r="AL106" i="7"/>
  <c r="AQ106" i="7"/>
  <c r="AW106" i="7"/>
  <c r="D107" i="7"/>
  <c r="I107" i="7"/>
  <c r="O107" i="7"/>
  <c r="T107" i="7"/>
  <c r="Y107" i="7"/>
  <c r="AE107" i="7"/>
  <c r="AJ107" i="7"/>
  <c r="AO107" i="7"/>
  <c r="AU107" i="7"/>
  <c r="B108" i="7"/>
  <c r="G108" i="7"/>
  <c r="M108" i="7"/>
  <c r="R108" i="7"/>
  <c r="W108" i="7"/>
  <c r="AC108" i="7"/>
  <c r="AH108" i="7"/>
  <c r="AM108" i="7"/>
  <c r="AS108" i="7"/>
  <c r="AX108" i="7"/>
  <c r="E109" i="7"/>
  <c r="K109" i="7"/>
  <c r="P109" i="7"/>
  <c r="U109" i="7"/>
  <c r="AA109" i="7"/>
  <c r="AF109" i="7"/>
  <c r="AK109" i="7"/>
  <c r="AQ109" i="7"/>
  <c r="AV109" i="7"/>
  <c r="F60" i="7"/>
  <c r="M60" i="7"/>
  <c r="S60" i="7"/>
  <c r="AA60" i="7"/>
  <c r="AH60" i="7"/>
  <c r="AO60" i="7"/>
  <c r="AW60" i="7"/>
  <c r="E61" i="7"/>
  <c r="L61" i="7"/>
  <c r="T61" i="7"/>
  <c r="AA61" i="7"/>
  <c r="AG61" i="7"/>
  <c r="AO61" i="7"/>
  <c r="AV61" i="7"/>
  <c r="E62" i="7"/>
  <c r="M62" i="7"/>
  <c r="S62" i="7"/>
  <c r="Z62" i="7"/>
  <c r="AH62" i="7"/>
  <c r="AO62" i="7"/>
  <c r="AU62" i="7"/>
  <c r="E63" i="7"/>
  <c r="L63" i="7"/>
  <c r="S63" i="7"/>
  <c r="AA63" i="7"/>
  <c r="AG63" i="7"/>
  <c r="AN63" i="7"/>
  <c r="AV63" i="7"/>
  <c r="E64" i="7"/>
  <c r="K64" i="7"/>
  <c r="S64" i="7"/>
  <c r="Z64" i="7"/>
  <c r="AG64" i="7"/>
  <c r="AO64" i="7"/>
  <c r="AU64" i="7"/>
  <c r="D65" i="7"/>
  <c r="L65" i="7"/>
  <c r="S65" i="7"/>
  <c r="Y65" i="7"/>
  <c r="AG65" i="7"/>
  <c r="AN65" i="7"/>
  <c r="AU65" i="7"/>
  <c r="E66" i="7"/>
  <c r="K66" i="7"/>
  <c r="R66" i="7"/>
  <c r="Z66" i="7"/>
  <c r="AG66" i="7"/>
  <c r="AM66" i="7"/>
  <c r="AU66" i="7"/>
  <c r="D67" i="7"/>
  <c r="K67" i="7"/>
  <c r="S67" i="7"/>
  <c r="Y67" i="7"/>
  <c r="AF67" i="7"/>
  <c r="AN67" i="7"/>
  <c r="AU67" i="7"/>
  <c r="C68" i="7"/>
  <c r="K68" i="7"/>
  <c r="R68" i="7"/>
  <c r="Y68" i="7"/>
  <c r="AG68" i="7"/>
  <c r="AM68" i="7"/>
  <c r="AT68" i="7"/>
  <c r="D69" i="7"/>
  <c r="K69" i="7"/>
  <c r="Q69" i="7"/>
  <c r="Y69" i="7"/>
  <c r="AF69" i="7"/>
  <c r="AM69" i="7"/>
  <c r="AU69" i="7"/>
  <c r="C70" i="7"/>
  <c r="J70" i="7"/>
  <c r="R70" i="7"/>
  <c r="Y70" i="7"/>
  <c r="AE70" i="7"/>
  <c r="AM70" i="7"/>
  <c r="AT70" i="7"/>
  <c r="C71" i="7"/>
  <c r="K71" i="7"/>
  <c r="Q71" i="7"/>
  <c r="X71" i="7"/>
  <c r="AF71" i="7"/>
  <c r="AM71" i="7"/>
  <c r="AS71" i="7"/>
  <c r="C72" i="7"/>
  <c r="J72" i="7"/>
  <c r="Q72" i="7"/>
  <c r="Y72" i="7"/>
  <c r="AE72" i="7"/>
  <c r="AL72" i="7"/>
  <c r="AT72" i="7"/>
  <c r="C73" i="7"/>
  <c r="I73" i="7"/>
  <c r="Q73" i="7"/>
  <c r="X73" i="7"/>
  <c r="AE73" i="7"/>
  <c r="AM73" i="7"/>
  <c r="AS73" i="7"/>
  <c r="B74" i="7"/>
  <c r="J74" i="7"/>
  <c r="Q74" i="7"/>
  <c r="W74" i="7"/>
  <c r="AE74" i="7"/>
  <c r="AL74" i="7"/>
  <c r="AS74" i="7"/>
  <c r="C75" i="7"/>
  <c r="I75" i="7"/>
  <c r="P75" i="7"/>
  <c r="X75" i="7"/>
  <c r="AE75" i="7"/>
  <c r="AK75" i="7"/>
  <c r="AS75" i="7"/>
  <c r="B76" i="7"/>
  <c r="I76" i="7"/>
  <c r="Q76" i="7"/>
  <c r="W76" i="7"/>
  <c r="AD76" i="7"/>
  <c r="AL76" i="7"/>
  <c r="AS76" i="7"/>
  <c r="AY76" i="7"/>
  <c r="I77" i="7"/>
  <c r="P77" i="7"/>
  <c r="W77" i="7"/>
  <c r="AE77" i="7"/>
  <c r="AK77" i="7"/>
  <c r="AR77" i="7"/>
  <c r="B78" i="7"/>
  <c r="I78" i="7"/>
  <c r="O78" i="7"/>
  <c r="W78" i="7"/>
  <c r="AD78" i="7"/>
  <c r="AK78" i="7"/>
  <c r="AS78" i="7"/>
  <c r="AY78" i="7"/>
  <c r="H79" i="7"/>
  <c r="P79" i="7"/>
  <c r="W79" i="7"/>
  <c r="AC79" i="7"/>
  <c r="AK79" i="7"/>
  <c r="AR79" i="7"/>
  <c r="AY79" i="7"/>
  <c r="I80" i="7"/>
  <c r="O80" i="7"/>
  <c r="V80" i="7"/>
  <c r="AD80" i="7"/>
  <c r="AK80" i="7"/>
  <c r="AQ80" i="7"/>
  <c r="AY80" i="7"/>
  <c r="H81" i="7"/>
  <c r="O81" i="7"/>
  <c r="W81" i="7"/>
  <c r="AC81" i="7"/>
  <c r="AJ81" i="7"/>
  <c r="AR81" i="7"/>
  <c r="AY81" i="7"/>
  <c r="G82" i="7"/>
  <c r="O82" i="7"/>
  <c r="V82" i="7"/>
  <c r="AC82" i="7"/>
  <c r="AK82" i="7"/>
  <c r="AQ82" i="7"/>
  <c r="AX82" i="7"/>
  <c r="H83" i="7"/>
  <c r="O83" i="7"/>
  <c r="U83" i="7"/>
  <c r="AC83" i="7"/>
  <c r="AJ83" i="7"/>
  <c r="AQ83" i="7"/>
  <c r="AY83" i="7"/>
  <c r="G84" i="7"/>
  <c r="N84" i="7"/>
  <c r="V84" i="7"/>
  <c r="AC84" i="7"/>
  <c r="AI84" i="7"/>
  <c r="AQ84" i="7"/>
  <c r="AX84" i="7"/>
  <c r="G85" i="7"/>
  <c r="O85" i="7"/>
  <c r="U85" i="7"/>
  <c r="AB85" i="7"/>
  <c r="AJ85" i="7"/>
  <c r="AQ85" i="7"/>
  <c r="AW85" i="7"/>
  <c r="G86" i="7"/>
  <c r="N86" i="7"/>
  <c r="U86" i="7"/>
  <c r="AC86" i="7"/>
  <c r="AI86" i="7"/>
  <c r="AP86" i="7"/>
  <c r="AX86" i="7"/>
  <c r="G87" i="7"/>
  <c r="M87" i="7"/>
  <c r="U87" i="7"/>
  <c r="AB87" i="7"/>
  <c r="AI87" i="7"/>
  <c r="AQ87" i="7"/>
  <c r="AW87" i="7"/>
  <c r="F88" i="7"/>
  <c r="N88" i="7"/>
  <c r="U88" i="7"/>
  <c r="AA88" i="7"/>
  <c r="AI88" i="7"/>
  <c r="AP88" i="7"/>
  <c r="AW88" i="7"/>
  <c r="G89" i="7"/>
  <c r="M89" i="7"/>
  <c r="T89" i="7"/>
  <c r="Y89" i="7"/>
  <c r="AE89" i="7"/>
  <c r="AJ89" i="7"/>
  <c r="AO89" i="7"/>
  <c r="AU89" i="7"/>
  <c r="B90" i="7"/>
  <c r="G90" i="7"/>
  <c r="M90" i="7"/>
  <c r="R90" i="7"/>
  <c r="W90" i="7"/>
  <c r="AC90" i="7"/>
  <c r="AH90" i="7"/>
  <c r="AM90" i="7"/>
  <c r="AS90" i="7"/>
  <c r="AX90" i="7"/>
  <c r="E91" i="7"/>
  <c r="K91" i="7"/>
  <c r="P91" i="7"/>
  <c r="U91" i="7"/>
  <c r="AA91" i="7"/>
  <c r="AF91" i="7"/>
  <c r="AK91" i="7"/>
  <c r="AQ91" i="7"/>
  <c r="AV91" i="7"/>
  <c r="C92" i="7"/>
  <c r="I92" i="7"/>
  <c r="N92" i="7"/>
  <c r="S92" i="7"/>
  <c r="Y92" i="7"/>
  <c r="AD92" i="7"/>
  <c r="AI92" i="7"/>
  <c r="AO92" i="7"/>
  <c r="AT92" i="7"/>
  <c r="AY92" i="7"/>
  <c r="G93" i="7"/>
  <c r="L93" i="7"/>
  <c r="Q93" i="7"/>
  <c r="W93" i="7"/>
  <c r="AB93" i="7"/>
  <c r="AG93" i="7"/>
  <c r="AM93" i="7"/>
  <c r="AR93" i="7"/>
  <c r="AW93" i="7"/>
  <c r="E94" i="7"/>
  <c r="J94" i="7"/>
  <c r="O94" i="7"/>
  <c r="U94" i="7"/>
  <c r="Z94" i="7"/>
  <c r="AE94" i="7"/>
  <c r="AK94" i="7"/>
  <c r="AP94" i="7"/>
  <c r="AU94" i="7"/>
  <c r="C95" i="7"/>
  <c r="H95" i="7"/>
  <c r="M95" i="7"/>
  <c r="S95" i="7"/>
  <c r="X95" i="7"/>
  <c r="AC95" i="7"/>
  <c r="AI95" i="7"/>
  <c r="AN95" i="7"/>
  <c r="AS95" i="7"/>
  <c r="AY95" i="7"/>
  <c r="F96" i="7"/>
  <c r="K96" i="7"/>
  <c r="Q96" i="7"/>
  <c r="V96" i="7"/>
  <c r="AA96" i="7"/>
  <c r="AG96" i="7"/>
  <c r="AL96" i="7"/>
  <c r="AQ96" i="7"/>
  <c r="AW96" i="7"/>
  <c r="D97" i="7"/>
  <c r="I97" i="7"/>
  <c r="O97" i="7"/>
  <c r="T97" i="7"/>
  <c r="Y97" i="7"/>
  <c r="AE97" i="7"/>
  <c r="AJ97" i="7"/>
  <c r="AO97" i="7"/>
  <c r="AU97" i="7"/>
  <c r="B98" i="7"/>
  <c r="G98" i="7"/>
  <c r="M98" i="7"/>
  <c r="R98" i="7"/>
  <c r="W98" i="7"/>
  <c r="AC98" i="7"/>
  <c r="AH98" i="7"/>
  <c r="AM98" i="7"/>
  <c r="AS98" i="7"/>
  <c r="AX98" i="7"/>
  <c r="E99" i="7"/>
  <c r="K99" i="7"/>
  <c r="P99" i="7"/>
  <c r="U99" i="7"/>
  <c r="AA99" i="7"/>
  <c r="AF99" i="7"/>
  <c r="AK99" i="7"/>
  <c r="AQ99" i="7"/>
  <c r="AV99" i="7"/>
  <c r="C100" i="7"/>
  <c r="I100" i="7"/>
  <c r="N100" i="7"/>
  <c r="S100" i="7"/>
  <c r="Y100" i="7"/>
  <c r="AD100" i="7"/>
  <c r="AI100" i="7"/>
  <c r="AO100" i="7"/>
  <c r="AT100" i="7"/>
  <c r="AY100" i="7"/>
  <c r="G101" i="7"/>
  <c r="L101" i="7"/>
  <c r="Q101" i="7"/>
  <c r="W101" i="7"/>
  <c r="AB101" i="7"/>
  <c r="AG101" i="7"/>
  <c r="AM101" i="7"/>
  <c r="AR101" i="7"/>
  <c r="AW101" i="7"/>
  <c r="E102" i="7"/>
  <c r="J102" i="7"/>
  <c r="O102" i="7"/>
  <c r="U102" i="7"/>
  <c r="Z102" i="7"/>
  <c r="AE102" i="7"/>
  <c r="AK102" i="7"/>
  <c r="AP102" i="7"/>
  <c r="AU102" i="7"/>
  <c r="C103" i="7"/>
  <c r="H103" i="7"/>
  <c r="M103" i="7"/>
  <c r="S103" i="7"/>
  <c r="X103" i="7"/>
  <c r="AC103" i="7"/>
  <c r="AI103" i="7"/>
  <c r="AN103" i="7"/>
  <c r="AS103" i="7"/>
  <c r="AY103" i="7"/>
  <c r="F104" i="7"/>
  <c r="K104" i="7"/>
  <c r="Q104" i="7"/>
  <c r="V104" i="7"/>
  <c r="AA104" i="7"/>
  <c r="AG104" i="7"/>
  <c r="AL104" i="7"/>
  <c r="AQ104" i="7"/>
  <c r="AW104" i="7"/>
  <c r="D105" i="7"/>
  <c r="I105" i="7"/>
  <c r="O105" i="7"/>
  <c r="T105" i="7"/>
  <c r="Y105" i="7"/>
  <c r="AE105" i="7"/>
  <c r="AJ105" i="7"/>
  <c r="AO105" i="7"/>
  <c r="AU105" i="7"/>
  <c r="B106" i="7"/>
  <c r="G106" i="7"/>
  <c r="M106" i="7"/>
  <c r="R106" i="7"/>
  <c r="W106" i="7"/>
  <c r="AC106" i="7"/>
  <c r="AH106" i="7"/>
  <c r="AM106" i="7"/>
  <c r="AS106" i="7"/>
  <c r="AX106" i="7"/>
  <c r="E107" i="7"/>
  <c r="K107" i="7"/>
  <c r="P107" i="7"/>
  <c r="V60" i="7"/>
  <c r="AX60" i="7"/>
  <c r="AB61" i="7"/>
  <c r="G62" i="7"/>
  <c r="AI62" i="7"/>
  <c r="M63" i="7"/>
  <c r="AQ63" i="7"/>
  <c r="U64" i="7"/>
  <c r="AW64" i="7"/>
  <c r="AB65" i="7"/>
  <c r="F66" i="7"/>
  <c r="AH66" i="7"/>
  <c r="M67" i="7"/>
  <c r="AO67" i="7"/>
  <c r="S68" i="7"/>
  <c r="AW68" i="7"/>
  <c r="AA69" i="7"/>
  <c r="E70" i="7"/>
  <c r="AH70" i="7"/>
  <c r="L71" i="7"/>
  <c r="AN71" i="7"/>
  <c r="S72" i="7"/>
  <c r="AU72" i="7"/>
  <c r="Y73" i="7"/>
  <c r="E74" i="7"/>
  <c r="AG74" i="7"/>
  <c r="K75" i="7"/>
  <c r="AN75" i="7"/>
  <c r="R76" i="7"/>
  <c r="AT76" i="7"/>
  <c r="Y77" i="7"/>
  <c r="C78" i="7"/>
  <c r="AE78" i="7"/>
  <c r="K79" i="7"/>
  <c r="AM79" i="7"/>
  <c r="Q80" i="7"/>
  <c r="AT80" i="7"/>
  <c r="X81" i="7"/>
  <c r="B82" i="7"/>
  <c r="AE82" i="7"/>
  <c r="I83" i="7"/>
  <c r="AK83" i="7"/>
  <c r="Q84" i="7"/>
  <c r="AS84" i="7"/>
  <c r="W85" i="7"/>
  <c r="B86" i="7"/>
  <c r="AD86" i="7"/>
  <c r="H87" i="7"/>
  <c r="AK87" i="7"/>
  <c r="O88" i="7"/>
  <c r="AQ88" i="7"/>
  <c r="U89" i="7"/>
  <c r="AQ89" i="7"/>
  <c r="N90" i="7"/>
  <c r="AI90" i="7"/>
  <c r="G91" i="7"/>
  <c r="AB91" i="7"/>
  <c r="AW91" i="7"/>
  <c r="U92" i="7"/>
  <c r="AP92" i="7"/>
  <c r="M93" i="7"/>
  <c r="AI93" i="7"/>
  <c r="F94" i="7"/>
  <c r="AA94" i="7"/>
  <c r="AW94" i="7"/>
  <c r="T95" i="7"/>
  <c r="AO95" i="7"/>
  <c r="M96" i="7"/>
  <c r="AH96" i="7"/>
  <c r="E97" i="7"/>
  <c r="AA97" i="7"/>
  <c r="AV97" i="7"/>
  <c r="S98" i="7"/>
  <c r="AO98" i="7"/>
  <c r="L99" i="7"/>
  <c r="AG99" i="7"/>
  <c r="E100" i="7"/>
  <c r="Z100" i="7"/>
  <c r="AU100" i="7"/>
  <c r="S101" i="7"/>
  <c r="AN101" i="7"/>
  <c r="K102" i="7"/>
  <c r="AG102" i="7"/>
  <c r="D103" i="7"/>
  <c r="Y103" i="7"/>
  <c r="AU103" i="7"/>
  <c r="R104" i="7"/>
  <c r="AM104" i="7"/>
  <c r="K105" i="7"/>
  <c r="AF105" i="7"/>
  <c r="C106" i="7"/>
  <c r="Y106" i="7"/>
  <c r="AT106" i="7"/>
  <c r="Q107" i="7"/>
  <c r="AB107" i="7"/>
  <c r="AM107" i="7"/>
  <c r="AW107" i="7"/>
  <c r="J108" i="7"/>
  <c r="U108" i="7"/>
  <c r="AE108" i="7"/>
  <c r="AP108" i="7"/>
  <c r="C109" i="7"/>
  <c r="M109" i="7"/>
  <c r="X109" i="7"/>
  <c r="AI109" i="7"/>
  <c r="AS109" i="7"/>
  <c r="G60" i="7"/>
  <c r="AI60" i="7"/>
  <c r="O61" i="7"/>
  <c r="AQ61" i="7"/>
  <c r="U62" i="7"/>
  <c r="AX62" i="7"/>
  <c r="AB63" i="7"/>
  <c r="F64" i="7"/>
  <c r="AI64" i="7"/>
  <c r="M65" i="7"/>
  <c r="AO65" i="7"/>
  <c r="U66" i="7"/>
  <c r="AW66" i="7"/>
  <c r="AA67" i="7"/>
  <c r="F68" i="7"/>
  <c r="AH68" i="7"/>
  <c r="L69" i="7"/>
  <c r="AO69" i="7"/>
  <c r="S70" i="7"/>
  <c r="AU70" i="7"/>
  <c r="AA71" i="7"/>
  <c r="E72" i="7"/>
  <c r="AG72" i="7"/>
  <c r="L73" i="7"/>
  <c r="AN73" i="7"/>
  <c r="R74" i="7"/>
  <c r="AU74" i="7"/>
  <c r="Y75" i="7"/>
  <c r="C76" i="7"/>
  <c r="AG76" i="7"/>
  <c r="K77" i="7"/>
  <c r="AM77" i="7"/>
  <c r="R78" i="7"/>
  <c r="AT78" i="7"/>
  <c r="X79" i="7"/>
  <c r="C80" i="7"/>
  <c r="AE80" i="7"/>
  <c r="I81" i="7"/>
  <c r="AM81" i="7"/>
  <c r="Q82" i="7"/>
  <c r="AS82" i="7"/>
  <c r="X83" i="7"/>
  <c r="B84" i="7"/>
  <c r="AD84" i="7"/>
  <c r="I85" i="7"/>
  <c r="AK85" i="7"/>
  <c r="O86" i="7"/>
  <c r="AS86" i="7"/>
  <c r="W87" i="7"/>
  <c r="AY87" i="7"/>
  <c r="AD88" i="7"/>
  <c r="H89" i="7"/>
  <c r="AF89" i="7"/>
  <c r="C90" i="7"/>
  <c r="Y90" i="7"/>
  <c r="AT90" i="7"/>
  <c r="Q91" i="7"/>
  <c r="AM91" i="7"/>
  <c r="J92" i="7"/>
  <c r="AE92" i="7"/>
  <c r="C93" i="7"/>
  <c r="X93" i="7"/>
  <c r="AS93" i="7"/>
  <c r="Q94" i="7"/>
  <c r="AL94" i="7"/>
  <c r="I95" i="7"/>
  <c r="AE95" i="7"/>
  <c r="B96" i="7"/>
  <c r="W96" i="7"/>
  <c r="AS96" i="7"/>
  <c r="P97" i="7"/>
  <c r="AK97" i="7"/>
  <c r="I98" i="7"/>
  <c r="AD98" i="7"/>
  <c r="AY98" i="7"/>
  <c r="W99" i="7"/>
  <c r="AR99" i="7"/>
  <c r="O100" i="7"/>
  <c r="AK100" i="7"/>
  <c r="H101" i="7"/>
  <c r="AC101" i="7"/>
  <c r="AY101" i="7"/>
  <c r="V102" i="7"/>
  <c r="AQ102" i="7"/>
  <c r="O103" i="7"/>
  <c r="AJ103" i="7"/>
  <c r="G104" i="7"/>
  <c r="AC104" i="7"/>
  <c r="AX104" i="7"/>
  <c r="U105" i="7"/>
  <c r="AQ105" i="7"/>
  <c r="N106" i="7"/>
  <c r="AI106" i="7"/>
  <c r="G107" i="7"/>
  <c r="W107" i="7"/>
  <c r="AG107" i="7"/>
  <c r="AR107" i="7"/>
  <c r="E108" i="7"/>
  <c r="O108" i="7"/>
  <c r="Z108" i="7"/>
  <c r="AK108" i="7"/>
  <c r="AU108" i="7"/>
  <c r="H109" i="7"/>
  <c r="S109" i="7"/>
  <c r="AC109" i="7"/>
  <c r="AN109" i="7"/>
  <c r="AY109" i="7"/>
  <c r="N60" i="7"/>
  <c r="AQ60" i="7"/>
  <c r="U61" i="7"/>
  <c r="AW61" i="7"/>
  <c r="AC62" i="7"/>
  <c r="G63" i="7"/>
  <c r="AI63" i="7"/>
  <c r="N64" i="7"/>
  <c r="AP64" i="7"/>
  <c r="T65" i="7"/>
  <c r="AW65" i="7"/>
  <c r="AA66" i="7"/>
  <c r="E67" i="7"/>
  <c r="AI67" i="7"/>
  <c r="M68" i="7"/>
  <c r="AO68" i="7"/>
  <c r="T69" i="7"/>
  <c r="AV69" i="7"/>
  <c r="Z70" i="7"/>
  <c r="E71" i="7"/>
  <c r="AG71" i="7"/>
  <c r="K72" i="7"/>
  <c r="AO72" i="7"/>
  <c r="S73" i="7"/>
  <c r="AU73" i="7"/>
  <c r="Z74" i="7"/>
  <c r="D75" i="7"/>
  <c r="AF75" i="7"/>
  <c r="K76" i="7"/>
  <c r="AM76" i="7"/>
  <c r="Q77" i="7"/>
  <c r="AU77" i="7"/>
  <c r="Y78" i="7"/>
  <c r="C79" i="7"/>
  <c r="AF79" i="7"/>
  <c r="AJ61" i="7"/>
  <c r="AW63" i="7"/>
  <c r="M66" i="7"/>
  <c r="AA68" i="7"/>
  <c r="AO70" i="7"/>
  <c r="D73" i="7"/>
  <c r="S75" i="7"/>
  <c r="AF77" i="7"/>
  <c r="AS79" i="7"/>
  <c r="C81" i="7"/>
  <c r="J82" i="7"/>
  <c r="P83" i="7"/>
  <c r="W84" i="7"/>
  <c r="AE85" i="7"/>
  <c r="AK86" i="7"/>
  <c r="AR87" i="7"/>
  <c r="AY88" i="7"/>
  <c r="AV89" i="7"/>
  <c r="AO90" i="7"/>
  <c r="AG91" i="7"/>
  <c r="Z92" i="7"/>
  <c r="S93" i="7"/>
  <c r="K94" i="7"/>
  <c r="D95" i="7"/>
  <c r="AU95" i="7"/>
  <c r="AM96" i="7"/>
  <c r="AF97" i="7"/>
  <c r="Y98" i="7"/>
  <c r="Q99" i="7"/>
  <c r="J100" i="7"/>
  <c r="C101" i="7"/>
  <c r="AS101" i="7"/>
  <c r="AL102" i="7"/>
  <c r="AE103" i="7"/>
  <c r="W104" i="7"/>
  <c r="P105" i="7"/>
  <c r="I106" i="7"/>
  <c r="AY106" i="7"/>
  <c r="AF107" i="7"/>
  <c r="C108" i="7"/>
  <c r="Y108" i="7"/>
  <c r="AT108" i="7"/>
  <c r="Q109" i="7"/>
  <c r="AM109" i="7"/>
  <c r="N62" i="7"/>
  <c r="AA64" i="7"/>
  <c r="AP66" i="7"/>
  <c r="E69" i="7"/>
  <c r="S71" i="7"/>
  <c r="AG73" i="7"/>
  <c r="AU75" i="7"/>
  <c r="J78" i="7"/>
  <c r="J80" i="7"/>
  <c r="Q81" i="7"/>
  <c r="W82" i="7"/>
  <c r="AE83" i="7"/>
  <c r="AL84" i="7"/>
  <c r="AR85" i="7"/>
  <c r="AY86" i="7"/>
  <c r="I88" i="7"/>
  <c r="O89" i="7"/>
  <c r="I90" i="7"/>
  <c r="AY90" i="7"/>
  <c r="AR91" i="7"/>
  <c r="AK92" i="7"/>
  <c r="AC93" i="7"/>
  <c r="V94" i="7"/>
  <c r="O95" i="7"/>
  <c r="G96" i="7"/>
  <c r="AX96" i="7"/>
  <c r="AQ97" i="7"/>
  <c r="AI98" i="7"/>
  <c r="AB99" i="7"/>
  <c r="U100" i="7"/>
  <c r="M101" i="7"/>
  <c r="F102" i="7"/>
  <c r="AW102" i="7"/>
  <c r="AO103" i="7"/>
  <c r="AH104" i="7"/>
  <c r="AA105" i="7"/>
  <c r="S106" i="7"/>
  <c r="L107" i="7"/>
  <c r="AK107" i="7"/>
  <c r="I108" i="7"/>
  <c r="AD108" i="7"/>
  <c r="AY108" i="7"/>
  <c r="W109" i="7"/>
  <c r="AR109" i="7"/>
  <c r="AC60" i="7"/>
  <c r="AP62" i="7"/>
  <c r="G65" i="7"/>
  <c r="T67" i="7"/>
  <c r="AG69" i="7"/>
  <c r="AV71" i="7"/>
  <c r="K74" i="7"/>
  <c r="Y76" i="7"/>
  <c r="AM78" i="7"/>
  <c r="Y80" i="7"/>
  <c r="AE81" i="7"/>
  <c r="AL82" i="7"/>
  <c r="AS83" i="7"/>
  <c r="AY84" i="7"/>
  <c r="I86" i="7"/>
  <c r="P87" i="7"/>
  <c r="V88" i="7"/>
  <c r="AA89" i="7"/>
  <c r="S90" i="7"/>
  <c r="L91" i="7"/>
  <c r="E92" i="7"/>
  <c r="AU92" i="7"/>
  <c r="AN93" i="7"/>
  <c r="AG94" i="7"/>
  <c r="Y95" i="7"/>
  <c r="R96" i="7"/>
  <c r="K97" i="7"/>
  <c r="C98" i="7"/>
  <c r="AT98" i="7"/>
  <c r="AM99" i="7"/>
  <c r="AE100" i="7"/>
  <c r="X101" i="7"/>
  <c r="Q102" i="7"/>
  <c r="I103" i="7"/>
  <c r="B104" i="7"/>
  <c r="AS104" i="7"/>
  <c r="AK105" i="7"/>
  <c r="AD106" i="7"/>
  <c r="U107" i="7"/>
  <c r="AQ107" i="7"/>
  <c r="N108" i="7"/>
  <c r="AI108" i="7"/>
  <c r="G109" i="7"/>
  <c r="AB109" i="7"/>
  <c r="AW109" i="7"/>
  <c r="G61" i="7"/>
  <c r="U63" i="7"/>
  <c r="AI65" i="7"/>
  <c r="AV67" i="7"/>
  <c r="M70" i="7"/>
  <c r="Z72" i="7"/>
  <c r="AM74" i="7"/>
  <c r="D77" i="7"/>
  <c r="Q79" i="7"/>
  <c r="AL80" i="7"/>
  <c r="AS81" i="7"/>
  <c r="C83" i="7"/>
  <c r="I84" i="7"/>
  <c r="P85" i="7"/>
  <c r="W86" i="7"/>
  <c r="AC87" i="7"/>
  <c r="AK88" i="7"/>
  <c r="AK89" i="7"/>
  <c r="AD90" i="7"/>
  <c r="W91" i="7"/>
  <c r="O92" i="7"/>
  <c r="H93" i="7"/>
  <c r="AY93" i="7"/>
  <c r="AQ94" i="7"/>
  <c r="AJ95" i="7"/>
  <c r="AC96" i="7"/>
  <c r="U97" i="7"/>
  <c r="N98" i="7"/>
  <c r="G99" i="7"/>
  <c r="AW99" i="7"/>
  <c r="AP100" i="7"/>
  <c r="AI101" i="7"/>
  <c r="AA102" i="7"/>
  <c r="T103" i="7"/>
  <c r="M104" i="7"/>
  <c r="E105" i="7"/>
  <c r="AV105" i="7"/>
  <c r="AO106" i="7"/>
  <c r="AA107" i="7"/>
  <c r="AV107" i="7"/>
  <c r="S108" i="7"/>
  <c r="AO108" i="7"/>
  <c r="L109" i="7"/>
  <c r="AG109" i="7"/>
  <c r="E60" i="9"/>
  <c r="I60" i="9"/>
  <c r="M60" i="9"/>
  <c r="Q60" i="9"/>
  <c r="U60" i="9"/>
  <c r="E61" i="9"/>
  <c r="I61" i="9"/>
  <c r="M61" i="9"/>
  <c r="Q61" i="9"/>
  <c r="U61" i="9"/>
  <c r="E62" i="9"/>
  <c r="I62" i="9"/>
  <c r="M62" i="9"/>
  <c r="Q62" i="9"/>
  <c r="U62" i="9"/>
  <c r="E63" i="9"/>
  <c r="I63" i="9"/>
  <c r="M63" i="9"/>
  <c r="Q63" i="9"/>
  <c r="B60" i="9"/>
  <c r="F60" i="9"/>
  <c r="J60" i="9"/>
  <c r="N60" i="9"/>
  <c r="R60" i="9"/>
  <c r="B61" i="9"/>
  <c r="F61" i="9"/>
  <c r="J61" i="9"/>
  <c r="N61" i="9"/>
  <c r="R61" i="9"/>
  <c r="B62" i="9"/>
  <c r="F62" i="9"/>
  <c r="J62" i="9"/>
  <c r="N62" i="9"/>
  <c r="R62" i="9"/>
  <c r="B63" i="9"/>
  <c r="F63" i="9"/>
  <c r="J63" i="9"/>
  <c r="N63" i="9"/>
  <c r="R63" i="9"/>
  <c r="B64" i="9"/>
  <c r="F64" i="9"/>
  <c r="J64" i="9"/>
  <c r="N64" i="9"/>
  <c r="R64" i="9"/>
  <c r="B65" i="9"/>
  <c r="F65" i="9"/>
  <c r="J65" i="9"/>
  <c r="N65" i="9"/>
  <c r="R65" i="9"/>
  <c r="B66" i="9"/>
  <c r="F66" i="9"/>
  <c r="J66" i="9"/>
  <c r="N66" i="9"/>
  <c r="R66" i="9"/>
  <c r="B67" i="9"/>
  <c r="F67" i="9"/>
  <c r="J67" i="9"/>
  <c r="N67" i="9"/>
  <c r="R67" i="9"/>
  <c r="B68" i="9"/>
  <c r="F68" i="9"/>
  <c r="J68" i="9"/>
  <c r="N68" i="9"/>
  <c r="R68" i="9"/>
  <c r="B69" i="9"/>
  <c r="F69" i="9"/>
  <c r="J69" i="9"/>
  <c r="N69" i="9"/>
  <c r="R69" i="9"/>
  <c r="B70" i="9"/>
  <c r="F70" i="9"/>
  <c r="J70" i="9"/>
  <c r="N70" i="9"/>
  <c r="R70" i="9"/>
  <c r="B71" i="9"/>
  <c r="F71" i="9"/>
  <c r="J71" i="9"/>
  <c r="N71" i="9"/>
  <c r="R71" i="9"/>
  <c r="B72" i="9"/>
  <c r="F72" i="9"/>
  <c r="J72" i="9"/>
  <c r="N72" i="9"/>
  <c r="R72" i="9"/>
  <c r="B73" i="9"/>
  <c r="F73" i="9"/>
  <c r="J73" i="9"/>
  <c r="N73" i="9"/>
  <c r="R73" i="9"/>
  <c r="B74" i="9"/>
  <c r="F74" i="9"/>
  <c r="J74" i="9"/>
  <c r="N74" i="9"/>
  <c r="R74" i="9"/>
  <c r="B75" i="9"/>
  <c r="F75" i="9"/>
  <c r="J75" i="9"/>
  <c r="N75" i="9"/>
  <c r="R75" i="9"/>
  <c r="B76" i="9"/>
  <c r="F76" i="9"/>
  <c r="J76" i="9"/>
  <c r="N76" i="9"/>
  <c r="R76" i="9"/>
  <c r="B77" i="9"/>
  <c r="F77" i="9"/>
  <c r="J77" i="9"/>
  <c r="N77" i="9"/>
  <c r="R77" i="9"/>
  <c r="B78" i="9"/>
  <c r="F78" i="9"/>
  <c r="J78" i="9"/>
  <c r="N78" i="9"/>
  <c r="R78" i="9"/>
  <c r="B79" i="9"/>
  <c r="F79" i="9"/>
  <c r="J79" i="9"/>
  <c r="N79" i="9"/>
  <c r="R79" i="9"/>
  <c r="C60" i="9"/>
  <c r="G60" i="9"/>
  <c r="K60" i="9"/>
  <c r="O60" i="9"/>
  <c r="S60" i="9"/>
  <c r="C61" i="9"/>
  <c r="G61" i="9"/>
  <c r="K61" i="9"/>
  <c r="O61" i="9"/>
  <c r="S61" i="9"/>
  <c r="C62" i="9"/>
  <c r="G62" i="9"/>
  <c r="K62" i="9"/>
  <c r="O62" i="9"/>
  <c r="S62" i="9"/>
  <c r="C63" i="9"/>
  <c r="G63" i="9"/>
  <c r="K63" i="9"/>
  <c r="O63" i="9"/>
  <c r="S63" i="9"/>
  <c r="C64" i="9"/>
  <c r="G64" i="9"/>
  <c r="K64" i="9"/>
  <c r="O64" i="9"/>
  <c r="S64" i="9"/>
  <c r="C65" i="9"/>
  <c r="G65" i="9"/>
  <c r="K65" i="9"/>
  <c r="O65" i="9"/>
  <c r="S65" i="9"/>
  <c r="C66" i="9"/>
  <c r="G66" i="9"/>
  <c r="K66" i="9"/>
  <c r="O66" i="9"/>
  <c r="S66" i="9"/>
  <c r="C67" i="9"/>
  <c r="G67" i="9"/>
  <c r="K67" i="9"/>
  <c r="O67" i="9"/>
  <c r="S67" i="9"/>
  <c r="C68" i="9"/>
  <c r="G68" i="9"/>
  <c r="K68" i="9"/>
  <c r="O68" i="9"/>
  <c r="S68" i="9"/>
  <c r="C69" i="9"/>
  <c r="G69" i="9"/>
  <c r="K69" i="9"/>
  <c r="O69" i="9"/>
  <c r="S69" i="9"/>
  <c r="C70" i="9"/>
  <c r="G70" i="9"/>
  <c r="K70" i="9"/>
  <c r="O70" i="9"/>
  <c r="S70" i="9"/>
  <c r="C71" i="9"/>
  <c r="G71" i="9"/>
  <c r="K71" i="9"/>
  <c r="O71" i="9"/>
  <c r="S71" i="9"/>
  <c r="C72" i="9"/>
  <c r="G72" i="9"/>
  <c r="K72" i="9"/>
  <c r="O72" i="9"/>
  <c r="S72" i="9"/>
  <c r="C73" i="9"/>
  <c r="G73" i="9"/>
  <c r="K73" i="9"/>
  <c r="O73" i="9"/>
  <c r="S73" i="9"/>
  <c r="C74" i="9"/>
  <c r="G74" i="9"/>
  <c r="K74" i="9"/>
  <c r="O74" i="9"/>
  <c r="S74" i="9"/>
  <c r="C75" i="9"/>
  <c r="G75" i="9"/>
  <c r="K75" i="9"/>
  <c r="O75" i="9"/>
  <c r="S75" i="9"/>
  <c r="C76" i="9"/>
  <c r="G76" i="9"/>
  <c r="K76" i="9"/>
  <c r="O76" i="9"/>
  <c r="S76" i="9"/>
  <c r="C77" i="9"/>
  <c r="G77" i="9"/>
  <c r="K77" i="9"/>
  <c r="O77" i="9"/>
  <c r="S77" i="9"/>
  <c r="C78" i="9"/>
  <c r="G78" i="9"/>
  <c r="K78" i="9"/>
  <c r="O78" i="9"/>
  <c r="S78" i="9"/>
  <c r="C79" i="9"/>
  <c r="G79" i="9"/>
  <c r="K79" i="9"/>
  <c r="O79" i="9"/>
  <c r="S79" i="9"/>
  <c r="D60" i="9"/>
  <c r="H60" i="9"/>
  <c r="L60" i="9"/>
  <c r="P60" i="9"/>
  <c r="T60" i="9"/>
  <c r="D61" i="9"/>
  <c r="H61" i="9"/>
  <c r="L61" i="9"/>
  <c r="P61" i="9"/>
  <c r="T61" i="9"/>
  <c r="D62" i="9"/>
  <c r="H62" i="9"/>
  <c r="L62" i="9"/>
  <c r="P62" i="9"/>
  <c r="T62" i="9"/>
  <c r="D63" i="9"/>
  <c r="H63" i="9"/>
  <c r="L63" i="9"/>
  <c r="P63" i="9"/>
  <c r="T63" i="9"/>
  <c r="D64" i="9"/>
  <c r="H64" i="9"/>
  <c r="L64" i="9"/>
  <c r="P64" i="9"/>
  <c r="T64" i="9"/>
  <c r="D65" i="9"/>
  <c r="H65" i="9"/>
  <c r="L65" i="9"/>
  <c r="P65" i="9"/>
  <c r="T65" i="9"/>
  <c r="D66" i="9"/>
  <c r="H66" i="9"/>
  <c r="L66" i="9"/>
  <c r="P66" i="9"/>
  <c r="T66" i="9"/>
  <c r="D67" i="9"/>
  <c r="H67" i="9"/>
  <c r="L67" i="9"/>
  <c r="P67" i="9"/>
  <c r="T67" i="9"/>
  <c r="D68" i="9"/>
  <c r="H68" i="9"/>
  <c r="L68" i="9"/>
  <c r="P68" i="9"/>
  <c r="T68" i="9"/>
  <c r="D69" i="9"/>
  <c r="H69" i="9"/>
  <c r="L69" i="9"/>
  <c r="P69" i="9"/>
  <c r="T69" i="9"/>
  <c r="D70" i="9"/>
  <c r="H70" i="9"/>
  <c r="L70" i="9"/>
  <c r="P70" i="9"/>
  <c r="T70" i="9"/>
  <c r="D71" i="9"/>
  <c r="H71" i="9"/>
  <c r="L71" i="9"/>
  <c r="P71" i="9"/>
  <c r="T71" i="9"/>
  <c r="D72" i="9"/>
  <c r="H72" i="9"/>
  <c r="L72" i="9"/>
  <c r="P72" i="9"/>
  <c r="T72" i="9"/>
  <c r="D73" i="9"/>
  <c r="H73" i="9"/>
  <c r="L73" i="9"/>
  <c r="P73" i="9"/>
  <c r="T73" i="9"/>
  <c r="D74" i="9"/>
  <c r="H74" i="9"/>
  <c r="L74" i="9"/>
  <c r="P74" i="9"/>
  <c r="T74" i="9"/>
  <c r="D75" i="9"/>
  <c r="H75" i="9"/>
  <c r="L75" i="9"/>
  <c r="P75" i="9"/>
  <c r="T75" i="9"/>
  <c r="D76" i="9"/>
  <c r="H76" i="9"/>
  <c r="L76" i="9"/>
  <c r="P76" i="9"/>
  <c r="T76" i="9"/>
  <c r="D77" i="9"/>
  <c r="H77" i="9"/>
  <c r="L77" i="9"/>
  <c r="P77" i="9"/>
  <c r="T77" i="9"/>
  <c r="D78" i="9"/>
  <c r="H78" i="9"/>
  <c r="L78" i="9"/>
  <c r="P78" i="9"/>
  <c r="T78" i="9"/>
  <c r="D79" i="9"/>
  <c r="H79" i="9"/>
  <c r="L79" i="9"/>
  <c r="P79" i="9"/>
  <c r="T79" i="9"/>
  <c r="I64" i="9"/>
  <c r="E65" i="9"/>
  <c r="U65" i="9"/>
  <c r="Q66" i="9"/>
  <c r="M67" i="9"/>
  <c r="I68" i="9"/>
  <c r="E69" i="9"/>
  <c r="U69" i="9"/>
  <c r="Q70" i="9"/>
  <c r="M71" i="9"/>
  <c r="I72" i="9"/>
  <c r="E73" i="9"/>
  <c r="U73" i="9"/>
  <c r="Q74" i="9"/>
  <c r="M75" i="9"/>
  <c r="I76" i="9"/>
  <c r="E77" i="9"/>
  <c r="U77" i="9"/>
  <c r="Q78" i="9"/>
  <c r="M79" i="9"/>
  <c r="M64" i="9"/>
  <c r="I65" i="9"/>
  <c r="E66" i="9"/>
  <c r="U66" i="9"/>
  <c r="Q67" i="9"/>
  <c r="M68" i="9"/>
  <c r="I69" i="9"/>
  <c r="E70" i="9"/>
  <c r="U70" i="9"/>
  <c r="Q71" i="9"/>
  <c r="M72" i="9"/>
  <c r="I73" i="9"/>
  <c r="E74" i="9"/>
  <c r="U74" i="9"/>
  <c r="Q75" i="9"/>
  <c r="M76" i="9"/>
  <c r="I77" i="9"/>
  <c r="E78" i="9"/>
  <c r="U78" i="9"/>
  <c r="Q79" i="9"/>
  <c r="U63" i="9"/>
  <c r="Q64" i="9"/>
  <c r="M65" i="9"/>
  <c r="I66" i="9"/>
  <c r="E67" i="9"/>
  <c r="U67" i="9"/>
  <c r="Q68" i="9"/>
  <c r="M69" i="9"/>
  <c r="I70" i="9"/>
  <c r="E71" i="9"/>
  <c r="U71" i="9"/>
  <c r="Q72" i="9"/>
  <c r="M73" i="9"/>
  <c r="I74" i="9"/>
  <c r="E75" i="9"/>
  <c r="U75" i="9"/>
  <c r="Q76" i="9"/>
  <c r="M77" i="9"/>
  <c r="I78" i="9"/>
  <c r="E79" i="9"/>
  <c r="U79" i="9"/>
  <c r="E64" i="9"/>
  <c r="U64" i="9"/>
  <c r="Q65" i="9"/>
  <c r="M66" i="9"/>
  <c r="I67" i="9"/>
  <c r="E68" i="9"/>
  <c r="U68" i="9"/>
  <c r="Q69" i="9"/>
  <c r="M70" i="9"/>
  <c r="I71" i="9"/>
  <c r="E72" i="9"/>
  <c r="U72" i="9"/>
  <c r="Q73" i="9"/>
  <c r="M74" i="9"/>
  <c r="I75" i="9"/>
  <c r="E76" i="9"/>
  <c r="U76" i="9"/>
  <c r="Q77" i="9"/>
  <c r="M78" i="9"/>
  <c r="I79" i="9"/>
  <c r="E32" i="5"/>
  <c r="F32" i="5"/>
  <c r="F33" i="5"/>
  <c r="F34" i="5"/>
  <c r="C33" i="5"/>
  <c r="C34" i="5"/>
  <c r="C35" i="5"/>
  <c r="E35" i="5"/>
  <c r="D34" i="5"/>
  <c r="D35" i="5"/>
  <c r="C32" i="5"/>
  <c r="E33" i="5"/>
  <c r="F35" i="5"/>
  <c r="D32" i="5"/>
  <c r="D33" i="5"/>
  <c r="E34" i="5"/>
  <c r="O20" i="5" a="1"/>
  <c r="K83" i="16"/>
  <c r="C63" i="5" a="1"/>
  <c r="C58" i="5" a="1"/>
  <c r="V60" i="8"/>
  <c r="Z60" i="8"/>
  <c r="AD60" i="8"/>
  <c r="AH60" i="8"/>
  <c r="V61" i="8"/>
  <c r="Z61" i="8"/>
  <c r="AD61" i="8"/>
  <c r="AH61" i="8"/>
  <c r="V62" i="8"/>
  <c r="Z62" i="8"/>
  <c r="AD62" i="8"/>
  <c r="AH62" i="8"/>
  <c r="V63" i="8"/>
  <c r="Z63" i="8"/>
  <c r="AD63" i="8"/>
  <c r="AH63" i="8"/>
  <c r="V64" i="8"/>
  <c r="Z64" i="8"/>
  <c r="AD64" i="8"/>
  <c r="AH64" i="8"/>
  <c r="V65" i="8"/>
  <c r="Z65" i="8"/>
  <c r="AD65" i="8"/>
  <c r="AH65" i="8"/>
  <c r="V66" i="8"/>
  <c r="Z66" i="8"/>
  <c r="AD66" i="8"/>
  <c r="AH66" i="8"/>
  <c r="V67" i="8"/>
  <c r="Z67" i="8"/>
  <c r="AD67" i="8"/>
  <c r="AH67" i="8"/>
  <c r="V68" i="8"/>
  <c r="Z68" i="8"/>
  <c r="AD68" i="8"/>
  <c r="AH68" i="8"/>
  <c r="V69" i="8"/>
  <c r="Z69" i="8"/>
  <c r="AD69" i="8"/>
  <c r="AH69" i="8"/>
  <c r="V70" i="8"/>
  <c r="Z70" i="8"/>
  <c r="AD70" i="8"/>
  <c r="AH70" i="8"/>
  <c r="V71" i="8"/>
  <c r="Z71" i="8"/>
  <c r="AD71" i="8"/>
  <c r="AH71" i="8"/>
  <c r="V72" i="8"/>
  <c r="Z72" i="8"/>
  <c r="AD72" i="8"/>
  <c r="AH72" i="8"/>
  <c r="V73" i="8"/>
  <c r="Z73" i="8"/>
  <c r="AD73" i="8"/>
  <c r="AH73" i="8"/>
  <c r="V74" i="8"/>
  <c r="Z74" i="8"/>
  <c r="AD74" i="8"/>
  <c r="AH74" i="8"/>
  <c r="V75" i="8"/>
  <c r="Z75" i="8"/>
  <c r="AD75" i="8"/>
  <c r="AH75" i="8"/>
  <c r="T60" i="8"/>
  <c r="X60" i="8"/>
  <c r="AB60" i="8"/>
  <c r="AF60" i="8"/>
  <c r="T61" i="8"/>
  <c r="X61" i="8"/>
  <c r="AB61" i="8"/>
  <c r="AF61" i="8"/>
  <c r="T62" i="8"/>
  <c r="X62" i="8"/>
  <c r="AB62" i="8"/>
  <c r="AF62" i="8"/>
  <c r="T63" i="8"/>
  <c r="X63" i="8"/>
  <c r="AB63" i="8"/>
  <c r="AF63" i="8"/>
  <c r="T64" i="8"/>
  <c r="X64" i="8"/>
  <c r="AB64" i="8"/>
  <c r="AF64" i="8"/>
  <c r="T65" i="8"/>
  <c r="X65" i="8"/>
  <c r="AB65" i="8"/>
  <c r="AF65" i="8"/>
  <c r="T66" i="8"/>
  <c r="X66" i="8"/>
  <c r="AB66" i="8"/>
  <c r="AF66" i="8"/>
  <c r="T67" i="8"/>
  <c r="X67" i="8"/>
  <c r="AB67" i="8"/>
  <c r="AF67" i="8"/>
  <c r="T68" i="8"/>
  <c r="X68" i="8"/>
  <c r="AB68" i="8"/>
  <c r="AF68" i="8"/>
  <c r="T69" i="8"/>
  <c r="X69" i="8"/>
  <c r="AB69" i="8"/>
  <c r="AF69" i="8"/>
  <c r="T70" i="8"/>
  <c r="X70" i="8"/>
  <c r="AB70" i="8"/>
  <c r="AF70" i="8"/>
  <c r="T71" i="8"/>
  <c r="X71" i="8"/>
  <c r="AB71" i="8"/>
  <c r="AF71" i="8"/>
  <c r="T72" i="8"/>
  <c r="X72" i="8"/>
  <c r="AB72" i="8"/>
  <c r="AF72" i="8"/>
  <c r="T73" i="8"/>
  <c r="X73" i="8"/>
  <c r="AB73" i="8"/>
  <c r="AF73" i="8"/>
  <c r="T74" i="8"/>
  <c r="X74" i="8"/>
  <c r="AB74" i="8"/>
  <c r="AF74" i="8"/>
  <c r="T75" i="8"/>
  <c r="X75" i="8"/>
  <c r="AB75" i="8"/>
  <c r="AF75" i="8"/>
  <c r="AA60" i="8"/>
  <c r="AI60" i="8"/>
  <c r="AA61" i="8"/>
  <c r="AI61" i="8"/>
  <c r="AA62" i="8"/>
  <c r="AI62" i="8"/>
  <c r="AA63" i="8"/>
  <c r="AI63" i="8"/>
  <c r="AA64" i="8"/>
  <c r="AI64" i="8"/>
  <c r="AA65" i="8"/>
  <c r="AI65" i="8"/>
  <c r="AA66" i="8"/>
  <c r="AI66" i="8"/>
  <c r="AA67" i="8"/>
  <c r="AI67" i="8"/>
  <c r="AA68" i="8"/>
  <c r="AI68" i="8"/>
  <c r="AA69" i="8"/>
  <c r="AI69" i="8"/>
  <c r="AA70" i="8"/>
  <c r="AI70" i="8"/>
  <c r="AA71" i="8"/>
  <c r="AI71" i="8"/>
  <c r="AA72" i="8"/>
  <c r="AI72" i="8"/>
  <c r="AA73" i="8"/>
  <c r="AI73" i="8"/>
  <c r="AA74" i="8"/>
  <c r="AI74" i="8"/>
  <c r="AA75" i="8"/>
  <c r="AI75" i="8"/>
  <c r="U60" i="8"/>
  <c r="AC60" i="8"/>
  <c r="U61" i="8"/>
  <c r="AC61" i="8"/>
  <c r="U62" i="8"/>
  <c r="AC62" i="8"/>
  <c r="U63" i="8"/>
  <c r="AC63" i="8"/>
  <c r="U64" i="8"/>
  <c r="AC64" i="8"/>
  <c r="U65" i="8"/>
  <c r="AC65" i="8"/>
  <c r="U66" i="8"/>
  <c r="AC66" i="8"/>
  <c r="U67" i="8"/>
  <c r="AC67" i="8"/>
  <c r="U68" i="8"/>
  <c r="AC68" i="8"/>
  <c r="U69" i="8"/>
  <c r="AC69" i="8"/>
  <c r="U70" i="8"/>
  <c r="AC70" i="8"/>
  <c r="U71" i="8"/>
  <c r="AC71" i="8"/>
  <c r="U72" i="8"/>
  <c r="AC72" i="8"/>
  <c r="U73" i="8"/>
  <c r="AC73" i="8"/>
  <c r="U74" i="8"/>
  <c r="AC74" i="8"/>
  <c r="U75" i="8"/>
  <c r="AC75" i="8"/>
  <c r="Y60" i="8"/>
  <c r="AG60" i="8"/>
  <c r="Y61" i="8"/>
  <c r="AG61" i="8"/>
  <c r="Y62" i="8"/>
  <c r="AG62" i="8"/>
  <c r="Y63" i="8"/>
  <c r="AG63" i="8"/>
  <c r="Y64" i="8"/>
  <c r="AG64" i="8"/>
  <c r="Y65" i="8"/>
  <c r="AG65" i="8"/>
  <c r="Y66" i="8"/>
  <c r="AG66" i="8"/>
  <c r="Y67" i="8"/>
  <c r="AG67" i="8"/>
  <c r="Y68" i="8"/>
  <c r="AG68" i="8"/>
  <c r="Y69" i="8"/>
  <c r="AG69" i="8"/>
  <c r="Y70" i="8"/>
  <c r="AG70" i="8"/>
  <c r="Y71" i="8"/>
  <c r="AG71" i="8"/>
  <c r="Y72" i="8"/>
  <c r="AG72" i="8"/>
  <c r="Y73" i="8"/>
  <c r="AG73" i="8"/>
  <c r="Y74" i="8"/>
  <c r="AG74" i="8"/>
  <c r="Y75" i="8"/>
  <c r="AG75" i="8"/>
  <c r="W60" i="8"/>
  <c r="W62" i="8"/>
  <c r="W64" i="8"/>
  <c r="W66" i="8"/>
  <c r="W68" i="8"/>
  <c r="W70" i="8"/>
  <c r="W72" i="8"/>
  <c r="W74" i="8"/>
  <c r="AE60" i="8"/>
  <c r="AE62" i="8"/>
  <c r="AE64" i="8"/>
  <c r="AE66" i="8"/>
  <c r="AE68" i="8"/>
  <c r="AE70" i="8"/>
  <c r="AE72" i="8"/>
  <c r="AE74" i="8"/>
  <c r="AE61" i="8"/>
  <c r="AE63" i="8"/>
  <c r="AE65" i="8"/>
  <c r="AE67" i="8"/>
  <c r="AE69" i="8"/>
  <c r="AE71" i="8"/>
  <c r="AE73" i="8"/>
  <c r="AE75" i="8"/>
  <c r="W61" i="8"/>
  <c r="W69" i="8"/>
  <c r="W63" i="8"/>
  <c r="W71" i="8"/>
  <c r="W67" i="8"/>
  <c r="W75" i="8"/>
  <c r="W65" i="8"/>
  <c r="W73" i="8"/>
  <c r="G38" i="5"/>
  <c r="G40" i="5"/>
  <c r="G42" i="5"/>
  <c r="G44" i="5"/>
  <c r="J38" i="5"/>
  <c r="J40" i="5"/>
  <c r="J42" i="5"/>
  <c r="J44" i="5"/>
  <c r="I38" i="5"/>
  <c r="I40" i="5"/>
  <c r="I42" i="5"/>
  <c r="I44" i="5"/>
  <c r="H38" i="5"/>
  <c r="H40" i="5"/>
  <c r="H42" i="5"/>
  <c r="H44" i="5"/>
  <c r="C39" i="5"/>
  <c r="C41" i="5"/>
  <c r="C43" i="5"/>
  <c r="C45" i="5"/>
  <c r="F39" i="5"/>
  <c r="F41" i="5"/>
  <c r="F43" i="5"/>
  <c r="F45" i="5"/>
  <c r="E39" i="5"/>
  <c r="E41" i="5"/>
  <c r="E43" i="5"/>
  <c r="E45" i="5"/>
  <c r="D39" i="5"/>
  <c r="D41" i="5"/>
  <c r="D43" i="5"/>
  <c r="D45" i="5"/>
  <c r="G39" i="5"/>
  <c r="G41" i="5"/>
  <c r="G43" i="5"/>
  <c r="G45" i="5"/>
  <c r="J39" i="5"/>
  <c r="J41" i="5"/>
  <c r="J43" i="5"/>
  <c r="J45" i="5"/>
  <c r="I39" i="5"/>
  <c r="I41" i="5"/>
  <c r="I43" i="5"/>
  <c r="I45" i="5"/>
  <c r="H39" i="5"/>
  <c r="H41" i="5"/>
  <c r="H43" i="5"/>
  <c r="H45" i="5"/>
  <c r="C38" i="5"/>
  <c r="C40" i="5"/>
  <c r="C42" i="5"/>
  <c r="C44" i="5"/>
  <c r="F38" i="5"/>
  <c r="F40" i="5"/>
  <c r="F42" i="5"/>
  <c r="F44" i="5"/>
  <c r="E38" i="5"/>
  <c r="E40" i="5"/>
  <c r="E42" i="5"/>
  <c r="E44" i="5"/>
  <c r="D38" i="5"/>
  <c r="D40" i="5"/>
  <c r="D42" i="5"/>
  <c r="D44" i="5"/>
  <c r="O2" i="5" a="1"/>
  <c r="E49" i="5"/>
  <c r="C49" i="5"/>
  <c r="E48" i="5"/>
  <c r="C48" i="5"/>
  <c r="D50" i="5"/>
  <c r="C50" i="5"/>
  <c r="D49" i="5"/>
  <c r="D48" i="5"/>
  <c r="E50" i="5"/>
  <c r="B60" i="8" a="1"/>
  <c r="C53" i="5" a="1"/>
  <c r="C10" i="5" a="1"/>
  <c r="D81" i="8"/>
  <c r="B101" i="8" a="1"/>
  <c r="B101" i="8"/>
  <c r="B102" i="8"/>
  <c r="BC60" i="7"/>
  <c r="BG60" i="7"/>
  <c r="BK60" i="7"/>
  <c r="BO60" i="7"/>
  <c r="BS60" i="7"/>
  <c r="BW60" i="7"/>
  <c r="CA60" i="7"/>
  <c r="CE60" i="7"/>
  <c r="CI60" i="7"/>
  <c r="CM60" i="7"/>
  <c r="CQ60" i="7"/>
  <c r="CU60" i="7"/>
  <c r="CY60" i="7"/>
  <c r="BE61" i="7"/>
  <c r="BI61" i="7"/>
  <c r="BM61" i="7"/>
  <c r="BQ61" i="7"/>
  <c r="BU61" i="7"/>
  <c r="BY61" i="7"/>
  <c r="CC61" i="7"/>
  <c r="CG61" i="7"/>
  <c r="CK61" i="7"/>
  <c r="CO61" i="7"/>
  <c r="CS61" i="7"/>
  <c r="CW61" i="7"/>
  <c r="BC62" i="7"/>
  <c r="BG62" i="7"/>
  <c r="BK62" i="7"/>
  <c r="BO62" i="7"/>
  <c r="BS62" i="7"/>
  <c r="BW62" i="7"/>
  <c r="CA62" i="7"/>
  <c r="CE62" i="7"/>
  <c r="CI62" i="7"/>
  <c r="CM62" i="7"/>
  <c r="CQ62" i="7"/>
  <c r="CU62" i="7"/>
  <c r="CY62" i="7"/>
  <c r="BE63" i="7"/>
  <c r="BI63" i="7"/>
  <c r="BM63" i="7"/>
  <c r="BQ63" i="7"/>
  <c r="BU63" i="7"/>
  <c r="BY63" i="7"/>
  <c r="CC63" i="7"/>
  <c r="CG63" i="7"/>
  <c r="CK63" i="7"/>
  <c r="CO63" i="7"/>
  <c r="CS63" i="7"/>
  <c r="CW63" i="7"/>
  <c r="BC64" i="7"/>
  <c r="BG64" i="7"/>
  <c r="BK64" i="7"/>
  <c r="BO64" i="7"/>
  <c r="BS64" i="7"/>
  <c r="BW64" i="7"/>
  <c r="CA64" i="7"/>
  <c r="CE64" i="7"/>
  <c r="CI64" i="7"/>
  <c r="CM64" i="7"/>
  <c r="CQ64" i="7"/>
  <c r="CU64" i="7"/>
  <c r="CY64" i="7"/>
  <c r="BE65" i="7"/>
  <c r="BI65" i="7"/>
  <c r="BM65" i="7"/>
  <c r="BQ65" i="7"/>
  <c r="BU65" i="7"/>
  <c r="BY65" i="7"/>
  <c r="CC65" i="7"/>
  <c r="CG65" i="7"/>
  <c r="CK65" i="7"/>
  <c r="CO65" i="7"/>
  <c r="BD60" i="7"/>
  <c r="BH60" i="7"/>
  <c r="BL60" i="7"/>
  <c r="BP60" i="7"/>
  <c r="BT60" i="7"/>
  <c r="BX60" i="7"/>
  <c r="CB60" i="7"/>
  <c r="CF60" i="7"/>
  <c r="CJ60" i="7"/>
  <c r="CN60" i="7"/>
  <c r="CR60" i="7"/>
  <c r="CV60" i="7"/>
  <c r="BB61" i="7"/>
  <c r="BF61" i="7"/>
  <c r="BJ61" i="7"/>
  <c r="BN61" i="7"/>
  <c r="BR61" i="7"/>
  <c r="BV61" i="7"/>
  <c r="BZ61" i="7"/>
  <c r="CD61" i="7"/>
  <c r="CH61" i="7"/>
  <c r="CL61" i="7"/>
  <c r="CP61" i="7"/>
  <c r="CT61" i="7"/>
  <c r="CX61" i="7"/>
  <c r="BD62" i="7"/>
  <c r="BH62" i="7"/>
  <c r="BL62" i="7"/>
  <c r="BP62" i="7"/>
  <c r="BT62" i="7"/>
  <c r="BX62" i="7"/>
  <c r="CB62" i="7"/>
  <c r="CF62" i="7"/>
  <c r="CJ62" i="7"/>
  <c r="CN62" i="7"/>
  <c r="CR62" i="7"/>
  <c r="CV62" i="7"/>
  <c r="BB63" i="7"/>
  <c r="BF63" i="7"/>
  <c r="BJ63" i="7"/>
  <c r="BN63" i="7"/>
  <c r="BR63" i="7"/>
  <c r="BV63" i="7"/>
  <c r="BZ63" i="7"/>
  <c r="CD63" i="7"/>
  <c r="CH63" i="7"/>
  <c r="CL63" i="7"/>
  <c r="CP63" i="7"/>
  <c r="CT63" i="7"/>
  <c r="CX63" i="7"/>
  <c r="BD64" i="7"/>
  <c r="BH64" i="7"/>
  <c r="BL64" i="7"/>
  <c r="BP64" i="7"/>
  <c r="BT64" i="7"/>
  <c r="BX64" i="7"/>
  <c r="CB64" i="7"/>
  <c r="CF64" i="7"/>
  <c r="CJ64" i="7"/>
  <c r="CN64" i="7"/>
  <c r="CR64" i="7"/>
  <c r="CV64" i="7"/>
  <c r="BB65" i="7"/>
  <c r="BF65" i="7"/>
  <c r="BJ65" i="7"/>
  <c r="BN65" i="7"/>
  <c r="BR65" i="7"/>
  <c r="BV65" i="7"/>
  <c r="BZ65" i="7"/>
  <c r="CD65" i="7"/>
  <c r="CH65" i="7"/>
  <c r="CL65" i="7"/>
  <c r="CP65" i="7"/>
  <c r="BB60" i="7"/>
  <c r="BJ60" i="7"/>
  <c r="BR60" i="7"/>
  <c r="BZ60" i="7"/>
  <c r="CH60" i="7"/>
  <c r="CP60" i="7"/>
  <c r="CX60" i="7"/>
  <c r="BH61" i="7"/>
  <c r="BP61" i="7"/>
  <c r="BX61" i="7"/>
  <c r="CF61" i="7"/>
  <c r="CN61" i="7"/>
  <c r="CV61" i="7"/>
  <c r="BF62" i="7"/>
  <c r="BN62" i="7"/>
  <c r="BV62" i="7"/>
  <c r="CD62" i="7"/>
  <c r="CL62" i="7"/>
  <c r="CT62" i="7"/>
  <c r="BD63" i="7"/>
  <c r="BL63" i="7"/>
  <c r="BT63" i="7"/>
  <c r="CB63" i="7"/>
  <c r="CJ63" i="7"/>
  <c r="CR63" i="7"/>
  <c r="BB64" i="7"/>
  <c r="BJ64" i="7"/>
  <c r="BR64" i="7"/>
  <c r="BZ64" i="7"/>
  <c r="CH64" i="7"/>
  <c r="CP64" i="7"/>
  <c r="CX64" i="7"/>
  <c r="BH65" i="7"/>
  <c r="BP65" i="7"/>
  <c r="BX65" i="7"/>
  <c r="CF65" i="7"/>
  <c r="CN65" i="7"/>
  <c r="CT65" i="7"/>
  <c r="CX65" i="7"/>
  <c r="BD66" i="7"/>
  <c r="BH66" i="7"/>
  <c r="BL66" i="7"/>
  <c r="BP66" i="7"/>
  <c r="BT66" i="7"/>
  <c r="BX66" i="7"/>
  <c r="CB66" i="7"/>
  <c r="CF66" i="7"/>
  <c r="CJ66" i="7"/>
  <c r="CN66" i="7"/>
  <c r="CR66" i="7"/>
  <c r="CV66" i="7"/>
  <c r="BB67" i="7"/>
  <c r="BF67" i="7"/>
  <c r="BJ67" i="7"/>
  <c r="BN67" i="7"/>
  <c r="BR67" i="7"/>
  <c r="BV67" i="7"/>
  <c r="BZ67" i="7"/>
  <c r="CD67" i="7"/>
  <c r="CH67" i="7"/>
  <c r="CL67" i="7"/>
  <c r="CP67" i="7"/>
  <c r="CT67" i="7"/>
  <c r="CX67" i="7"/>
  <c r="BD68" i="7"/>
  <c r="BH68" i="7"/>
  <c r="BL68" i="7"/>
  <c r="BP68" i="7"/>
  <c r="BT68" i="7"/>
  <c r="BX68" i="7"/>
  <c r="CB68" i="7"/>
  <c r="CF68" i="7"/>
  <c r="CJ68" i="7"/>
  <c r="CN68" i="7"/>
  <c r="CR68" i="7"/>
  <c r="CV68" i="7"/>
  <c r="BB69" i="7"/>
  <c r="BF69" i="7"/>
  <c r="BJ69" i="7"/>
  <c r="BN69" i="7"/>
  <c r="BR69" i="7"/>
  <c r="BV69" i="7"/>
  <c r="BZ69" i="7"/>
  <c r="CD69" i="7"/>
  <c r="CH69" i="7"/>
  <c r="CL69" i="7"/>
  <c r="CP69" i="7"/>
  <c r="CT69" i="7"/>
  <c r="CX69" i="7"/>
  <c r="BD70" i="7"/>
  <c r="BH70" i="7"/>
  <c r="BL70" i="7"/>
  <c r="BP70" i="7"/>
  <c r="BT70" i="7"/>
  <c r="BX70" i="7"/>
  <c r="CB70" i="7"/>
  <c r="CF70" i="7"/>
  <c r="CJ70" i="7"/>
  <c r="CN70" i="7"/>
  <c r="CR70" i="7"/>
  <c r="CV70" i="7"/>
  <c r="BB71" i="7"/>
  <c r="BF71" i="7"/>
  <c r="BJ71" i="7"/>
  <c r="BN71" i="7"/>
  <c r="BR71" i="7"/>
  <c r="BV71" i="7"/>
  <c r="BZ71" i="7"/>
  <c r="CD71" i="7"/>
  <c r="CH71" i="7"/>
  <c r="CL71" i="7"/>
  <c r="CP71" i="7"/>
  <c r="CT71" i="7"/>
  <c r="CX71" i="7"/>
  <c r="BD72" i="7"/>
  <c r="BH72" i="7"/>
  <c r="BL72" i="7"/>
  <c r="BP72" i="7"/>
  <c r="BT72" i="7"/>
  <c r="BX72" i="7"/>
  <c r="CB72" i="7"/>
  <c r="CF72" i="7"/>
  <c r="CJ72" i="7"/>
  <c r="CN72" i="7"/>
  <c r="CR72" i="7"/>
  <c r="CV72" i="7"/>
  <c r="BB73" i="7"/>
  <c r="BF73" i="7"/>
  <c r="BJ73" i="7"/>
  <c r="BN73" i="7"/>
  <c r="BR73" i="7"/>
  <c r="BV73" i="7"/>
  <c r="BZ73" i="7"/>
  <c r="CD73" i="7"/>
  <c r="CH73" i="7"/>
  <c r="CL73" i="7"/>
  <c r="CP73" i="7"/>
  <c r="CT73" i="7"/>
  <c r="CX73" i="7"/>
  <c r="BD74" i="7"/>
  <c r="BH74" i="7"/>
  <c r="BL74" i="7"/>
  <c r="BP74" i="7"/>
  <c r="BT74" i="7"/>
  <c r="BX74" i="7"/>
  <c r="CB74" i="7"/>
  <c r="CF74" i="7"/>
  <c r="CJ74" i="7"/>
  <c r="CN74" i="7"/>
  <c r="CR74" i="7"/>
  <c r="CV74" i="7"/>
  <c r="BB75" i="7"/>
  <c r="BF75" i="7"/>
  <c r="BJ75" i="7"/>
  <c r="BN75" i="7"/>
  <c r="BR75" i="7"/>
  <c r="BV75" i="7"/>
  <c r="BZ75" i="7"/>
  <c r="CD75" i="7"/>
  <c r="CH75" i="7"/>
  <c r="CL75" i="7"/>
  <c r="CP75" i="7"/>
  <c r="CT75" i="7"/>
  <c r="CX75" i="7"/>
  <c r="BD76" i="7"/>
  <c r="BH76" i="7"/>
  <c r="BL76" i="7"/>
  <c r="BP76" i="7"/>
  <c r="BT76" i="7"/>
  <c r="BX76" i="7"/>
  <c r="CB76" i="7"/>
  <c r="CF76" i="7"/>
  <c r="CJ76" i="7"/>
  <c r="CN76" i="7"/>
  <c r="CR76" i="7"/>
  <c r="CV76" i="7"/>
  <c r="BB77" i="7"/>
  <c r="BF77" i="7"/>
  <c r="BJ77" i="7"/>
  <c r="BN77" i="7"/>
  <c r="BR77" i="7"/>
  <c r="BV77" i="7"/>
  <c r="BZ77" i="7"/>
  <c r="CD77" i="7"/>
  <c r="CH77" i="7"/>
  <c r="CL77" i="7"/>
  <c r="CP77" i="7"/>
  <c r="CT77" i="7"/>
  <c r="CX77" i="7"/>
  <c r="BD78" i="7"/>
  <c r="BH78" i="7"/>
  <c r="BL78" i="7"/>
  <c r="BP78" i="7"/>
  <c r="BT78" i="7"/>
  <c r="BX78" i="7"/>
  <c r="CB78" i="7"/>
  <c r="CF78" i="7"/>
  <c r="CJ78" i="7"/>
  <c r="CN78" i="7"/>
  <c r="CR78" i="7"/>
  <c r="CV78" i="7"/>
  <c r="BB79" i="7"/>
  <c r="BF79" i="7"/>
  <c r="BJ79" i="7"/>
  <c r="BN79" i="7"/>
  <c r="BR79" i="7"/>
  <c r="BV79" i="7"/>
  <c r="BZ79" i="7"/>
  <c r="CD79" i="7"/>
  <c r="CH79" i="7"/>
  <c r="CL79" i="7"/>
  <c r="CP79" i="7"/>
  <c r="CT79" i="7"/>
  <c r="CX79" i="7"/>
  <c r="BD80" i="7"/>
  <c r="BH80" i="7"/>
  <c r="BL80" i="7"/>
  <c r="BP80" i="7"/>
  <c r="BT80" i="7"/>
  <c r="BX80" i="7"/>
  <c r="CB80" i="7"/>
  <c r="CF80" i="7"/>
  <c r="CJ80" i="7"/>
  <c r="CN80" i="7"/>
  <c r="CR80" i="7"/>
  <c r="CV80" i="7"/>
  <c r="BB81" i="7"/>
  <c r="BF81" i="7"/>
  <c r="BJ81" i="7"/>
  <c r="BN81" i="7"/>
  <c r="BR81" i="7"/>
  <c r="BV81" i="7"/>
  <c r="BZ81" i="7"/>
  <c r="CD81" i="7"/>
  <c r="CH81" i="7"/>
  <c r="CL81" i="7"/>
  <c r="CP81" i="7"/>
  <c r="CT81" i="7"/>
  <c r="CX81" i="7"/>
  <c r="BD82" i="7"/>
  <c r="BH82" i="7"/>
  <c r="BL82" i="7"/>
  <c r="BP82" i="7"/>
  <c r="BT82" i="7"/>
  <c r="BX82" i="7"/>
  <c r="CB82" i="7"/>
  <c r="CF82" i="7"/>
  <c r="CJ82" i="7"/>
  <c r="CN82" i="7"/>
  <c r="CR82" i="7"/>
  <c r="CV82" i="7"/>
  <c r="BB83" i="7"/>
  <c r="BF83" i="7"/>
  <c r="BJ83" i="7"/>
  <c r="BN83" i="7"/>
  <c r="BR83" i="7"/>
  <c r="BV83" i="7"/>
  <c r="BZ83" i="7"/>
  <c r="CD83" i="7"/>
  <c r="CH83" i="7"/>
  <c r="CL83" i="7"/>
  <c r="CP83" i="7"/>
  <c r="CT83" i="7"/>
  <c r="CX83" i="7"/>
  <c r="BD84" i="7"/>
  <c r="BH84" i="7"/>
  <c r="BL84" i="7"/>
  <c r="BP84" i="7"/>
  <c r="BT84" i="7"/>
  <c r="BX84" i="7"/>
  <c r="CB84" i="7"/>
  <c r="CF84" i="7"/>
  <c r="CJ84" i="7"/>
  <c r="CN84" i="7"/>
  <c r="CR84" i="7"/>
  <c r="CV84" i="7"/>
  <c r="BB85" i="7"/>
  <c r="BF85" i="7"/>
  <c r="BJ85" i="7"/>
  <c r="BN85" i="7"/>
  <c r="BR85" i="7"/>
  <c r="BV85" i="7"/>
  <c r="BZ85" i="7"/>
  <c r="CD85" i="7"/>
  <c r="CH85" i="7"/>
  <c r="CL85" i="7"/>
  <c r="CP85" i="7"/>
  <c r="CT85" i="7"/>
  <c r="CX85" i="7"/>
  <c r="BD86" i="7"/>
  <c r="BH86" i="7"/>
  <c r="BL86" i="7"/>
  <c r="BP86" i="7"/>
  <c r="BT86" i="7"/>
  <c r="BX86" i="7"/>
  <c r="CB86" i="7"/>
  <c r="CF86" i="7"/>
  <c r="CJ86" i="7"/>
  <c r="CN86" i="7"/>
  <c r="CR86" i="7"/>
  <c r="CV86" i="7"/>
  <c r="BB87" i="7"/>
  <c r="BF87" i="7"/>
  <c r="BJ87" i="7"/>
  <c r="BN87" i="7"/>
  <c r="BR87" i="7"/>
  <c r="BV87" i="7"/>
  <c r="BZ87" i="7"/>
  <c r="CD87" i="7"/>
  <c r="CH87" i="7"/>
  <c r="CL87" i="7"/>
  <c r="CP87" i="7"/>
  <c r="CT87" i="7"/>
  <c r="CX87" i="7"/>
  <c r="BD88" i="7"/>
  <c r="BH88" i="7"/>
  <c r="BL88" i="7"/>
  <c r="BP88" i="7"/>
  <c r="BT88" i="7"/>
  <c r="BX88" i="7"/>
  <c r="CB88" i="7"/>
  <c r="CF88" i="7"/>
  <c r="CJ88" i="7"/>
  <c r="CN88" i="7"/>
  <c r="BE60" i="7"/>
  <c r="BM60" i="7"/>
  <c r="BU60" i="7"/>
  <c r="CC60" i="7"/>
  <c r="CK60" i="7"/>
  <c r="CS60" i="7"/>
  <c r="BC61" i="7"/>
  <c r="BK61" i="7"/>
  <c r="BS61" i="7"/>
  <c r="CA61" i="7"/>
  <c r="CI61" i="7"/>
  <c r="CQ61" i="7"/>
  <c r="CY61" i="7"/>
  <c r="BI62" i="7"/>
  <c r="BQ62" i="7"/>
  <c r="BY62" i="7"/>
  <c r="CG62" i="7"/>
  <c r="CO62" i="7"/>
  <c r="CW62" i="7"/>
  <c r="BG63" i="7"/>
  <c r="BO63" i="7"/>
  <c r="BW63" i="7"/>
  <c r="CE63" i="7"/>
  <c r="CM63" i="7"/>
  <c r="CU63" i="7"/>
  <c r="BE64" i="7"/>
  <c r="BM64" i="7"/>
  <c r="BU64" i="7"/>
  <c r="CC64" i="7"/>
  <c r="CK64" i="7"/>
  <c r="CS64" i="7"/>
  <c r="BC65" i="7"/>
  <c r="BK65" i="7"/>
  <c r="BS65" i="7"/>
  <c r="CA65" i="7"/>
  <c r="CI65" i="7"/>
  <c r="CQ65" i="7"/>
  <c r="CU65" i="7"/>
  <c r="CY65" i="7"/>
  <c r="BE66" i="7"/>
  <c r="BI66" i="7"/>
  <c r="BM66" i="7"/>
  <c r="BQ66" i="7"/>
  <c r="BU66" i="7"/>
  <c r="BY66" i="7"/>
  <c r="CC66" i="7"/>
  <c r="CG66" i="7"/>
  <c r="CK66" i="7"/>
  <c r="CO66" i="7"/>
  <c r="CS66" i="7"/>
  <c r="CW66" i="7"/>
  <c r="BC67" i="7"/>
  <c r="BG67" i="7"/>
  <c r="BK67" i="7"/>
  <c r="BO67" i="7"/>
  <c r="BS67" i="7"/>
  <c r="BW67" i="7"/>
  <c r="CA67" i="7"/>
  <c r="CE67" i="7"/>
  <c r="CI67" i="7"/>
  <c r="CM67" i="7"/>
  <c r="CQ67" i="7"/>
  <c r="CU67" i="7"/>
  <c r="CY67" i="7"/>
  <c r="BE68" i="7"/>
  <c r="BI68" i="7"/>
  <c r="BM68" i="7"/>
  <c r="BQ68" i="7"/>
  <c r="BU68" i="7"/>
  <c r="BY68" i="7"/>
  <c r="CC68" i="7"/>
  <c r="CG68" i="7"/>
  <c r="CK68" i="7"/>
  <c r="CO68" i="7"/>
  <c r="CS68" i="7"/>
  <c r="CW68" i="7"/>
  <c r="BC69" i="7"/>
  <c r="BG69" i="7"/>
  <c r="BK69" i="7"/>
  <c r="BO69" i="7"/>
  <c r="BS69" i="7"/>
  <c r="BW69" i="7"/>
  <c r="CA69" i="7"/>
  <c r="CE69" i="7"/>
  <c r="CI69" i="7"/>
  <c r="CM69" i="7"/>
  <c r="CQ69" i="7"/>
  <c r="CU69" i="7"/>
  <c r="CY69" i="7"/>
  <c r="BE70" i="7"/>
  <c r="BI70" i="7"/>
  <c r="BM70" i="7"/>
  <c r="BQ70" i="7"/>
  <c r="BU70" i="7"/>
  <c r="BY70" i="7"/>
  <c r="CC70" i="7"/>
  <c r="CG70" i="7"/>
  <c r="CK70" i="7"/>
  <c r="CO70" i="7"/>
  <c r="CS70" i="7"/>
  <c r="CW70" i="7"/>
  <c r="BC71" i="7"/>
  <c r="BG71" i="7"/>
  <c r="BK71" i="7"/>
  <c r="BO71" i="7"/>
  <c r="BS71" i="7"/>
  <c r="BW71" i="7"/>
  <c r="CA71" i="7"/>
  <c r="CE71" i="7"/>
  <c r="CI71" i="7"/>
  <c r="CM71" i="7"/>
  <c r="CQ71" i="7"/>
  <c r="CU71" i="7"/>
  <c r="CY71" i="7"/>
  <c r="BE72" i="7"/>
  <c r="BI72" i="7"/>
  <c r="BM72" i="7"/>
  <c r="BQ72" i="7"/>
  <c r="BU72" i="7"/>
  <c r="BY72" i="7"/>
  <c r="CC72" i="7"/>
  <c r="CG72" i="7"/>
  <c r="CK72" i="7"/>
  <c r="CO72" i="7"/>
  <c r="CS72" i="7"/>
  <c r="CW72" i="7"/>
  <c r="BC73" i="7"/>
  <c r="BG73" i="7"/>
  <c r="BK73" i="7"/>
  <c r="BO73" i="7"/>
  <c r="BS73" i="7"/>
  <c r="BW73" i="7"/>
  <c r="CA73" i="7"/>
  <c r="CE73" i="7"/>
  <c r="CI73" i="7"/>
  <c r="CM73" i="7"/>
  <c r="CQ73" i="7"/>
  <c r="CU73" i="7"/>
  <c r="CY73" i="7"/>
  <c r="BE74" i="7"/>
  <c r="BI74" i="7"/>
  <c r="BM74" i="7"/>
  <c r="BQ74" i="7"/>
  <c r="BU74" i="7"/>
  <c r="BY74" i="7"/>
  <c r="CC74" i="7"/>
  <c r="CG74" i="7"/>
  <c r="CK74" i="7"/>
  <c r="CO74" i="7"/>
  <c r="CS74" i="7"/>
  <c r="CW74" i="7"/>
  <c r="BC75" i="7"/>
  <c r="BG75" i="7"/>
  <c r="BK75" i="7"/>
  <c r="BO75" i="7"/>
  <c r="BS75" i="7"/>
  <c r="BW75" i="7"/>
  <c r="CA75" i="7"/>
  <c r="CE75" i="7"/>
  <c r="CI75" i="7"/>
  <c r="CM75" i="7"/>
  <c r="CQ75" i="7"/>
  <c r="CU75" i="7"/>
  <c r="CY75" i="7"/>
  <c r="BE76" i="7"/>
  <c r="BI76" i="7"/>
  <c r="BM76" i="7"/>
  <c r="BQ76" i="7"/>
  <c r="BU76" i="7"/>
  <c r="BY76" i="7"/>
  <c r="CC76" i="7"/>
  <c r="CG76" i="7"/>
  <c r="CK76" i="7"/>
  <c r="CO76" i="7"/>
  <c r="CS76" i="7"/>
  <c r="CW76" i="7"/>
  <c r="BC77" i="7"/>
  <c r="BG77" i="7"/>
  <c r="BK77" i="7"/>
  <c r="BO77" i="7"/>
  <c r="BS77" i="7"/>
  <c r="BW77" i="7"/>
  <c r="CA77" i="7"/>
  <c r="CE77" i="7"/>
  <c r="CI77" i="7"/>
  <c r="CM77" i="7"/>
  <c r="CQ77" i="7"/>
  <c r="CU77" i="7"/>
  <c r="CY77" i="7"/>
  <c r="BE78" i="7"/>
  <c r="BI78" i="7"/>
  <c r="BM78" i="7"/>
  <c r="BQ78" i="7"/>
  <c r="BU78" i="7"/>
  <c r="BY78" i="7"/>
  <c r="CC78" i="7"/>
  <c r="CG78" i="7"/>
  <c r="CK78" i="7"/>
  <c r="CO78" i="7"/>
  <c r="CS78" i="7"/>
  <c r="CW78" i="7"/>
  <c r="BC79" i="7"/>
  <c r="BG79" i="7"/>
  <c r="BK79" i="7"/>
  <c r="BO79" i="7"/>
  <c r="BS79" i="7"/>
  <c r="BW79" i="7"/>
  <c r="CA79" i="7"/>
  <c r="CE79" i="7"/>
  <c r="CI79" i="7"/>
  <c r="CM79" i="7"/>
  <c r="CQ79" i="7"/>
  <c r="CU79" i="7"/>
  <c r="CY79" i="7"/>
  <c r="BE80" i="7"/>
  <c r="BI80" i="7"/>
  <c r="BM80" i="7"/>
  <c r="BQ80" i="7"/>
  <c r="BU80" i="7"/>
  <c r="BY80" i="7"/>
  <c r="CC80" i="7"/>
  <c r="CG80" i="7"/>
  <c r="CK80" i="7"/>
  <c r="CO80" i="7"/>
  <c r="CS80" i="7"/>
  <c r="CW80" i="7"/>
  <c r="BC81" i="7"/>
  <c r="BG81" i="7"/>
  <c r="BK81" i="7"/>
  <c r="BO81" i="7"/>
  <c r="BS81" i="7"/>
  <c r="BW81" i="7"/>
  <c r="CA81" i="7"/>
  <c r="CE81" i="7"/>
  <c r="CI81" i="7"/>
  <c r="CM81" i="7"/>
  <c r="CQ81" i="7"/>
  <c r="CU81" i="7"/>
  <c r="CY81" i="7"/>
  <c r="BE82" i="7"/>
  <c r="BI82" i="7"/>
  <c r="BM82" i="7"/>
  <c r="BQ82" i="7"/>
  <c r="BU82" i="7"/>
  <c r="BY82" i="7"/>
  <c r="CC82" i="7"/>
  <c r="CG82" i="7"/>
  <c r="CK82" i="7"/>
  <c r="CO82" i="7"/>
  <c r="CS82" i="7"/>
  <c r="CW82" i="7"/>
  <c r="BC83" i="7"/>
  <c r="BG83" i="7"/>
  <c r="BK83" i="7"/>
  <c r="BO83" i="7"/>
  <c r="BS83" i="7"/>
  <c r="BW83" i="7"/>
  <c r="CA83" i="7"/>
  <c r="CE83" i="7"/>
  <c r="CI83" i="7"/>
  <c r="CM83" i="7"/>
  <c r="CQ83" i="7"/>
  <c r="CU83" i="7"/>
  <c r="CY83" i="7"/>
  <c r="BE84" i="7"/>
  <c r="BI84" i="7"/>
  <c r="BM84" i="7"/>
  <c r="BQ84" i="7"/>
  <c r="BU84" i="7"/>
  <c r="BY84" i="7"/>
  <c r="CC84" i="7"/>
  <c r="CG84" i="7"/>
  <c r="CK84" i="7"/>
  <c r="CO84" i="7"/>
  <c r="CS84" i="7"/>
  <c r="CW84" i="7"/>
  <c r="BC85" i="7"/>
  <c r="BG85" i="7"/>
  <c r="BK85" i="7"/>
  <c r="BO85" i="7"/>
  <c r="BS85" i="7"/>
  <c r="BW85" i="7"/>
  <c r="CA85" i="7"/>
  <c r="CE85" i="7"/>
  <c r="CI85" i="7"/>
  <c r="CM85" i="7"/>
  <c r="CQ85" i="7"/>
  <c r="CU85" i="7"/>
  <c r="CY85" i="7"/>
  <c r="BE86" i="7"/>
  <c r="BI86" i="7"/>
  <c r="BM86" i="7"/>
  <c r="BQ86" i="7"/>
  <c r="BU86" i="7"/>
  <c r="BY86" i="7"/>
  <c r="CC86" i="7"/>
  <c r="CG86" i="7"/>
  <c r="CK86" i="7"/>
  <c r="CO86" i="7"/>
  <c r="CS86" i="7"/>
  <c r="CW86" i="7"/>
  <c r="BC87" i="7"/>
  <c r="BQ60" i="7"/>
  <c r="CG60" i="7"/>
  <c r="CW60" i="7"/>
  <c r="BO61" i="7"/>
  <c r="CE61" i="7"/>
  <c r="CU61" i="7"/>
  <c r="BM62" i="7"/>
  <c r="CC62" i="7"/>
  <c r="CS62" i="7"/>
  <c r="BK63" i="7"/>
  <c r="CA63" i="7"/>
  <c r="CQ63" i="7"/>
  <c r="BI64" i="7"/>
  <c r="BY64" i="7"/>
  <c r="CO64" i="7"/>
  <c r="BG65" i="7"/>
  <c r="BW65" i="7"/>
  <c r="CM65" i="7"/>
  <c r="CW65" i="7"/>
  <c r="BG66" i="7"/>
  <c r="BO66" i="7"/>
  <c r="BW66" i="7"/>
  <c r="CE66" i="7"/>
  <c r="CM66" i="7"/>
  <c r="CU66" i="7"/>
  <c r="BE67" i="7"/>
  <c r="BM67" i="7"/>
  <c r="BU67" i="7"/>
  <c r="CC67" i="7"/>
  <c r="CK67" i="7"/>
  <c r="CS67" i="7"/>
  <c r="BC68" i="7"/>
  <c r="BK68" i="7"/>
  <c r="BS68" i="7"/>
  <c r="CA68" i="7"/>
  <c r="CI68" i="7"/>
  <c r="CQ68" i="7"/>
  <c r="CY68" i="7"/>
  <c r="BI69" i="7"/>
  <c r="BQ69" i="7"/>
  <c r="BY69" i="7"/>
  <c r="CG69" i="7"/>
  <c r="CO69" i="7"/>
  <c r="CW69" i="7"/>
  <c r="BG70" i="7"/>
  <c r="BO70" i="7"/>
  <c r="BW70" i="7"/>
  <c r="CE70" i="7"/>
  <c r="CM70" i="7"/>
  <c r="CU70" i="7"/>
  <c r="BE71" i="7"/>
  <c r="BM71" i="7"/>
  <c r="BU71" i="7"/>
  <c r="CC71" i="7"/>
  <c r="CK71" i="7"/>
  <c r="CS71" i="7"/>
  <c r="BC72" i="7"/>
  <c r="BK72" i="7"/>
  <c r="BS72" i="7"/>
  <c r="CA72" i="7"/>
  <c r="CI72" i="7"/>
  <c r="CQ72" i="7"/>
  <c r="CY72" i="7"/>
  <c r="BI73" i="7"/>
  <c r="BQ73" i="7"/>
  <c r="BY73" i="7"/>
  <c r="CG73" i="7"/>
  <c r="CO73" i="7"/>
  <c r="CW73" i="7"/>
  <c r="BG74" i="7"/>
  <c r="BO74" i="7"/>
  <c r="BW74" i="7"/>
  <c r="CE74" i="7"/>
  <c r="CM74" i="7"/>
  <c r="CU74" i="7"/>
  <c r="BE75" i="7"/>
  <c r="BM75" i="7"/>
  <c r="BU75" i="7"/>
  <c r="CC75" i="7"/>
  <c r="CK75" i="7"/>
  <c r="CS75" i="7"/>
  <c r="BC76" i="7"/>
  <c r="BK76" i="7"/>
  <c r="BS76" i="7"/>
  <c r="CA76" i="7"/>
  <c r="CI76" i="7"/>
  <c r="CQ76" i="7"/>
  <c r="CY76" i="7"/>
  <c r="BI77" i="7"/>
  <c r="BQ77" i="7"/>
  <c r="BY77" i="7"/>
  <c r="CG77" i="7"/>
  <c r="CO77" i="7"/>
  <c r="CW77" i="7"/>
  <c r="BG78" i="7"/>
  <c r="BO78" i="7"/>
  <c r="BW78" i="7"/>
  <c r="CE78" i="7"/>
  <c r="CM78" i="7"/>
  <c r="CU78" i="7"/>
  <c r="BE79" i="7"/>
  <c r="BM79" i="7"/>
  <c r="BU79" i="7"/>
  <c r="CC79" i="7"/>
  <c r="CK79" i="7"/>
  <c r="CS79" i="7"/>
  <c r="BC80" i="7"/>
  <c r="BK80" i="7"/>
  <c r="BS80" i="7"/>
  <c r="CA80" i="7"/>
  <c r="CI80" i="7"/>
  <c r="CQ80" i="7"/>
  <c r="CY80" i="7"/>
  <c r="BI81" i="7"/>
  <c r="BQ81" i="7"/>
  <c r="BY81" i="7"/>
  <c r="CG81" i="7"/>
  <c r="CO81" i="7"/>
  <c r="CW81" i="7"/>
  <c r="BG82" i="7"/>
  <c r="BO82" i="7"/>
  <c r="BW82" i="7"/>
  <c r="CE82" i="7"/>
  <c r="CM82" i="7"/>
  <c r="CU82" i="7"/>
  <c r="BE83" i="7"/>
  <c r="BM83" i="7"/>
  <c r="BU83" i="7"/>
  <c r="CC83" i="7"/>
  <c r="CK83" i="7"/>
  <c r="CS83" i="7"/>
  <c r="BC84" i="7"/>
  <c r="BK84" i="7"/>
  <c r="BS84" i="7"/>
  <c r="CA84" i="7"/>
  <c r="CI84" i="7"/>
  <c r="CQ84" i="7"/>
  <c r="CY84" i="7"/>
  <c r="BI85" i="7"/>
  <c r="BQ85" i="7"/>
  <c r="BY85" i="7"/>
  <c r="CG85" i="7"/>
  <c r="CO85" i="7"/>
  <c r="CW85" i="7"/>
  <c r="BG86" i="7"/>
  <c r="BO86" i="7"/>
  <c r="BW86" i="7"/>
  <c r="CE86" i="7"/>
  <c r="CM86" i="7"/>
  <c r="CU86" i="7"/>
  <c r="BE87" i="7"/>
  <c r="BK87" i="7"/>
  <c r="BP87" i="7"/>
  <c r="BU87" i="7"/>
  <c r="CA87" i="7"/>
  <c r="CF87" i="7"/>
  <c r="CK87" i="7"/>
  <c r="CQ87" i="7"/>
  <c r="CV87" i="7"/>
  <c r="BC88" i="7"/>
  <c r="BI88" i="7"/>
  <c r="BN88" i="7"/>
  <c r="BS88" i="7"/>
  <c r="BY88" i="7"/>
  <c r="CD88" i="7"/>
  <c r="CI88" i="7"/>
  <c r="CO88" i="7"/>
  <c r="CS88" i="7"/>
  <c r="CW88" i="7"/>
  <c r="BC89" i="7"/>
  <c r="BG89" i="7"/>
  <c r="BK89" i="7"/>
  <c r="BO89" i="7"/>
  <c r="BS89" i="7"/>
  <c r="BW89" i="7"/>
  <c r="CA89" i="7"/>
  <c r="CE89" i="7"/>
  <c r="CI89" i="7"/>
  <c r="CM89" i="7"/>
  <c r="CQ89" i="7"/>
  <c r="CU89" i="7"/>
  <c r="CY89" i="7"/>
  <c r="BE90" i="7"/>
  <c r="BI90" i="7"/>
  <c r="BM90" i="7"/>
  <c r="BQ90" i="7"/>
  <c r="BU90" i="7"/>
  <c r="BY90" i="7"/>
  <c r="CC90" i="7"/>
  <c r="CG90" i="7"/>
  <c r="CK90" i="7"/>
  <c r="CO90" i="7"/>
  <c r="CS90" i="7"/>
  <c r="CW90" i="7"/>
  <c r="BC91" i="7"/>
  <c r="BG91" i="7"/>
  <c r="BK91" i="7"/>
  <c r="BO91" i="7"/>
  <c r="BS91" i="7"/>
  <c r="BW91" i="7"/>
  <c r="CA91" i="7"/>
  <c r="CE91" i="7"/>
  <c r="CI91" i="7"/>
  <c r="CM91" i="7"/>
  <c r="CQ91" i="7"/>
  <c r="CU91" i="7"/>
  <c r="CY91" i="7"/>
  <c r="BE92" i="7"/>
  <c r="BI92" i="7"/>
  <c r="BM92" i="7"/>
  <c r="BQ92" i="7"/>
  <c r="BU92" i="7"/>
  <c r="BY92" i="7"/>
  <c r="CC92" i="7"/>
  <c r="CG92" i="7"/>
  <c r="CK92" i="7"/>
  <c r="CO92" i="7"/>
  <c r="CS92" i="7"/>
  <c r="CW92" i="7"/>
  <c r="BC93" i="7"/>
  <c r="BG93" i="7"/>
  <c r="BK93" i="7"/>
  <c r="BO93" i="7"/>
  <c r="BS93" i="7"/>
  <c r="BW93" i="7"/>
  <c r="CA93" i="7"/>
  <c r="CE93" i="7"/>
  <c r="CI93" i="7"/>
  <c r="CM93" i="7"/>
  <c r="CQ93" i="7"/>
  <c r="CU93" i="7"/>
  <c r="CY93" i="7"/>
  <c r="BE94" i="7"/>
  <c r="BI94" i="7"/>
  <c r="BM94" i="7"/>
  <c r="BQ94" i="7"/>
  <c r="BU94" i="7"/>
  <c r="BY94" i="7"/>
  <c r="CC94" i="7"/>
  <c r="CG94" i="7"/>
  <c r="CK94" i="7"/>
  <c r="CO94" i="7"/>
  <c r="CS94" i="7"/>
  <c r="CW94" i="7"/>
  <c r="BC95" i="7"/>
  <c r="BG95" i="7"/>
  <c r="BK95" i="7"/>
  <c r="BO95" i="7"/>
  <c r="BS95" i="7"/>
  <c r="BW95" i="7"/>
  <c r="CA95" i="7"/>
  <c r="CE95" i="7"/>
  <c r="CI95" i="7"/>
  <c r="CM95" i="7"/>
  <c r="CQ95" i="7"/>
  <c r="CU95" i="7"/>
  <c r="CY95" i="7"/>
  <c r="BE96" i="7"/>
  <c r="BI96" i="7"/>
  <c r="BM96" i="7"/>
  <c r="BQ96" i="7"/>
  <c r="BU96" i="7"/>
  <c r="BY96" i="7"/>
  <c r="CC96" i="7"/>
  <c r="CG96" i="7"/>
  <c r="CK96" i="7"/>
  <c r="CO96" i="7"/>
  <c r="CS96" i="7"/>
  <c r="CW96" i="7"/>
  <c r="BC97" i="7"/>
  <c r="BG97" i="7"/>
  <c r="BK97" i="7"/>
  <c r="BO97" i="7"/>
  <c r="BS97" i="7"/>
  <c r="BW97" i="7"/>
  <c r="CA97" i="7"/>
  <c r="CE97" i="7"/>
  <c r="CI97" i="7"/>
  <c r="CM97" i="7"/>
  <c r="CQ97" i="7"/>
  <c r="CU97" i="7"/>
  <c r="CY97" i="7"/>
  <c r="BE98" i="7"/>
  <c r="BI98" i="7"/>
  <c r="BM98" i="7"/>
  <c r="BQ98" i="7"/>
  <c r="BU98" i="7"/>
  <c r="BY98" i="7"/>
  <c r="CC98" i="7"/>
  <c r="CG98" i="7"/>
  <c r="CK98" i="7"/>
  <c r="CO98" i="7"/>
  <c r="CS98" i="7"/>
  <c r="CW98" i="7"/>
  <c r="BC99" i="7"/>
  <c r="BG99" i="7"/>
  <c r="BK99" i="7"/>
  <c r="BO99" i="7"/>
  <c r="BS99" i="7"/>
  <c r="BW99" i="7"/>
  <c r="CA99" i="7"/>
  <c r="CE99" i="7"/>
  <c r="CI99" i="7"/>
  <c r="CM99" i="7"/>
  <c r="CQ99" i="7"/>
  <c r="CU99" i="7"/>
  <c r="CY99" i="7"/>
  <c r="BE100" i="7"/>
  <c r="BI100" i="7"/>
  <c r="BM100" i="7"/>
  <c r="BQ100" i="7"/>
  <c r="BU100" i="7"/>
  <c r="BY100" i="7"/>
  <c r="CC100" i="7"/>
  <c r="CG100" i="7"/>
  <c r="CK100" i="7"/>
  <c r="CO100" i="7"/>
  <c r="CS100" i="7"/>
  <c r="CW100" i="7"/>
  <c r="BC101" i="7"/>
  <c r="BG101" i="7"/>
  <c r="BK101" i="7"/>
  <c r="BO101" i="7"/>
  <c r="BS101" i="7"/>
  <c r="BW101" i="7"/>
  <c r="CA101" i="7"/>
  <c r="CE101" i="7"/>
  <c r="CI101" i="7"/>
  <c r="CM101" i="7"/>
  <c r="CQ101" i="7"/>
  <c r="CU101" i="7"/>
  <c r="CY101" i="7"/>
  <c r="BE102" i="7"/>
  <c r="BI102" i="7"/>
  <c r="BM102" i="7"/>
  <c r="BF60" i="7"/>
  <c r="BY60" i="7"/>
  <c r="CT60" i="7"/>
  <c r="BT61" i="7"/>
  <c r="CM61" i="7"/>
  <c r="BJ62" i="7"/>
  <c r="CH62" i="7"/>
  <c r="BC63" i="7"/>
  <c r="BX63" i="7"/>
  <c r="CV63" i="7"/>
  <c r="BQ64" i="7"/>
  <c r="CL64" i="7"/>
  <c r="BL65" i="7"/>
  <c r="CE65" i="7"/>
  <c r="CV65" i="7"/>
  <c r="BJ66" i="7"/>
  <c r="BS66" i="7"/>
  <c r="CD66" i="7"/>
  <c r="CP66" i="7"/>
  <c r="CY66" i="7"/>
  <c r="BL67" i="7"/>
  <c r="BX67" i="7"/>
  <c r="CG67" i="7"/>
  <c r="CR67" i="7"/>
  <c r="BF68" i="7"/>
  <c r="BO68" i="7"/>
  <c r="BZ68" i="7"/>
  <c r="CL68" i="7"/>
  <c r="CU68" i="7"/>
  <c r="BH69" i="7"/>
  <c r="BT69" i="7"/>
  <c r="CC69" i="7"/>
  <c r="CN69" i="7"/>
  <c r="BB70" i="7"/>
  <c r="BK70" i="7"/>
  <c r="BV70" i="7"/>
  <c r="CH70" i="7"/>
  <c r="CQ70" i="7"/>
  <c r="BD71" i="7"/>
  <c r="BP71" i="7"/>
  <c r="BY71" i="7"/>
  <c r="CJ71" i="7"/>
  <c r="CV71" i="7"/>
  <c r="BG72" i="7"/>
  <c r="BR72" i="7"/>
  <c r="CD72" i="7"/>
  <c r="CM72" i="7"/>
  <c r="CX72" i="7"/>
  <c r="BL73" i="7"/>
  <c r="BU73" i="7"/>
  <c r="CF73" i="7"/>
  <c r="CR73" i="7"/>
  <c r="BC74" i="7"/>
  <c r="BN74" i="7"/>
  <c r="BZ74" i="7"/>
  <c r="CI74" i="7"/>
  <c r="CT74" i="7"/>
  <c r="BH75" i="7"/>
  <c r="BQ75" i="7"/>
  <c r="CB75" i="7"/>
  <c r="CN75" i="7"/>
  <c r="CW75" i="7"/>
  <c r="BJ76" i="7"/>
  <c r="BV76" i="7"/>
  <c r="CE76" i="7"/>
  <c r="CP76" i="7"/>
  <c r="BD77" i="7"/>
  <c r="BM77" i="7"/>
  <c r="BX77" i="7"/>
  <c r="CJ77" i="7"/>
  <c r="CS77" i="7"/>
  <c r="BF78" i="7"/>
  <c r="BR78" i="7"/>
  <c r="CA78" i="7"/>
  <c r="CL78" i="7"/>
  <c r="CX78" i="7"/>
  <c r="BI79" i="7"/>
  <c r="BT79" i="7"/>
  <c r="CF79" i="7"/>
  <c r="CO79" i="7"/>
  <c r="BB80" i="7"/>
  <c r="BN80" i="7"/>
  <c r="BW80" i="7"/>
  <c r="CH80" i="7"/>
  <c r="CT80" i="7"/>
  <c r="BE81" i="7"/>
  <c r="BP81" i="7"/>
  <c r="CB81" i="7"/>
  <c r="CK81" i="7"/>
  <c r="CV81" i="7"/>
  <c r="BJ82" i="7"/>
  <c r="BS82" i="7"/>
  <c r="CD82" i="7"/>
  <c r="CP82" i="7"/>
  <c r="CY82" i="7"/>
  <c r="BL83" i="7"/>
  <c r="BX83" i="7"/>
  <c r="CG83" i="7"/>
  <c r="CR83" i="7"/>
  <c r="BF84" i="7"/>
  <c r="BO84" i="7"/>
  <c r="BZ84" i="7"/>
  <c r="CL84" i="7"/>
  <c r="CU84" i="7"/>
  <c r="BH85" i="7"/>
  <c r="BT85" i="7"/>
  <c r="CC85" i="7"/>
  <c r="CN85" i="7"/>
  <c r="BB86" i="7"/>
  <c r="BK86" i="7"/>
  <c r="BV86" i="7"/>
  <c r="CH86" i="7"/>
  <c r="CQ86" i="7"/>
  <c r="BD87" i="7"/>
  <c r="BL87" i="7"/>
  <c r="BS87" i="7"/>
  <c r="BY87" i="7"/>
  <c r="CG87" i="7"/>
  <c r="CN87" i="7"/>
  <c r="CU87" i="7"/>
  <c r="BE88" i="7"/>
  <c r="BK88" i="7"/>
  <c r="BR88" i="7"/>
  <c r="BZ88" i="7"/>
  <c r="CG88" i="7"/>
  <c r="CM88" i="7"/>
  <c r="CT88" i="7"/>
  <c r="CY88" i="7"/>
  <c r="BF89" i="7"/>
  <c r="BL89" i="7"/>
  <c r="BQ89" i="7"/>
  <c r="BV89" i="7"/>
  <c r="CB89" i="7"/>
  <c r="CG89" i="7"/>
  <c r="CL89" i="7"/>
  <c r="CR89" i="7"/>
  <c r="CW89" i="7"/>
  <c r="BD90" i="7"/>
  <c r="BJ90" i="7"/>
  <c r="BO90" i="7"/>
  <c r="BT90" i="7"/>
  <c r="BZ90" i="7"/>
  <c r="CE90" i="7"/>
  <c r="CJ90" i="7"/>
  <c r="CP90" i="7"/>
  <c r="CU90" i="7"/>
  <c r="BB91" i="7"/>
  <c r="BH91" i="7"/>
  <c r="BM91" i="7"/>
  <c r="BR91" i="7"/>
  <c r="BX91" i="7"/>
  <c r="CC91" i="7"/>
  <c r="CH91" i="7"/>
  <c r="CN91" i="7"/>
  <c r="CS91" i="7"/>
  <c r="CX91" i="7"/>
  <c r="BF92" i="7"/>
  <c r="BK92" i="7"/>
  <c r="BP92" i="7"/>
  <c r="BV92" i="7"/>
  <c r="CA92" i="7"/>
  <c r="CF92" i="7"/>
  <c r="CL92" i="7"/>
  <c r="CQ92" i="7"/>
  <c r="CV92" i="7"/>
  <c r="BD93" i="7"/>
  <c r="BI93" i="7"/>
  <c r="BN93" i="7"/>
  <c r="BT93" i="7"/>
  <c r="BY93" i="7"/>
  <c r="CD93" i="7"/>
  <c r="CJ93" i="7"/>
  <c r="CO93" i="7"/>
  <c r="CT93" i="7"/>
  <c r="BB94" i="7"/>
  <c r="BG94" i="7"/>
  <c r="BL94" i="7"/>
  <c r="BR94" i="7"/>
  <c r="BW94" i="7"/>
  <c r="CB94" i="7"/>
  <c r="CH94" i="7"/>
  <c r="CM94" i="7"/>
  <c r="CR94" i="7"/>
  <c r="CX94" i="7"/>
  <c r="BE95" i="7"/>
  <c r="BJ95" i="7"/>
  <c r="BP95" i="7"/>
  <c r="BU95" i="7"/>
  <c r="BZ95" i="7"/>
  <c r="CF95" i="7"/>
  <c r="CK95" i="7"/>
  <c r="CP95" i="7"/>
  <c r="CV95" i="7"/>
  <c r="BC96" i="7"/>
  <c r="BH96" i="7"/>
  <c r="BN96" i="7"/>
  <c r="BS96" i="7"/>
  <c r="BX96" i="7"/>
  <c r="CD96" i="7"/>
  <c r="CI96" i="7"/>
  <c r="CN96" i="7"/>
  <c r="CT96" i="7"/>
  <c r="CY96" i="7"/>
  <c r="BF97" i="7"/>
  <c r="BL97" i="7"/>
  <c r="BQ97" i="7"/>
  <c r="BV97" i="7"/>
  <c r="CB97" i="7"/>
  <c r="CG97" i="7"/>
  <c r="CL97" i="7"/>
  <c r="CR97" i="7"/>
  <c r="CW97" i="7"/>
  <c r="BD98" i="7"/>
  <c r="BJ98" i="7"/>
  <c r="BO98" i="7"/>
  <c r="BT98" i="7"/>
  <c r="BZ98" i="7"/>
  <c r="CE98" i="7"/>
  <c r="CJ98" i="7"/>
  <c r="CP98" i="7"/>
  <c r="CU98" i="7"/>
  <c r="BB99" i="7"/>
  <c r="BH99" i="7"/>
  <c r="BM99" i="7"/>
  <c r="BR99" i="7"/>
  <c r="BX99" i="7"/>
  <c r="CC99" i="7"/>
  <c r="CH99" i="7"/>
  <c r="CN99" i="7"/>
  <c r="CS99" i="7"/>
  <c r="CX99" i="7"/>
  <c r="BF100" i="7"/>
  <c r="BK100" i="7"/>
  <c r="BP100" i="7"/>
  <c r="BV100" i="7"/>
  <c r="CA100" i="7"/>
  <c r="CF100" i="7"/>
  <c r="CL100" i="7"/>
  <c r="CQ100" i="7"/>
  <c r="CV100" i="7"/>
  <c r="BD101" i="7"/>
  <c r="BI101" i="7"/>
  <c r="BN101" i="7"/>
  <c r="BT101" i="7"/>
  <c r="BY101" i="7"/>
  <c r="CD101" i="7"/>
  <c r="CJ101" i="7"/>
  <c r="CO101" i="7"/>
  <c r="CT101" i="7"/>
  <c r="BB102" i="7"/>
  <c r="BG102" i="7"/>
  <c r="BL102" i="7"/>
  <c r="BQ102" i="7"/>
  <c r="BU102" i="7"/>
  <c r="BY102" i="7"/>
  <c r="CC102" i="7"/>
  <c r="CG102" i="7"/>
  <c r="CK102" i="7"/>
  <c r="CO102" i="7"/>
  <c r="CS102" i="7"/>
  <c r="CW102" i="7"/>
  <c r="BC103" i="7"/>
  <c r="BG103" i="7"/>
  <c r="BK103" i="7"/>
  <c r="BO103" i="7"/>
  <c r="BS103" i="7"/>
  <c r="BW103" i="7"/>
  <c r="CA103" i="7"/>
  <c r="CE103" i="7"/>
  <c r="CI103" i="7"/>
  <c r="CM103" i="7"/>
  <c r="CQ103" i="7"/>
  <c r="CU103" i="7"/>
  <c r="CY103" i="7"/>
  <c r="BE104" i="7"/>
  <c r="BI104" i="7"/>
  <c r="BM104" i="7"/>
  <c r="BQ104" i="7"/>
  <c r="BU104" i="7"/>
  <c r="BY104" i="7"/>
  <c r="CC104" i="7"/>
  <c r="CG104" i="7"/>
  <c r="CK104" i="7"/>
  <c r="CO104" i="7"/>
  <c r="CS104" i="7"/>
  <c r="CW104" i="7"/>
  <c r="BC105" i="7"/>
  <c r="BG105" i="7"/>
  <c r="BK105" i="7"/>
  <c r="BO105" i="7"/>
  <c r="BS105" i="7"/>
  <c r="BW105" i="7"/>
  <c r="CA105" i="7"/>
  <c r="CE105" i="7"/>
  <c r="CI105" i="7"/>
  <c r="CM105" i="7"/>
  <c r="CQ105" i="7"/>
  <c r="CU105" i="7"/>
  <c r="CY105" i="7"/>
  <c r="BE106" i="7"/>
  <c r="BI106" i="7"/>
  <c r="BM106" i="7"/>
  <c r="BQ106" i="7"/>
  <c r="BU106" i="7"/>
  <c r="BY106" i="7"/>
  <c r="CC106" i="7"/>
  <c r="CG106" i="7"/>
  <c r="CK106" i="7"/>
  <c r="CO106" i="7"/>
  <c r="CS106" i="7"/>
  <c r="CW106" i="7"/>
  <c r="BC107" i="7"/>
  <c r="BG107" i="7"/>
  <c r="BK107" i="7"/>
  <c r="BO107" i="7"/>
  <c r="BS107" i="7"/>
  <c r="BW107" i="7"/>
  <c r="CA107" i="7"/>
  <c r="CE107" i="7"/>
  <c r="CI107" i="7"/>
  <c r="CM107" i="7"/>
  <c r="CQ107" i="7"/>
  <c r="CU107" i="7"/>
  <c r="CY107" i="7"/>
  <c r="BE108" i="7"/>
  <c r="BI108" i="7"/>
  <c r="BM108" i="7"/>
  <c r="BQ108" i="7"/>
  <c r="BU108" i="7"/>
  <c r="BY108" i="7"/>
  <c r="CC108" i="7"/>
  <c r="CG108" i="7"/>
  <c r="CK108" i="7"/>
  <c r="CO108" i="7"/>
  <c r="CS108" i="7"/>
  <c r="CW108" i="7"/>
  <c r="BC109" i="7"/>
  <c r="BG109" i="7"/>
  <c r="BK109" i="7"/>
  <c r="BO109" i="7"/>
  <c r="BS109" i="7"/>
  <c r="BW109" i="7"/>
  <c r="CA109" i="7"/>
  <c r="CE109" i="7"/>
  <c r="CI109" i="7"/>
  <c r="CM109" i="7"/>
  <c r="CQ109" i="7"/>
  <c r="CU109" i="7"/>
  <c r="CY109" i="7"/>
  <c r="BI60" i="7"/>
  <c r="CD60" i="7"/>
  <c r="BD61" i="7"/>
  <c r="BW61" i="7"/>
  <c r="CR61" i="7"/>
  <c r="BR62" i="7"/>
  <c r="CK62" i="7"/>
  <c r="BH63" i="7"/>
  <c r="CF63" i="7"/>
  <c r="CY63" i="7"/>
  <c r="BV64" i="7"/>
  <c r="CT64" i="7"/>
  <c r="BO65" i="7"/>
  <c r="CJ65" i="7"/>
  <c r="BB66" i="7"/>
  <c r="BK66" i="7"/>
  <c r="BV66" i="7"/>
  <c r="CH66" i="7"/>
  <c r="CQ66" i="7"/>
  <c r="BD67" i="7"/>
  <c r="BP67" i="7"/>
  <c r="BY67" i="7"/>
  <c r="CJ67" i="7"/>
  <c r="CV67" i="7"/>
  <c r="BG68" i="7"/>
  <c r="BR68" i="7"/>
  <c r="CD68" i="7"/>
  <c r="CM68" i="7"/>
  <c r="CX68" i="7"/>
  <c r="BL69" i="7"/>
  <c r="BU69" i="7"/>
  <c r="CF69" i="7"/>
  <c r="CR69" i="7"/>
  <c r="BC70" i="7"/>
  <c r="BN70" i="7"/>
  <c r="BZ70" i="7"/>
  <c r="CI70" i="7"/>
  <c r="CT70" i="7"/>
  <c r="BH71" i="7"/>
  <c r="BQ71" i="7"/>
  <c r="CB71" i="7"/>
  <c r="CN71" i="7"/>
  <c r="CW71" i="7"/>
  <c r="BJ72" i="7"/>
  <c r="BV72" i="7"/>
  <c r="CE72" i="7"/>
  <c r="CP72" i="7"/>
  <c r="BD73" i="7"/>
  <c r="BM73" i="7"/>
  <c r="BX73" i="7"/>
  <c r="CJ73" i="7"/>
  <c r="CS73" i="7"/>
  <c r="BF74" i="7"/>
  <c r="BR74" i="7"/>
  <c r="CA74" i="7"/>
  <c r="CL74" i="7"/>
  <c r="CX74" i="7"/>
  <c r="BI75" i="7"/>
  <c r="BT75" i="7"/>
  <c r="CF75" i="7"/>
  <c r="CO75" i="7"/>
  <c r="BB76" i="7"/>
  <c r="BN76" i="7"/>
  <c r="BW76" i="7"/>
  <c r="CH76" i="7"/>
  <c r="CT76" i="7"/>
  <c r="BE77" i="7"/>
  <c r="BP77" i="7"/>
  <c r="CB77" i="7"/>
  <c r="CK77" i="7"/>
  <c r="CV77" i="7"/>
  <c r="BJ78" i="7"/>
  <c r="BS78" i="7"/>
  <c r="CD78" i="7"/>
  <c r="CP78" i="7"/>
  <c r="CY78" i="7"/>
  <c r="BL79" i="7"/>
  <c r="BX79" i="7"/>
  <c r="CG79" i="7"/>
  <c r="CR79" i="7"/>
  <c r="BF80" i="7"/>
  <c r="BO80" i="7"/>
  <c r="BZ80" i="7"/>
  <c r="CL80" i="7"/>
  <c r="CU80" i="7"/>
  <c r="BH81" i="7"/>
  <c r="BT81" i="7"/>
  <c r="CC81" i="7"/>
  <c r="CN81" i="7"/>
  <c r="BB82" i="7"/>
  <c r="BK82" i="7"/>
  <c r="BV82" i="7"/>
  <c r="CH82" i="7"/>
  <c r="CQ82" i="7"/>
  <c r="BD83" i="7"/>
  <c r="BP83" i="7"/>
  <c r="BY83" i="7"/>
  <c r="CJ83" i="7"/>
  <c r="CV83" i="7"/>
  <c r="BG84" i="7"/>
  <c r="BR84" i="7"/>
  <c r="CD84" i="7"/>
  <c r="CM84" i="7"/>
  <c r="CX84" i="7"/>
  <c r="BL85" i="7"/>
  <c r="BU85" i="7"/>
  <c r="CF85" i="7"/>
  <c r="CR85" i="7"/>
  <c r="BC86" i="7"/>
  <c r="BN86" i="7"/>
  <c r="BZ86" i="7"/>
  <c r="CI86" i="7"/>
  <c r="CT86" i="7"/>
  <c r="BG87" i="7"/>
  <c r="BM87" i="7"/>
  <c r="BT87" i="7"/>
  <c r="CB87" i="7"/>
  <c r="CI87" i="7"/>
  <c r="CO87" i="7"/>
  <c r="CW87" i="7"/>
  <c r="BF88" i="7"/>
  <c r="BM88" i="7"/>
  <c r="BU88" i="7"/>
  <c r="CA88" i="7"/>
  <c r="CH88" i="7"/>
  <c r="CP88" i="7"/>
  <c r="CU88" i="7"/>
  <c r="BB89" i="7"/>
  <c r="BH89" i="7"/>
  <c r="BM89" i="7"/>
  <c r="BR89" i="7"/>
  <c r="BX89" i="7"/>
  <c r="CC89" i="7"/>
  <c r="CH89" i="7"/>
  <c r="CN89" i="7"/>
  <c r="CS89" i="7"/>
  <c r="CX89" i="7"/>
  <c r="BF90" i="7"/>
  <c r="BK90" i="7"/>
  <c r="BP90" i="7"/>
  <c r="BV90" i="7"/>
  <c r="CA90" i="7"/>
  <c r="CF90" i="7"/>
  <c r="CL90" i="7"/>
  <c r="CQ90" i="7"/>
  <c r="CV90" i="7"/>
  <c r="BD91" i="7"/>
  <c r="BI91" i="7"/>
  <c r="BN91" i="7"/>
  <c r="BT91" i="7"/>
  <c r="BY91" i="7"/>
  <c r="CD91" i="7"/>
  <c r="CJ91" i="7"/>
  <c r="CO91" i="7"/>
  <c r="CT91" i="7"/>
  <c r="BB92" i="7"/>
  <c r="BG92" i="7"/>
  <c r="BL92" i="7"/>
  <c r="BR92" i="7"/>
  <c r="BW92" i="7"/>
  <c r="CB92" i="7"/>
  <c r="CH92" i="7"/>
  <c r="CM92" i="7"/>
  <c r="CR92" i="7"/>
  <c r="CX92" i="7"/>
  <c r="BE93" i="7"/>
  <c r="BJ93" i="7"/>
  <c r="BP93" i="7"/>
  <c r="BU93" i="7"/>
  <c r="BZ93" i="7"/>
  <c r="CF93" i="7"/>
  <c r="CK93" i="7"/>
  <c r="CP93" i="7"/>
  <c r="CV93" i="7"/>
  <c r="BC94" i="7"/>
  <c r="BH94" i="7"/>
  <c r="BN94" i="7"/>
  <c r="BS94" i="7"/>
  <c r="BX94" i="7"/>
  <c r="CD94" i="7"/>
  <c r="CI94" i="7"/>
  <c r="CN94" i="7"/>
  <c r="CT94" i="7"/>
  <c r="CY94" i="7"/>
  <c r="BF95" i="7"/>
  <c r="BL95" i="7"/>
  <c r="BQ95" i="7"/>
  <c r="BV95" i="7"/>
  <c r="CB95" i="7"/>
  <c r="CG95" i="7"/>
  <c r="CL95" i="7"/>
  <c r="CR95" i="7"/>
  <c r="CW95" i="7"/>
  <c r="BD96" i="7"/>
  <c r="BJ96" i="7"/>
  <c r="BO96" i="7"/>
  <c r="BT96" i="7"/>
  <c r="BZ96" i="7"/>
  <c r="CE96" i="7"/>
  <c r="CJ96" i="7"/>
  <c r="CP96" i="7"/>
  <c r="CU96" i="7"/>
  <c r="BB97" i="7"/>
  <c r="BH97" i="7"/>
  <c r="BM97" i="7"/>
  <c r="BR97" i="7"/>
  <c r="BX97" i="7"/>
  <c r="CC97" i="7"/>
  <c r="CH97" i="7"/>
  <c r="CN97" i="7"/>
  <c r="CS97" i="7"/>
  <c r="CX97" i="7"/>
  <c r="BF98" i="7"/>
  <c r="BK98" i="7"/>
  <c r="BP98" i="7"/>
  <c r="BV98" i="7"/>
  <c r="CA98" i="7"/>
  <c r="CF98" i="7"/>
  <c r="CL98" i="7"/>
  <c r="CQ98" i="7"/>
  <c r="CV98" i="7"/>
  <c r="BD99" i="7"/>
  <c r="BI99" i="7"/>
  <c r="BN99" i="7"/>
  <c r="BT99" i="7"/>
  <c r="BY99" i="7"/>
  <c r="CD99" i="7"/>
  <c r="CJ99" i="7"/>
  <c r="CO99" i="7"/>
  <c r="CT99" i="7"/>
  <c r="BB100" i="7"/>
  <c r="BG100" i="7"/>
  <c r="BL100" i="7"/>
  <c r="BR100" i="7"/>
  <c r="BW100" i="7"/>
  <c r="CB100" i="7"/>
  <c r="CH100" i="7"/>
  <c r="CM100" i="7"/>
  <c r="CR100" i="7"/>
  <c r="CX100" i="7"/>
  <c r="BE101" i="7"/>
  <c r="BJ101" i="7"/>
  <c r="BP101" i="7"/>
  <c r="BU101" i="7"/>
  <c r="BZ101" i="7"/>
  <c r="CF101" i="7"/>
  <c r="CK101" i="7"/>
  <c r="CP101" i="7"/>
  <c r="CV101" i="7"/>
  <c r="BC102" i="7"/>
  <c r="BH102" i="7"/>
  <c r="BN102" i="7"/>
  <c r="BR102" i="7"/>
  <c r="BV102" i="7"/>
  <c r="BZ102" i="7"/>
  <c r="CD102" i="7"/>
  <c r="CH102" i="7"/>
  <c r="CL102" i="7"/>
  <c r="CP102" i="7"/>
  <c r="CT102" i="7"/>
  <c r="CX102" i="7"/>
  <c r="BD103" i="7"/>
  <c r="BH103" i="7"/>
  <c r="BL103" i="7"/>
  <c r="BP103" i="7"/>
  <c r="BT103" i="7"/>
  <c r="BX103" i="7"/>
  <c r="CB103" i="7"/>
  <c r="CF103" i="7"/>
  <c r="CJ103" i="7"/>
  <c r="CN103" i="7"/>
  <c r="CR103" i="7"/>
  <c r="CV103" i="7"/>
  <c r="BB104" i="7"/>
  <c r="BF104" i="7"/>
  <c r="BJ104" i="7"/>
  <c r="BN104" i="7"/>
  <c r="BR104" i="7"/>
  <c r="BV104" i="7"/>
  <c r="BZ104" i="7"/>
  <c r="CD104" i="7"/>
  <c r="CH104" i="7"/>
  <c r="CL104" i="7"/>
  <c r="CP104" i="7"/>
  <c r="CT104" i="7"/>
  <c r="CX104" i="7"/>
  <c r="BD105" i="7"/>
  <c r="BH105" i="7"/>
  <c r="BL105" i="7"/>
  <c r="BP105" i="7"/>
  <c r="BT105" i="7"/>
  <c r="BX105" i="7"/>
  <c r="CB105" i="7"/>
  <c r="CF105" i="7"/>
  <c r="CJ105" i="7"/>
  <c r="CN105" i="7"/>
  <c r="CR105" i="7"/>
  <c r="CV105" i="7"/>
  <c r="BB106" i="7"/>
  <c r="BF106" i="7"/>
  <c r="BJ106" i="7"/>
  <c r="BN106" i="7"/>
  <c r="BR106" i="7"/>
  <c r="BV106" i="7"/>
  <c r="BZ106" i="7"/>
  <c r="CD106" i="7"/>
  <c r="CH106" i="7"/>
  <c r="CL106" i="7"/>
  <c r="CP106" i="7"/>
  <c r="CT106" i="7"/>
  <c r="CX106" i="7"/>
  <c r="BD107" i="7"/>
  <c r="BH107" i="7"/>
  <c r="BL107" i="7"/>
  <c r="BP107" i="7"/>
  <c r="BT107" i="7"/>
  <c r="BX107" i="7"/>
  <c r="CB107" i="7"/>
  <c r="CF107" i="7"/>
  <c r="CJ107" i="7"/>
  <c r="CN107" i="7"/>
  <c r="CR107" i="7"/>
  <c r="CV107" i="7"/>
  <c r="BB108" i="7"/>
  <c r="BF108" i="7"/>
  <c r="BJ108" i="7"/>
  <c r="BN108" i="7"/>
  <c r="BR108" i="7"/>
  <c r="BV108" i="7"/>
  <c r="BZ108" i="7"/>
  <c r="CD108" i="7"/>
  <c r="CH108" i="7"/>
  <c r="CL108" i="7"/>
  <c r="CP108" i="7"/>
  <c r="CT108" i="7"/>
  <c r="CX108" i="7"/>
  <c r="BD109" i="7"/>
  <c r="BH109" i="7"/>
  <c r="BL109" i="7"/>
  <c r="BP109" i="7"/>
  <c r="BT109" i="7"/>
  <c r="BX109" i="7"/>
  <c r="CB109" i="7"/>
  <c r="CF109" i="7"/>
  <c r="CJ109" i="7"/>
  <c r="CN109" i="7"/>
  <c r="CR109" i="7"/>
  <c r="CV109" i="7"/>
  <c r="BV60" i="7"/>
  <c r="CO60" i="7"/>
  <c r="BL61" i="7"/>
  <c r="CJ61" i="7"/>
  <c r="BE62" i="7"/>
  <c r="BZ62" i="7"/>
  <c r="CX62" i="7"/>
  <c r="BS63" i="7"/>
  <c r="CN63" i="7"/>
  <c r="BN64" i="7"/>
  <c r="CG64" i="7"/>
  <c r="BD65" i="7"/>
  <c r="CB65" i="7"/>
  <c r="CS65" i="7"/>
  <c r="BF66" i="7"/>
  <c r="BR66" i="7"/>
  <c r="CA66" i="7"/>
  <c r="CL66" i="7"/>
  <c r="CX66" i="7"/>
  <c r="BI67" i="7"/>
  <c r="BT67" i="7"/>
  <c r="CF67" i="7"/>
  <c r="CO67" i="7"/>
  <c r="BB68" i="7"/>
  <c r="BN68" i="7"/>
  <c r="BW68" i="7"/>
  <c r="CH68" i="7"/>
  <c r="CT68" i="7"/>
  <c r="BE69" i="7"/>
  <c r="BP69" i="7"/>
  <c r="CB69" i="7"/>
  <c r="CK69" i="7"/>
  <c r="CV69" i="7"/>
  <c r="BJ70" i="7"/>
  <c r="BS70" i="7"/>
  <c r="CD70" i="7"/>
  <c r="CP70" i="7"/>
  <c r="CY70" i="7"/>
  <c r="BL71" i="7"/>
  <c r="BX71" i="7"/>
  <c r="CG71" i="7"/>
  <c r="CR71" i="7"/>
  <c r="BF72" i="7"/>
  <c r="BO72" i="7"/>
  <c r="BZ72" i="7"/>
  <c r="CL72" i="7"/>
  <c r="CU72" i="7"/>
  <c r="BH73" i="7"/>
  <c r="BT73" i="7"/>
  <c r="CC73" i="7"/>
  <c r="CN73" i="7"/>
  <c r="BB74" i="7"/>
  <c r="BK74" i="7"/>
  <c r="BV74" i="7"/>
  <c r="CH74" i="7"/>
  <c r="CQ74" i="7"/>
  <c r="BD75" i="7"/>
  <c r="BP75" i="7"/>
  <c r="BY75" i="7"/>
  <c r="CJ75" i="7"/>
  <c r="CV75" i="7"/>
  <c r="BG76" i="7"/>
  <c r="BR76" i="7"/>
  <c r="CD76" i="7"/>
  <c r="CM76" i="7"/>
  <c r="CX76" i="7"/>
  <c r="BL77" i="7"/>
  <c r="BU77" i="7"/>
  <c r="CF77" i="7"/>
  <c r="CR77" i="7"/>
  <c r="BC78" i="7"/>
  <c r="BN78" i="7"/>
  <c r="BZ78" i="7"/>
  <c r="CI78" i="7"/>
  <c r="CT78" i="7"/>
  <c r="BH79" i="7"/>
  <c r="BQ79" i="7"/>
  <c r="CB79" i="7"/>
  <c r="CN79" i="7"/>
  <c r="CW79" i="7"/>
  <c r="BJ80" i="7"/>
  <c r="BV80" i="7"/>
  <c r="CE80" i="7"/>
  <c r="CP80" i="7"/>
  <c r="BD81" i="7"/>
  <c r="BM81" i="7"/>
  <c r="BX81" i="7"/>
  <c r="CJ81" i="7"/>
  <c r="CS81" i="7"/>
  <c r="BF82" i="7"/>
  <c r="BR82" i="7"/>
  <c r="CA82" i="7"/>
  <c r="CL82" i="7"/>
  <c r="CX82" i="7"/>
  <c r="BI83" i="7"/>
  <c r="BT83" i="7"/>
  <c r="CF83" i="7"/>
  <c r="CO83" i="7"/>
  <c r="BB84" i="7"/>
  <c r="BN84" i="7"/>
  <c r="BW84" i="7"/>
  <c r="CH84" i="7"/>
  <c r="CT84" i="7"/>
  <c r="BE85" i="7"/>
  <c r="BP85" i="7"/>
  <c r="CB85" i="7"/>
  <c r="CK85" i="7"/>
  <c r="CV85" i="7"/>
  <c r="BJ86" i="7"/>
  <c r="BS86" i="7"/>
  <c r="CD86" i="7"/>
  <c r="CP86" i="7"/>
  <c r="CY86" i="7"/>
  <c r="BI87" i="7"/>
  <c r="BQ87" i="7"/>
  <c r="BX87" i="7"/>
  <c r="CE87" i="7"/>
  <c r="CM87" i="7"/>
  <c r="CS87" i="7"/>
  <c r="BB88" i="7"/>
  <c r="BJ88" i="7"/>
  <c r="BQ88" i="7"/>
  <c r="BW88" i="7"/>
  <c r="CE88" i="7"/>
  <c r="CL88" i="7"/>
  <c r="CR88" i="7"/>
  <c r="CX88" i="7"/>
  <c r="BE89" i="7"/>
  <c r="BJ89" i="7"/>
  <c r="BP89" i="7"/>
  <c r="BU89" i="7"/>
  <c r="BZ89" i="7"/>
  <c r="CF89" i="7"/>
  <c r="CK89" i="7"/>
  <c r="CP89" i="7"/>
  <c r="CV89" i="7"/>
  <c r="BC90" i="7"/>
  <c r="BH90" i="7"/>
  <c r="BN90" i="7"/>
  <c r="BS90" i="7"/>
  <c r="BX90" i="7"/>
  <c r="CD90" i="7"/>
  <c r="CI90" i="7"/>
  <c r="CN90" i="7"/>
  <c r="CT90" i="7"/>
  <c r="CY90" i="7"/>
  <c r="BF91" i="7"/>
  <c r="BL91" i="7"/>
  <c r="BQ91" i="7"/>
  <c r="BV91" i="7"/>
  <c r="CB91" i="7"/>
  <c r="CG91" i="7"/>
  <c r="CL91" i="7"/>
  <c r="CR91" i="7"/>
  <c r="CW91" i="7"/>
  <c r="BD92" i="7"/>
  <c r="BJ92" i="7"/>
  <c r="BO92" i="7"/>
  <c r="BT92" i="7"/>
  <c r="BZ92" i="7"/>
  <c r="CE92" i="7"/>
  <c r="CJ92" i="7"/>
  <c r="CP92" i="7"/>
  <c r="CU92" i="7"/>
  <c r="BB93" i="7"/>
  <c r="BH93" i="7"/>
  <c r="BM93" i="7"/>
  <c r="BR93" i="7"/>
  <c r="BX93" i="7"/>
  <c r="CC93" i="7"/>
  <c r="CH93" i="7"/>
  <c r="CN93" i="7"/>
  <c r="CS93" i="7"/>
  <c r="CX93" i="7"/>
  <c r="BF94" i="7"/>
  <c r="BK94" i="7"/>
  <c r="BP94" i="7"/>
  <c r="BV94" i="7"/>
  <c r="CA94" i="7"/>
  <c r="CF94" i="7"/>
  <c r="CL94" i="7"/>
  <c r="CQ94" i="7"/>
  <c r="CV94" i="7"/>
  <c r="BD95" i="7"/>
  <c r="BI95" i="7"/>
  <c r="BN95" i="7"/>
  <c r="BT95" i="7"/>
  <c r="BY95" i="7"/>
  <c r="CD95" i="7"/>
  <c r="CJ95" i="7"/>
  <c r="CO95" i="7"/>
  <c r="CT95" i="7"/>
  <c r="BB96" i="7"/>
  <c r="BG96" i="7"/>
  <c r="BL96" i="7"/>
  <c r="BR96" i="7"/>
  <c r="BW96" i="7"/>
  <c r="CB96" i="7"/>
  <c r="CH96" i="7"/>
  <c r="CM96" i="7"/>
  <c r="CR96" i="7"/>
  <c r="CX96" i="7"/>
  <c r="BE97" i="7"/>
  <c r="BJ97" i="7"/>
  <c r="BP97" i="7"/>
  <c r="BU97" i="7"/>
  <c r="BZ97" i="7"/>
  <c r="CF97" i="7"/>
  <c r="CK97" i="7"/>
  <c r="CP97" i="7"/>
  <c r="CV97" i="7"/>
  <c r="BC98" i="7"/>
  <c r="BH98" i="7"/>
  <c r="BN98" i="7"/>
  <c r="BS98" i="7"/>
  <c r="BX98" i="7"/>
  <c r="CD98" i="7"/>
  <c r="CI98" i="7"/>
  <c r="CN98" i="7"/>
  <c r="CT98" i="7"/>
  <c r="CY98" i="7"/>
  <c r="BF99" i="7"/>
  <c r="BL99" i="7"/>
  <c r="BQ99" i="7"/>
  <c r="BV99" i="7"/>
  <c r="CB99" i="7"/>
  <c r="CG99" i="7"/>
  <c r="CL99" i="7"/>
  <c r="CR99" i="7"/>
  <c r="CW99" i="7"/>
  <c r="BD100" i="7"/>
  <c r="BJ100" i="7"/>
  <c r="BO100" i="7"/>
  <c r="BT100" i="7"/>
  <c r="BZ100" i="7"/>
  <c r="CE100" i="7"/>
  <c r="CJ100" i="7"/>
  <c r="CP100" i="7"/>
  <c r="CU100" i="7"/>
  <c r="BB101" i="7"/>
  <c r="BH101" i="7"/>
  <c r="BM101" i="7"/>
  <c r="BR101" i="7"/>
  <c r="BX101" i="7"/>
  <c r="CC101" i="7"/>
  <c r="CH101" i="7"/>
  <c r="CN101" i="7"/>
  <c r="CS101" i="7"/>
  <c r="CX101" i="7"/>
  <c r="BF102" i="7"/>
  <c r="BK102" i="7"/>
  <c r="BP102" i="7"/>
  <c r="BT102" i="7"/>
  <c r="BX102" i="7"/>
  <c r="CB102" i="7"/>
  <c r="CF102" i="7"/>
  <c r="CJ102" i="7"/>
  <c r="CN102" i="7"/>
  <c r="CR102" i="7"/>
  <c r="CV102" i="7"/>
  <c r="BB103" i="7"/>
  <c r="BF103" i="7"/>
  <c r="BJ103" i="7"/>
  <c r="BN103" i="7"/>
  <c r="BR103" i="7"/>
  <c r="BV103" i="7"/>
  <c r="BZ103" i="7"/>
  <c r="CD103" i="7"/>
  <c r="CH103" i="7"/>
  <c r="CL103" i="7"/>
  <c r="CP103" i="7"/>
  <c r="CT103" i="7"/>
  <c r="CX103" i="7"/>
  <c r="BD104" i="7"/>
  <c r="BH104" i="7"/>
  <c r="BL104" i="7"/>
  <c r="BP104" i="7"/>
  <c r="BT104" i="7"/>
  <c r="BX104" i="7"/>
  <c r="CB104" i="7"/>
  <c r="CF104" i="7"/>
  <c r="CJ104" i="7"/>
  <c r="CN104" i="7"/>
  <c r="CR104" i="7"/>
  <c r="CV104" i="7"/>
  <c r="BB105" i="7"/>
  <c r="BF105" i="7"/>
  <c r="BJ105" i="7"/>
  <c r="BN105" i="7"/>
  <c r="BR105" i="7"/>
  <c r="BV105" i="7"/>
  <c r="BZ105" i="7"/>
  <c r="CD105" i="7"/>
  <c r="CH105" i="7"/>
  <c r="CL105" i="7"/>
  <c r="CP105" i="7"/>
  <c r="CT105" i="7"/>
  <c r="CX105" i="7"/>
  <c r="BD106" i="7"/>
  <c r="BH106" i="7"/>
  <c r="BL106" i="7"/>
  <c r="BP106" i="7"/>
  <c r="BT106" i="7"/>
  <c r="BX106" i="7"/>
  <c r="CB106" i="7"/>
  <c r="CF106" i="7"/>
  <c r="CJ106" i="7"/>
  <c r="CN106" i="7"/>
  <c r="CR106" i="7"/>
  <c r="CV106" i="7"/>
  <c r="BB107" i="7"/>
  <c r="BF107" i="7"/>
  <c r="BJ107" i="7"/>
  <c r="BN107" i="7"/>
  <c r="BR107" i="7"/>
  <c r="BV107" i="7"/>
  <c r="BZ107" i="7"/>
  <c r="CD107" i="7"/>
  <c r="CH107" i="7"/>
  <c r="CL107" i="7"/>
  <c r="CP107" i="7"/>
  <c r="CT107" i="7"/>
  <c r="CX107" i="7"/>
  <c r="BD108" i="7"/>
  <c r="BH108" i="7"/>
  <c r="BL108" i="7"/>
  <c r="BP108" i="7"/>
  <c r="BT108" i="7"/>
  <c r="BX108" i="7"/>
  <c r="CB108" i="7"/>
  <c r="CF108" i="7"/>
  <c r="CJ108" i="7"/>
  <c r="CN108" i="7"/>
  <c r="CR108" i="7"/>
  <c r="CV108" i="7"/>
  <c r="BB109" i="7"/>
  <c r="BF109" i="7"/>
  <c r="BG61" i="7"/>
  <c r="CP62" i="7"/>
  <c r="CD64" i="7"/>
  <c r="BC66" i="7"/>
  <c r="CT66" i="7"/>
  <c r="CN67" i="7"/>
  <c r="CE68" i="7"/>
  <c r="BX69" i="7"/>
  <c r="BR70" i="7"/>
  <c r="BI71" i="7"/>
  <c r="BB72" i="7"/>
  <c r="CT72" i="7"/>
  <c r="CK73" i="7"/>
  <c r="CD74" i="7"/>
  <c r="BX75" i="7"/>
  <c r="BO76" i="7"/>
  <c r="BH77" i="7"/>
  <c r="BB78" i="7"/>
  <c r="CQ78" i="7"/>
  <c r="CJ79" i="7"/>
  <c r="CD80" i="7"/>
  <c r="BU81" i="7"/>
  <c r="BN82" i="7"/>
  <c r="BH83" i="7"/>
  <c r="CW83" i="7"/>
  <c r="CP84" i="7"/>
  <c r="CJ85" i="7"/>
  <c r="CA86" i="7"/>
  <c r="BO87" i="7"/>
  <c r="CR87" i="7"/>
  <c r="BV88" i="7"/>
  <c r="CV88" i="7"/>
  <c r="BT89" i="7"/>
  <c r="CO89" i="7"/>
  <c r="BL90" i="7"/>
  <c r="CH90" i="7"/>
  <c r="BE91" i="7"/>
  <c r="BZ91" i="7"/>
  <c r="CV91" i="7"/>
  <c r="BS92" i="7"/>
  <c r="CN92" i="7"/>
  <c r="BL93" i="7"/>
  <c r="CG93" i="7"/>
  <c r="BD94" i="7"/>
  <c r="BZ94" i="7"/>
  <c r="CU94" i="7"/>
  <c r="BR95" i="7"/>
  <c r="CN95" i="7"/>
  <c r="BK96" i="7"/>
  <c r="CF96" i="7"/>
  <c r="BD97" i="7"/>
  <c r="BY97" i="7"/>
  <c r="CT97" i="7"/>
  <c r="BR98" i="7"/>
  <c r="CM98" i="7"/>
  <c r="BJ99" i="7"/>
  <c r="CF99" i="7"/>
  <c r="BC100" i="7"/>
  <c r="BX100" i="7"/>
  <c r="CT100" i="7"/>
  <c r="BQ101" i="7"/>
  <c r="CL101" i="7"/>
  <c r="BJ102" i="7"/>
  <c r="CA102" i="7"/>
  <c r="CQ102" i="7"/>
  <c r="BI103" i="7"/>
  <c r="BY103" i="7"/>
  <c r="CO103" i="7"/>
  <c r="BG104" i="7"/>
  <c r="BW104" i="7"/>
  <c r="CM104" i="7"/>
  <c r="BE105" i="7"/>
  <c r="BU105" i="7"/>
  <c r="CK105" i="7"/>
  <c r="BC106" i="7"/>
  <c r="BS106" i="7"/>
  <c r="CI106" i="7"/>
  <c r="CY106" i="7"/>
  <c r="BQ107" i="7"/>
  <c r="CG107" i="7"/>
  <c r="CW107" i="7"/>
  <c r="BO108" i="7"/>
  <c r="CE108" i="7"/>
  <c r="CU108" i="7"/>
  <c r="BJ109" i="7"/>
  <c r="BR109" i="7"/>
  <c r="BZ109" i="7"/>
  <c r="CH109" i="7"/>
  <c r="CP109" i="7"/>
  <c r="CX109" i="7"/>
  <c r="CB61" i="7"/>
  <c r="BP63" i="7"/>
  <c r="CW64" i="7"/>
  <c r="BN66" i="7"/>
  <c r="BH67" i="7"/>
  <c r="CW67" i="7"/>
  <c r="CP68" i="7"/>
  <c r="CJ69" i="7"/>
  <c r="CA70" i="7"/>
  <c r="BT71" i="7"/>
  <c r="BN72" i="7"/>
  <c r="BE73" i="7"/>
  <c r="CV73" i="7"/>
  <c r="CP74" i="7"/>
  <c r="CG75" i="7"/>
  <c r="BZ76" i="7"/>
  <c r="BT77" i="7"/>
  <c r="BK78" i="7"/>
  <c r="BD79" i="7"/>
  <c r="CV79" i="7"/>
  <c r="CM80" i="7"/>
  <c r="CF81" i="7"/>
  <c r="BZ82" i="7"/>
  <c r="BQ83" i="7"/>
  <c r="BJ84" i="7"/>
  <c r="BD85" i="7"/>
  <c r="CS85" i="7"/>
  <c r="CL86" i="7"/>
  <c r="BW87" i="7"/>
  <c r="CY87" i="7"/>
  <c r="CC88" i="7"/>
  <c r="BD89" i="7"/>
  <c r="BY89" i="7"/>
  <c r="CT89" i="7"/>
  <c r="BR90" i="7"/>
  <c r="CM90" i="7"/>
  <c r="BJ91" i="7"/>
  <c r="CF91" i="7"/>
  <c r="BC92" i="7"/>
  <c r="BX92" i="7"/>
  <c r="CT92" i="7"/>
  <c r="BQ93" i="7"/>
  <c r="CL93" i="7"/>
  <c r="BJ94" i="7"/>
  <c r="CE94" i="7"/>
  <c r="BB95" i="7"/>
  <c r="BX95" i="7"/>
  <c r="CS95" i="7"/>
  <c r="BP96" i="7"/>
  <c r="CL96" i="7"/>
  <c r="BI97" i="7"/>
  <c r="CD97" i="7"/>
  <c r="BB98" i="7"/>
  <c r="BW98" i="7"/>
  <c r="CR98" i="7"/>
  <c r="BP99" i="7"/>
  <c r="CK99" i="7"/>
  <c r="BH100" i="7"/>
  <c r="CD100" i="7"/>
  <c r="CY100" i="7"/>
  <c r="BV101" i="7"/>
  <c r="CR101" i="7"/>
  <c r="BO102" i="7"/>
  <c r="CE102" i="7"/>
  <c r="CU102" i="7"/>
  <c r="BM103" i="7"/>
  <c r="CC103" i="7"/>
  <c r="CS103" i="7"/>
  <c r="BK104" i="7"/>
  <c r="CA104" i="7"/>
  <c r="CQ104" i="7"/>
  <c r="BI105" i="7"/>
  <c r="BY105" i="7"/>
  <c r="CO105" i="7"/>
  <c r="BG106" i="7"/>
  <c r="BW106" i="7"/>
  <c r="CM106" i="7"/>
  <c r="BE107" i="7"/>
  <c r="BU107" i="7"/>
  <c r="CK107" i="7"/>
  <c r="BC108" i="7"/>
  <c r="BS108" i="7"/>
  <c r="CI108" i="7"/>
  <c r="CY108" i="7"/>
  <c r="BM109" i="7"/>
  <c r="BU109" i="7"/>
  <c r="CC109" i="7"/>
  <c r="CK109" i="7"/>
  <c r="CS109" i="7"/>
  <c r="CL60" i="7"/>
  <c r="BU62" i="7"/>
  <c r="BF64" i="7"/>
  <c r="CR65" i="7"/>
  <c r="CI66" i="7"/>
  <c r="CB67" i="7"/>
  <c r="BV68" i="7"/>
  <c r="BM69" i="7"/>
  <c r="BF70" i="7"/>
  <c r="CX70" i="7"/>
  <c r="CO71" i="7"/>
  <c r="CH72" i="7"/>
  <c r="CB73" i="7"/>
  <c r="BS74" i="7"/>
  <c r="BL75" i="7"/>
  <c r="BF76" i="7"/>
  <c r="CU76" i="7"/>
  <c r="CN77" i="7"/>
  <c r="CH78" i="7"/>
  <c r="BY79" i="7"/>
  <c r="BR80" i="7"/>
  <c r="BL81" i="7"/>
  <c r="BC82" i="7"/>
  <c r="CT82" i="7"/>
  <c r="CN83" i="7"/>
  <c r="CE84" i="7"/>
  <c r="BX85" i="7"/>
  <c r="BR86" i="7"/>
  <c r="BH87" i="7"/>
  <c r="CJ87" i="7"/>
  <c r="BO88" i="7"/>
  <c r="CQ88" i="7"/>
  <c r="BN89" i="7"/>
  <c r="CJ89" i="7"/>
  <c r="BG90" i="7"/>
  <c r="CB90" i="7"/>
  <c r="CX90" i="7"/>
  <c r="BU91" i="7"/>
  <c r="CP91" i="7"/>
  <c r="BN92" i="7"/>
  <c r="CI92" i="7"/>
  <c r="BF93" i="7"/>
  <c r="CB93" i="7"/>
  <c r="CW93" i="7"/>
  <c r="BT94" i="7"/>
  <c r="CP94" i="7"/>
  <c r="BM95" i="7"/>
  <c r="CH95" i="7"/>
  <c r="BF96" i="7"/>
  <c r="CA96" i="7"/>
  <c r="CV96" i="7"/>
  <c r="BT97" i="7"/>
  <c r="CO97" i="7"/>
  <c r="BL98" i="7"/>
  <c r="CH98" i="7"/>
  <c r="BE99" i="7"/>
  <c r="BZ99" i="7"/>
  <c r="CV99" i="7"/>
  <c r="BS100" i="7"/>
  <c r="CN100" i="7"/>
  <c r="BL101" i="7"/>
  <c r="CG101" i="7"/>
  <c r="BD102" i="7"/>
  <c r="BW102" i="7"/>
  <c r="CM102" i="7"/>
  <c r="BE103" i="7"/>
  <c r="BU103" i="7"/>
  <c r="CK103" i="7"/>
  <c r="BC104" i="7"/>
  <c r="BS104" i="7"/>
  <c r="CI104" i="7"/>
  <c r="CY104" i="7"/>
  <c r="BQ105" i="7"/>
  <c r="CG105" i="7"/>
  <c r="CW105" i="7"/>
  <c r="BO106" i="7"/>
  <c r="CE106" i="7"/>
  <c r="CU106" i="7"/>
  <c r="BM107" i="7"/>
  <c r="CC107" i="7"/>
  <c r="CS107" i="7"/>
  <c r="BK108" i="7"/>
  <c r="CA108" i="7"/>
  <c r="CQ108" i="7"/>
  <c r="BI109" i="7"/>
  <c r="BQ109" i="7"/>
  <c r="BY109" i="7"/>
  <c r="CG109" i="7"/>
  <c r="CO109" i="7"/>
  <c r="CW109" i="7"/>
  <c r="CI63" i="7"/>
  <c r="BJ68" i="7"/>
  <c r="CF71" i="7"/>
  <c r="CY74" i="7"/>
  <c r="BV78" i="7"/>
  <c r="CR81" i="7"/>
  <c r="BM85" i="7"/>
  <c r="BG88" i="7"/>
  <c r="BB90" i="7"/>
  <c r="CK91" i="7"/>
  <c r="BV93" i="7"/>
  <c r="BH95" i="7"/>
  <c r="CQ96" i="7"/>
  <c r="CB98" i="7"/>
  <c r="BN100" i="7"/>
  <c r="CW101" i="7"/>
  <c r="BQ103" i="7"/>
  <c r="CE104" i="7"/>
  <c r="CS105" i="7"/>
  <c r="BI107" i="7"/>
  <c r="BW108" i="7"/>
  <c r="BV109" i="7"/>
  <c r="BT65" i="7"/>
  <c r="BD69" i="7"/>
  <c r="BW72" i="7"/>
  <c r="CR75" i="7"/>
  <c r="BP79" i="7"/>
  <c r="CI82" i="7"/>
  <c r="BF86" i="7"/>
  <c r="CK88" i="7"/>
  <c r="BW90" i="7"/>
  <c r="BH92" i="7"/>
  <c r="CR93" i="7"/>
  <c r="CC95" i="7"/>
  <c r="BN97" i="7"/>
  <c r="CX98" i="7"/>
  <c r="CI100" i="7"/>
  <c r="BS102" i="7"/>
  <c r="CG103" i="7"/>
  <c r="CU104" i="7"/>
  <c r="BK106" i="7"/>
  <c r="BY107" i="7"/>
  <c r="CM108" i="7"/>
  <c r="CD109" i="7"/>
  <c r="BN60" i="7"/>
  <c r="BZ66" i="7"/>
  <c r="CS69" i="7"/>
  <c r="BP73" i="7"/>
  <c r="CL76" i="7"/>
  <c r="BG80" i="7"/>
  <c r="CB83" i="7"/>
  <c r="CX86" i="7"/>
  <c r="BI89" i="7"/>
  <c r="CR90" i="7"/>
  <c r="CD92" i="7"/>
  <c r="BO94" i="7"/>
  <c r="CX95" i="7"/>
  <c r="CJ97" i="7"/>
  <c r="BU99" i="7"/>
  <c r="BF101" i="7"/>
  <c r="CI102" i="7"/>
  <c r="CW103" i="7"/>
  <c r="BM105" i="7"/>
  <c r="CA106" i="7"/>
  <c r="CO107" i="7"/>
  <c r="BE109" i="7"/>
  <c r="CL109" i="7"/>
  <c r="CL70" i="7"/>
  <c r="BV84" i="7"/>
  <c r="CY92" i="7"/>
  <c r="CP99" i="7"/>
  <c r="CC105" i="7"/>
  <c r="CT109" i="7"/>
  <c r="BJ74" i="7"/>
  <c r="CC87" i="7"/>
  <c r="CJ94" i="7"/>
  <c r="CB101" i="7"/>
  <c r="CQ106" i="7"/>
  <c r="BB62" i="7"/>
  <c r="CC77" i="7"/>
  <c r="CD89" i="7"/>
  <c r="BV96" i="7"/>
  <c r="CY102" i="7"/>
  <c r="BG108" i="7"/>
  <c r="BP91" i="7"/>
  <c r="BG98" i="7"/>
  <c r="BQ67" i="7"/>
  <c r="BO104" i="7"/>
  <c r="CX80" i="7"/>
  <c r="BN109" i="7"/>
  <c r="C17" i="5" a="1"/>
  <c r="C80" i="4" a="1"/>
  <c r="C80" i="4"/>
  <c r="C81" i="4"/>
  <c r="C60" i="8"/>
  <c r="G60" i="8"/>
  <c r="K60" i="8"/>
  <c r="O60" i="8"/>
  <c r="C61" i="8"/>
  <c r="G61" i="8"/>
  <c r="K61" i="8"/>
  <c r="O61" i="8"/>
  <c r="C62" i="8"/>
  <c r="G62" i="8"/>
  <c r="K62" i="8"/>
  <c r="O62" i="8"/>
  <c r="C63" i="8"/>
  <c r="G63" i="8"/>
  <c r="K63" i="8"/>
  <c r="O63" i="8"/>
  <c r="C64" i="8"/>
  <c r="G64" i="8"/>
  <c r="K64" i="8"/>
  <c r="O64" i="8"/>
  <c r="C65" i="8"/>
  <c r="G65" i="8"/>
  <c r="K65" i="8"/>
  <c r="O65" i="8"/>
  <c r="C66" i="8"/>
  <c r="G66" i="8"/>
  <c r="K66" i="8"/>
  <c r="O66" i="8"/>
  <c r="C67" i="8"/>
  <c r="G67" i="8"/>
  <c r="K67" i="8"/>
  <c r="O67" i="8"/>
  <c r="C68" i="8"/>
  <c r="G68" i="8"/>
  <c r="K68" i="8"/>
  <c r="O68" i="8"/>
  <c r="C69" i="8"/>
  <c r="G69" i="8"/>
  <c r="K69" i="8"/>
  <c r="O69" i="8"/>
  <c r="C70" i="8"/>
  <c r="G70" i="8"/>
  <c r="K70" i="8"/>
  <c r="O70" i="8"/>
  <c r="C71" i="8"/>
  <c r="G71" i="8"/>
  <c r="K71" i="8"/>
  <c r="O71" i="8"/>
  <c r="C72" i="8"/>
  <c r="G72" i="8"/>
  <c r="K72" i="8"/>
  <c r="O72" i="8"/>
  <c r="C73" i="8"/>
  <c r="G73" i="8"/>
  <c r="K73" i="8"/>
  <c r="O73" i="8"/>
  <c r="C74" i="8"/>
  <c r="G74" i="8"/>
  <c r="K74" i="8"/>
  <c r="O74" i="8"/>
  <c r="C75" i="8"/>
  <c r="G75" i="8"/>
  <c r="K75" i="8"/>
  <c r="O75" i="8"/>
  <c r="B60" i="8"/>
  <c r="H60" i="8"/>
  <c r="M60" i="8"/>
  <c r="B61" i="8"/>
  <c r="H61" i="8"/>
  <c r="M61" i="8"/>
  <c r="B62" i="8"/>
  <c r="H62" i="8"/>
  <c r="M62" i="8"/>
  <c r="B63" i="8"/>
  <c r="H63" i="8"/>
  <c r="M63" i="8"/>
  <c r="B64" i="8"/>
  <c r="H64" i="8"/>
  <c r="M64" i="8"/>
  <c r="B65" i="8"/>
  <c r="H65" i="8"/>
  <c r="M65" i="8"/>
  <c r="B66" i="8"/>
  <c r="H66" i="8"/>
  <c r="M66" i="8"/>
  <c r="B67" i="8"/>
  <c r="H67" i="8"/>
  <c r="M67" i="8"/>
  <c r="B68" i="8"/>
  <c r="H68" i="8"/>
  <c r="M68" i="8"/>
  <c r="B69" i="8"/>
  <c r="H69" i="8"/>
  <c r="M69" i="8"/>
  <c r="B70" i="8"/>
  <c r="H70" i="8"/>
  <c r="M70" i="8"/>
  <c r="B71" i="8"/>
  <c r="H71" i="8"/>
  <c r="M71" i="8"/>
  <c r="B72" i="8"/>
  <c r="H72" i="8"/>
  <c r="M72" i="8"/>
  <c r="B73" i="8"/>
  <c r="H73" i="8"/>
  <c r="M73" i="8"/>
  <c r="B74" i="8"/>
  <c r="H74" i="8"/>
  <c r="M74" i="8"/>
  <c r="B75" i="8"/>
  <c r="H75" i="8"/>
  <c r="M75" i="8"/>
  <c r="D60" i="8"/>
  <c r="I60" i="8"/>
  <c r="N60" i="8"/>
  <c r="D61" i="8"/>
  <c r="I61" i="8"/>
  <c r="N61" i="8"/>
  <c r="D62" i="8"/>
  <c r="I62" i="8"/>
  <c r="N62" i="8"/>
  <c r="D63" i="8"/>
  <c r="I63" i="8"/>
  <c r="N63" i="8"/>
  <c r="D64" i="8"/>
  <c r="I64" i="8"/>
  <c r="N64" i="8"/>
  <c r="D65" i="8"/>
  <c r="I65" i="8"/>
  <c r="N65" i="8"/>
  <c r="D66" i="8"/>
  <c r="I66" i="8"/>
  <c r="N66" i="8"/>
  <c r="D67" i="8"/>
  <c r="I67" i="8"/>
  <c r="N67" i="8"/>
  <c r="D68" i="8"/>
  <c r="I68" i="8"/>
  <c r="N68" i="8"/>
  <c r="D69" i="8"/>
  <c r="I69" i="8"/>
  <c r="N69" i="8"/>
  <c r="D70" i="8"/>
  <c r="I70" i="8"/>
  <c r="N70" i="8"/>
  <c r="D71" i="8"/>
  <c r="I71" i="8"/>
  <c r="N71" i="8"/>
  <c r="D72" i="8"/>
  <c r="I72" i="8"/>
  <c r="N72" i="8"/>
  <c r="D73" i="8"/>
  <c r="I73" i="8"/>
  <c r="N73" i="8"/>
  <c r="D74" i="8"/>
  <c r="I74" i="8"/>
  <c r="N74" i="8"/>
  <c r="D75" i="8"/>
  <c r="I75" i="8"/>
  <c r="N75" i="8"/>
  <c r="E60" i="8"/>
  <c r="J60" i="8"/>
  <c r="P60" i="8"/>
  <c r="E61" i="8"/>
  <c r="J61" i="8"/>
  <c r="P61" i="8"/>
  <c r="E62" i="8"/>
  <c r="J62" i="8"/>
  <c r="P62" i="8"/>
  <c r="E63" i="8"/>
  <c r="J63" i="8"/>
  <c r="P63" i="8"/>
  <c r="E64" i="8"/>
  <c r="J64" i="8"/>
  <c r="P64" i="8"/>
  <c r="E65" i="8"/>
  <c r="J65" i="8"/>
  <c r="P65" i="8"/>
  <c r="E66" i="8"/>
  <c r="J66" i="8"/>
  <c r="P66" i="8"/>
  <c r="E67" i="8"/>
  <c r="J67" i="8"/>
  <c r="P67" i="8"/>
  <c r="E68" i="8"/>
  <c r="J68" i="8"/>
  <c r="P68" i="8"/>
  <c r="E69" i="8"/>
  <c r="J69" i="8"/>
  <c r="P69" i="8"/>
  <c r="E70" i="8"/>
  <c r="J70" i="8"/>
  <c r="P70" i="8"/>
  <c r="E71" i="8"/>
  <c r="J71" i="8"/>
  <c r="P71" i="8"/>
  <c r="E72" i="8"/>
  <c r="J72" i="8"/>
  <c r="P72" i="8"/>
  <c r="E73" i="8"/>
  <c r="J73" i="8"/>
  <c r="P73" i="8"/>
  <c r="E74" i="8"/>
  <c r="J74" i="8"/>
  <c r="P74" i="8"/>
  <c r="E75" i="8"/>
  <c r="J75" i="8"/>
  <c r="P75" i="8"/>
  <c r="F60" i="8"/>
  <c r="L60" i="8"/>
  <c r="Q60" i="8"/>
  <c r="F61" i="8"/>
  <c r="L61" i="8"/>
  <c r="Q61" i="8"/>
  <c r="F62" i="8"/>
  <c r="L62" i="8"/>
  <c r="Q62" i="8"/>
  <c r="F63" i="8"/>
  <c r="L63" i="8"/>
  <c r="Q63" i="8"/>
  <c r="F64" i="8"/>
  <c r="L64" i="8"/>
  <c r="Q64" i="8"/>
  <c r="F65" i="8"/>
  <c r="L65" i="8"/>
  <c r="Q65" i="8"/>
  <c r="F66" i="8"/>
  <c r="L66" i="8"/>
  <c r="Q66" i="8"/>
  <c r="F67" i="8"/>
  <c r="L67" i="8"/>
  <c r="Q67" i="8"/>
  <c r="F68" i="8"/>
  <c r="L68" i="8"/>
  <c r="Q68" i="8"/>
  <c r="F69" i="8"/>
  <c r="L69" i="8"/>
  <c r="Q69" i="8"/>
  <c r="F70" i="8"/>
  <c r="L70" i="8"/>
  <c r="Q70" i="8"/>
  <c r="F71" i="8"/>
  <c r="L71" i="8"/>
  <c r="Q71" i="8"/>
  <c r="F72" i="8"/>
  <c r="L72" i="8"/>
  <c r="Q72" i="8"/>
  <c r="F73" i="8"/>
  <c r="L73" i="8"/>
  <c r="Q73" i="8"/>
  <c r="F74" i="8"/>
  <c r="L74" i="8"/>
  <c r="Q74" i="8"/>
  <c r="F75" i="8"/>
  <c r="L75" i="8"/>
  <c r="Q75" i="8"/>
  <c r="C76" i="4" a="1"/>
  <c r="C76" i="4"/>
  <c r="C77" i="4"/>
  <c r="C72" i="4" a="1"/>
  <c r="C72" i="4"/>
  <c r="C73" i="4"/>
  <c r="E53" i="5"/>
  <c r="C53" i="5"/>
  <c r="C55" i="5"/>
  <c r="D54" i="5"/>
  <c r="C54" i="5"/>
  <c r="D53" i="5"/>
  <c r="E55" i="5"/>
  <c r="D55" i="5"/>
  <c r="E54" i="5"/>
  <c r="D11" i="5"/>
  <c r="E14" i="5"/>
  <c r="F12" i="5"/>
  <c r="G10" i="5"/>
  <c r="C14" i="5"/>
  <c r="D12" i="5"/>
  <c r="C12" i="5"/>
  <c r="D10" i="5"/>
  <c r="E13" i="5"/>
  <c r="F11" i="5"/>
  <c r="G14" i="5"/>
  <c r="C13" i="5"/>
  <c r="G12" i="5"/>
  <c r="C11" i="5"/>
  <c r="D14" i="5"/>
  <c r="E12" i="5"/>
  <c r="F10" i="5"/>
  <c r="G13" i="5"/>
  <c r="E10" i="5"/>
  <c r="F13" i="5"/>
  <c r="G11" i="5"/>
  <c r="C10" i="5"/>
  <c r="D13" i="5"/>
  <c r="E11" i="5"/>
  <c r="F14" i="5"/>
  <c r="C58" i="5"/>
  <c r="D60" i="5"/>
  <c r="E59" i="5"/>
  <c r="D59" i="5"/>
  <c r="E58" i="5"/>
  <c r="E60" i="5"/>
  <c r="C60" i="5"/>
  <c r="C59" i="5"/>
  <c r="D58" i="5"/>
  <c r="S20" i="5"/>
  <c r="U23" i="5"/>
  <c r="W26" i="5"/>
  <c r="T21" i="5"/>
  <c r="X27" i="5"/>
  <c r="X21" i="5"/>
  <c r="P25" i="5"/>
  <c r="R28" i="5"/>
  <c r="O20" i="5"/>
  <c r="Q23" i="5"/>
  <c r="S26" i="5"/>
  <c r="U29" i="5"/>
  <c r="P27" i="5"/>
  <c r="P26" i="5"/>
  <c r="W29" i="5"/>
  <c r="S23" i="5"/>
  <c r="R23" i="5"/>
  <c r="U20" i="5"/>
  <c r="V23" i="5"/>
  <c r="S27" i="5"/>
  <c r="O21" i="5"/>
  <c r="P24" i="5"/>
  <c r="W27" i="5"/>
  <c r="S21" i="5"/>
  <c r="U28" i="5"/>
  <c r="Q21" i="5"/>
  <c r="S24" i="5"/>
  <c r="U27" i="5"/>
  <c r="X23" i="5"/>
  <c r="T29" i="5"/>
  <c r="V22" i="5"/>
  <c r="X25" i="5"/>
  <c r="P29" i="5"/>
  <c r="W20" i="5"/>
  <c r="O24" i="5"/>
  <c r="Q27" i="5"/>
  <c r="V20" i="5"/>
  <c r="V28" i="5"/>
  <c r="T24" i="5"/>
  <c r="Q28" i="5"/>
  <c r="W21" i="5"/>
  <c r="P20" i="5"/>
  <c r="T28" i="5"/>
  <c r="P22" i="5"/>
  <c r="W25" i="5"/>
  <c r="X28" i="5"/>
  <c r="T22" i="5"/>
  <c r="Q26" i="5"/>
  <c r="P28" i="5"/>
  <c r="S25" i="5"/>
  <c r="O22" i="5"/>
  <c r="Q25" i="5"/>
  <c r="S28" i="5"/>
  <c r="T25" i="5"/>
  <c r="R20" i="5"/>
  <c r="T23" i="5"/>
  <c r="V26" i="5"/>
  <c r="X29" i="5"/>
  <c r="U21" i="5"/>
  <c r="W24" i="5"/>
  <c r="O28" i="5"/>
  <c r="P23" i="5"/>
  <c r="R29" i="5"/>
  <c r="X22" i="5"/>
  <c r="U26" i="5"/>
  <c r="V29" i="5"/>
  <c r="O27" i="5"/>
  <c r="X26" i="5"/>
  <c r="T20" i="5"/>
  <c r="Q24" i="5"/>
  <c r="R27" i="5"/>
  <c r="X20" i="5"/>
  <c r="U24" i="5"/>
  <c r="X24" i="5"/>
  <c r="Q22" i="5"/>
  <c r="Q20" i="5"/>
  <c r="W22" i="5"/>
  <c r="O26" i="5"/>
  <c r="Q29" i="5"/>
  <c r="R26" i="5"/>
  <c r="P21" i="5"/>
  <c r="R24" i="5"/>
  <c r="T27" i="5"/>
  <c r="R22" i="5"/>
  <c r="S22" i="5"/>
  <c r="U25" i="5"/>
  <c r="W28" i="5"/>
  <c r="V24" i="5"/>
  <c r="V27" i="5"/>
  <c r="R21" i="5"/>
  <c r="O25" i="5"/>
  <c r="T26" i="5"/>
  <c r="W23" i="5"/>
  <c r="R25" i="5"/>
  <c r="O29" i="5"/>
  <c r="U22" i="5"/>
  <c r="V25" i="5"/>
  <c r="S29" i="5"/>
  <c r="O23" i="5"/>
  <c r="V21" i="5"/>
  <c r="C17" i="5"/>
  <c r="D17" i="5"/>
  <c r="C18" i="5"/>
  <c r="D18" i="5"/>
  <c r="C64" i="4" a="1"/>
  <c r="C64" i="4"/>
  <c r="C65" i="4"/>
  <c r="T2" i="5"/>
  <c r="O5" i="5"/>
  <c r="Q7" i="5"/>
  <c r="S2" i="5"/>
  <c r="U4" i="5"/>
  <c r="P7" i="5"/>
  <c r="R2" i="5"/>
  <c r="T4" i="5"/>
  <c r="O7" i="5"/>
  <c r="Q2" i="5"/>
  <c r="S4" i="5"/>
  <c r="U6" i="5"/>
  <c r="Q3" i="5"/>
  <c r="S5" i="5"/>
  <c r="U7" i="5"/>
  <c r="P3" i="5"/>
  <c r="R5" i="5"/>
  <c r="T7" i="5"/>
  <c r="O3" i="5"/>
  <c r="Q5" i="5"/>
  <c r="S7" i="5"/>
  <c r="U2" i="5"/>
  <c r="P5" i="5"/>
  <c r="R7" i="5"/>
  <c r="U3" i="5"/>
  <c r="P6" i="5"/>
  <c r="R8" i="5"/>
  <c r="T3" i="5"/>
  <c r="O6" i="5"/>
  <c r="Q8" i="5"/>
  <c r="S3" i="5"/>
  <c r="U5" i="5"/>
  <c r="P8" i="5"/>
  <c r="R3" i="5"/>
  <c r="T5" i="5"/>
  <c r="O8" i="5"/>
  <c r="P2" i="5"/>
  <c r="R4" i="5"/>
  <c r="T6" i="5"/>
  <c r="O2" i="5"/>
  <c r="Q4" i="5"/>
  <c r="S6" i="5"/>
  <c r="U8" i="5"/>
  <c r="P4" i="5"/>
  <c r="R6" i="5"/>
  <c r="T8" i="5"/>
  <c r="O4" i="5"/>
  <c r="Q6" i="5"/>
  <c r="S8" i="5"/>
  <c r="D64" i="5"/>
  <c r="F65" i="5"/>
  <c r="E65" i="5"/>
  <c r="F64" i="5"/>
  <c r="D65" i="5"/>
  <c r="F66" i="5"/>
  <c r="E66" i="5"/>
  <c r="C65" i="5"/>
  <c r="D66" i="5"/>
  <c r="E63" i="5"/>
  <c r="C63" i="5"/>
  <c r="C66" i="5"/>
  <c r="D63" i="5"/>
  <c r="F63" i="5"/>
  <c r="E64" i="5"/>
  <c r="C64" i="5"/>
  <c r="B110" i="9" a="1"/>
  <c r="B110" i="9"/>
  <c r="B111" i="9"/>
  <c r="B112" i="9"/>
  <c r="DC60" i="7" a="1"/>
  <c r="B170" i="7" a="1"/>
  <c r="B170" i="7"/>
  <c r="B171" i="7"/>
  <c r="B172" i="7"/>
  <c r="E171" i="7" a="1"/>
  <c r="E171" i="7"/>
  <c r="E172" i="7"/>
  <c r="E173" i="7"/>
  <c r="C68" i="4" a="1"/>
  <c r="C68" i="4"/>
  <c r="C69" i="4"/>
  <c r="C96" i="4" a="1"/>
  <c r="C96" i="4"/>
  <c r="C97" i="4"/>
  <c r="C56" i="4" a="1"/>
  <c r="C56" i="4"/>
  <c r="C57" i="4"/>
  <c r="C92" i="4" a="1"/>
  <c r="C92" i="4"/>
  <c r="C93" i="4"/>
  <c r="C60" i="4" a="1"/>
  <c r="C60" i="4"/>
  <c r="C61" i="4"/>
  <c r="AM60" i="8" a="1"/>
  <c r="B103" i="8" a="1"/>
  <c r="B103" i="8"/>
  <c r="B104" i="8"/>
  <c r="B105" i="8"/>
  <c r="DD60" i="7"/>
  <c r="DH60" i="7"/>
  <c r="DL60" i="7"/>
  <c r="DP60" i="7"/>
  <c r="DT60" i="7"/>
  <c r="DX60" i="7"/>
  <c r="EB60" i="7"/>
  <c r="EF60" i="7"/>
  <c r="EJ60" i="7"/>
  <c r="EN60" i="7"/>
  <c r="ER60" i="7"/>
  <c r="EV60" i="7"/>
  <c r="EZ60" i="7"/>
  <c r="DF61" i="7"/>
  <c r="DJ61" i="7"/>
  <c r="DN61" i="7"/>
  <c r="DR61" i="7"/>
  <c r="DV61" i="7"/>
  <c r="DZ61" i="7"/>
  <c r="ED61" i="7"/>
  <c r="EH61" i="7"/>
  <c r="EL61" i="7"/>
  <c r="EP61" i="7"/>
  <c r="ET61" i="7"/>
  <c r="EX61" i="7"/>
  <c r="DD62" i="7"/>
  <c r="DH62" i="7"/>
  <c r="DL62" i="7"/>
  <c r="DP62" i="7"/>
  <c r="DT62" i="7"/>
  <c r="DX62" i="7"/>
  <c r="EB62" i="7"/>
  <c r="EF62" i="7"/>
  <c r="EJ62" i="7"/>
  <c r="EN62" i="7"/>
  <c r="ER62" i="7"/>
  <c r="EV62" i="7"/>
  <c r="EZ62" i="7"/>
  <c r="DF63" i="7"/>
  <c r="DJ63" i="7"/>
  <c r="DN63" i="7"/>
  <c r="DR63" i="7"/>
  <c r="DV63" i="7"/>
  <c r="DZ63" i="7"/>
  <c r="ED63" i="7"/>
  <c r="EH63" i="7"/>
  <c r="EL63" i="7"/>
  <c r="EP63" i="7"/>
  <c r="ET63" i="7"/>
  <c r="EX63" i="7"/>
  <c r="DD64" i="7"/>
  <c r="DH64" i="7"/>
  <c r="DL64" i="7"/>
  <c r="DP64" i="7"/>
  <c r="DT64" i="7"/>
  <c r="DX64" i="7"/>
  <c r="EB64" i="7"/>
  <c r="EF64" i="7"/>
  <c r="EJ64" i="7"/>
  <c r="EN64" i="7"/>
  <c r="ER64" i="7"/>
  <c r="EV64" i="7"/>
  <c r="EZ64" i="7"/>
  <c r="DF65" i="7"/>
  <c r="DJ65" i="7"/>
  <c r="DN65" i="7"/>
  <c r="DR65" i="7"/>
  <c r="DV65" i="7"/>
  <c r="DZ65" i="7"/>
  <c r="ED65" i="7"/>
  <c r="EH65" i="7"/>
  <c r="EL65" i="7"/>
  <c r="EP65" i="7"/>
  <c r="ET65" i="7"/>
  <c r="EX65" i="7"/>
  <c r="DD66" i="7"/>
  <c r="DH66" i="7"/>
  <c r="DL66" i="7"/>
  <c r="DP66" i="7"/>
  <c r="DT66" i="7"/>
  <c r="DX66" i="7"/>
  <c r="EB66" i="7"/>
  <c r="EF66" i="7"/>
  <c r="EJ66" i="7"/>
  <c r="EN66" i="7"/>
  <c r="ER66" i="7"/>
  <c r="EV66" i="7"/>
  <c r="EZ66" i="7"/>
  <c r="DF67" i="7"/>
  <c r="DJ67" i="7"/>
  <c r="DN67" i="7"/>
  <c r="DR67" i="7"/>
  <c r="DV67" i="7"/>
  <c r="DZ67" i="7"/>
  <c r="ED67" i="7"/>
  <c r="EH67" i="7"/>
  <c r="EL67" i="7"/>
  <c r="EP67" i="7"/>
  <c r="ET67" i="7"/>
  <c r="EX67" i="7"/>
  <c r="DD68" i="7"/>
  <c r="DH68" i="7"/>
  <c r="DL68" i="7"/>
  <c r="DP68" i="7"/>
  <c r="DT68" i="7"/>
  <c r="DX68" i="7"/>
  <c r="EB68" i="7"/>
  <c r="EF68" i="7"/>
  <c r="EJ68" i="7"/>
  <c r="EN68" i="7"/>
  <c r="ER68" i="7"/>
  <c r="EV68" i="7"/>
  <c r="EZ68" i="7"/>
  <c r="DF69" i="7"/>
  <c r="DJ69" i="7"/>
  <c r="DN69" i="7"/>
  <c r="DR69" i="7"/>
  <c r="DV69" i="7"/>
  <c r="DZ69" i="7"/>
  <c r="ED69" i="7"/>
  <c r="EH69" i="7"/>
  <c r="EL69" i="7"/>
  <c r="EP69" i="7"/>
  <c r="ET69" i="7"/>
  <c r="EX69" i="7"/>
  <c r="DD70" i="7"/>
  <c r="DH70" i="7"/>
  <c r="DL70" i="7"/>
  <c r="DP70" i="7"/>
  <c r="DT70" i="7"/>
  <c r="DX70" i="7"/>
  <c r="EB70" i="7"/>
  <c r="EF70" i="7"/>
  <c r="EJ70" i="7"/>
  <c r="EN70" i="7"/>
  <c r="ER70" i="7"/>
  <c r="EV70" i="7"/>
  <c r="EZ70" i="7"/>
  <c r="DF71" i="7"/>
  <c r="DJ71" i="7"/>
  <c r="DN71" i="7"/>
  <c r="DR71" i="7"/>
  <c r="DV71" i="7"/>
  <c r="DZ71" i="7"/>
  <c r="ED71" i="7"/>
  <c r="EH71" i="7"/>
  <c r="EL71" i="7"/>
  <c r="EP71" i="7"/>
  <c r="ET71" i="7"/>
  <c r="EX71" i="7"/>
  <c r="DD72" i="7"/>
  <c r="DH72" i="7"/>
  <c r="DL72" i="7"/>
  <c r="DP72" i="7"/>
  <c r="DT72" i="7"/>
  <c r="DX72" i="7"/>
  <c r="EB72" i="7"/>
  <c r="EF72" i="7"/>
  <c r="EJ72" i="7"/>
  <c r="EN72" i="7"/>
  <c r="ER72" i="7"/>
  <c r="EV72" i="7"/>
  <c r="EZ72" i="7"/>
  <c r="DF73" i="7"/>
  <c r="DJ73" i="7"/>
  <c r="DN73" i="7"/>
  <c r="DR73" i="7"/>
  <c r="DV73" i="7"/>
  <c r="DZ73" i="7"/>
  <c r="ED73" i="7"/>
  <c r="EH73" i="7"/>
  <c r="EL73" i="7"/>
  <c r="EP73" i="7"/>
  <c r="ET73" i="7"/>
  <c r="EX73" i="7"/>
  <c r="DD74" i="7"/>
  <c r="DH74" i="7"/>
  <c r="DL74" i="7"/>
  <c r="DP74" i="7"/>
  <c r="DT74" i="7"/>
  <c r="DX74" i="7"/>
  <c r="EB74" i="7"/>
  <c r="EF74" i="7"/>
  <c r="EJ74" i="7"/>
  <c r="EN74" i="7"/>
  <c r="ER74" i="7"/>
  <c r="EV74" i="7"/>
  <c r="EZ74" i="7"/>
  <c r="DF75" i="7"/>
  <c r="DJ75" i="7"/>
  <c r="DN75" i="7"/>
  <c r="DR75" i="7"/>
  <c r="DV75" i="7"/>
  <c r="DZ75" i="7"/>
  <c r="ED75" i="7"/>
  <c r="EH75" i="7"/>
  <c r="EL75" i="7"/>
  <c r="EP75" i="7"/>
  <c r="ET75" i="7"/>
  <c r="EX75" i="7"/>
  <c r="DD76" i="7"/>
  <c r="DH76" i="7"/>
  <c r="DL76" i="7"/>
  <c r="DP76" i="7"/>
  <c r="DT76" i="7"/>
  <c r="DX76" i="7"/>
  <c r="EB76" i="7"/>
  <c r="EF76" i="7"/>
  <c r="EJ76" i="7"/>
  <c r="EN76" i="7"/>
  <c r="ER76" i="7"/>
  <c r="EV76" i="7"/>
  <c r="EZ76" i="7"/>
  <c r="DF77" i="7"/>
  <c r="DJ77" i="7"/>
  <c r="DN77" i="7"/>
  <c r="DR77" i="7"/>
  <c r="DV77" i="7"/>
  <c r="DZ77" i="7"/>
  <c r="ED77" i="7"/>
  <c r="EH77" i="7"/>
  <c r="EL77" i="7"/>
  <c r="EP77" i="7"/>
  <c r="ET77" i="7"/>
  <c r="EX77" i="7"/>
  <c r="DD78" i="7"/>
  <c r="DH78" i="7"/>
  <c r="DL78" i="7"/>
  <c r="DP78" i="7"/>
  <c r="DT78" i="7"/>
  <c r="DX78" i="7"/>
  <c r="EB78" i="7"/>
  <c r="EF78" i="7"/>
  <c r="EJ78" i="7"/>
  <c r="EN78" i="7"/>
  <c r="ER78" i="7"/>
  <c r="EV78" i="7"/>
  <c r="EZ78" i="7"/>
  <c r="DF79" i="7"/>
  <c r="DJ79" i="7"/>
  <c r="DN79" i="7"/>
  <c r="DR79" i="7"/>
  <c r="DV79" i="7"/>
  <c r="DZ79" i="7"/>
  <c r="ED79" i="7"/>
  <c r="EH79" i="7"/>
  <c r="EL79" i="7"/>
  <c r="EP79" i="7"/>
  <c r="ET79" i="7"/>
  <c r="EX79" i="7"/>
  <c r="DD80" i="7"/>
  <c r="DH80" i="7"/>
  <c r="DL80" i="7"/>
  <c r="DP80" i="7"/>
  <c r="DT80" i="7"/>
  <c r="DX80" i="7"/>
  <c r="EB80" i="7"/>
  <c r="EF80" i="7"/>
  <c r="EJ80" i="7"/>
  <c r="EN80" i="7"/>
  <c r="ER80" i="7"/>
  <c r="EV80" i="7"/>
  <c r="EZ80" i="7"/>
  <c r="DF81" i="7"/>
  <c r="DJ81" i="7"/>
  <c r="DN81" i="7"/>
  <c r="DR81" i="7"/>
  <c r="DV81" i="7"/>
  <c r="DZ81" i="7"/>
  <c r="ED81" i="7"/>
  <c r="EH81" i="7"/>
  <c r="EL81" i="7"/>
  <c r="EP81" i="7"/>
  <c r="ET81" i="7"/>
  <c r="EX81" i="7"/>
  <c r="DD82" i="7"/>
  <c r="DH82" i="7"/>
  <c r="DL82" i="7"/>
  <c r="DP82" i="7"/>
  <c r="DT82" i="7"/>
  <c r="DX82" i="7"/>
  <c r="EB82" i="7"/>
  <c r="EF82" i="7"/>
  <c r="EJ82" i="7"/>
  <c r="EN82" i="7"/>
  <c r="ER82" i="7"/>
  <c r="EV82" i="7"/>
  <c r="EZ82" i="7"/>
  <c r="DF83" i="7"/>
  <c r="DJ83" i="7"/>
  <c r="DN83" i="7"/>
  <c r="DR83" i="7"/>
  <c r="DV83" i="7"/>
  <c r="DZ83" i="7"/>
  <c r="ED83" i="7"/>
  <c r="EH83" i="7"/>
  <c r="EL83" i="7"/>
  <c r="EP83" i="7"/>
  <c r="ET83" i="7"/>
  <c r="EX83" i="7"/>
  <c r="DD84" i="7"/>
  <c r="DH84" i="7"/>
  <c r="DL84" i="7"/>
  <c r="DP84" i="7"/>
  <c r="DT84" i="7"/>
  <c r="DX84" i="7"/>
  <c r="EB84" i="7"/>
  <c r="EF84" i="7"/>
  <c r="EJ84" i="7"/>
  <c r="EN84" i="7"/>
  <c r="ER84" i="7"/>
  <c r="EV84" i="7"/>
  <c r="EZ84" i="7"/>
  <c r="DF85" i="7"/>
  <c r="DJ85" i="7"/>
  <c r="DN85" i="7"/>
  <c r="DR85" i="7"/>
  <c r="DV85" i="7"/>
  <c r="DZ85" i="7"/>
  <c r="ED85" i="7"/>
  <c r="EH85" i="7"/>
  <c r="EL85" i="7"/>
  <c r="EP85" i="7"/>
  <c r="ET85" i="7"/>
  <c r="EX85" i="7"/>
  <c r="DD86" i="7"/>
  <c r="DH86" i="7"/>
  <c r="DL86" i="7"/>
  <c r="DP86" i="7"/>
  <c r="DT86" i="7"/>
  <c r="DX86" i="7"/>
  <c r="EB86" i="7"/>
  <c r="EF86" i="7"/>
  <c r="EJ86" i="7"/>
  <c r="EN86" i="7"/>
  <c r="ER86" i="7"/>
  <c r="EV86" i="7"/>
  <c r="EZ86" i="7"/>
  <c r="DF87" i="7"/>
  <c r="DJ87" i="7"/>
  <c r="DN87" i="7"/>
  <c r="DR87" i="7"/>
  <c r="DV87" i="7"/>
  <c r="DZ87" i="7"/>
  <c r="ED87" i="7"/>
  <c r="EH87" i="7"/>
  <c r="EL87" i="7"/>
  <c r="EP87" i="7"/>
  <c r="ET87" i="7"/>
  <c r="EX87" i="7"/>
  <c r="DD88" i="7"/>
  <c r="DH88" i="7"/>
  <c r="DL88" i="7"/>
  <c r="DP88" i="7"/>
  <c r="DT88" i="7"/>
  <c r="DX88" i="7"/>
  <c r="EB88" i="7"/>
  <c r="EF88" i="7"/>
  <c r="EJ88" i="7"/>
  <c r="EN88" i="7"/>
  <c r="ER88" i="7"/>
  <c r="EV88" i="7"/>
  <c r="EZ88" i="7"/>
  <c r="DF89" i="7"/>
  <c r="DJ89" i="7"/>
  <c r="DN89" i="7"/>
  <c r="DR89" i="7"/>
  <c r="DV89" i="7"/>
  <c r="DZ89" i="7"/>
  <c r="ED89" i="7"/>
  <c r="EH89" i="7"/>
  <c r="EL89" i="7"/>
  <c r="EP89" i="7"/>
  <c r="ET89" i="7"/>
  <c r="EX89" i="7"/>
  <c r="DD90" i="7"/>
  <c r="DH90" i="7"/>
  <c r="DL90" i="7"/>
  <c r="DP90" i="7"/>
  <c r="DT90" i="7"/>
  <c r="DX90" i="7"/>
  <c r="EB90" i="7"/>
  <c r="EF90" i="7"/>
  <c r="EJ90" i="7"/>
  <c r="EN90" i="7"/>
  <c r="ER90" i="7"/>
  <c r="EV90" i="7"/>
  <c r="EZ90" i="7"/>
  <c r="DF91" i="7"/>
  <c r="DJ91" i="7"/>
  <c r="DN91" i="7"/>
  <c r="DR91" i="7"/>
  <c r="DV91" i="7"/>
  <c r="DZ91" i="7"/>
  <c r="ED91" i="7"/>
  <c r="EH91" i="7"/>
  <c r="EL91" i="7"/>
  <c r="EP91" i="7"/>
  <c r="ET91" i="7"/>
  <c r="EX91" i="7"/>
  <c r="DD92" i="7"/>
  <c r="DH92" i="7"/>
  <c r="DL92" i="7"/>
  <c r="DP92" i="7"/>
  <c r="DT92" i="7"/>
  <c r="DX92" i="7"/>
  <c r="EB92" i="7"/>
  <c r="EF92" i="7"/>
  <c r="EJ92" i="7"/>
  <c r="EN92" i="7"/>
  <c r="ER92" i="7"/>
  <c r="EV92" i="7"/>
  <c r="EZ92" i="7"/>
  <c r="DF93" i="7"/>
  <c r="DJ93" i="7"/>
  <c r="DN93" i="7"/>
  <c r="DR93" i="7"/>
  <c r="DV93" i="7"/>
  <c r="DZ93" i="7"/>
  <c r="ED93" i="7"/>
  <c r="EH93" i="7"/>
  <c r="EL93" i="7"/>
  <c r="EP93" i="7"/>
  <c r="ET93" i="7"/>
  <c r="EX93" i="7"/>
  <c r="DD94" i="7"/>
  <c r="DH94" i="7"/>
  <c r="DL94" i="7"/>
  <c r="DP94" i="7"/>
  <c r="DT94" i="7"/>
  <c r="DX94" i="7"/>
  <c r="EB94" i="7"/>
  <c r="DC60" i="7"/>
  <c r="DI60" i="7"/>
  <c r="DN60" i="7"/>
  <c r="DS60" i="7"/>
  <c r="DY60" i="7"/>
  <c r="ED60" i="7"/>
  <c r="EI60" i="7"/>
  <c r="EO60" i="7"/>
  <c r="ET60" i="7"/>
  <c r="EY60" i="7"/>
  <c r="DG61" i="7"/>
  <c r="DL61" i="7"/>
  <c r="DQ61" i="7"/>
  <c r="DW61" i="7"/>
  <c r="EB61" i="7"/>
  <c r="EG61" i="7"/>
  <c r="EM61" i="7"/>
  <c r="ER61" i="7"/>
  <c r="EW61" i="7"/>
  <c r="DE62" i="7"/>
  <c r="DJ62" i="7"/>
  <c r="DO62" i="7"/>
  <c r="DU62" i="7"/>
  <c r="DZ62" i="7"/>
  <c r="EE62" i="7"/>
  <c r="EK62" i="7"/>
  <c r="EP62" i="7"/>
  <c r="EU62" i="7"/>
  <c r="DC63" i="7"/>
  <c r="DH63" i="7"/>
  <c r="DM63" i="7"/>
  <c r="DS63" i="7"/>
  <c r="DX63" i="7"/>
  <c r="EC63" i="7"/>
  <c r="EI63" i="7"/>
  <c r="EN63" i="7"/>
  <c r="ES63" i="7"/>
  <c r="EY63" i="7"/>
  <c r="DF64" i="7"/>
  <c r="DK64" i="7"/>
  <c r="DQ64" i="7"/>
  <c r="DV64" i="7"/>
  <c r="EA64" i="7"/>
  <c r="EG64" i="7"/>
  <c r="EL64" i="7"/>
  <c r="EQ64" i="7"/>
  <c r="EW64" i="7"/>
  <c r="DD65" i="7"/>
  <c r="DI65" i="7"/>
  <c r="DO65" i="7"/>
  <c r="DT65" i="7"/>
  <c r="DY65" i="7"/>
  <c r="EE65" i="7"/>
  <c r="EJ65" i="7"/>
  <c r="EO65" i="7"/>
  <c r="EU65" i="7"/>
  <c r="EZ65" i="7"/>
  <c r="DG66" i="7"/>
  <c r="DM66" i="7"/>
  <c r="DR66" i="7"/>
  <c r="DW66" i="7"/>
  <c r="EC66" i="7"/>
  <c r="EH66" i="7"/>
  <c r="EM66" i="7"/>
  <c r="ES66" i="7"/>
  <c r="EX66" i="7"/>
  <c r="DE67" i="7"/>
  <c r="DK67" i="7"/>
  <c r="DP67" i="7"/>
  <c r="DU67" i="7"/>
  <c r="EA67" i="7"/>
  <c r="EF67" i="7"/>
  <c r="EK67" i="7"/>
  <c r="EQ67" i="7"/>
  <c r="EV67" i="7"/>
  <c r="DC68" i="7"/>
  <c r="DI68" i="7"/>
  <c r="DN68" i="7"/>
  <c r="DS68" i="7"/>
  <c r="DY68" i="7"/>
  <c r="ED68" i="7"/>
  <c r="EI68" i="7"/>
  <c r="EO68" i="7"/>
  <c r="ET68" i="7"/>
  <c r="EY68" i="7"/>
  <c r="DG69" i="7"/>
  <c r="DL69" i="7"/>
  <c r="DQ69" i="7"/>
  <c r="DW69" i="7"/>
  <c r="EB69" i="7"/>
  <c r="EG69" i="7"/>
  <c r="EM69" i="7"/>
  <c r="ER69" i="7"/>
  <c r="EW69" i="7"/>
  <c r="DE70" i="7"/>
  <c r="DJ70" i="7"/>
  <c r="DO70" i="7"/>
  <c r="DU70" i="7"/>
  <c r="DZ70" i="7"/>
  <c r="EE70" i="7"/>
  <c r="EK70" i="7"/>
  <c r="EP70" i="7"/>
  <c r="EU70" i="7"/>
  <c r="DC71" i="7"/>
  <c r="DH71" i="7"/>
  <c r="DM71" i="7"/>
  <c r="DS71" i="7"/>
  <c r="DX71" i="7"/>
  <c r="EC71" i="7"/>
  <c r="EI71" i="7"/>
  <c r="EN71" i="7"/>
  <c r="ES71" i="7"/>
  <c r="EY71" i="7"/>
  <c r="DF72" i="7"/>
  <c r="DK72" i="7"/>
  <c r="DQ72" i="7"/>
  <c r="DV72" i="7"/>
  <c r="EA72" i="7"/>
  <c r="EG72" i="7"/>
  <c r="EL72" i="7"/>
  <c r="EQ72" i="7"/>
  <c r="EW72" i="7"/>
  <c r="DD73" i="7"/>
  <c r="DI73" i="7"/>
  <c r="DO73" i="7"/>
  <c r="DT73" i="7"/>
  <c r="DY73" i="7"/>
  <c r="EE73" i="7"/>
  <c r="EJ73" i="7"/>
  <c r="EO73" i="7"/>
  <c r="EU73" i="7"/>
  <c r="EZ73" i="7"/>
  <c r="DG74" i="7"/>
  <c r="DM74" i="7"/>
  <c r="DR74" i="7"/>
  <c r="DW74" i="7"/>
  <c r="EC74" i="7"/>
  <c r="EH74" i="7"/>
  <c r="EM74" i="7"/>
  <c r="ES74" i="7"/>
  <c r="EX74" i="7"/>
  <c r="DE75" i="7"/>
  <c r="DK75" i="7"/>
  <c r="DP75" i="7"/>
  <c r="DU75" i="7"/>
  <c r="EA75" i="7"/>
  <c r="EF75" i="7"/>
  <c r="EK75" i="7"/>
  <c r="EQ75" i="7"/>
  <c r="EV75" i="7"/>
  <c r="DC76" i="7"/>
  <c r="DI76" i="7"/>
  <c r="DN76" i="7"/>
  <c r="DS76" i="7"/>
  <c r="DY76" i="7"/>
  <c r="ED76" i="7"/>
  <c r="EI76" i="7"/>
  <c r="EO76" i="7"/>
  <c r="ET76" i="7"/>
  <c r="EY76" i="7"/>
  <c r="DG77" i="7"/>
  <c r="DL77" i="7"/>
  <c r="DQ77" i="7"/>
  <c r="DW77" i="7"/>
  <c r="EB77" i="7"/>
  <c r="EG77" i="7"/>
  <c r="EM77" i="7"/>
  <c r="ER77" i="7"/>
  <c r="EW77" i="7"/>
  <c r="DE78" i="7"/>
  <c r="DJ78" i="7"/>
  <c r="DO78" i="7"/>
  <c r="DU78" i="7"/>
  <c r="DZ78" i="7"/>
  <c r="EE78" i="7"/>
  <c r="EK78" i="7"/>
  <c r="EP78" i="7"/>
  <c r="EU78" i="7"/>
  <c r="DC79" i="7"/>
  <c r="DH79" i="7"/>
  <c r="DM79" i="7"/>
  <c r="DS79" i="7"/>
  <c r="DX79" i="7"/>
  <c r="EC79" i="7"/>
  <c r="EI79" i="7"/>
  <c r="EN79" i="7"/>
  <c r="ES79" i="7"/>
  <c r="EY79" i="7"/>
  <c r="DF80" i="7"/>
  <c r="DK80" i="7"/>
  <c r="DQ80" i="7"/>
  <c r="DV80" i="7"/>
  <c r="EA80" i="7"/>
  <c r="EG80" i="7"/>
  <c r="EL80" i="7"/>
  <c r="EQ80" i="7"/>
  <c r="EW80" i="7"/>
  <c r="DD81" i="7"/>
  <c r="DI81" i="7"/>
  <c r="DO81" i="7"/>
  <c r="DT81" i="7"/>
  <c r="DY81" i="7"/>
  <c r="EE81" i="7"/>
  <c r="EJ81" i="7"/>
  <c r="EO81" i="7"/>
  <c r="EU81" i="7"/>
  <c r="EZ81" i="7"/>
  <c r="DG82" i="7"/>
  <c r="DM82" i="7"/>
  <c r="DR82" i="7"/>
  <c r="DW82" i="7"/>
  <c r="EC82" i="7"/>
  <c r="EH82" i="7"/>
  <c r="EM82" i="7"/>
  <c r="ES82" i="7"/>
  <c r="EX82" i="7"/>
  <c r="DE83" i="7"/>
  <c r="DK83" i="7"/>
  <c r="DP83" i="7"/>
  <c r="DU83" i="7"/>
  <c r="EA83" i="7"/>
  <c r="EF83" i="7"/>
  <c r="EK83" i="7"/>
  <c r="EQ83" i="7"/>
  <c r="EV83" i="7"/>
  <c r="DC84" i="7"/>
  <c r="DI84" i="7"/>
  <c r="DN84" i="7"/>
  <c r="DS84" i="7"/>
  <c r="DY84" i="7"/>
  <c r="ED84" i="7"/>
  <c r="EI84" i="7"/>
  <c r="EO84" i="7"/>
  <c r="ET84" i="7"/>
  <c r="EY84" i="7"/>
  <c r="DG85" i="7"/>
  <c r="DL85" i="7"/>
  <c r="DQ85" i="7"/>
  <c r="DW85" i="7"/>
  <c r="EB85" i="7"/>
  <c r="EG85" i="7"/>
  <c r="EM85" i="7"/>
  <c r="ER85" i="7"/>
  <c r="EW85" i="7"/>
  <c r="DE86" i="7"/>
  <c r="DJ86" i="7"/>
  <c r="DO86" i="7"/>
  <c r="DU86" i="7"/>
  <c r="DZ86" i="7"/>
  <c r="EE86" i="7"/>
  <c r="EK86" i="7"/>
  <c r="EP86" i="7"/>
  <c r="EU86" i="7"/>
  <c r="DC87" i="7"/>
  <c r="DH87" i="7"/>
  <c r="DM87" i="7"/>
  <c r="DS87" i="7"/>
  <c r="DX87" i="7"/>
  <c r="EC87" i="7"/>
  <c r="DF60" i="7"/>
  <c r="DM60" i="7"/>
  <c r="DU60" i="7"/>
  <c r="EA60" i="7"/>
  <c r="EH60" i="7"/>
  <c r="EP60" i="7"/>
  <c r="EW60" i="7"/>
  <c r="DE61" i="7"/>
  <c r="DM61" i="7"/>
  <c r="DT61" i="7"/>
  <c r="EA61" i="7"/>
  <c r="EI61" i="7"/>
  <c r="EO61" i="7"/>
  <c r="EV61" i="7"/>
  <c r="DF62" i="7"/>
  <c r="DM62" i="7"/>
  <c r="DS62" i="7"/>
  <c r="EA62" i="7"/>
  <c r="EH62" i="7"/>
  <c r="EO62" i="7"/>
  <c r="EW62" i="7"/>
  <c r="DE63" i="7"/>
  <c r="DL63" i="7"/>
  <c r="DT63" i="7"/>
  <c r="EA63" i="7"/>
  <c r="EG63" i="7"/>
  <c r="EO63" i="7"/>
  <c r="EV63" i="7"/>
  <c r="DE64" i="7"/>
  <c r="DM64" i="7"/>
  <c r="DS64" i="7"/>
  <c r="DZ64" i="7"/>
  <c r="EH64" i="7"/>
  <c r="EO64" i="7"/>
  <c r="EU64" i="7"/>
  <c r="DE65" i="7"/>
  <c r="DL65" i="7"/>
  <c r="DS65" i="7"/>
  <c r="EA65" i="7"/>
  <c r="EG65" i="7"/>
  <c r="EN65" i="7"/>
  <c r="EV65" i="7"/>
  <c r="DE66" i="7"/>
  <c r="DK66" i="7"/>
  <c r="DS66" i="7"/>
  <c r="DZ66" i="7"/>
  <c r="EG66" i="7"/>
  <c r="EO66" i="7"/>
  <c r="EU66" i="7"/>
  <c r="DD67" i="7"/>
  <c r="DL67" i="7"/>
  <c r="DS67" i="7"/>
  <c r="DY67" i="7"/>
  <c r="EG67" i="7"/>
  <c r="EN67" i="7"/>
  <c r="EU67" i="7"/>
  <c r="DE68" i="7"/>
  <c r="DK68" i="7"/>
  <c r="DR68" i="7"/>
  <c r="DZ68" i="7"/>
  <c r="EG68" i="7"/>
  <c r="EM68" i="7"/>
  <c r="EU68" i="7"/>
  <c r="DD69" i="7"/>
  <c r="DK69" i="7"/>
  <c r="DS69" i="7"/>
  <c r="DY69" i="7"/>
  <c r="EF69" i="7"/>
  <c r="EN69" i="7"/>
  <c r="EU69" i="7"/>
  <c r="DC70" i="7"/>
  <c r="DK70" i="7"/>
  <c r="DR70" i="7"/>
  <c r="DY70" i="7"/>
  <c r="EG70" i="7"/>
  <c r="EM70" i="7"/>
  <c r="ET70" i="7"/>
  <c r="DD71" i="7"/>
  <c r="DK71" i="7"/>
  <c r="DQ71" i="7"/>
  <c r="DY71" i="7"/>
  <c r="EF71" i="7"/>
  <c r="EM71" i="7"/>
  <c r="EU71" i="7"/>
  <c r="DC72" i="7"/>
  <c r="DJ72" i="7"/>
  <c r="DR72" i="7"/>
  <c r="DY72" i="7"/>
  <c r="EE72" i="7"/>
  <c r="EM72" i="7"/>
  <c r="ET72" i="7"/>
  <c r="DC73" i="7"/>
  <c r="DK73" i="7"/>
  <c r="DQ73" i="7"/>
  <c r="DX73" i="7"/>
  <c r="EF73" i="7"/>
  <c r="EM73" i="7"/>
  <c r="ES73" i="7"/>
  <c r="DC74" i="7"/>
  <c r="DJ74" i="7"/>
  <c r="DQ74" i="7"/>
  <c r="DY74" i="7"/>
  <c r="EE74" i="7"/>
  <c r="EL74" i="7"/>
  <c r="ET74" i="7"/>
  <c r="DC75" i="7"/>
  <c r="DI75" i="7"/>
  <c r="DQ75" i="7"/>
  <c r="DX75" i="7"/>
  <c r="EE75" i="7"/>
  <c r="EM75" i="7"/>
  <c r="ES75" i="7"/>
  <c r="EZ75" i="7"/>
  <c r="DJ76" i="7"/>
  <c r="DQ76" i="7"/>
  <c r="DW76" i="7"/>
  <c r="EE76" i="7"/>
  <c r="EL76" i="7"/>
  <c r="ES76" i="7"/>
  <c r="DC77" i="7"/>
  <c r="DI77" i="7"/>
  <c r="DP77" i="7"/>
  <c r="DX77" i="7"/>
  <c r="EE77" i="7"/>
  <c r="EK77" i="7"/>
  <c r="ES77" i="7"/>
  <c r="EZ77" i="7"/>
  <c r="DI78" i="7"/>
  <c r="DQ78" i="7"/>
  <c r="DW78" i="7"/>
  <c r="ED78" i="7"/>
  <c r="EL78" i="7"/>
  <c r="ES78" i="7"/>
  <c r="EY78" i="7"/>
  <c r="DI79" i="7"/>
  <c r="DP79" i="7"/>
  <c r="DW79" i="7"/>
  <c r="EE79" i="7"/>
  <c r="EK79" i="7"/>
  <c r="ER79" i="7"/>
  <c r="EZ79" i="7"/>
  <c r="DI80" i="7"/>
  <c r="DO80" i="7"/>
  <c r="DW80" i="7"/>
  <c r="ED80" i="7"/>
  <c r="EK80" i="7"/>
  <c r="ES80" i="7"/>
  <c r="EY80" i="7"/>
  <c r="DH81" i="7"/>
  <c r="DP81" i="7"/>
  <c r="DW81" i="7"/>
  <c r="EC81" i="7"/>
  <c r="EK81" i="7"/>
  <c r="ER81" i="7"/>
  <c r="EY81" i="7"/>
  <c r="DI82" i="7"/>
  <c r="DO82" i="7"/>
  <c r="DV82" i="7"/>
  <c r="ED82" i="7"/>
  <c r="EK82" i="7"/>
  <c r="EQ82" i="7"/>
  <c r="EY82" i="7"/>
  <c r="DH83" i="7"/>
  <c r="DO83" i="7"/>
  <c r="DW83" i="7"/>
  <c r="EC83" i="7"/>
  <c r="EJ83" i="7"/>
  <c r="ER83" i="7"/>
  <c r="EY83" i="7"/>
  <c r="DG84" i="7"/>
  <c r="DO84" i="7"/>
  <c r="DV84" i="7"/>
  <c r="EC84" i="7"/>
  <c r="EK84" i="7"/>
  <c r="EQ84" i="7"/>
  <c r="EX84" i="7"/>
  <c r="DH85" i="7"/>
  <c r="DO85" i="7"/>
  <c r="DU85" i="7"/>
  <c r="EC85" i="7"/>
  <c r="EJ85" i="7"/>
  <c r="EQ85" i="7"/>
  <c r="EY85" i="7"/>
  <c r="DG86" i="7"/>
  <c r="DN86" i="7"/>
  <c r="DV86" i="7"/>
  <c r="EC86" i="7"/>
  <c r="EI86" i="7"/>
  <c r="EQ86" i="7"/>
  <c r="EX86" i="7"/>
  <c r="DG87" i="7"/>
  <c r="DO87" i="7"/>
  <c r="DU87" i="7"/>
  <c r="EB87" i="7"/>
  <c r="EI87" i="7"/>
  <c r="EN87" i="7"/>
  <c r="ES87" i="7"/>
  <c r="EY87" i="7"/>
  <c r="DF88" i="7"/>
  <c r="DK88" i="7"/>
  <c r="DQ88" i="7"/>
  <c r="DV88" i="7"/>
  <c r="EA88" i="7"/>
  <c r="EG88" i="7"/>
  <c r="EL88" i="7"/>
  <c r="EQ88" i="7"/>
  <c r="EW88" i="7"/>
  <c r="DD89" i="7"/>
  <c r="DI89" i="7"/>
  <c r="DO89" i="7"/>
  <c r="DT89" i="7"/>
  <c r="DY89" i="7"/>
  <c r="EE89" i="7"/>
  <c r="EJ89" i="7"/>
  <c r="EO89" i="7"/>
  <c r="EU89" i="7"/>
  <c r="EZ89" i="7"/>
  <c r="DG90" i="7"/>
  <c r="DM90" i="7"/>
  <c r="DR90" i="7"/>
  <c r="DW90" i="7"/>
  <c r="EC90" i="7"/>
  <c r="EH90" i="7"/>
  <c r="EM90" i="7"/>
  <c r="ES90" i="7"/>
  <c r="EX90" i="7"/>
  <c r="DE91" i="7"/>
  <c r="DK91" i="7"/>
  <c r="DP91" i="7"/>
  <c r="DU91" i="7"/>
  <c r="EA91" i="7"/>
  <c r="EF91" i="7"/>
  <c r="EK91" i="7"/>
  <c r="EQ91" i="7"/>
  <c r="EV91" i="7"/>
  <c r="DC92" i="7"/>
  <c r="DI92" i="7"/>
  <c r="DN92" i="7"/>
  <c r="DS92" i="7"/>
  <c r="DY92" i="7"/>
  <c r="ED92" i="7"/>
  <c r="EI92" i="7"/>
  <c r="EO92" i="7"/>
  <c r="ET92" i="7"/>
  <c r="EY92" i="7"/>
  <c r="DG93" i="7"/>
  <c r="DL93" i="7"/>
  <c r="DQ93" i="7"/>
  <c r="DW93" i="7"/>
  <c r="EB93" i="7"/>
  <c r="EG93" i="7"/>
  <c r="EM93" i="7"/>
  <c r="ER93" i="7"/>
  <c r="EW93" i="7"/>
  <c r="DE94" i="7"/>
  <c r="DJ94" i="7"/>
  <c r="DO94" i="7"/>
  <c r="DU94" i="7"/>
  <c r="DZ94" i="7"/>
  <c r="EE94" i="7"/>
  <c r="EI94" i="7"/>
  <c r="EM94" i="7"/>
  <c r="EQ94" i="7"/>
  <c r="EU94" i="7"/>
  <c r="EY94" i="7"/>
  <c r="DE95" i="7"/>
  <c r="DI95" i="7"/>
  <c r="DM95" i="7"/>
  <c r="DQ95" i="7"/>
  <c r="DU95" i="7"/>
  <c r="DY95" i="7"/>
  <c r="EC95" i="7"/>
  <c r="EG95" i="7"/>
  <c r="EK95" i="7"/>
  <c r="EO95" i="7"/>
  <c r="ES95" i="7"/>
  <c r="EW95" i="7"/>
  <c r="DC96" i="7"/>
  <c r="DG96" i="7"/>
  <c r="DK96" i="7"/>
  <c r="DO96" i="7"/>
  <c r="DS96" i="7"/>
  <c r="DW96" i="7"/>
  <c r="EA96" i="7"/>
  <c r="EE96" i="7"/>
  <c r="EI96" i="7"/>
  <c r="EM96" i="7"/>
  <c r="EQ96" i="7"/>
  <c r="EU96" i="7"/>
  <c r="EY96" i="7"/>
  <c r="DE97" i="7"/>
  <c r="DI97" i="7"/>
  <c r="DM97" i="7"/>
  <c r="DQ97" i="7"/>
  <c r="DU97" i="7"/>
  <c r="DY97" i="7"/>
  <c r="EC97" i="7"/>
  <c r="EG97" i="7"/>
  <c r="EK97" i="7"/>
  <c r="EO97" i="7"/>
  <c r="ES97" i="7"/>
  <c r="EW97" i="7"/>
  <c r="DC98" i="7"/>
  <c r="DG98" i="7"/>
  <c r="DK98" i="7"/>
  <c r="DO98" i="7"/>
  <c r="DS98" i="7"/>
  <c r="DW98" i="7"/>
  <c r="EA98" i="7"/>
  <c r="EE98" i="7"/>
  <c r="EI98" i="7"/>
  <c r="EM98" i="7"/>
  <c r="EQ98" i="7"/>
  <c r="EU98" i="7"/>
  <c r="EY98" i="7"/>
  <c r="DE99" i="7"/>
  <c r="DI99" i="7"/>
  <c r="DM99" i="7"/>
  <c r="DQ99" i="7"/>
  <c r="DU99" i="7"/>
  <c r="DY99" i="7"/>
  <c r="EC99" i="7"/>
  <c r="EG99" i="7"/>
  <c r="EK99" i="7"/>
  <c r="EO99" i="7"/>
  <c r="ES99" i="7"/>
  <c r="EW99" i="7"/>
  <c r="DC100" i="7"/>
  <c r="DG100" i="7"/>
  <c r="DK100" i="7"/>
  <c r="DO100" i="7"/>
  <c r="DS100" i="7"/>
  <c r="DW100" i="7"/>
  <c r="EA100" i="7"/>
  <c r="EE100" i="7"/>
  <c r="EI100" i="7"/>
  <c r="EM100" i="7"/>
  <c r="EQ100" i="7"/>
  <c r="EU100" i="7"/>
  <c r="EY100" i="7"/>
  <c r="DE101" i="7"/>
  <c r="DI101" i="7"/>
  <c r="DM101" i="7"/>
  <c r="DQ101" i="7"/>
  <c r="DU101" i="7"/>
  <c r="DY101" i="7"/>
  <c r="EC101" i="7"/>
  <c r="EG101" i="7"/>
  <c r="EK101" i="7"/>
  <c r="EO101" i="7"/>
  <c r="ES101" i="7"/>
  <c r="EW101" i="7"/>
  <c r="DC102" i="7"/>
  <c r="DG102" i="7"/>
  <c r="DK102" i="7"/>
  <c r="DO102" i="7"/>
  <c r="DS102" i="7"/>
  <c r="DW102" i="7"/>
  <c r="EA102" i="7"/>
  <c r="EE102" i="7"/>
  <c r="EI102" i="7"/>
  <c r="EM102" i="7"/>
  <c r="EQ102" i="7"/>
  <c r="EU102" i="7"/>
  <c r="EY102" i="7"/>
  <c r="DE103" i="7"/>
  <c r="DI103" i="7"/>
  <c r="DM103" i="7"/>
  <c r="DQ103" i="7"/>
  <c r="DU103" i="7"/>
  <c r="DY103" i="7"/>
  <c r="EC103" i="7"/>
  <c r="EG103" i="7"/>
  <c r="EK103" i="7"/>
  <c r="EO103" i="7"/>
  <c r="ES103" i="7"/>
  <c r="EW103" i="7"/>
  <c r="DC104" i="7"/>
  <c r="DG104" i="7"/>
  <c r="DK104" i="7"/>
  <c r="DO104" i="7"/>
  <c r="DS104" i="7"/>
  <c r="DW104" i="7"/>
  <c r="EA104" i="7"/>
  <c r="EE104" i="7"/>
  <c r="EI104" i="7"/>
  <c r="EM104" i="7"/>
  <c r="EQ104" i="7"/>
  <c r="EU104" i="7"/>
  <c r="EY104" i="7"/>
  <c r="DE105" i="7"/>
  <c r="DI105" i="7"/>
  <c r="DM105" i="7"/>
  <c r="DQ105" i="7"/>
  <c r="DU105" i="7"/>
  <c r="DY105" i="7"/>
  <c r="EC105" i="7"/>
  <c r="EG105" i="7"/>
  <c r="EK105" i="7"/>
  <c r="EO105" i="7"/>
  <c r="ES105" i="7"/>
  <c r="EW105" i="7"/>
  <c r="DC106" i="7"/>
  <c r="DG106" i="7"/>
  <c r="DK106" i="7"/>
  <c r="DO106" i="7"/>
  <c r="DS106" i="7"/>
  <c r="DW106" i="7"/>
  <c r="EA106" i="7"/>
  <c r="EE106" i="7"/>
  <c r="EI106" i="7"/>
  <c r="EM106" i="7"/>
  <c r="EQ106" i="7"/>
  <c r="EU106" i="7"/>
  <c r="EY106" i="7"/>
  <c r="DE107" i="7"/>
  <c r="DI107" i="7"/>
  <c r="DM107" i="7"/>
  <c r="DQ107" i="7"/>
  <c r="DU107" i="7"/>
  <c r="DY107" i="7"/>
  <c r="EC107" i="7"/>
  <c r="EG107" i="7"/>
  <c r="EK107" i="7"/>
  <c r="EO107" i="7"/>
  <c r="ES107" i="7"/>
  <c r="EW107" i="7"/>
  <c r="DC108" i="7"/>
  <c r="DG108" i="7"/>
  <c r="DK108" i="7"/>
  <c r="DO108" i="7"/>
  <c r="DS108" i="7"/>
  <c r="DW108" i="7"/>
  <c r="EA108" i="7"/>
  <c r="EE108" i="7"/>
  <c r="EI108" i="7"/>
  <c r="EM108" i="7"/>
  <c r="EQ108" i="7"/>
  <c r="EU108" i="7"/>
  <c r="EY108" i="7"/>
  <c r="DE109" i="7"/>
  <c r="DI109" i="7"/>
  <c r="DM109" i="7"/>
  <c r="DQ109" i="7"/>
  <c r="DU109" i="7"/>
  <c r="DY109" i="7"/>
  <c r="EC109" i="7"/>
  <c r="EG109" i="7"/>
  <c r="EK109" i="7"/>
  <c r="EO109" i="7"/>
  <c r="ES109" i="7"/>
  <c r="EW109" i="7"/>
  <c r="DJ60" i="7"/>
  <c r="DQ60" i="7"/>
  <c r="DW60" i="7"/>
  <c r="EE60" i="7"/>
  <c r="EL60" i="7"/>
  <c r="ES60" i="7"/>
  <c r="DC61" i="7"/>
  <c r="DI61" i="7"/>
  <c r="DP61" i="7"/>
  <c r="DX61" i="7"/>
  <c r="EE61" i="7"/>
  <c r="EK61" i="7"/>
  <c r="ES61" i="7"/>
  <c r="EZ61" i="7"/>
  <c r="DI62" i="7"/>
  <c r="DQ62" i="7"/>
  <c r="DW62" i="7"/>
  <c r="ED62" i="7"/>
  <c r="EL62" i="7"/>
  <c r="ES62" i="7"/>
  <c r="EY62" i="7"/>
  <c r="DI63" i="7"/>
  <c r="DP63" i="7"/>
  <c r="DW63" i="7"/>
  <c r="EE63" i="7"/>
  <c r="EK63" i="7"/>
  <c r="ER63" i="7"/>
  <c r="EZ63" i="7"/>
  <c r="DI64" i="7"/>
  <c r="DO64" i="7"/>
  <c r="DW64" i="7"/>
  <c r="ED64" i="7"/>
  <c r="EK64" i="7"/>
  <c r="ES64" i="7"/>
  <c r="EY64" i="7"/>
  <c r="DH65" i="7"/>
  <c r="DP65" i="7"/>
  <c r="DW65" i="7"/>
  <c r="EC65" i="7"/>
  <c r="EK65" i="7"/>
  <c r="ER65" i="7"/>
  <c r="EY65" i="7"/>
  <c r="DI66" i="7"/>
  <c r="DO66" i="7"/>
  <c r="DV66" i="7"/>
  <c r="ED66" i="7"/>
  <c r="EK66" i="7"/>
  <c r="EQ66" i="7"/>
  <c r="EY66" i="7"/>
  <c r="DH67" i="7"/>
  <c r="DO67" i="7"/>
  <c r="DW67" i="7"/>
  <c r="EC67" i="7"/>
  <c r="EJ67" i="7"/>
  <c r="ER67" i="7"/>
  <c r="EY67" i="7"/>
  <c r="DG68" i="7"/>
  <c r="DO68" i="7"/>
  <c r="DV68" i="7"/>
  <c r="EC68" i="7"/>
  <c r="EK68" i="7"/>
  <c r="EQ68" i="7"/>
  <c r="EX68" i="7"/>
  <c r="DH69" i="7"/>
  <c r="DO69" i="7"/>
  <c r="DU69" i="7"/>
  <c r="EC69" i="7"/>
  <c r="EJ69" i="7"/>
  <c r="EQ69" i="7"/>
  <c r="EY69" i="7"/>
  <c r="DG70" i="7"/>
  <c r="DN70" i="7"/>
  <c r="DV70" i="7"/>
  <c r="EC70" i="7"/>
  <c r="EI70" i="7"/>
  <c r="EQ70" i="7"/>
  <c r="EX70" i="7"/>
  <c r="DG71" i="7"/>
  <c r="DO71" i="7"/>
  <c r="DU71" i="7"/>
  <c r="EB71" i="7"/>
  <c r="EJ71" i="7"/>
  <c r="EQ71" i="7"/>
  <c r="EW71" i="7"/>
  <c r="DG72" i="7"/>
  <c r="DN72" i="7"/>
  <c r="DU72" i="7"/>
  <c r="EC72" i="7"/>
  <c r="EI72" i="7"/>
  <c r="EP72" i="7"/>
  <c r="EX72" i="7"/>
  <c r="DG73" i="7"/>
  <c r="DM73" i="7"/>
  <c r="DU73" i="7"/>
  <c r="EB73" i="7"/>
  <c r="EI73" i="7"/>
  <c r="EQ73" i="7"/>
  <c r="EW73" i="7"/>
  <c r="DF74" i="7"/>
  <c r="DN74" i="7"/>
  <c r="DU74" i="7"/>
  <c r="EA74" i="7"/>
  <c r="EI74" i="7"/>
  <c r="EP74" i="7"/>
  <c r="EW74" i="7"/>
  <c r="DG75" i="7"/>
  <c r="DM75" i="7"/>
  <c r="DT75" i="7"/>
  <c r="EB75" i="7"/>
  <c r="EI75" i="7"/>
  <c r="EO75" i="7"/>
  <c r="EW75" i="7"/>
  <c r="DF76" i="7"/>
  <c r="DM76" i="7"/>
  <c r="DU76" i="7"/>
  <c r="EA76" i="7"/>
  <c r="EH76" i="7"/>
  <c r="EP76" i="7"/>
  <c r="EW76" i="7"/>
  <c r="DE77" i="7"/>
  <c r="DM77" i="7"/>
  <c r="DT77" i="7"/>
  <c r="EA77" i="7"/>
  <c r="EI77" i="7"/>
  <c r="EO77" i="7"/>
  <c r="EV77" i="7"/>
  <c r="DF78" i="7"/>
  <c r="DM78" i="7"/>
  <c r="DS78" i="7"/>
  <c r="EA78" i="7"/>
  <c r="EH78" i="7"/>
  <c r="EO78" i="7"/>
  <c r="EW78" i="7"/>
  <c r="DE79" i="7"/>
  <c r="DL79" i="7"/>
  <c r="DT79" i="7"/>
  <c r="EA79" i="7"/>
  <c r="EG79" i="7"/>
  <c r="EO79" i="7"/>
  <c r="EV79" i="7"/>
  <c r="DE80" i="7"/>
  <c r="DM80" i="7"/>
  <c r="DS80" i="7"/>
  <c r="DZ80" i="7"/>
  <c r="EH80" i="7"/>
  <c r="EO80" i="7"/>
  <c r="EU80" i="7"/>
  <c r="DE81" i="7"/>
  <c r="DL81" i="7"/>
  <c r="DS81" i="7"/>
  <c r="EA81" i="7"/>
  <c r="EG81" i="7"/>
  <c r="EN81" i="7"/>
  <c r="EV81" i="7"/>
  <c r="DE82" i="7"/>
  <c r="DK82" i="7"/>
  <c r="DS82" i="7"/>
  <c r="DZ82" i="7"/>
  <c r="EG82" i="7"/>
  <c r="EO82" i="7"/>
  <c r="EU82" i="7"/>
  <c r="DD83" i="7"/>
  <c r="DL83" i="7"/>
  <c r="DS83" i="7"/>
  <c r="DY83" i="7"/>
  <c r="EG83" i="7"/>
  <c r="EN83" i="7"/>
  <c r="EU83" i="7"/>
  <c r="DE84" i="7"/>
  <c r="DK84" i="7"/>
  <c r="DR84" i="7"/>
  <c r="DZ84" i="7"/>
  <c r="EG84" i="7"/>
  <c r="EM84" i="7"/>
  <c r="EU84" i="7"/>
  <c r="DD85" i="7"/>
  <c r="DK85" i="7"/>
  <c r="DS85" i="7"/>
  <c r="DY85" i="7"/>
  <c r="EF85" i="7"/>
  <c r="EN85" i="7"/>
  <c r="EU85" i="7"/>
  <c r="DC86" i="7"/>
  <c r="DK86" i="7"/>
  <c r="DR86" i="7"/>
  <c r="DY86" i="7"/>
  <c r="EG86" i="7"/>
  <c r="EM86" i="7"/>
  <c r="ET86" i="7"/>
  <c r="DD87" i="7"/>
  <c r="DK87" i="7"/>
  <c r="DQ87" i="7"/>
  <c r="DY87" i="7"/>
  <c r="EF87" i="7"/>
  <c r="EK87" i="7"/>
  <c r="EQ87" i="7"/>
  <c r="EV87" i="7"/>
  <c r="DC88" i="7"/>
  <c r="DI88" i="7"/>
  <c r="DN88" i="7"/>
  <c r="DS88" i="7"/>
  <c r="DY88" i="7"/>
  <c r="ED88" i="7"/>
  <c r="EI88" i="7"/>
  <c r="EO88" i="7"/>
  <c r="ET88" i="7"/>
  <c r="EY88" i="7"/>
  <c r="DG89" i="7"/>
  <c r="DL89" i="7"/>
  <c r="DQ89" i="7"/>
  <c r="DW89" i="7"/>
  <c r="EB89" i="7"/>
  <c r="EG89" i="7"/>
  <c r="EM89" i="7"/>
  <c r="ER89" i="7"/>
  <c r="EW89" i="7"/>
  <c r="DE90" i="7"/>
  <c r="DJ90" i="7"/>
  <c r="DO90" i="7"/>
  <c r="DU90" i="7"/>
  <c r="DZ90" i="7"/>
  <c r="EE90" i="7"/>
  <c r="EK90" i="7"/>
  <c r="EP90" i="7"/>
  <c r="EU90" i="7"/>
  <c r="DC91" i="7"/>
  <c r="DH91" i="7"/>
  <c r="DM91" i="7"/>
  <c r="DS91" i="7"/>
  <c r="DX91" i="7"/>
  <c r="EC91" i="7"/>
  <c r="EI91" i="7"/>
  <c r="EN91" i="7"/>
  <c r="ES91" i="7"/>
  <c r="EY91" i="7"/>
  <c r="DF92" i="7"/>
  <c r="DK92" i="7"/>
  <c r="DQ92" i="7"/>
  <c r="DV92" i="7"/>
  <c r="EA92" i="7"/>
  <c r="EG92" i="7"/>
  <c r="EL92" i="7"/>
  <c r="EQ92" i="7"/>
  <c r="EW92" i="7"/>
  <c r="DD93" i="7"/>
  <c r="DI93" i="7"/>
  <c r="DO93" i="7"/>
  <c r="DT93" i="7"/>
  <c r="DY93" i="7"/>
  <c r="EE93" i="7"/>
  <c r="EJ93" i="7"/>
  <c r="EO93" i="7"/>
  <c r="EU93" i="7"/>
  <c r="EZ93" i="7"/>
  <c r="DG94" i="7"/>
  <c r="DM94" i="7"/>
  <c r="DR94" i="7"/>
  <c r="DW94" i="7"/>
  <c r="EC94" i="7"/>
  <c r="EG94" i="7"/>
  <c r="EK94" i="7"/>
  <c r="EO94" i="7"/>
  <c r="ES94" i="7"/>
  <c r="EW94" i="7"/>
  <c r="DC95" i="7"/>
  <c r="DG95" i="7"/>
  <c r="DK95" i="7"/>
  <c r="DO95" i="7"/>
  <c r="DS95" i="7"/>
  <c r="DW95" i="7"/>
  <c r="EA95" i="7"/>
  <c r="EE95" i="7"/>
  <c r="EI95" i="7"/>
  <c r="EM95" i="7"/>
  <c r="EQ95" i="7"/>
  <c r="EU95" i="7"/>
  <c r="EY95" i="7"/>
  <c r="DE96" i="7"/>
  <c r="DI96" i="7"/>
  <c r="DM96" i="7"/>
  <c r="DQ96" i="7"/>
  <c r="DU96" i="7"/>
  <c r="DY96" i="7"/>
  <c r="EC96" i="7"/>
  <c r="EG96" i="7"/>
  <c r="EK96" i="7"/>
  <c r="EO96" i="7"/>
  <c r="ES96" i="7"/>
  <c r="EW96" i="7"/>
  <c r="DC97" i="7"/>
  <c r="DG97" i="7"/>
  <c r="DK97" i="7"/>
  <c r="DO97" i="7"/>
  <c r="DS97" i="7"/>
  <c r="DW97" i="7"/>
  <c r="EA97" i="7"/>
  <c r="EE97" i="7"/>
  <c r="EI97" i="7"/>
  <c r="EM97" i="7"/>
  <c r="EQ97" i="7"/>
  <c r="EU97" i="7"/>
  <c r="EY97" i="7"/>
  <c r="DE98" i="7"/>
  <c r="DI98" i="7"/>
  <c r="DM98" i="7"/>
  <c r="DQ98" i="7"/>
  <c r="DU98" i="7"/>
  <c r="DY98" i="7"/>
  <c r="EC98" i="7"/>
  <c r="EG98" i="7"/>
  <c r="EK98" i="7"/>
  <c r="EO98" i="7"/>
  <c r="ES98" i="7"/>
  <c r="EW98" i="7"/>
  <c r="DC99" i="7"/>
  <c r="DG99" i="7"/>
  <c r="DK99" i="7"/>
  <c r="DO99" i="7"/>
  <c r="DS99" i="7"/>
  <c r="DW99" i="7"/>
  <c r="EA99" i="7"/>
  <c r="EE99" i="7"/>
  <c r="EI99" i="7"/>
  <c r="EM99" i="7"/>
  <c r="EQ99" i="7"/>
  <c r="EU99" i="7"/>
  <c r="EY99" i="7"/>
  <c r="DE100" i="7"/>
  <c r="DI100" i="7"/>
  <c r="DM100" i="7"/>
  <c r="DQ100" i="7"/>
  <c r="DU100" i="7"/>
  <c r="DY100" i="7"/>
  <c r="EC100" i="7"/>
  <c r="EG100" i="7"/>
  <c r="EK100" i="7"/>
  <c r="EO100" i="7"/>
  <c r="ES100" i="7"/>
  <c r="EW100" i="7"/>
  <c r="DC101" i="7"/>
  <c r="DG101" i="7"/>
  <c r="DK101" i="7"/>
  <c r="DO101" i="7"/>
  <c r="DS101" i="7"/>
  <c r="DW101" i="7"/>
  <c r="EA101" i="7"/>
  <c r="EE101" i="7"/>
  <c r="EI101" i="7"/>
  <c r="EM101" i="7"/>
  <c r="EQ101" i="7"/>
  <c r="EU101" i="7"/>
  <c r="EY101" i="7"/>
  <c r="DE102" i="7"/>
  <c r="DI102" i="7"/>
  <c r="DM102" i="7"/>
  <c r="DQ102" i="7"/>
  <c r="DU102" i="7"/>
  <c r="DY102" i="7"/>
  <c r="EC102" i="7"/>
  <c r="EG102" i="7"/>
  <c r="EK102" i="7"/>
  <c r="EO102" i="7"/>
  <c r="ES102" i="7"/>
  <c r="EW102" i="7"/>
  <c r="DC103" i="7"/>
  <c r="DG103" i="7"/>
  <c r="DK103" i="7"/>
  <c r="DO103" i="7"/>
  <c r="DS103" i="7"/>
  <c r="DW103" i="7"/>
  <c r="EA103" i="7"/>
  <c r="EE103" i="7"/>
  <c r="EI103" i="7"/>
  <c r="EM103" i="7"/>
  <c r="EQ103" i="7"/>
  <c r="EU103" i="7"/>
  <c r="EY103" i="7"/>
  <c r="DE104" i="7"/>
  <c r="DI104" i="7"/>
  <c r="DM104" i="7"/>
  <c r="DQ104" i="7"/>
  <c r="DU104" i="7"/>
  <c r="DY104" i="7"/>
  <c r="EC104" i="7"/>
  <c r="EG104" i="7"/>
  <c r="EK104" i="7"/>
  <c r="EO104" i="7"/>
  <c r="ES104" i="7"/>
  <c r="EW104" i="7"/>
  <c r="DC105" i="7"/>
  <c r="DG105" i="7"/>
  <c r="DK105" i="7"/>
  <c r="DO105" i="7"/>
  <c r="DS105" i="7"/>
  <c r="DW105" i="7"/>
  <c r="EA105" i="7"/>
  <c r="EE105" i="7"/>
  <c r="EI105" i="7"/>
  <c r="EM105" i="7"/>
  <c r="EQ105" i="7"/>
  <c r="EU105" i="7"/>
  <c r="EY105" i="7"/>
  <c r="DE106" i="7"/>
  <c r="DI106" i="7"/>
  <c r="DM106" i="7"/>
  <c r="DQ106" i="7"/>
  <c r="DU106" i="7"/>
  <c r="DY106" i="7"/>
  <c r="EC106" i="7"/>
  <c r="EG106" i="7"/>
  <c r="EK106" i="7"/>
  <c r="EO106" i="7"/>
  <c r="ES106" i="7"/>
  <c r="EW106" i="7"/>
  <c r="DC107" i="7"/>
  <c r="DG107" i="7"/>
  <c r="DK107" i="7"/>
  <c r="DO107" i="7"/>
  <c r="DS107" i="7"/>
  <c r="DW107" i="7"/>
  <c r="EA107" i="7"/>
  <c r="EE107" i="7"/>
  <c r="EI107" i="7"/>
  <c r="EM107" i="7"/>
  <c r="EQ107" i="7"/>
  <c r="EU107" i="7"/>
  <c r="EY107" i="7"/>
  <c r="DE108" i="7"/>
  <c r="DI108" i="7"/>
  <c r="DM108" i="7"/>
  <c r="DQ108" i="7"/>
  <c r="DU108" i="7"/>
  <c r="DY108" i="7"/>
  <c r="EC108" i="7"/>
  <c r="EG108" i="7"/>
  <c r="EK108" i="7"/>
  <c r="EO108" i="7"/>
  <c r="ES108" i="7"/>
  <c r="EW108" i="7"/>
  <c r="DC109" i="7"/>
  <c r="DG109" i="7"/>
  <c r="DK109" i="7"/>
  <c r="DO109" i="7"/>
  <c r="DS109" i="7"/>
  <c r="DW109" i="7"/>
  <c r="EA109" i="7"/>
  <c r="EE109" i="7"/>
  <c r="EI109" i="7"/>
  <c r="EM109" i="7"/>
  <c r="EQ109" i="7"/>
  <c r="EU109" i="7"/>
  <c r="EY109" i="7"/>
  <c r="DG60" i="7"/>
  <c r="DV60" i="7"/>
  <c r="EK60" i="7"/>
  <c r="EX60" i="7"/>
  <c r="DO61" i="7"/>
  <c r="EC61" i="7"/>
  <c r="EQ61" i="7"/>
  <c r="DG62" i="7"/>
  <c r="DV62" i="7"/>
  <c r="EI62" i="7"/>
  <c r="EX62" i="7"/>
  <c r="DO63" i="7"/>
  <c r="EB63" i="7"/>
  <c r="EQ63" i="7"/>
  <c r="DG64" i="7"/>
  <c r="DU64" i="7"/>
  <c r="EI64" i="7"/>
  <c r="EX64" i="7"/>
  <c r="DM65" i="7"/>
  <c r="EB65" i="7"/>
  <c r="EQ65" i="7"/>
  <c r="DF66" i="7"/>
  <c r="DU66" i="7"/>
  <c r="EI66" i="7"/>
  <c r="EW66" i="7"/>
  <c r="DM67" i="7"/>
  <c r="EB67" i="7"/>
  <c r="EO67" i="7"/>
  <c r="DF68" i="7"/>
  <c r="DU68" i="7"/>
  <c r="EH68" i="7"/>
  <c r="EW68" i="7"/>
  <c r="DM69" i="7"/>
  <c r="EA69" i="7"/>
  <c r="EO69" i="7"/>
  <c r="DF70" i="7"/>
  <c r="DS70" i="7"/>
  <c r="EH70" i="7"/>
  <c r="EW70" i="7"/>
  <c r="DL71" i="7"/>
  <c r="EA71" i="7"/>
  <c r="EO71" i="7"/>
  <c r="DE72" i="7"/>
  <c r="DS72" i="7"/>
  <c r="EH72" i="7"/>
  <c r="EU72" i="7"/>
  <c r="DL73" i="7"/>
  <c r="EA73" i="7"/>
  <c r="EN73" i="7"/>
  <c r="DE74" i="7"/>
  <c r="DS74" i="7"/>
  <c r="EG74" i="7"/>
  <c r="EU74" i="7"/>
  <c r="DL75" i="7"/>
  <c r="DY75" i="7"/>
  <c r="EN75" i="7"/>
  <c r="DE76" i="7"/>
  <c r="DR76" i="7"/>
  <c r="EG76" i="7"/>
  <c r="EU76" i="7"/>
  <c r="DK77" i="7"/>
  <c r="DY77" i="7"/>
  <c r="EN77" i="7"/>
  <c r="DC78" i="7"/>
  <c r="DR78" i="7"/>
  <c r="EG78" i="7"/>
  <c r="ET78" i="7"/>
  <c r="DK79" i="7"/>
  <c r="DY79" i="7"/>
  <c r="EM79" i="7"/>
  <c r="DC80" i="7"/>
  <c r="DR80" i="7"/>
  <c r="EE80" i="7"/>
  <c r="ET80" i="7"/>
  <c r="DK81" i="7"/>
  <c r="DX81" i="7"/>
  <c r="EM81" i="7"/>
  <c r="DC82" i="7"/>
  <c r="DQ82" i="7"/>
  <c r="EE82" i="7"/>
  <c r="ET82" i="7"/>
  <c r="DI83" i="7"/>
  <c r="DX83" i="7"/>
  <c r="EM83" i="7"/>
  <c r="EZ83" i="7"/>
  <c r="DQ84" i="7"/>
  <c r="EE84" i="7"/>
  <c r="ES84" i="7"/>
  <c r="DI85" i="7"/>
  <c r="DX85" i="7"/>
  <c r="EK85" i="7"/>
  <c r="EZ85" i="7"/>
  <c r="DQ86" i="7"/>
  <c r="ED86" i="7"/>
  <c r="ES86" i="7"/>
  <c r="DI87" i="7"/>
  <c r="DW87" i="7"/>
  <c r="EJ87" i="7"/>
  <c r="EU87" i="7"/>
  <c r="DG88" i="7"/>
  <c r="DR88" i="7"/>
  <c r="EC88" i="7"/>
  <c r="EM88" i="7"/>
  <c r="EX88" i="7"/>
  <c r="DK89" i="7"/>
  <c r="DU89" i="7"/>
  <c r="EF89" i="7"/>
  <c r="EQ89" i="7"/>
  <c r="DC90" i="7"/>
  <c r="DN90" i="7"/>
  <c r="DY90" i="7"/>
  <c r="EI90" i="7"/>
  <c r="ET90" i="7"/>
  <c r="DG91" i="7"/>
  <c r="DQ91" i="7"/>
  <c r="EB91" i="7"/>
  <c r="EM91" i="7"/>
  <c r="EW91" i="7"/>
  <c r="DJ92" i="7"/>
  <c r="DU92" i="7"/>
  <c r="EE92" i="7"/>
  <c r="EP92" i="7"/>
  <c r="DC93" i="7"/>
  <c r="DM93" i="7"/>
  <c r="DX93" i="7"/>
  <c r="EI93" i="7"/>
  <c r="ES93" i="7"/>
  <c r="DF94" i="7"/>
  <c r="DQ94" i="7"/>
  <c r="EA94" i="7"/>
  <c r="EJ94" i="7"/>
  <c r="ER94" i="7"/>
  <c r="EZ94" i="7"/>
  <c r="DJ95" i="7"/>
  <c r="DR95" i="7"/>
  <c r="DZ95" i="7"/>
  <c r="EH95" i="7"/>
  <c r="EP95" i="7"/>
  <c r="EX95" i="7"/>
  <c r="DH96" i="7"/>
  <c r="DP96" i="7"/>
  <c r="DX96" i="7"/>
  <c r="EF96" i="7"/>
  <c r="EN96" i="7"/>
  <c r="EV96" i="7"/>
  <c r="DF97" i="7"/>
  <c r="DN97" i="7"/>
  <c r="DV97" i="7"/>
  <c r="ED97" i="7"/>
  <c r="EL97" i="7"/>
  <c r="ET97" i="7"/>
  <c r="DD98" i="7"/>
  <c r="DL98" i="7"/>
  <c r="DT98" i="7"/>
  <c r="EB98" i="7"/>
  <c r="EJ98" i="7"/>
  <c r="ER98" i="7"/>
  <c r="EZ98" i="7"/>
  <c r="DJ99" i="7"/>
  <c r="DR99" i="7"/>
  <c r="DZ99" i="7"/>
  <c r="EH99" i="7"/>
  <c r="EP99" i="7"/>
  <c r="EX99" i="7"/>
  <c r="DH100" i="7"/>
  <c r="DP100" i="7"/>
  <c r="DX100" i="7"/>
  <c r="EF100" i="7"/>
  <c r="EN100" i="7"/>
  <c r="EV100" i="7"/>
  <c r="DF101" i="7"/>
  <c r="DN101" i="7"/>
  <c r="DV101" i="7"/>
  <c r="ED101" i="7"/>
  <c r="EL101" i="7"/>
  <c r="ET101" i="7"/>
  <c r="DD102" i="7"/>
  <c r="DL102" i="7"/>
  <c r="DT102" i="7"/>
  <c r="EB102" i="7"/>
  <c r="EJ102" i="7"/>
  <c r="ER102" i="7"/>
  <c r="EZ102" i="7"/>
  <c r="DJ103" i="7"/>
  <c r="DR103" i="7"/>
  <c r="DZ103" i="7"/>
  <c r="EH103" i="7"/>
  <c r="EP103" i="7"/>
  <c r="EX103" i="7"/>
  <c r="DH104" i="7"/>
  <c r="DP104" i="7"/>
  <c r="DX104" i="7"/>
  <c r="EF104" i="7"/>
  <c r="EN104" i="7"/>
  <c r="EV104" i="7"/>
  <c r="DF105" i="7"/>
  <c r="DN105" i="7"/>
  <c r="DV105" i="7"/>
  <c r="ED105" i="7"/>
  <c r="EL105" i="7"/>
  <c r="ET105" i="7"/>
  <c r="DD106" i="7"/>
  <c r="DL106" i="7"/>
  <c r="DT106" i="7"/>
  <c r="EB106" i="7"/>
  <c r="EJ106" i="7"/>
  <c r="ER106" i="7"/>
  <c r="EZ106" i="7"/>
  <c r="DJ107" i="7"/>
  <c r="DR107" i="7"/>
  <c r="DZ107" i="7"/>
  <c r="EH107" i="7"/>
  <c r="EP107" i="7"/>
  <c r="EX107" i="7"/>
  <c r="DH108" i="7"/>
  <c r="DP108" i="7"/>
  <c r="DX108" i="7"/>
  <c r="EF108" i="7"/>
  <c r="EN108" i="7"/>
  <c r="EV108" i="7"/>
  <c r="DF109" i="7"/>
  <c r="DN109" i="7"/>
  <c r="DV109" i="7"/>
  <c r="ED109" i="7"/>
  <c r="EL109" i="7"/>
  <c r="ET109" i="7"/>
  <c r="DK60" i="7"/>
  <c r="DZ60" i="7"/>
  <c r="EM60" i="7"/>
  <c r="DD61" i="7"/>
  <c r="DS61" i="7"/>
  <c r="EF61" i="7"/>
  <c r="EU61" i="7"/>
  <c r="DK62" i="7"/>
  <c r="DY62" i="7"/>
  <c r="EM62" i="7"/>
  <c r="DD63" i="7"/>
  <c r="DQ63" i="7"/>
  <c r="EF63" i="7"/>
  <c r="EU63" i="7"/>
  <c r="DJ64" i="7"/>
  <c r="DY64" i="7"/>
  <c r="EM64" i="7"/>
  <c r="DC65" i="7"/>
  <c r="DQ65" i="7"/>
  <c r="EF65" i="7"/>
  <c r="ES65" i="7"/>
  <c r="DJ66" i="7"/>
  <c r="DY66" i="7"/>
  <c r="EL66" i="7"/>
  <c r="DC67" i="7"/>
  <c r="DQ67" i="7"/>
  <c r="EE67" i="7"/>
  <c r="ES67" i="7"/>
  <c r="DJ68" i="7"/>
  <c r="DW68" i="7"/>
  <c r="EL68" i="7"/>
  <c r="DC69" i="7"/>
  <c r="DP69" i="7"/>
  <c r="EE69" i="7"/>
  <c r="ES69" i="7"/>
  <c r="DI70" i="7"/>
  <c r="DW70" i="7"/>
  <c r="EL70" i="7"/>
  <c r="EY70" i="7"/>
  <c r="DP71" i="7"/>
  <c r="EE71" i="7"/>
  <c r="ER71" i="7"/>
  <c r="DI72" i="7"/>
  <c r="DW72" i="7"/>
  <c r="EK72" i="7"/>
  <c r="EY72" i="7"/>
  <c r="DP73" i="7"/>
  <c r="EC73" i="7"/>
  <c r="ER73" i="7"/>
  <c r="DI74" i="7"/>
  <c r="DV74" i="7"/>
  <c r="EK74" i="7"/>
  <c r="EY74" i="7"/>
  <c r="DO75" i="7"/>
  <c r="EC75" i="7"/>
  <c r="ER75" i="7"/>
  <c r="DG76" i="7"/>
  <c r="DV76" i="7"/>
  <c r="EK76" i="7"/>
  <c r="EX76" i="7"/>
  <c r="DO77" i="7"/>
  <c r="EC77" i="7"/>
  <c r="EQ77" i="7"/>
  <c r="DG78" i="7"/>
  <c r="DV78" i="7"/>
  <c r="EI78" i="7"/>
  <c r="EX78" i="7"/>
  <c r="DO79" i="7"/>
  <c r="EB79" i="7"/>
  <c r="EQ79" i="7"/>
  <c r="DG80" i="7"/>
  <c r="DU80" i="7"/>
  <c r="EI80" i="7"/>
  <c r="EX80" i="7"/>
  <c r="DM81" i="7"/>
  <c r="EB81" i="7"/>
  <c r="EQ81" i="7"/>
  <c r="DF82" i="7"/>
  <c r="DU82" i="7"/>
  <c r="EI82" i="7"/>
  <c r="EW82" i="7"/>
  <c r="DM83" i="7"/>
  <c r="EB83" i="7"/>
  <c r="EO83" i="7"/>
  <c r="DF84" i="7"/>
  <c r="DU84" i="7"/>
  <c r="EH84" i="7"/>
  <c r="EW84" i="7"/>
  <c r="DM85" i="7"/>
  <c r="EA85" i="7"/>
  <c r="EO85" i="7"/>
  <c r="DF86" i="7"/>
  <c r="DS86" i="7"/>
  <c r="EH86" i="7"/>
  <c r="EW86" i="7"/>
  <c r="DL87" i="7"/>
  <c r="EA87" i="7"/>
  <c r="EM87" i="7"/>
  <c r="EW87" i="7"/>
  <c r="DJ88" i="7"/>
  <c r="DU88" i="7"/>
  <c r="EE88" i="7"/>
  <c r="EP88" i="7"/>
  <c r="DC89" i="7"/>
  <c r="DM89" i="7"/>
  <c r="DX89" i="7"/>
  <c r="EI89" i="7"/>
  <c r="ES89" i="7"/>
  <c r="DF90" i="7"/>
  <c r="DQ90" i="7"/>
  <c r="EA90" i="7"/>
  <c r="EL90" i="7"/>
  <c r="EW90" i="7"/>
  <c r="DI91" i="7"/>
  <c r="DT91" i="7"/>
  <c r="EE91" i="7"/>
  <c r="EO91" i="7"/>
  <c r="EZ91" i="7"/>
  <c r="DM92" i="7"/>
  <c r="DW92" i="7"/>
  <c r="EH92" i="7"/>
  <c r="ES92" i="7"/>
  <c r="DE93" i="7"/>
  <c r="DP93" i="7"/>
  <c r="EA93" i="7"/>
  <c r="EK93" i="7"/>
  <c r="EV93" i="7"/>
  <c r="DI94" i="7"/>
  <c r="DS94" i="7"/>
  <c r="ED94" i="7"/>
  <c r="EL94" i="7"/>
  <c r="ET94" i="7"/>
  <c r="DD95" i="7"/>
  <c r="DL95" i="7"/>
  <c r="DT95" i="7"/>
  <c r="EB95" i="7"/>
  <c r="EJ95" i="7"/>
  <c r="ER95" i="7"/>
  <c r="EZ95" i="7"/>
  <c r="DJ96" i="7"/>
  <c r="DR96" i="7"/>
  <c r="DZ96" i="7"/>
  <c r="EH96" i="7"/>
  <c r="EP96" i="7"/>
  <c r="EX96" i="7"/>
  <c r="DH97" i="7"/>
  <c r="DP97" i="7"/>
  <c r="DX97" i="7"/>
  <c r="EF97" i="7"/>
  <c r="EN97" i="7"/>
  <c r="EV97" i="7"/>
  <c r="DF98" i="7"/>
  <c r="DN98" i="7"/>
  <c r="DV98" i="7"/>
  <c r="ED98" i="7"/>
  <c r="EL98" i="7"/>
  <c r="ET98" i="7"/>
  <c r="DD99" i="7"/>
  <c r="DL99" i="7"/>
  <c r="DT99" i="7"/>
  <c r="EB99" i="7"/>
  <c r="EJ99" i="7"/>
  <c r="ER99" i="7"/>
  <c r="EZ99" i="7"/>
  <c r="DJ100" i="7"/>
  <c r="DR100" i="7"/>
  <c r="DZ100" i="7"/>
  <c r="EH100" i="7"/>
  <c r="EP100" i="7"/>
  <c r="EX100" i="7"/>
  <c r="DH101" i="7"/>
  <c r="DP101" i="7"/>
  <c r="DX101" i="7"/>
  <c r="EF101" i="7"/>
  <c r="EN101" i="7"/>
  <c r="EV101" i="7"/>
  <c r="DF102" i="7"/>
  <c r="DN102" i="7"/>
  <c r="DV102" i="7"/>
  <c r="ED102" i="7"/>
  <c r="EL102" i="7"/>
  <c r="ET102" i="7"/>
  <c r="DD103" i="7"/>
  <c r="DL103" i="7"/>
  <c r="DT103" i="7"/>
  <c r="EB103" i="7"/>
  <c r="EJ103" i="7"/>
  <c r="ER103" i="7"/>
  <c r="EZ103" i="7"/>
  <c r="DJ104" i="7"/>
  <c r="DR104" i="7"/>
  <c r="DZ104" i="7"/>
  <c r="EH104" i="7"/>
  <c r="EP104" i="7"/>
  <c r="EX104" i="7"/>
  <c r="DH105" i="7"/>
  <c r="DP105" i="7"/>
  <c r="DX105" i="7"/>
  <c r="EF105" i="7"/>
  <c r="EN105" i="7"/>
  <c r="EV105" i="7"/>
  <c r="DF106" i="7"/>
  <c r="DN106" i="7"/>
  <c r="DV106" i="7"/>
  <c r="ED106" i="7"/>
  <c r="EL106" i="7"/>
  <c r="ET106" i="7"/>
  <c r="DD107" i="7"/>
  <c r="DL107" i="7"/>
  <c r="DT107" i="7"/>
  <c r="EB107" i="7"/>
  <c r="EJ107" i="7"/>
  <c r="ER107" i="7"/>
  <c r="EZ107" i="7"/>
  <c r="DJ108" i="7"/>
  <c r="DR108" i="7"/>
  <c r="DZ108" i="7"/>
  <c r="EH108" i="7"/>
  <c r="EP108" i="7"/>
  <c r="EX108" i="7"/>
  <c r="DH109" i="7"/>
  <c r="DP109" i="7"/>
  <c r="DX109" i="7"/>
  <c r="EF109" i="7"/>
  <c r="EN109" i="7"/>
  <c r="EV109" i="7"/>
  <c r="DO60" i="7"/>
  <c r="EC60" i="7"/>
  <c r="EQ60" i="7"/>
  <c r="DH61" i="7"/>
  <c r="DU61" i="7"/>
  <c r="EJ61" i="7"/>
  <c r="EY61" i="7"/>
  <c r="DN62" i="7"/>
  <c r="EC62" i="7"/>
  <c r="EQ62" i="7"/>
  <c r="DG63" i="7"/>
  <c r="DU63" i="7"/>
  <c r="EJ63" i="7"/>
  <c r="EW63" i="7"/>
  <c r="DN64" i="7"/>
  <c r="EC64" i="7"/>
  <c r="EP64" i="7"/>
  <c r="DG65" i="7"/>
  <c r="DU65" i="7"/>
  <c r="EI65" i="7"/>
  <c r="EW65" i="7"/>
  <c r="DN66" i="7"/>
  <c r="EA66" i="7"/>
  <c r="EP66" i="7"/>
  <c r="DG67" i="7"/>
  <c r="DT67" i="7"/>
  <c r="EI67" i="7"/>
  <c r="EW67" i="7"/>
  <c r="DM68" i="7"/>
  <c r="EA68" i="7"/>
  <c r="EP68" i="7"/>
  <c r="DE69" i="7"/>
  <c r="DT69" i="7"/>
  <c r="EI69" i="7"/>
  <c r="EV69" i="7"/>
  <c r="DM70" i="7"/>
  <c r="EA70" i="7"/>
  <c r="EO70" i="7"/>
  <c r="DE71" i="7"/>
  <c r="DT71" i="7"/>
  <c r="EG71" i="7"/>
  <c r="EV71" i="7"/>
  <c r="DM72" i="7"/>
  <c r="DZ72" i="7"/>
  <c r="EO72" i="7"/>
  <c r="DE73" i="7"/>
  <c r="DS73" i="7"/>
  <c r="EG73" i="7"/>
  <c r="EV73" i="7"/>
  <c r="DK74" i="7"/>
  <c r="DZ74" i="7"/>
  <c r="EO74" i="7"/>
  <c r="DD75" i="7"/>
  <c r="DS75" i="7"/>
  <c r="EG75" i="7"/>
  <c r="EU75" i="7"/>
  <c r="DK76" i="7"/>
  <c r="DZ76" i="7"/>
  <c r="EM76" i="7"/>
  <c r="DD77" i="7"/>
  <c r="DS77" i="7"/>
  <c r="EF77" i="7"/>
  <c r="EU77" i="7"/>
  <c r="DK78" i="7"/>
  <c r="DY78" i="7"/>
  <c r="EM78" i="7"/>
  <c r="DD79" i="7"/>
  <c r="DQ79" i="7"/>
  <c r="EF79" i="7"/>
  <c r="EU79" i="7"/>
  <c r="DJ80" i="7"/>
  <c r="DY80" i="7"/>
  <c r="EM80" i="7"/>
  <c r="DC81" i="7"/>
  <c r="DQ81" i="7"/>
  <c r="EF81" i="7"/>
  <c r="ES81" i="7"/>
  <c r="DJ82" i="7"/>
  <c r="DY82" i="7"/>
  <c r="EL82" i="7"/>
  <c r="DC83" i="7"/>
  <c r="DQ83" i="7"/>
  <c r="EE83" i="7"/>
  <c r="ES83" i="7"/>
  <c r="DJ84" i="7"/>
  <c r="DW84" i="7"/>
  <c r="EL84" i="7"/>
  <c r="DC85" i="7"/>
  <c r="DP85" i="7"/>
  <c r="EE85" i="7"/>
  <c r="ES85" i="7"/>
  <c r="DI86" i="7"/>
  <c r="DW86" i="7"/>
  <c r="EL86" i="7"/>
  <c r="EY86" i="7"/>
  <c r="DP87" i="7"/>
  <c r="EE87" i="7"/>
  <c r="EO87" i="7"/>
  <c r="EZ87" i="7"/>
  <c r="DM88" i="7"/>
  <c r="DW88" i="7"/>
  <c r="EH88" i="7"/>
  <c r="ES88" i="7"/>
  <c r="DE89" i="7"/>
  <c r="DP89" i="7"/>
  <c r="EA89" i="7"/>
  <c r="EK89" i="7"/>
  <c r="EV89" i="7"/>
  <c r="DI90" i="7"/>
  <c r="DS90" i="7"/>
  <c r="ED90" i="7"/>
  <c r="EO90" i="7"/>
  <c r="EY90" i="7"/>
  <c r="DL91" i="7"/>
  <c r="DW91" i="7"/>
  <c r="EG91" i="7"/>
  <c r="ER91" i="7"/>
  <c r="DE92" i="7"/>
  <c r="DO92" i="7"/>
  <c r="DZ92" i="7"/>
  <c r="EK92" i="7"/>
  <c r="EU92" i="7"/>
  <c r="DH93" i="7"/>
  <c r="DS93" i="7"/>
  <c r="EC93" i="7"/>
  <c r="EN93" i="7"/>
  <c r="EY93" i="7"/>
  <c r="DK94" i="7"/>
  <c r="DV94" i="7"/>
  <c r="EF94" i="7"/>
  <c r="EN94" i="7"/>
  <c r="EV94" i="7"/>
  <c r="DF95" i="7"/>
  <c r="DN95" i="7"/>
  <c r="DV95" i="7"/>
  <c r="ED95" i="7"/>
  <c r="EL95" i="7"/>
  <c r="ET95" i="7"/>
  <c r="DD96" i="7"/>
  <c r="DL96" i="7"/>
  <c r="DT96" i="7"/>
  <c r="EB96" i="7"/>
  <c r="EJ96" i="7"/>
  <c r="ER96" i="7"/>
  <c r="EZ96" i="7"/>
  <c r="DJ97" i="7"/>
  <c r="DR97" i="7"/>
  <c r="DZ97" i="7"/>
  <c r="EH97" i="7"/>
  <c r="EP97" i="7"/>
  <c r="EX97" i="7"/>
  <c r="DH98" i="7"/>
  <c r="DP98" i="7"/>
  <c r="DX98" i="7"/>
  <c r="EF98" i="7"/>
  <c r="EN98" i="7"/>
  <c r="EV98" i="7"/>
  <c r="DF99" i="7"/>
  <c r="DN99" i="7"/>
  <c r="DV99" i="7"/>
  <c r="ED99" i="7"/>
  <c r="EL99" i="7"/>
  <c r="ET99" i="7"/>
  <c r="DD100" i="7"/>
  <c r="DL100" i="7"/>
  <c r="DT100" i="7"/>
  <c r="EB100" i="7"/>
  <c r="EJ100" i="7"/>
  <c r="ER100" i="7"/>
  <c r="EZ100" i="7"/>
  <c r="DJ101" i="7"/>
  <c r="DR101" i="7"/>
  <c r="DZ101" i="7"/>
  <c r="EH101" i="7"/>
  <c r="EP101" i="7"/>
  <c r="EX101" i="7"/>
  <c r="DH102" i="7"/>
  <c r="DP102" i="7"/>
  <c r="DX102" i="7"/>
  <c r="EF102" i="7"/>
  <c r="EN102" i="7"/>
  <c r="EV102" i="7"/>
  <c r="DF103" i="7"/>
  <c r="DN103" i="7"/>
  <c r="DV103" i="7"/>
  <c r="ED103" i="7"/>
  <c r="EL103" i="7"/>
  <c r="ET103" i="7"/>
  <c r="DD104" i="7"/>
  <c r="DL104" i="7"/>
  <c r="DT104" i="7"/>
  <c r="EB104" i="7"/>
  <c r="EJ104" i="7"/>
  <c r="ER104" i="7"/>
  <c r="EZ104" i="7"/>
  <c r="DJ105" i="7"/>
  <c r="DR105" i="7"/>
  <c r="DZ105" i="7"/>
  <c r="EH105" i="7"/>
  <c r="EP105" i="7"/>
  <c r="EX105" i="7"/>
  <c r="DH106" i="7"/>
  <c r="DP106" i="7"/>
  <c r="DX106" i="7"/>
  <c r="EF106" i="7"/>
  <c r="EN106" i="7"/>
  <c r="EV106" i="7"/>
  <c r="DF107" i="7"/>
  <c r="DN107" i="7"/>
  <c r="DV107" i="7"/>
  <c r="ED107" i="7"/>
  <c r="EL107" i="7"/>
  <c r="ET107" i="7"/>
  <c r="DD108" i="7"/>
  <c r="DL108" i="7"/>
  <c r="DT108" i="7"/>
  <c r="EB108" i="7"/>
  <c r="EJ108" i="7"/>
  <c r="ER108" i="7"/>
  <c r="EZ108" i="7"/>
  <c r="DJ109" i="7"/>
  <c r="DR109" i="7"/>
  <c r="DZ109" i="7"/>
  <c r="EH109" i="7"/>
  <c r="EP109" i="7"/>
  <c r="EX109" i="7"/>
  <c r="DE60" i="7"/>
  <c r="DR60" i="7"/>
  <c r="EG60" i="7"/>
  <c r="EU60" i="7"/>
  <c r="DK61" i="7"/>
  <c r="DY61" i="7"/>
  <c r="EN61" i="7"/>
  <c r="DC62" i="7"/>
  <c r="DR62" i="7"/>
  <c r="EG62" i="7"/>
  <c r="ET62" i="7"/>
  <c r="DK63" i="7"/>
  <c r="DY63" i="7"/>
  <c r="EM63" i="7"/>
  <c r="DC64" i="7"/>
  <c r="DR64" i="7"/>
  <c r="EE64" i="7"/>
  <c r="ET64" i="7"/>
  <c r="DK65" i="7"/>
  <c r="DX65" i="7"/>
  <c r="EM65" i="7"/>
  <c r="DC66" i="7"/>
  <c r="DQ66" i="7"/>
  <c r="EE66" i="7"/>
  <c r="ET66" i="7"/>
  <c r="DI67" i="7"/>
  <c r="DX67" i="7"/>
  <c r="EM67" i="7"/>
  <c r="EZ67" i="7"/>
  <c r="DQ68" i="7"/>
  <c r="EE68" i="7"/>
  <c r="ES68" i="7"/>
  <c r="DI69" i="7"/>
  <c r="DX69" i="7"/>
  <c r="EK69" i="7"/>
  <c r="EZ69" i="7"/>
  <c r="DQ70" i="7"/>
  <c r="ED70" i="7"/>
  <c r="ES70" i="7"/>
  <c r="DI71" i="7"/>
  <c r="DW71" i="7"/>
  <c r="EK71" i="7"/>
  <c r="EZ71" i="7"/>
  <c r="DO72" i="7"/>
  <c r="ED72" i="7"/>
  <c r="ES72" i="7"/>
  <c r="DH73" i="7"/>
  <c r="DW73" i="7"/>
  <c r="EK73" i="7"/>
  <c r="EY73" i="7"/>
  <c r="DO74" i="7"/>
  <c r="ED74" i="7"/>
  <c r="EQ74" i="7"/>
  <c r="DH75" i="7"/>
  <c r="DW75" i="7"/>
  <c r="EJ75" i="7"/>
  <c r="EY75" i="7"/>
  <c r="DO76" i="7"/>
  <c r="EC76" i="7"/>
  <c r="EQ76" i="7"/>
  <c r="DH77" i="7"/>
  <c r="DU77" i="7"/>
  <c r="EJ77" i="7"/>
  <c r="EY77" i="7"/>
  <c r="DN78" i="7"/>
  <c r="EC78" i="7"/>
  <c r="EQ78" i="7"/>
  <c r="DG79" i="7"/>
  <c r="DU79" i="7"/>
  <c r="EJ79" i="7"/>
  <c r="EW79" i="7"/>
  <c r="DN80" i="7"/>
  <c r="EC80" i="7"/>
  <c r="EP80" i="7"/>
  <c r="DG81" i="7"/>
  <c r="DU81" i="7"/>
  <c r="EI81" i="7"/>
  <c r="EW81" i="7"/>
  <c r="DN82" i="7"/>
  <c r="EA82" i="7"/>
  <c r="EP82" i="7"/>
  <c r="DG83" i="7"/>
  <c r="DT83" i="7"/>
  <c r="EI83" i="7"/>
  <c r="EW83" i="7"/>
  <c r="DM84" i="7"/>
  <c r="EA84" i="7"/>
  <c r="EP84" i="7"/>
  <c r="DE85" i="7"/>
  <c r="DT85" i="7"/>
  <c r="EI85" i="7"/>
  <c r="EV85" i="7"/>
  <c r="DM86" i="7"/>
  <c r="EA86" i="7"/>
  <c r="EO86" i="7"/>
  <c r="DE87" i="7"/>
  <c r="DT87" i="7"/>
  <c r="EG87" i="7"/>
  <c r="ER87" i="7"/>
  <c r="DE88" i="7"/>
  <c r="DO88" i="7"/>
  <c r="DZ88" i="7"/>
  <c r="EK88" i="7"/>
  <c r="EU88" i="7"/>
  <c r="DH89" i="7"/>
  <c r="DS89" i="7"/>
  <c r="EC89" i="7"/>
  <c r="EN89" i="7"/>
  <c r="EY89" i="7"/>
  <c r="DK90" i="7"/>
  <c r="DV90" i="7"/>
  <c r="EG90" i="7"/>
  <c r="EQ90" i="7"/>
  <c r="DD91" i="7"/>
  <c r="DO91" i="7"/>
  <c r="DY91" i="7"/>
  <c r="EJ91" i="7"/>
  <c r="EU91" i="7"/>
  <c r="DG92" i="7"/>
  <c r="DR92" i="7"/>
  <c r="EC92" i="7"/>
  <c r="EM92" i="7"/>
  <c r="EX92" i="7"/>
  <c r="DK93" i="7"/>
  <c r="DU93" i="7"/>
  <c r="EF93" i="7"/>
  <c r="EQ93" i="7"/>
  <c r="DC94" i="7"/>
  <c r="DN94" i="7"/>
  <c r="DY94" i="7"/>
  <c r="EH94" i="7"/>
  <c r="EP94" i="7"/>
  <c r="EX94" i="7"/>
  <c r="DH95" i="7"/>
  <c r="DP95" i="7"/>
  <c r="DX95" i="7"/>
  <c r="EF95" i="7"/>
  <c r="EN95" i="7"/>
  <c r="EV95" i="7"/>
  <c r="DF96" i="7"/>
  <c r="DN96" i="7"/>
  <c r="DV96" i="7"/>
  <c r="ED96" i="7"/>
  <c r="EL96" i="7"/>
  <c r="ET96" i="7"/>
  <c r="DD97" i="7"/>
  <c r="DL97" i="7"/>
  <c r="DT97" i="7"/>
  <c r="EB97" i="7"/>
  <c r="EJ97" i="7"/>
  <c r="ER97" i="7"/>
  <c r="EZ97" i="7"/>
  <c r="DJ98" i="7"/>
  <c r="DR98" i="7"/>
  <c r="DZ98" i="7"/>
  <c r="EH98" i="7"/>
  <c r="EP98" i="7"/>
  <c r="EX98" i="7"/>
  <c r="DH99" i="7"/>
  <c r="DP99" i="7"/>
  <c r="DX99" i="7"/>
  <c r="EF99" i="7"/>
  <c r="EN99" i="7"/>
  <c r="EV99" i="7"/>
  <c r="DF100" i="7"/>
  <c r="DN100" i="7"/>
  <c r="DV100" i="7"/>
  <c r="ED100" i="7"/>
  <c r="EL100" i="7"/>
  <c r="ET100" i="7"/>
  <c r="DD101" i="7"/>
  <c r="DL101" i="7"/>
  <c r="DT101" i="7"/>
  <c r="EB101" i="7"/>
  <c r="EJ101" i="7"/>
  <c r="ER101" i="7"/>
  <c r="EZ101" i="7"/>
  <c r="DJ102" i="7"/>
  <c r="DR102" i="7"/>
  <c r="DZ102" i="7"/>
  <c r="EH102" i="7"/>
  <c r="EP102" i="7"/>
  <c r="EX102" i="7"/>
  <c r="DH103" i="7"/>
  <c r="DP103" i="7"/>
  <c r="DX103" i="7"/>
  <c r="EF103" i="7"/>
  <c r="EN103" i="7"/>
  <c r="EV103" i="7"/>
  <c r="DF104" i="7"/>
  <c r="DN104" i="7"/>
  <c r="DV104" i="7"/>
  <c r="ED104" i="7"/>
  <c r="EL104" i="7"/>
  <c r="ET104" i="7"/>
  <c r="DD105" i="7"/>
  <c r="DL105" i="7"/>
  <c r="DT105" i="7"/>
  <c r="EB105" i="7"/>
  <c r="EJ105" i="7"/>
  <c r="ER105" i="7"/>
  <c r="EZ105" i="7"/>
  <c r="DJ106" i="7"/>
  <c r="DR106" i="7"/>
  <c r="DZ106" i="7"/>
  <c r="EH106" i="7"/>
  <c r="EP106" i="7"/>
  <c r="EX106" i="7"/>
  <c r="DH107" i="7"/>
  <c r="DP107" i="7"/>
  <c r="DX107" i="7"/>
  <c r="EF107" i="7"/>
  <c r="EN107" i="7"/>
  <c r="EV107" i="7"/>
  <c r="DF108" i="7"/>
  <c r="DN108" i="7"/>
  <c r="DV108" i="7"/>
  <c r="ED108" i="7"/>
  <c r="EL108" i="7"/>
  <c r="ET108" i="7"/>
  <c r="DD109" i="7"/>
  <c r="DL109" i="7"/>
  <c r="DT109" i="7"/>
  <c r="EB109" i="7"/>
  <c r="EJ109" i="7"/>
  <c r="ER109" i="7"/>
  <c r="EZ109" i="7"/>
  <c r="C84" i="4" a="1"/>
  <c r="C84" i="4"/>
  <c r="C85" i="4"/>
  <c r="AM60" i="8"/>
  <c r="AQ60" i="8"/>
  <c r="AU60" i="8"/>
  <c r="AY60" i="8"/>
  <c r="AM61" i="8"/>
  <c r="AQ61" i="8"/>
  <c r="AU61" i="8"/>
  <c r="AY61" i="8"/>
  <c r="AM62" i="8"/>
  <c r="AQ62" i="8"/>
  <c r="AU62" i="8"/>
  <c r="AY62" i="8"/>
  <c r="AM63" i="8"/>
  <c r="AQ63" i="8"/>
  <c r="AU63" i="8"/>
  <c r="AY63" i="8"/>
  <c r="AM64" i="8"/>
  <c r="AQ64" i="8"/>
  <c r="AU64" i="8"/>
  <c r="AY64" i="8"/>
  <c r="AM65" i="8"/>
  <c r="AQ65" i="8"/>
  <c r="AU65" i="8"/>
  <c r="AY65" i="8"/>
  <c r="AM66" i="8"/>
  <c r="AQ66" i="8"/>
  <c r="AU66" i="8"/>
  <c r="AY66" i="8"/>
  <c r="AM67" i="8"/>
  <c r="AQ67" i="8"/>
  <c r="AU67" i="8"/>
  <c r="AY67" i="8"/>
  <c r="AM68" i="8"/>
  <c r="AQ68" i="8"/>
  <c r="AU68" i="8"/>
  <c r="AY68" i="8"/>
  <c r="AM69" i="8"/>
  <c r="AQ69" i="8"/>
  <c r="AU69" i="8"/>
  <c r="AY69" i="8"/>
  <c r="AM70" i="8"/>
  <c r="AQ70" i="8"/>
  <c r="AU70" i="8"/>
  <c r="AY70" i="8"/>
  <c r="AM71" i="8"/>
  <c r="AQ71" i="8"/>
  <c r="AU71" i="8"/>
  <c r="AY71" i="8"/>
  <c r="AM72" i="8"/>
  <c r="AQ72" i="8"/>
  <c r="AU72" i="8"/>
  <c r="AY72" i="8"/>
  <c r="AM73" i="8"/>
  <c r="AQ73" i="8"/>
  <c r="AU73" i="8"/>
  <c r="AY73" i="8"/>
  <c r="AM74" i="8"/>
  <c r="AR60" i="8"/>
  <c r="AW60" i="8"/>
  <c r="BB60" i="8"/>
  <c r="AR61" i="8"/>
  <c r="AW61" i="8"/>
  <c r="BB61" i="8"/>
  <c r="AR62" i="8"/>
  <c r="AW62" i="8"/>
  <c r="BB62" i="8"/>
  <c r="AR63" i="8"/>
  <c r="AW63" i="8"/>
  <c r="BB63" i="8"/>
  <c r="AR64" i="8"/>
  <c r="AW64" i="8"/>
  <c r="BB64" i="8"/>
  <c r="AR65" i="8"/>
  <c r="AW65" i="8"/>
  <c r="BB65" i="8"/>
  <c r="AR66" i="8"/>
  <c r="AW66" i="8"/>
  <c r="BB66" i="8"/>
  <c r="AR67" i="8"/>
  <c r="AW67" i="8"/>
  <c r="BB67" i="8"/>
  <c r="AR68" i="8"/>
  <c r="AW68" i="8"/>
  <c r="BB68" i="8"/>
  <c r="AR69" i="8"/>
  <c r="AW69" i="8"/>
  <c r="BB69" i="8"/>
  <c r="AR70" i="8"/>
  <c r="AW70" i="8"/>
  <c r="BB70" i="8"/>
  <c r="AR71" i="8"/>
  <c r="AW71" i="8"/>
  <c r="BB71" i="8"/>
  <c r="AR72" i="8"/>
  <c r="AW72" i="8"/>
  <c r="BB72" i="8"/>
  <c r="AR73" i="8"/>
  <c r="AW73" i="8"/>
  <c r="BB73" i="8"/>
  <c r="AQ74" i="8"/>
  <c r="AU74" i="8"/>
  <c r="AY74" i="8"/>
  <c r="AM75" i="8"/>
  <c r="AQ75" i="8"/>
  <c r="AU75" i="8"/>
  <c r="AY75" i="8"/>
  <c r="AN60" i="8"/>
  <c r="AS60" i="8"/>
  <c r="AX60" i="8"/>
  <c r="AN61" i="8"/>
  <c r="AS61" i="8"/>
  <c r="AX61" i="8"/>
  <c r="AN62" i="8"/>
  <c r="AS62" i="8"/>
  <c r="AX62" i="8"/>
  <c r="AN63" i="8"/>
  <c r="AS63" i="8"/>
  <c r="AX63" i="8"/>
  <c r="AN64" i="8"/>
  <c r="AS64" i="8"/>
  <c r="AX64" i="8"/>
  <c r="AN65" i="8"/>
  <c r="AS65" i="8"/>
  <c r="AX65" i="8"/>
  <c r="AN66" i="8"/>
  <c r="AS66" i="8"/>
  <c r="AX66" i="8"/>
  <c r="AN67" i="8"/>
  <c r="AS67" i="8"/>
  <c r="AX67" i="8"/>
  <c r="AN68" i="8"/>
  <c r="AS68" i="8"/>
  <c r="AX68" i="8"/>
  <c r="AN69" i="8"/>
  <c r="AS69" i="8"/>
  <c r="AX69" i="8"/>
  <c r="AN70" i="8"/>
  <c r="AS70" i="8"/>
  <c r="AX70" i="8"/>
  <c r="AN71" i="8"/>
  <c r="AS71" i="8"/>
  <c r="AX71" i="8"/>
  <c r="AN72" i="8"/>
  <c r="AS72" i="8"/>
  <c r="AX72" i="8"/>
  <c r="AN73" i="8"/>
  <c r="AS73" i="8"/>
  <c r="AX73" i="8"/>
  <c r="AN74" i="8"/>
  <c r="AR74" i="8"/>
  <c r="AV74" i="8"/>
  <c r="AZ74" i="8"/>
  <c r="AN75" i="8"/>
  <c r="AR75" i="8"/>
  <c r="AV75" i="8"/>
  <c r="AZ75" i="8"/>
  <c r="AO60" i="8"/>
  <c r="AT60" i="8"/>
  <c r="AZ60" i="8"/>
  <c r="AO61" i="8"/>
  <c r="AT61" i="8"/>
  <c r="AZ61" i="8"/>
  <c r="AO62" i="8"/>
  <c r="AT62" i="8"/>
  <c r="AZ62" i="8"/>
  <c r="AO63" i="8"/>
  <c r="AT63" i="8"/>
  <c r="AZ63" i="8"/>
  <c r="AO64" i="8"/>
  <c r="AT64" i="8"/>
  <c r="AZ64" i="8"/>
  <c r="AO65" i="8"/>
  <c r="AT65" i="8"/>
  <c r="AZ65" i="8"/>
  <c r="AO66" i="8"/>
  <c r="AT66" i="8"/>
  <c r="AZ66" i="8"/>
  <c r="AO67" i="8"/>
  <c r="AT67" i="8"/>
  <c r="AZ67" i="8"/>
  <c r="AO68" i="8"/>
  <c r="AT68" i="8"/>
  <c r="AZ68" i="8"/>
  <c r="AO69" i="8"/>
  <c r="AT69" i="8"/>
  <c r="AZ69" i="8"/>
  <c r="AO70" i="8"/>
  <c r="AT70" i="8"/>
  <c r="AZ70" i="8"/>
  <c r="AO71" i="8"/>
  <c r="AT71" i="8"/>
  <c r="AZ71" i="8"/>
  <c r="AO72" i="8"/>
  <c r="AT72" i="8"/>
  <c r="AZ72" i="8"/>
  <c r="AO73" i="8"/>
  <c r="AT73" i="8"/>
  <c r="AZ73" i="8"/>
  <c r="AO74" i="8"/>
  <c r="AS74" i="8"/>
  <c r="AW74" i="8"/>
  <c r="BA74" i="8"/>
  <c r="AO75" i="8"/>
  <c r="AS75" i="8"/>
  <c r="AW75" i="8"/>
  <c r="BA75" i="8"/>
  <c r="AP60" i="8"/>
  <c r="AV60" i="8"/>
  <c r="BA60" i="8"/>
  <c r="AP61" i="8"/>
  <c r="AV61" i="8"/>
  <c r="BA61" i="8"/>
  <c r="AP62" i="8"/>
  <c r="AV62" i="8"/>
  <c r="BA62" i="8"/>
  <c r="AP63" i="8"/>
  <c r="AV63" i="8"/>
  <c r="BA63" i="8"/>
  <c r="AP64" i="8"/>
  <c r="AV64" i="8"/>
  <c r="BA64" i="8"/>
  <c r="AP65" i="8"/>
  <c r="AV65" i="8"/>
  <c r="BA65" i="8"/>
  <c r="AP66" i="8"/>
  <c r="AV66" i="8"/>
  <c r="BA66" i="8"/>
  <c r="AP67" i="8"/>
  <c r="AV67" i="8"/>
  <c r="BA67" i="8"/>
  <c r="AP68" i="8"/>
  <c r="AV68" i="8"/>
  <c r="BA68" i="8"/>
  <c r="AP69" i="8"/>
  <c r="AV69" i="8"/>
  <c r="BA69" i="8"/>
  <c r="AP70" i="8"/>
  <c r="AV70" i="8"/>
  <c r="BA70" i="8"/>
  <c r="AP71" i="8"/>
  <c r="AV71" i="8"/>
  <c r="BA71" i="8"/>
  <c r="AP72" i="8"/>
  <c r="AV72" i="8"/>
  <c r="BA72" i="8"/>
  <c r="AP73" i="8"/>
  <c r="AV73" i="8"/>
  <c r="BA73" i="8"/>
  <c r="AP74" i="8"/>
  <c r="AT74" i="8"/>
  <c r="AX74" i="8"/>
  <c r="BB74" i="8"/>
  <c r="AP75" i="8"/>
  <c r="AT75" i="8"/>
  <c r="AX75" i="8"/>
  <c r="BB75" i="8"/>
</calcChain>
</file>

<file path=xl/comments1.xml><?xml version="1.0" encoding="utf-8"?>
<comments xmlns="http://schemas.openxmlformats.org/spreadsheetml/2006/main">
  <authors>
    <author>Author</author>
  </authors>
  <commentList>
    <comment ref="B12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assuming Rf=0</t>
        </r>
      </text>
    </comment>
    <comment ref="L12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assuming Rf=0</t>
        </r>
      </text>
    </comment>
  </commentList>
</comments>
</file>

<file path=xl/sharedStrings.xml><?xml version="1.0" encoding="utf-8"?>
<sst xmlns="http://schemas.openxmlformats.org/spreadsheetml/2006/main" count="2085" uniqueCount="303">
  <si>
    <t>SX5E Index</t>
  </si>
  <si>
    <t>Date</t>
  </si>
  <si>
    <t>PX_LAST</t>
  </si>
  <si>
    <t>RETURNS</t>
  </si>
  <si>
    <t>Ticker</t>
  </si>
  <si>
    <t>Name</t>
  </si>
  <si>
    <t xml:space="preserve">ISIN
</t>
  </si>
  <si>
    <t xml:space="preserve">GICS Sector
</t>
  </si>
  <si>
    <t>ABI BB Equity</t>
  </si>
  <si>
    <t>Anheuser-Busch InBev SA/NV</t>
  </si>
  <si>
    <t>BE0974293251</t>
  </si>
  <si>
    <t>Consumer Staples</t>
  </si>
  <si>
    <t>AD NA Equity</t>
  </si>
  <si>
    <t>Koninklijke Ahold Delhaize NV</t>
  </si>
  <si>
    <t>NL0011794037</t>
  </si>
  <si>
    <t>ADS GY Equity</t>
  </si>
  <si>
    <t>adidas AG</t>
  </si>
  <si>
    <t>DE000A1EWWW0</t>
  </si>
  <si>
    <t>Consumer Discretionary</t>
  </si>
  <si>
    <t>AI FP Equity</t>
  </si>
  <si>
    <t>Air Liquide SA</t>
  </si>
  <si>
    <t>FR0000120073</t>
  </si>
  <si>
    <t>Materials</t>
  </si>
  <si>
    <t>AIR FP Equity</t>
  </si>
  <si>
    <t>Airbus SE</t>
  </si>
  <si>
    <t>NL0000235190</t>
  </si>
  <si>
    <t>Industrials</t>
  </si>
  <si>
    <t>ALV GY Equity</t>
  </si>
  <si>
    <t>Allianz SE</t>
  </si>
  <si>
    <t>DE0008404005</t>
  </si>
  <si>
    <t>Financials</t>
  </si>
  <si>
    <t>ASML NA Equity</t>
  </si>
  <si>
    <t>ASML Holding NV</t>
  </si>
  <si>
    <t>NL0010273215</t>
  </si>
  <si>
    <t>Information Technology</t>
  </si>
  <si>
    <t>BAS GY Equity</t>
  </si>
  <si>
    <t>BASF SE</t>
  </si>
  <si>
    <t>DE000BASF111</t>
  </si>
  <si>
    <t>BAYN GY Equity</t>
  </si>
  <si>
    <t>Bayer AG</t>
  </si>
  <si>
    <t>DE000BAY0017</t>
  </si>
  <si>
    <t>Health Care</t>
  </si>
  <si>
    <t>BBVA SQ Equity</t>
  </si>
  <si>
    <t>Banco Bilbao Vizcaya Argentaria SA</t>
  </si>
  <si>
    <t>ES0113211835</t>
  </si>
  <si>
    <t>BMW GY Equity</t>
  </si>
  <si>
    <t>Bayerische Motoren Werke AG</t>
  </si>
  <si>
    <t>DE0005190003</t>
  </si>
  <si>
    <t>BN FP Equity</t>
  </si>
  <si>
    <t>Danone SA</t>
  </si>
  <si>
    <t>FR0000120644</t>
  </si>
  <si>
    <t>BNP FP Equity</t>
  </si>
  <si>
    <t>BNP Paribas SA</t>
  </si>
  <si>
    <t>FR0000131104</t>
  </si>
  <si>
    <t>CRH ID Equity</t>
  </si>
  <si>
    <t>CRH PLC</t>
  </si>
  <si>
    <t>IE0001827041</t>
  </si>
  <si>
    <t>CS FP Equity</t>
  </si>
  <si>
    <t>AXA SA</t>
  </si>
  <si>
    <t>FR0000120628</t>
  </si>
  <si>
    <t>DAI GY Equity</t>
  </si>
  <si>
    <t>Daimler AG</t>
  </si>
  <si>
    <t>DE0007100000</t>
  </si>
  <si>
    <t>DBK GY Equity</t>
  </si>
  <si>
    <t>Deutsche Bank AG</t>
  </si>
  <si>
    <t>DE0005140008</t>
  </si>
  <si>
    <t>DG FP Equity</t>
  </si>
  <si>
    <t>Vinci SA</t>
  </si>
  <si>
    <t>FR0000125486</t>
  </si>
  <si>
    <t>DPW GY Equity</t>
  </si>
  <si>
    <t>Deutsche Post AG</t>
  </si>
  <si>
    <t>DE0005552004</t>
  </si>
  <si>
    <t>DTE GY Equity</t>
  </si>
  <si>
    <t>Deutsche Telekom AG</t>
  </si>
  <si>
    <t>DE0005557508</t>
  </si>
  <si>
    <t>Telecommunication Services</t>
  </si>
  <si>
    <t>EI FP Equity</t>
  </si>
  <si>
    <t>Essilor International SA</t>
  </si>
  <si>
    <t>FR0000121667</t>
  </si>
  <si>
    <t>ENEL IM Equity</t>
  </si>
  <si>
    <t>Enel SpA</t>
  </si>
  <si>
    <t>IT0003128367</t>
  </si>
  <si>
    <t>Utilities</t>
  </si>
  <si>
    <t>ENGI FP Equity</t>
  </si>
  <si>
    <t>Engie SA</t>
  </si>
  <si>
    <t>FR0010208488</t>
  </si>
  <si>
    <t>ENI IM Equity</t>
  </si>
  <si>
    <t>Eni SpA</t>
  </si>
  <si>
    <t>IT0003132476</t>
  </si>
  <si>
    <t>Energy</t>
  </si>
  <si>
    <t>EOAN GY Equity</t>
  </si>
  <si>
    <t>E.ON SE</t>
  </si>
  <si>
    <t>DE000ENAG999</t>
  </si>
  <si>
    <t>FP FP Equity</t>
  </si>
  <si>
    <t>TOTAL SA</t>
  </si>
  <si>
    <t>FR0000120271</t>
  </si>
  <si>
    <t>FRE GY Equity</t>
  </si>
  <si>
    <t>Fresenius SE &amp; Co KGaA</t>
  </si>
  <si>
    <t>DE0005785604</t>
  </si>
  <si>
    <t>GLE FP Equity</t>
  </si>
  <si>
    <t>Societe Generale SA</t>
  </si>
  <si>
    <t>FR0000130809</t>
  </si>
  <si>
    <t>IBE SQ Equity</t>
  </si>
  <si>
    <t>Iberdrola SA</t>
  </si>
  <si>
    <t>ES0144580Y14</t>
  </si>
  <si>
    <t>INGA NA Equity</t>
  </si>
  <si>
    <t>ING Groep NV</t>
  </si>
  <si>
    <t>NL0011821202</t>
  </si>
  <si>
    <t>ISP IM Equity</t>
  </si>
  <si>
    <t>Intesa Sanpaolo SpA</t>
  </si>
  <si>
    <t>IT0000072618</t>
  </si>
  <si>
    <t>ITX SQ Equity</t>
  </si>
  <si>
    <t>Industria de Diseno Textil SA</t>
  </si>
  <si>
    <t>ES0148396007</t>
  </si>
  <si>
    <t>MC FP Equity</t>
  </si>
  <si>
    <t>LVMH Moet Hennessy Louis Vuitton SE</t>
  </si>
  <si>
    <t>FR0000121014</t>
  </si>
  <si>
    <t>MUV2 GY Equity</t>
  </si>
  <si>
    <t>Munich Re</t>
  </si>
  <si>
    <t>DE0008430026</t>
  </si>
  <si>
    <t>NOKIA FH Equity</t>
  </si>
  <si>
    <t>Nokia OYJ</t>
  </si>
  <si>
    <t>FI0009000681</t>
  </si>
  <si>
    <t>OR FP Equity</t>
  </si>
  <si>
    <t>L'Oreal SA</t>
  </si>
  <si>
    <t>FR0000120321</t>
  </si>
  <si>
    <t>ORA FP Equity</t>
  </si>
  <si>
    <t>Orange SA</t>
  </si>
  <si>
    <t>FR0000133308</t>
  </si>
  <si>
    <t>PHIA NA Equity</t>
  </si>
  <si>
    <t>Koninklijke Philips NV</t>
  </si>
  <si>
    <t>NL0000009538</t>
  </si>
  <si>
    <t>SAF FP Equity</t>
  </si>
  <si>
    <t>Safran SA</t>
  </si>
  <si>
    <t>FR0000073272</t>
  </si>
  <si>
    <t>SAN FP Equity</t>
  </si>
  <si>
    <t>Sanofi</t>
  </si>
  <si>
    <t>FR0000120578</t>
  </si>
  <si>
    <t>SAN SQ Equity</t>
  </si>
  <si>
    <t>Banco Santander SA</t>
  </si>
  <si>
    <t>ES0113900J37</t>
  </si>
  <si>
    <t>SAP GY Equity</t>
  </si>
  <si>
    <t>SAP SE</t>
  </si>
  <si>
    <t>DE0007164600</t>
  </si>
  <si>
    <t>SGO FP Equity</t>
  </si>
  <si>
    <t>Cie de Saint-Gobain</t>
  </si>
  <si>
    <t>FR0000125007</t>
  </si>
  <si>
    <t>SIE GY Equity</t>
  </si>
  <si>
    <t>Siemens AG</t>
  </si>
  <si>
    <t>DE0007236101</t>
  </si>
  <si>
    <t>SU FP Equity</t>
  </si>
  <si>
    <t>Schneider Electric SE</t>
  </si>
  <si>
    <t>FR0000121972</t>
  </si>
  <si>
    <t>TEF SQ Equity</t>
  </si>
  <si>
    <t>Telefonica SA</t>
  </si>
  <si>
    <t>ES0178430E18</t>
  </si>
  <si>
    <t>UL NA Equity</t>
  </si>
  <si>
    <t>Unibail-Rodamco SE</t>
  </si>
  <si>
    <t>FR0000124711</t>
  </si>
  <si>
    <t>Real Estate</t>
  </si>
  <si>
    <t>UNA NA Equity</t>
  </si>
  <si>
    <t>Unilever NV</t>
  </si>
  <si>
    <t>NL0000009355</t>
  </si>
  <si>
    <t>VIV FP Equity</t>
  </si>
  <si>
    <t>Vivendi SA</t>
  </si>
  <si>
    <t>FR0000127771</t>
  </si>
  <si>
    <t>VOW3 GY Equity</t>
  </si>
  <si>
    <t>Volkswagen AG</t>
  </si>
  <si>
    <t>DE0007664039</t>
  </si>
  <si>
    <t>Performance Measurement</t>
  </si>
  <si>
    <t>Benchmark</t>
  </si>
  <si>
    <t>Sector:</t>
  </si>
  <si>
    <t>Ave_Weights(t):</t>
  </si>
  <si>
    <t>EXPECTED:</t>
  </si>
  <si>
    <t>WEIGHTS:</t>
  </si>
  <si>
    <t>E( R):</t>
  </si>
  <si>
    <t>SD:</t>
  </si>
  <si>
    <t>Sharpe:</t>
  </si>
  <si>
    <t>GTDEM10Y Govt</t>
  </si>
  <si>
    <t>RETURNS:</t>
  </si>
  <si>
    <t>X - E(X):</t>
  </si>
  <si>
    <t>VAR - COV MATRIX:</t>
  </si>
  <si>
    <t>SD * SD'</t>
  </si>
  <si>
    <t>CORR MATRIX:</t>
  </si>
  <si>
    <t>Portfolio:</t>
  </si>
  <si>
    <t>Equal Wt.</t>
  </si>
  <si>
    <t>Min SD</t>
  </si>
  <si>
    <t>Ma Ret.</t>
  </si>
  <si>
    <t>Max SR</t>
  </si>
  <si>
    <t>Constraining Variable:</t>
  </si>
  <si>
    <t>Value of Constraint:</t>
  </si>
  <si>
    <t>Portfolio weights:</t>
  </si>
  <si>
    <t>E(X):</t>
  </si>
  <si>
    <t>Tot. w:</t>
  </si>
  <si>
    <t>We_E( r ):</t>
  </si>
  <si>
    <t>An_E( r ):</t>
  </si>
  <si>
    <t>We_𝜎:</t>
  </si>
  <si>
    <t>An_𝜎:</t>
  </si>
  <si>
    <t>Sharpe ratio:</t>
  </si>
  <si>
    <t>Weights:</t>
  </si>
  <si>
    <t>X -E(X):</t>
  </si>
  <si>
    <t>Returns:</t>
  </si>
  <si>
    <t>E( r ):</t>
  </si>
  <si>
    <t>Average Return (Arithmetic)</t>
  </si>
  <si>
    <t>Average Return (Geometric)</t>
  </si>
  <si>
    <t>Standard Deviation</t>
  </si>
  <si>
    <t>Lower Partial Standard Deviation</t>
  </si>
  <si>
    <t>Sharpe Ratio</t>
  </si>
  <si>
    <t>M²</t>
  </si>
  <si>
    <t>Alpha</t>
  </si>
  <si>
    <t>Beta</t>
  </si>
  <si>
    <t>Treynor</t>
  </si>
  <si>
    <t>R-SQR</t>
  </si>
  <si>
    <t xml:space="preserve">Performance Attribution </t>
  </si>
  <si>
    <t>Tot Returns.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</si>
  <si>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</si>
  <si>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</si>
  <si>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</si>
  <si>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</si>
  <si>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</si>
  <si>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</si>
  <si>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</si>
  <si>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</si>
  <si>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</si>
  <si>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</si>
  <si>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</si>
  <si>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</si>
  <si>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</si>
  <si>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</si>
  <si>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</si>
  <si>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</si>
  <si>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</si>
  <si>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</si>
  <si>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</si>
  <si>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</si>
  <si>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</si>
  <si>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</si>
  <si>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95,0%</t>
  </si>
  <si>
    <t>Upper 95,0%</t>
  </si>
  <si>
    <t>X Variable 1</t>
  </si>
  <si>
    <t>Tracking Error</t>
  </si>
  <si>
    <t>Passive Portfolio</t>
  </si>
  <si>
    <t>Return on</t>
  </si>
  <si>
    <t>Component</t>
  </si>
  <si>
    <t>Index</t>
  </si>
  <si>
    <t>Weight</t>
  </si>
  <si>
    <t>Contribution Return</t>
  </si>
  <si>
    <t>Benchmark Return</t>
  </si>
  <si>
    <t>Managed Portfolio</t>
  </si>
  <si>
    <t>Portfolio</t>
  </si>
  <si>
    <t xml:space="preserve">Actual </t>
  </si>
  <si>
    <t xml:space="preserve">Portfolio </t>
  </si>
  <si>
    <t>Return</t>
  </si>
  <si>
    <t>Return on Managed portfolio</t>
  </si>
  <si>
    <t>Excess Return of managed portfolio</t>
  </si>
  <si>
    <t>Weights</t>
  </si>
  <si>
    <t>Performance Attribution</t>
  </si>
  <si>
    <t>Actual Weight</t>
  </si>
  <si>
    <t xml:space="preserve">Excess </t>
  </si>
  <si>
    <t>Excess</t>
  </si>
  <si>
    <t>Selection</t>
  </si>
  <si>
    <t>CTRL</t>
  </si>
  <si>
    <t>Sectors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</si>
  <si>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</si>
  <si>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</si>
  <si>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</si>
  <si>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</si>
  <si>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</si>
  <si>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</si>
  <si>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</si>
  <si>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</si>
  <si>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</si>
  <si>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Sectors:</t>
  </si>
  <si>
    <t>First_P</t>
  </si>
  <si>
    <t>Second_P</t>
  </si>
  <si>
    <t>Third_P</t>
  </si>
  <si>
    <t>Fourth_P</t>
  </si>
  <si>
    <t xml:space="preserve"> </t>
  </si>
  <si>
    <t>Period 1</t>
  </si>
  <si>
    <t>Attribution Effects</t>
  </si>
  <si>
    <t>Policy</t>
  </si>
  <si>
    <t>Period 2</t>
  </si>
  <si>
    <t>Period 3</t>
  </si>
  <si>
    <t>Period 4</t>
  </si>
  <si>
    <t>All periods:</t>
  </si>
  <si>
    <t xml:space="preserve">Actua return </t>
  </si>
  <si>
    <t>Allocation effect</t>
  </si>
  <si>
    <t>Selection effect</t>
  </si>
  <si>
    <t>Actual Returns</t>
  </si>
  <si>
    <t>Allocation Effect</t>
  </si>
  <si>
    <t>Selection Effect</t>
  </si>
  <si>
    <t>Initial investment:</t>
  </si>
  <si>
    <t>Weeks</t>
  </si>
  <si>
    <t>Portfolio A</t>
  </si>
  <si>
    <t>Portfolio B</t>
  </si>
  <si>
    <t>Portfolio C</t>
  </si>
  <si>
    <t>Tot. Ret</t>
  </si>
  <si>
    <t>Tot. Retur.</t>
  </si>
  <si>
    <t>Performance statistics</t>
  </si>
  <si>
    <t>Benchmark M</t>
  </si>
  <si>
    <t>Information Ratio</t>
  </si>
  <si>
    <t>Policy3:</t>
  </si>
  <si>
    <t>Policy 1-2: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</si>
</sst>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">
    <numFmt numFmtId="43" formatCode="_-* #,##0.00_-;\-* #,##0.00_-;_-* &quot;-&quot;??_-;_-@_-"/>
    <numFmt numFmtId="164" formatCode="0.000%"/>
    <numFmt numFmtId="165" formatCode="0.0000%"/>
    <numFmt numFmtId="166" formatCode="0.00000%"/>
    <numFmt numFmtId="167" formatCode="0.0000000"/>
    <numFmt numFmtId="168" formatCode="0.000000"/>
    <numFmt numFmtId="169" formatCode="0.00000"/>
    <numFmt numFmtId="170" formatCode="0.000000%"/>
    <numFmt numFmtId="171" formatCode="0.0000"/>
    <numFmt numFmtId="172" formatCode="0.0%"/>
    <numFmt numFmtId="173" formatCode="0.000"/>
    <numFmt numFmtId="174" formatCode="_-[$€-410]\ * #,##0.00_-;\-[$€-410]\ * #,##0.00_-;_-[$€-410]\ * &quot;-&quot;??_-;_-@_-"/>
    <numFmt numFmtId="175" formatCode="#,##0.00_ ;\-#,##0.00\ "/>
    <numFmt numFmtId="176" formatCode="#,##0.0000_ ;\-#,##0.0000\ "/>
    <numFmt numFmtId="177" formatCode="#,##0.00000_ ;\-#,##0.00000\ "/>
  </numFmts>
  <fonts count="2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rgb="FF006100"/>
      <name val="Calibri"/>
      <family val="2"/>
      <scheme val="minor"/>
    </font>
    <font>
      <sz val="10"/>
      <name val="Arial"/>
      <family val="2"/>
    </font>
    <font>
      <b/>
      <sz val="10"/>
      <color indexed="10"/>
      <name val="Arial"/>
      <family val="2"/>
    </font>
    <font>
      <sz val="11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b/>
      <sz val="10"/>
      <name val="Arial"/>
      <family val="2"/>
    </font>
    <font>
      <b/>
      <sz val="15"/>
      <color theme="3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theme="0" tint="-0.14999847407452621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theme="4" tint="0.59999389629810485"/>
      </patternFill>
    </fill>
  </fills>
  <borders count="35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theme="4"/>
      </top>
      <bottom style="thin">
        <color theme="4"/>
      </bottom>
      <diagonal/>
    </border>
    <border>
      <left style="thin">
        <color auto="1"/>
      </left>
      <right/>
      <top style="thin">
        <color theme="4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/>
      <top/>
      <bottom style="thick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/>
      <right style="thin">
        <color auto="1"/>
      </right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auto="1"/>
      </bottom>
      <diagonal/>
    </border>
    <border>
      <left/>
      <right style="thin">
        <color auto="1"/>
      </right>
      <top style="thin">
        <color theme="4"/>
      </top>
      <bottom style="thin">
        <color auto="1"/>
      </bottom>
      <diagonal/>
    </border>
  </borders>
  <cellStyleXfs count="27">
    <xf numFmtId="0" fontId="0" fillId="0" borderId="0"/>
    <xf numFmtId="0" fontId="3" fillId="2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0" fillId="8" borderId="0" applyNumberFormat="0" applyBorder="0" applyAlignment="0" applyProtection="0"/>
    <xf numFmtId="0" fontId="1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12" fillId="14" borderId="0" applyNumberFormat="0" applyBorder="0" applyAlignment="0" applyProtection="0"/>
    <xf numFmtId="0" fontId="16" fillId="0" borderId="0"/>
    <xf numFmtId="0" fontId="21" fillId="0" borderId="19" applyNumberFormat="0" applyFill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</cellStyleXfs>
  <cellXfs count="267">
    <xf numFmtId="0" fontId="0" fillId="0" borderId="0" xfId="0"/>
    <xf numFmtId="14" fontId="0" fillId="0" borderId="0" xfId="0" applyNumberFormat="1"/>
    <xf numFmtId="0" fontId="3" fillId="2" borderId="0" xfId="1" applyNumberFormat="1" applyFont="1" applyFill="1" applyBorder="1" applyAlignment="1" applyProtection="1"/>
    <xf numFmtId="14" fontId="0" fillId="0" borderId="1" xfId="0" applyNumberFormat="1" applyBorder="1"/>
    <xf numFmtId="0" fontId="0" fillId="0" borderId="1" xfId="0" applyBorder="1"/>
    <xf numFmtId="10" fontId="0" fillId="0" borderId="0" xfId="2" applyNumberFormat="1" applyFont="1"/>
    <xf numFmtId="10" fontId="0" fillId="0" borderId="2" xfId="2" applyNumberFormat="1" applyFont="1" applyBorder="1"/>
    <xf numFmtId="10" fontId="0" fillId="0" borderId="0" xfId="0" applyNumberFormat="1"/>
    <xf numFmtId="10" fontId="0" fillId="0" borderId="2" xfId="0" applyNumberFormat="1" applyBorder="1"/>
    <xf numFmtId="10" fontId="0" fillId="0" borderId="0" xfId="2" applyNumberFormat="1" applyFont="1" applyBorder="1"/>
    <xf numFmtId="10" fontId="0" fillId="0" borderId="0" xfId="0" applyNumberFormat="1" applyBorder="1"/>
    <xf numFmtId="10" fontId="0" fillId="0" borderId="3" xfId="2" applyNumberFormat="1" applyFont="1" applyBorder="1"/>
    <xf numFmtId="10" fontId="0" fillId="0" borderId="3" xfId="0" applyNumberFormat="1" applyBorder="1"/>
    <xf numFmtId="0" fontId="0" fillId="0" borderId="4" xfId="0" applyBorder="1"/>
    <xf numFmtId="14" fontId="0" fillId="0" borderId="4" xfId="0" applyNumberFormat="1" applyBorder="1" applyAlignment="1">
      <alignment horizontal="center"/>
    </xf>
    <xf numFmtId="164" fontId="0" fillId="0" borderId="0" xfId="2" applyNumberFormat="1" applyFont="1"/>
    <xf numFmtId="164" fontId="0" fillId="0" borderId="1" xfId="2" applyNumberFormat="1" applyFont="1" applyBorder="1"/>
    <xf numFmtId="164" fontId="0" fillId="0" borderId="4" xfId="2" applyNumberFormat="1" applyFont="1" applyBorder="1"/>
    <xf numFmtId="165" fontId="0" fillId="0" borderId="0" xfId="2" applyNumberFormat="1" applyFont="1"/>
    <xf numFmtId="166" fontId="0" fillId="0" borderId="0" xfId="2" applyNumberFormat="1" applyFont="1"/>
    <xf numFmtId="164" fontId="0" fillId="0" borderId="0" xfId="0" applyNumberFormat="1"/>
    <xf numFmtId="165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0" fontId="0" fillId="0" borderId="0" xfId="0" applyNumberFormat="1"/>
    <xf numFmtId="167" fontId="0" fillId="0" borderId="0" xfId="2" applyNumberFormat="1" applyFont="1"/>
    <xf numFmtId="0" fontId="5" fillId="0" borderId="4" xfId="0" applyFont="1" applyBorder="1"/>
    <xf numFmtId="10" fontId="0" fillId="0" borderId="1" xfId="2" applyNumberFormat="1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Fill="1" applyBorder="1"/>
    <xf numFmtId="0" fontId="0" fillId="0" borderId="5" xfId="0" applyBorder="1"/>
    <xf numFmtId="0" fontId="6" fillId="5" borderId="0" xfId="0" applyFont="1" applyFill="1" applyBorder="1"/>
    <xf numFmtId="0" fontId="0" fillId="0" borderId="0" xfId="0" applyBorder="1"/>
    <xf numFmtId="0" fontId="0" fillId="5" borderId="0" xfId="0" applyFill="1" applyBorder="1"/>
    <xf numFmtId="0" fontId="0" fillId="0" borderId="2" xfId="0" applyBorder="1"/>
    <xf numFmtId="0" fontId="0" fillId="5" borderId="9" xfId="0" applyFill="1" applyBorder="1"/>
    <xf numFmtId="170" fontId="0" fillId="0" borderId="0" xfId="2" applyNumberFormat="1" applyFont="1"/>
    <xf numFmtId="0" fontId="0" fillId="0" borderId="10" xfId="0" applyBorder="1"/>
    <xf numFmtId="171" fontId="0" fillId="0" borderId="0" xfId="2" applyNumberFormat="1" applyFont="1"/>
    <xf numFmtId="10" fontId="0" fillId="7" borderId="0" xfId="2" applyNumberFormat="1" applyFont="1" applyFill="1"/>
    <xf numFmtId="10" fontId="0" fillId="7" borderId="2" xfId="2" applyNumberFormat="1" applyFont="1" applyFill="1" applyBorder="1"/>
    <xf numFmtId="10" fontId="0" fillId="7" borderId="0" xfId="2" applyNumberFormat="1" applyFont="1" applyFill="1" applyBorder="1"/>
    <xf numFmtId="164" fontId="0" fillId="7" borderId="0" xfId="2" applyNumberFormat="1" applyFont="1" applyFill="1"/>
    <xf numFmtId="171" fontId="0" fillId="7" borderId="0" xfId="2" applyNumberFormat="1" applyFont="1" applyFill="1"/>
    <xf numFmtId="10" fontId="0" fillId="0" borderId="1" xfId="0" applyNumberFormat="1" applyBorder="1"/>
    <xf numFmtId="9" fontId="0" fillId="0" borderId="0" xfId="2" applyNumberFormat="1" applyFont="1"/>
    <xf numFmtId="0" fontId="0" fillId="0" borderId="9" xfId="0" applyBorder="1"/>
    <xf numFmtId="0" fontId="0" fillId="0" borderId="7" xfId="0" applyFill="1" applyBorder="1"/>
    <xf numFmtId="10" fontId="0" fillId="0" borderId="7" xfId="2" applyNumberFormat="1" applyFont="1" applyBorder="1"/>
    <xf numFmtId="0" fontId="0" fillId="0" borderId="0" xfId="0" applyAlignment="1">
      <alignment horizontal="center"/>
    </xf>
    <xf numFmtId="0" fontId="0" fillId="0" borderId="0" xfId="0" applyFont="1"/>
    <xf numFmtId="0" fontId="0" fillId="0" borderId="0" xfId="0" applyFill="1" applyBorder="1" applyAlignment="1"/>
    <xf numFmtId="0" fontId="0" fillId="0" borderId="13" xfId="0" applyFill="1" applyBorder="1" applyAlignment="1"/>
    <xf numFmtId="0" fontId="9" fillId="0" borderId="14" xfId="0" applyFont="1" applyFill="1" applyBorder="1" applyAlignment="1">
      <alignment horizontal="center"/>
    </xf>
    <xf numFmtId="0" fontId="9" fillId="0" borderId="14" xfId="0" applyFont="1" applyFill="1" applyBorder="1" applyAlignment="1">
      <alignment horizontal="centerContinuous"/>
    </xf>
    <xf numFmtId="10" fontId="0" fillId="0" borderId="15" xfId="2" applyNumberFormat="1" applyFont="1" applyBorder="1" applyAlignment="1">
      <alignment horizontal="center"/>
    </xf>
    <xf numFmtId="0" fontId="15" fillId="8" borderId="0" xfId="4" applyFont="1"/>
    <xf numFmtId="0" fontId="16" fillId="0" borderId="0" xfId="11"/>
    <xf numFmtId="0" fontId="17" fillId="0" borderId="0" xfId="11" applyFont="1"/>
    <xf numFmtId="0" fontId="12" fillId="9" borderId="0" xfId="5" applyAlignment="1">
      <alignment horizontal="center"/>
    </xf>
    <xf numFmtId="0" fontId="19" fillId="9" borderId="0" xfId="5" applyFont="1" applyAlignment="1">
      <alignment horizontal="center"/>
    </xf>
    <xf numFmtId="0" fontId="16" fillId="0" borderId="0" xfId="11" applyFill="1" applyBorder="1"/>
    <xf numFmtId="10" fontId="16" fillId="0" borderId="0" xfId="11" applyNumberFormat="1" applyFill="1" applyBorder="1"/>
    <xf numFmtId="9" fontId="16" fillId="0" borderId="2" xfId="2" applyNumberFormat="1" applyFont="1" applyFill="1" applyBorder="1"/>
    <xf numFmtId="10" fontId="16" fillId="0" borderId="2" xfId="11" applyNumberFormat="1" applyFill="1" applyBorder="1"/>
    <xf numFmtId="10" fontId="16" fillId="0" borderId="0" xfId="11" applyNumberFormat="1"/>
    <xf numFmtId="10" fontId="14" fillId="10" borderId="0" xfId="6" applyNumberFormat="1" applyFont="1"/>
    <xf numFmtId="10" fontId="12" fillId="9" borderId="0" xfId="5" applyNumberFormat="1" applyAlignment="1">
      <alignment horizontal="center"/>
    </xf>
    <xf numFmtId="10" fontId="12" fillId="14" borderId="0" xfId="10" applyNumberFormat="1"/>
    <xf numFmtId="0" fontId="12" fillId="9" borderId="0" xfId="5" applyFont="1" applyFill="1" applyAlignment="1">
      <alignment horizontal="center"/>
    </xf>
    <xf numFmtId="9" fontId="16" fillId="0" borderId="0" xfId="2" applyNumberFormat="1" applyFont="1" applyBorder="1"/>
    <xf numFmtId="10" fontId="16" fillId="0" borderId="0" xfId="11" applyNumberFormat="1" applyFont="1" applyBorder="1" applyAlignment="1"/>
    <xf numFmtId="0" fontId="0" fillId="15" borderId="0" xfId="0" applyFont="1" applyFill="1"/>
    <xf numFmtId="10" fontId="16" fillId="15" borderId="0" xfId="11" applyNumberFormat="1" applyFont="1" applyFill="1" applyBorder="1" applyAlignment="1"/>
    <xf numFmtId="0" fontId="0" fillId="0" borderId="3" xfId="0" applyBorder="1"/>
    <xf numFmtId="10" fontId="16" fillId="0" borderId="0" xfId="2" applyNumberFormat="1" applyFont="1" applyFill="1" applyBorder="1"/>
    <xf numFmtId="164" fontId="0" fillId="0" borderId="0" xfId="2" applyNumberFormat="1" applyFont="1" applyBorder="1"/>
    <xf numFmtId="172" fontId="16" fillId="0" borderId="0" xfId="2" applyNumberFormat="1" applyFont="1"/>
    <xf numFmtId="10" fontId="16" fillId="0" borderId="2" xfId="2" applyNumberFormat="1" applyFont="1" applyBorder="1"/>
    <xf numFmtId="10" fontId="16" fillId="0" borderId="0" xfId="2" applyNumberFormat="1" applyFont="1"/>
    <xf numFmtId="10" fontId="16" fillId="0" borderId="5" xfId="11" applyNumberFormat="1" applyFont="1" applyBorder="1" applyAlignment="1"/>
    <xf numFmtId="10" fontId="16" fillId="15" borderId="5" xfId="11" applyNumberFormat="1" applyFont="1" applyFill="1" applyBorder="1" applyAlignment="1"/>
    <xf numFmtId="0" fontId="16" fillId="0" borderId="17" xfId="11" applyNumberFormat="1" applyFont="1" applyBorder="1" applyAlignment="1"/>
    <xf numFmtId="0" fontId="12" fillId="14" borderId="17" xfId="10" applyFont="1" applyFill="1" applyBorder="1"/>
    <xf numFmtId="10" fontId="12" fillId="14" borderId="17" xfId="10" applyNumberFormat="1" applyFont="1" applyFill="1" applyBorder="1"/>
    <xf numFmtId="0" fontId="2" fillId="12" borderId="0" xfId="8" applyFont="1" applyFill="1"/>
    <xf numFmtId="165" fontId="16" fillId="0" borderId="17" xfId="11" applyNumberFormat="1" applyFont="1" applyBorder="1" applyAlignment="1"/>
    <xf numFmtId="0" fontId="2" fillId="12" borderId="0" xfId="8" applyFont="1" applyFill="1" applyBorder="1" applyAlignment="1">
      <alignment horizontal="center"/>
    </xf>
    <xf numFmtId="172" fontId="16" fillId="15" borderId="0" xfId="2" applyNumberFormat="1" applyFont="1" applyFill="1"/>
    <xf numFmtId="10" fontId="16" fillId="0" borderId="0" xfId="2" applyNumberFormat="1" applyFont="1" applyBorder="1"/>
    <xf numFmtId="10" fontId="16" fillId="15" borderId="0" xfId="2" applyNumberFormat="1" applyFont="1" applyFill="1" applyBorder="1"/>
    <xf numFmtId="0" fontId="20" fillId="0" borderId="18" xfId="11" applyNumberFormat="1" applyFont="1" applyBorder="1" applyAlignment="1">
      <alignment horizontal="center"/>
    </xf>
    <xf numFmtId="0" fontId="13" fillId="12" borderId="6" xfId="8" applyFont="1" applyFill="1" applyBorder="1" applyAlignment="1">
      <alignment horizontal="center"/>
    </xf>
    <xf numFmtId="0" fontId="13" fillId="12" borderId="7" xfId="8" applyFont="1" applyFill="1" applyBorder="1" applyAlignment="1">
      <alignment horizontal="center"/>
    </xf>
    <xf numFmtId="0" fontId="14" fillId="11" borderId="6" xfId="7" applyFont="1" applyFill="1" applyBorder="1" applyAlignment="1">
      <alignment horizontal="center"/>
    </xf>
    <xf numFmtId="0" fontId="14" fillId="11" borderId="7" xfId="7" applyFont="1" applyFill="1" applyBorder="1" applyAlignment="1">
      <alignment horizontal="center"/>
    </xf>
    <xf numFmtId="0" fontId="11" fillId="14" borderId="6" xfId="10" applyFont="1" applyFill="1" applyBorder="1" applyAlignment="1">
      <alignment horizontal="center"/>
    </xf>
    <xf numFmtId="0" fontId="11" fillId="14" borderId="8" xfId="10" applyFont="1" applyFill="1" applyBorder="1" applyAlignment="1">
      <alignment horizontal="center"/>
    </xf>
    <xf numFmtId="0" fontId="20" fillId="15" borderId="18" xfId="11" applyNumberFormat="1" applyFont="1" applyFill="1" applyBorder="1" applyAlignment="1">
      <alignment horizontal="center"/>
    </xf>
    <xf numFmtId="0" fontId="2" fillId="12" borderId="6" xfId="8" applyFont="1" applyFill="1" applyBorder="1" applyAlignment="1">
      <alignment horizontal="center"/>
    </xf>
    <xf numFmtId="0" fontId="2" fillId="12" borderId="7" xfId="8" applyFont="1" applyFill="1" applyBorder="1" applyAlignment="1">
      <alignment horizontal="center"/>
    </xf>
    <xf numFmtId="0" fontId="2" fillId="11" borderId="7" xfId="7" applyFont="1" applyFill="1" applyBorder="1" applyAlignment="1">
      <alignment horizontal="center"/>
    </xf>
    <xf numFmtId="0" fontId="2" fillId="11" borderId="7" xfId="7" applyFont="1" applyFill="1" applyBorder="1"/>
    <xf numFmtId="0" fontId="12" fillId="9" borderId="0" xfId="5" applyFont="1" applyFill="1" applyBorder="1" applyAlignment="1">
      <alignment horizontal="center"/>
    </xf>
    <xf numFmtId="0" fontId="2" fillId="11" borderId="0" xfId="7" applyFont="1" applyFill="1" applyBorder="1"/>
    <xf numFmtId="0" fontId="0" fillId="0" borderId="7" xfId="0" applyFont="1" applyBorder="1"/>
    <xf numFmtId="172" fontId="16" fillId="0" borderId="7" xfId="2" applyNumberFormat="1" applyFont="1" applyBorder="1"/>
    <xf numFmtId="10" fontId="16" fillId="0" borderId="7" xfId="2" applyNumberFormat="1" applyFont="1" applyBorder="1"/>
    <xf numFmtId="10" fontId="16" fillId="0" borderId="7" xfId="2" applyNumberFormat="1" applyFont="1" applyBorder="1" applyAlignment="1">
      <alignment horizontal="center"/>
    </xf>
    <xf numFmtId="10" fontId="16" fillId="0" borderId="6" xfId="11" applyNumberFormat="1" applyFont="1" applyBorder="1" applyAlignment="1"/>
    <xf numFmtId="10" fontId="16" fillId="0" borderId="7" xfId="11" applyNumberFormat="1" applyFont="1" applyBorder="1" applyAlignment="1"/>
    <xf numFmtId="10" fontId="16" fillId="15" borderId="7" xfId="2" applyNumberFormat="1" applyFont="1" applyFill="1" applyBorder="1" applyAlignment="1">
      <alignment horizontal="center"/>
    </xf>
    <xf numFmtId="10" fontId="16" fillId="0" borderId="5" xfId="2" applyNumberFormat="1" applyFont="1" applyBorder="1"/>
    <xf numFmtId="0" fontId="0" fillId="0" borderId="0" xfId="0" applyFont="1" applyBorder="1"/>
    <xf numFmtId="0" fontId="16" fillId="15" borderId="7" xfId="11" applyNumberFormat="1" applyFont="1" applyFill="1" applyBorder="1" applyAlignment="1"/>
    <xf numFmtId="9" fontId="18" fillId="12" borderId="7" xfId="2" applyNumberFormat="1" applyFont="1" applyFill="1" applyBorder="1"/>
    <xf numFmtId="10" fontId="14" fillId="10" borderId="7" xfId="6" applyNumberFormat="1" applyFont="1" applyFill="1" applyBorder="1"/>
    <xf numFmtId="10" fontId="12" fillId="14" borderId="7" xfId="10" applyNumberFormat="1" applyFont="1" applyFill="1" applyBorder="1"/>
    <xf numFmtId="10" fontId="14" fillId="10" borderId="7" xfId="2" applyNumberFormat="1" applyFont="1" applyFill="1" applyBorder="1"/>
    <xf numFmtId="10" fontId="2" fillId="0" borderId="8" xfId="10" applyNumberFormat="1" applyFont="1" applyFill="1" applyBorder="1" applyAlignment="1">
      <alignment horizontal="center"/>
    </xf>
    <xf numFmtId="10" fontId="2" fillId="0" borderId="16" xfId="10" applyNumberFormat="1" applyFont="1" applyFill="1" applyBorder="1" applyAlignment="1">
      <alignment horizontal="center"/>
    </xf>
    <xf numFmtId="0" fontId="2" fillId="0" borderId="0" xfId="9" applyFill="1" applyBorder="1"/>
    <xf numFmtId="9" fontId="0" fillId="0" borderId="0" xfId="0" applyNumberFormat="1"/>
    <xf numFmtId="10" fontId="0" fillId="0" borderId="9" xfId="2" applyNumberFormat="1" applyFont="1" applyBorder="1"/>
    <xf numFmtId="0" fontId="0" fillId="0" borderId="0" xfId="0" applyFill="1"/>
    <xf numFmtId="0" fontId="0" fillId="0" borderId="2" xfId="0" applyFill="1" applyBorder="1"/>
    <xf numFmtId="0" fontId="0" fillId="0" borderId="3" xfId="0" applyFill="1" applyBorder="1"/>
    <xf numFmtId="10" fontId="0" fillId="0" borderId="0" xfId="2" applyNumberFormat="1" applyFont="1" applyFill="1" applyBorder="1"/>
    <xf numFmtId="10" fontId="0" fillId="0" borderId="2" xfId="2" applyNumberFormat="1" applyFont="1" applyFill="1" applyBorder="1"/>
    <xf numFmtId="10" fontId="0" fillId="0" borderId="7" xfId="0" applyNumberFormat="1" applyBorder="1"/>
    <xf numFmtId="10" fontId="0" fillId="0" borderId="8" xfId="0" applyNumberFormat="1" applyBorder="1"/>
    <xf numFmtId="10" fontId="0" fillId="0" borderId="9" xfId="0" applyNumberFormat="1" applyBorder="1"/>
    <xf numFmtId="10" fontId="0" fillId="0" borderId="0" xfId="2" applyNumberFormat="1" applyFont="1" applyFill="1"/>
    <xf numFmtId="10" fontId="0" fillId="0" borderId="3" xfId="2" applyNumberFormat="1" applyFont="1" applyFill="1" applyBorder="1"/>
    <xf numFmtId="0" fontId="22" fillId="18" borderId="6" xfId="0" applyFont="1" applyFill="1" applyBorder="1"/>
    <xf numFmtId="0" fontId="23" fillId="18" borderId="21" xfId="0" applyFont="1" applyFill="1" applyBorder="1"/>
    <xf numFmtId="0" fontId="0" fillId="18" borderId="22" xfId="0" applyFill="1" applyBorder="1"/>
    <xf numFmtId="0" fontId="23" fillId="18" borderId="2" xfId="0" applyFont="1" applyFill="1" applyBorder="1"/>
    <xf numFmtId="0" fontId="23" fillId="18" borderId="10" xfId="0" applyFont="1" applyFill="1" applyBorder="1"/>
    <xf numFmtId="0" fontId="23" fillId="18" borderId="9" xfId="0" applyFont="1" applyFill="1" applyBorder="1"/>
    <xf numFmtId="0" fontId="0" fillId="18" borderId="7" xfId="0" applyFont="1" applyFill="1" applyBorder="1"/>
    <xf numFmtId="0" fontId="0" fillId="19" borderId="0" xfId="0" applyFont="1" applyFill="1"/>
    <xf numFmtId="0" fontId="0" fillId="18" borderId="0" xfId="0" applyFont="1" applyFill="1"/>
    <xf numFmtId="0" fontId="0" fillId="18" borderId="0" xfId="0" applyFont="1" applyFill="1" applyBorder="1"/>
    <xf numFmtId="0" fontId="0" fillId="18" borderId="23" xfId="0" applyFill="1" applyBorder="1"/>
    <xf numFmtId="0" fontId="23" fillId="18" borderId="4" xfId="0" applyFont="1" applyFill="1" applyBorder="1"/>
    <xf numFmtId="0" fontId="0" fillId="18" borderId="4" xfId="0" applyFill="1" applyBorder="1" applyAlignment="1">
      <alignment horizontal="center"/>
    </xf>
    <xf numFmtId="0" fontId="0" fillId="18" borderId="20" xfId="0" applyFill="1" applyBorder="1" applyAlignment="1">
      <alignment horizontal="center"/>
    </xf>
    <xf numFmtId="0" fontId="0" fillId="18" borderId="3" xfId="0" applyFill="1" applyBorder="1" applyAlignment="1">
      <alignment horizontal="center"/>
    </xf>
    <xf numFmtId="0" fontId="0" fillId="18" borderId="16" xfId="0" applyFill="1" applyBorder="1" applyAlignment="1">
      <alignment horizontal="center"/>
    </xf>
    <xf numFmtId="10" fontId="0" fillId="18" borderId="3" xfId="0" applyNumberFormat="1" applyFill="1" applyBorder="1" applyAlignment="1">
      <alignment horizontal="center"/>
    </xf>
    <xf numFmtId="10" fontId="0" fillId="18" borderId="16" xfId="0" applyNumberFormat="1" applyFill="1" applyBorder="1" applyAlignment="1">
      <alignment horizontal="center"/>
    </xf>
    <xf numFmtId="0" fontId="23" fillId="0" borderId="0" xfId="0" applyFont="1" applyFill="1" applyBorder="1"/>
    <xf numFmtId="9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 applyAlignment="1">
      <alignment horizontal="center"/>
    </xf>
    <xf numFmtId="0" fontId="0" fillId="18" borderId="6" xfId="0" applyFill="1" applyBorder="1"/>
    <xf numFmtId="0" fontId="0" fillId="20" borderId="7" xfId="0" applyFill="1" applyBorder="1" applyAlignment="1">
      <alignment horizontal="center"/>
    </xf>
    <xf numFmtId="0" fontId="0" fillId="18" borderId="21" xfId="0" applyFill="1" applyBorder="1" applyAlignment="1">
      <alignment horizontal="center"/>
    </xf>
    <xf numFmtId="10" fontId="0" fillId="20" borderId="7" xfId="2" applyNumberFormat="1" applyFont="1" applyFill="1" applyBorder="1" applyAlignment="1">
      <alignment horizontal="center"/>
    </xf>
    <xf numFmtId="10" fontId="0" fillId="20" borderId="8" xfId="2" applyNumberFormat="1" applyFont="1" applyFill="1" applyBorder="1" applyAlignment="1">
      <alignment horizontal="center"/>
    </xf>
    <xf numFmtId="0" fontId="22" fillId="0" borderId="0" xfId="0" applyFont="1" applyFill="1" applyBorder="1"/>
    <xf numFmtId="0" fontId="0" fillId="0" borderId="0" xfId="0" applyFill="1" applyBorder="1" applyAlignment="1">
      <alignment horizontal="center"/>
    </xf>
    <xf numFmtId="10" fontId="0" fillId="0" borderId="0" xfId="2" applyNumberFormat="1" applyFont="1" applyFill="1" applyBorder="1" applyAlignment="1">
      <alignment horizontal="center"/>
    </xf>
    <xf numFmtId="10" fontId="14" fillId="20" borderId="0" xfId="2" applyNumberFormat="1" applyFont="1" applyFill="1" applyBorder="1" applyAlignment="1">
      <alignment horizontal="center" vertical="center"/>
    </xf>
    <xf numFmtId="10" fontId="0" fillId="20" borderId="7" xfId="0" applyNumberFormat="1" applyFill="1" applyBorder="1" applyAlignment="1">
      <alignment horizontal="center"/>
    </xf>
    <xf numFmtId="10" fontId="23" fillId="20" borderId="0" xfId="2" applyNumberFormat="1" applyFont="1" applyFill="1" applyBorder="1" applyAlignment="1">
      <alignment horizontal="center" vertical="center"/>
    </xf>
    <xf numFmtId="10" fontId="23" fillId="20" borderId="1" xfId="2" applyNumberFormat="1" applyFont="1" applyFill="1" applyBorder="1" applyAlignment="1">
      <alignment horizontal="center" vertical="center"/>
    </xf>
    <xf numFmtId="10" fontId="23" fillId="20" borderId="8" xfId="2" applyNumberFormat="1" applyFont="1" applyFill="1" applyBorder="1" applyAlignment="1">
      <alignment horizontal="center" vertical="center"/>
    </xf>
    <xf numFmtId="10" fontId="23" fillId="20" borderId="4" xfId="0" applyNumberFormat="1" applyFont="1" applyFill="1" applyBorder="1" applyAlignment="1">
      <alignment horizontal="center" vertical="center"/>
    </xf>
    <xf numFmtId="10" fontId="23" fillId="20" borderId="1" xfId="0" applyNumberFormat="1" applyFont="1" applyFill="1" applyBorder="1" applyAlignment="1">
      <alignment horizontal="center" vertical="center"/>
    </xf>
    <xf numFmtId="0" fontId="23" fillId="18" borderId="22" xfId="0" applyFont="1" applyFill="1" applyBorder="1"/>
    <xf numFmtId="10" fontId="23" fillId="20" borderId="0" xfId="2" applyNumberFormat="1" applyFont="1" applyFill="1" applyBorder="1"/>
    <xf numFmtId="10" fontId="23" fillId="20" borderId="1" xfId="2" applyNumberFormat="1" applyFont="1" applyFill="1" applyBorder="1"/>
    <xf numFmtId="10" fontId="23" fillId="18" borderId="4" xfId="2" applyNumberFormat="1" applyFont="1" applyFill="1" applyBorder="1" applyAlignment="1">
      <alignment horizontal="center" vertical="center"/>
    </xf>
    <xf numFmtId="10" fontId="23" fillId="20" borderId="21" xfId="2" applyNumberFormat="1" applyFont="1" applyFill="1" applyBorder="1" applyAlignment="1">
      <alignment horizontal="center" vertical="center"/>
    </xf>
    <xf numFmtId="10" fontId="23" fillId="20" borderId="4" xfId="2" applyNumberFormat="1" applyFont="1" applyFill="1" applyBorder="1" applyAlignment="1">
      <alignment horizontal="center" vertical="center"/>
    </xf>
    <xf numFmtId="0" fontId="20" fillId="15" borderId="0" xfId="11" applyNumberFormat="1" applyFont="1" applyFill="1" applyBorder="1" applyAlignment="1">
      <alignment horizontal="center"/>
    </xf>
    <xf numFmtId="0" fontId="13" fillId="12" borderId="5" xfId="8" applyFont="1" applyFill="1" applyBorder="1" applyAlignment="1">
      <alignment horizontal="center"/>
    </xf>
    <xf numFmtId="0" fontId="13" fillId="12" borderId="0" xfId="8" applyFont="1" applyFill="1" applyBorder="1" applyAlignment="1">
      <alignment horizontal="center"/>
    </xf>
    <xf numFmtId="0" fontId="14" fillId="11" borderId="5" xfId="7" applyFont="1" applyFill="1" applyBorder="1" applyAlignment="1">
      <alignment horizontal="center"/>
    </xf>
    <xf numFmtId="0" fontId="14" fillId="11" borderId="0" xfId="7" applyFont="1" applyFill="1" applyBorder="1" applyAlignment="1">
      <alignment horizontal="center"/>
    </xf>
    <xf numFmtId="0" fontId="20" fillId="0" borderId="0" xfId="11" applyNumberFormat="1" applyFont="1" applyFill="1" applyBorder="1" applyAlignment="1">
      <alignment horizontal="center"/>
    </xf>
    <xf numFmtId="0" fontId="13" fillId="0" borderId="0" xfId="8" applyFont="1" applyFill="1" applyBorder="1" applyAlignment="1">
      <alignment horizontal="center"/>
    </xf>
    <xf numFmtId="0" fontId="14" fillId="0" borderId="0" xfId="7" applyFont="1" applyFill="1" applyBorder="1" applyAlignment="1">
      <alignment horizontal="center"/>
    </xf>
    <xf numFmtId="0" fontId="11" fillId="0" borderId="0" xfId="10" applyFont="1" applyFill="1" applyBorder="1" applyAlignment="1">
      <alignment horizontal="center"/>
    </xf>
    <xf numFmtId="10" fontId="16" fillId="0" borderId="1" xfId="2" applyNumberFormat="1" applyFont="1" applyBorder="1" applyAlignment="1">
      <alignment horizontal="center"/>
    </xf>
    <xf numFmtId="10" fontId="16" fillId="15" borderId="1" xfId="2" applyNumberFormat="1" applyFont="1" applyFill="1" applyBorder="1" applyAlignment="1">
      <alignment horizontal="center"/>
    </xf>
    <xf numFmtId="10" fontId="16" fillId="0" borderId="9" xfId="2" applyNumberFormat="1" applyFont="1" applyBorder="1" applyAlignment="1">
      <alignment horizontal="center"/>
    </xf>
    <xf numFmtId="0" fontId="1" fillId="12" borderId="5" xfId="8" applyFont="1" applyFill="1" applyBorder="1" applyAlignment="1">
      <alignment horizontal="center"/>
    </xf>
    <xf numFmtId="0" fontId="1" fillId="12" borderId="0" xfId="8" applyFont="1" applyFill="1" applyBorder="1" applyAlignment="1">
      <alignment horizontal="center"/>
    </xf>
    <xf numFmtId="0" fontId="1" fillId="11" borderId="6" xfId="7" applyFont="1" applyFill="1" applyBorder="1" applyAlignment="1">
      <alignment horizontal="center"/>
    </xf>
    <xf numFmtId="0" fontId="1" fillId="11" borderId="5" xfId="7" applyFont="1" applyFill="1" applyBorder="1" applyAlignment="1">
      <alignment horizontal="center"/>
    </xf>
    <xf numFmtId="0" fontId="1" fillId="11" borderId="0" xfId="7" applyFont="1" applyFill="1" applyBorder="1" applyAlignment="1">
      <alignment horizontal="center"/>
    </xf>
    <xf numFmtId="10" fontId="16" fillId="0" borderId="0" xfId="11" applyNumberFormat="1" applyFont="1" applyFill="1" applyBorder="1" applyAlignment="1"/>
    <xf numFmtId="0" fontId="0" fillId="0" borderId="0" xfId="0" applyFont="1" applyFill="1" applyBorder="1"/>
    <xf numFmtId="14" fontId="0" fillId="21" borderId="24" xfId="0" applyNumberFormat="1" applyFont="1" applyFill="1" applyBorder="1"/>
    <xf numFmtId="14" fontId="0" fillId="17" borderId="24" xfId="0" applyNumberFormat="1" applyFont="1" applyFill="1" applyBorder="1"/>
    <xf numFmtId="14" fontId="0" fillId="17" borderId="25" xfId="0" applyNumberFormat="1" applyFont="1" applyFill="1" applyBorder="1"/>
    <xf numFmtId="0" fontId="13" fillId="16" borderId="26" xfId="0" applyFont="1" applyFill="1" applyBorder="1"/>
    <xf numFmtId="0" fontId="13" fillId="16" borderId="27" xfId="0" applyFont="1" applyFill="1" applyBorder="1"/>
    <xf numFmtId="0" fontId="13" fillId="16" borderId="28" xfId="0" applyFont="1" applyFill="1" applyBorder="1"/>
    <xf numFmtId="174" fontId="0" fillId="0" borderId="0" xfId="0" applyNumberFormat="1"/>
    <xf numFmtId="173" fontId="0" fillId="0" borderId="0" xfId="0" applyNumberFormat="1"/>
    <xf numFmtId="0" fontId="21" fillId="0" borderId="19" xfId="12"/>
    <xf numFmtId="0" fontId="13" fillId="16" borderId="29" xfId="0" applyFont="1" applyFill="1" applyBorder="1"/>
    <xf numFmtId="0" fontId="13" fillId="16" borderId="30" xfId="0" applyFont="1" applyFill="1" applyBorder="1"/>
    <xf numFmtId="0" fontId="0" fillId="0" borderId="11" xfId="0" applyFont="1" applyBorder="1" applyAlignment="1">
      <alignment horizontal="left"/>
    </xf>
    <xf numFmtId="10" fontId="0" fillId="0" borderId="32" xfId="2" applyNumberFormat="1" applyFont="1" applyBorder="1" applyAlignment="1">
      <alignment horizontal="center" vertical="center"/>
    </xf>
    <xf numFmtId="10" fontId="0" fillId="0" borderId="15" xfId="2" applyNumberFormat="1" applyFont="1" applyBorder="1" applyAlignment="1">
      <alignment horizontal="center"/>
    </xf>
    <xf numFmtId="10" fontId="0" fillId="0" borderId="32" xfId="2" applyNumberFormat="1" applyFont="1" applyBorder="1" applyAlignment="1">
      <alignment horizontal="center"/>
    </xf>
    <xf numFmtId="175" fontId="0" fillId="0" borderId="15" xfId="3" applyNumberFormat="1" applyFont="1" applyBorder="1" applyAlignment="1">
      <alignment horizontal="center" vertical="center"/>
    </xf>
    <xf numFmtId="0" fontId="0" fillId="0" borderId="12" xfId="0" applyFont="1" applyBorder="1" applyAlignment="1">
      <alignment horizontal="left"/>
    </xf>
    <xf numFmtId="10" fontId="0" fillId="0" borderId="34" xfId="2" applyNumberFormat="1" applyFont="1" applyBorder="1" applyAlignment="1">
      <alignment horizontal="center"/>
    </xf>
    <xf numFmtId="0" fontId="21" fillId="0" borderId="0" xfId="12" applyFill="1" applyBorder="1"/>
    <xf numFmtId="0" fontId="13" fillId="0" borderId="0" xfId="0" applyFont="1" applyFill="1" applyBorder="1"/>
    <xf numFmtId="0" fontId="0" fillId="0" borderId="0" xfId="0" applyFont="1" applyFill="1" applyBorder="1" applyAlignment="1">
      <alignment horizontal="left"/>
    </xf>
    <xf numFmtId="10" fontId="0" fillId="0" borderId="0" xfId="2" applyNumberFormat="1" applyFont="1" applyFill="1" applyBorder="1" applyAlignment="1">
      <alignment horizontal="center" vertical="center"/>
    </xf>
    <xf numFmtId="175" fontId="0" fillId="0" borderId="0" xfId="3" applyNumberFormat="1" applyFont="1" applyFill="1" applyBorder="1" applyAlignment="1">
      <alignment horizontal="center" vertical="center"/>
    </xf>
    <xf numFmtId="0" fontId="13" fillId="16" borderId="30" xfId="0" applyFont="1" applyFill="1" applyBorder="1" applyAlignment="1">
      <alignment horizontal="center" vertical="center"/>
    </xf>
    <xf numFmtId="0" fontId="13" fillId="16" borderId="31" xfId="0" applyFont="1" applyFill="1" applyBorder="1" applyAlignment="1">
      <alignment horizontal="center"/>
    </xf>
    <xf numFmtId="164" fontId="0" fillId="0" borderId="15" xfId="2" applyNumberFormat="1" applyFont="1" applyBorder="1" applyAlignment="1">
      <alignment horizontal="center"/>
    </xf>
    <xf numFmtId="164" fontId="0" fillId="0" borderId="15" xfId="2" applyNumberFormat="1" applyFont="1" applyBorder="1" applyAlignment="1">
      <alignment horizontal="center" vertical="center"/>
    </xf>
    <xf numFmtId="164" fontId="0" fillId="0" borderId="15" xfId="2" applyNumberFormat="1" applyFont="1" applyBorder="1" applyAlignment="1">
      <alignment horizontal="center" vertical="center"/>
    </xf>
    <xf numFmtId="164" fontId="0" fillId="0" borderId="15" xfId="2" applyNumberFormat="1" applyFont="1" applyBorder="1" applyAlignment="1">
      <alignment horizontal="center"/>
    </xf>
    <xf numFmtId="164" fontId="0" fillId="0" borderId="32" xfId="2" applyNumberFormat="1" applyFont="1" applyBorder="1" applyAlignment="1">
      <alignment horizontal="center"/>
    </xf>
    <xf numFmtId="10" fontId="0" fillId="0" borderId="32" xfId="2" applyNumberFormat="1" applyFont="1" applyBorder="1" applyAlignment="1">
      <alignment horizontal="center"/>
    </xf>
    <xf numFmtId="169" fontId="0" fillId="0" borderId="15" xfId="2" applyNumberFormat="1" applyFont="1" applyBorder="1" applyAlignment="1">
      <alignment horizontal="center"/>
    </xf>
    <xf numFmtId="177" fontId="0" fillId="0" borderId="15" xfId="3" applyNumberFormat="1" applyFont="1" applyBorder="1" applyAlignment="1">
      <alignment horizontal="center" vertical="center"/>
    </xf>
    <xf numFmtId="176" fontId="0" fillId="0" borderId="15" xfId="3" applyNumberFormat="1" applyFont="1" applyBorder="1" applyAlignment="1">
      <alignment horizontal="center" vertical="center"/>
    </xf>
    <xf numFmtId="177" fontId="0" fillId="0" borderId="15" xfId="3" applyNumberFormat="1" applyFont="1" applyBorder="1" applyAlignment="1">
      <alignment horizontal="center" vertical="center"/>
    </xf>
    <xf numFmtId="164" fontId="0" fillId="0" borderId="33" xfId="2" applyNumberFormat="1" applyFont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3" borderId="1" xfId="0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0" xfId="0" applyFont="1" applyFill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12" fillId="14" borderId="22" xfId="10" applyFont="1" applyFill="1" applyBorder="1" applyAlignment="1">
      <alignment horizontal="center"/>
    </xf>
    <xf numFmtId="0" fontId="12" fillId="14" borderId="9" xfId="10" applyFont="1" applyFill="1" applyBorder="1" applyAlignment="1">
      <alignment horizontal="center"/>
    </xf>
    <xf numFmtId="0" fontId="12" fillId="14" borderId="6" xfId="10" applyFont="1" applyFill="1" applyBorder="1" applyAlignment="1">
      <alignment horizontal="center" vertical="center"/>
    </xf>
    <xf numFmtId="0" fontId="12" fillId="14" borderId="22" xfId="10" applyFont="1" applyFill="1" applyBorder="1" applyAlignment="1">
      <alignment horizontal="center" vertical="center"/>
    </xf>
    <xf numFmtId="0" fontId="12" fillId="14" borderId="8" xfId="10" applyFont="1" applyFill="1" applyBorder="1" applyAlignment="1">
      <alignment horizontal="center" vertical="center"/>
    </xf>
    <xf numFmtId="0" fontId="12" fillId="14" borderId="9" xfId="10" applyFont="1" applyFill="1" applyBorder="1" applyAlignment="1">
      <alignment horizontal="center" vertical="center"/>
    </xf>
    <xf numFmtId="0" fontId="12" fillId="9" borderId="1" xfId="5" applyFont="1" applyFill="1" applyBorder="1" applyAlignment="1">
      <alignment horizontal="center"/>
    </xf>
    <xf numFmtId="0" fontId="12" fillId="9" borderId="9" xfId="5" applyFont="1" applyFill="1" applyBorder="1" applyAlignment="1">
      <alignment horizontal="center"/>
    </xf>
    <xf numFmtId="0" fontId="2" fillId="12" borderId="6" xfId="8" applyFont="1" applyFill="1" applyBorder="1" applyAlignment="1">
      <alignment horizontal="center"/>
    </xf>
    <xf numFmtId="0" fontId="2" fillId="12" borderId="7" xfId="8" applyFont="1" applyFill="1" applyBorder="1" applyAlignment="1">
      <alignment horizontal="center"/>
    </xf>
    <xf numFmtId="0" fontId="1" fillId="11" borderId="6" xfId="7" applyFont="1" applyFill="1" applyBorder="1" applyAlignment="1">
      <alignment horizontal="center"/>
    </xf>
    <xf numFmtId="0" fontId="1" fillId="11" borderId="7" xfId="7" applyFont="1" applyFill="1" applyBorder="1" applyAlignment="1">
      <alignment horizontal="center"/>
    </xf>
    <xf numFmtId="0" fontId="12" fillId="14" borderId="23" xfId="10" applyFont="1" applyFill="1" applyBorder="1" applyAlignment="1">
      <alignment horizontal="center"/>
    </xf>
    <xf numFmtId="0" fontId="12" fillId="14" borderId="16" xfId="10" applyFont="1" applyFill="1" applyBorder="1" applyAlignment="1">
      <alignment horizontal="center"/>
    </xf>
    <xf numFmtId="0" fontId="12" fillId="9" borderId="1" xfId="5" applyFont="1" applyFill="1" applyBorder="1" applyAlignment="1">
      <alignment horizontal="center" vertical="center"/>
    </xf>
    <xf numFmtId="0" fontId="12" fillId="9" borderId="9" xfId="5" applyFont="1" applyFill="1" applyBorder="1" applyAlignment="1">
      <alignment horizontal="center" vertical="center"/>
    </xf>
    <xf numFmtId="0" fontId="2" fillId="11" borderId="7" xfId="7" applyFont="1" applyFill="1" applyBorder="1" applyAlignment="1">
      <alignment horizontal="center"/>
    </xf>
    <xf numFmtId="0" fontId="12" fillId="14" borderId="6" xfId="10" applyFont="1" applyFill="1" applyBorder="1" applyAlignment="1">
      <alignment horizontal="left" vertical="center"/>
    </xf>
    <xf numFmtId="0" fontId="12" fillId="14" borderId="22" xfId="10" applyFont="1" applyFill="1" applyBorder="1" applyAlignment="1">
      <alignment horizontal="left" vertical="center"/>
    </xf>
    <xf numFmtId="0" fontId="23" fillId="18" borderId="7" xfId="0" applyFont="1" applyFill="1" applyBorder="1" applyAlignment="1">
      <alignment horizontal="center"/>
    </xf>
    <xf numFmtId="0" fontId="23" fillId="18" borderId="8" xfId="0" applyFont="1" applyFill="1" applyBorder="1" applyAlignment="1">
      <alignment horizontal="center"/>
    </xf>
    <xf numFmtId="0" fontId="23" fillId="18" borderId="6" xfId="0" applyFont="1" applyFill="1" applyBorder="1" applyAlignment="1">
      <alignment horizontal="center"/>
    </xf>
    <xf numFmtId="0" fontId="23" fillId="0" borderId="0" xfId="0" applyFont="1" applyFill="1" applyBorder="1" applyAlignment="1">
      <alignment horizontal="center"/>
    </xf>
  </cellXfs>
  <cellStyles count="27">
    <cellStyle name="20% - Accent1" xfId="6" builtinId="30"/>
    <cellStyle name="40% - Accent1" xfId="7" builtinId="31"/>
    <cellStyle name="40% - Accent3" xfId="9" builtinId="39"/>
    <cellStyle name="60% - Accent1" xfId="8" builtinId="32"/>
    <cellStyle name="Accent1" xfId="5" builtinId="29"/>
    <cellStyle name="Accent4" xfId="10" builtinId="41"/>
    <cellStyle name="blp_column_header" xfId="1"/>
    <cellStyle name="Comma" xfId="3" builtinId="3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Good" xfId="4" builtinId="26"/>
    <cellStyle name="Heading 1" xfId="12" builtinId="16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Normal" xfId="0" builtinId="0"/>
    <cellStyle name="Normal 2" xfId="11"/>
    <cellStyle name="Percent" xfId="2" builtinId="5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00%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1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_rels/chart12.xml.rels><?xml version="1.0" encoding="UTF-8" standalone="yes"?>
<Relationships xmlns="http://schemas.openxmlformats.org/package/2006/relationships"><Relationship Id="rId1" Type="http://schemas.microsoft.com/office/2011/relationships/chartStyle" Target="style12.xml"/><Relationship Id="rId2" Type="http://schemas.microsoft.com/office/2011/relationships/chartColorStyle" Target="colors12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13.xml"/><Relationship Id="rId2" Type="http://schemas.microsoft.com/office/2011/relationships/chartColorStyle" Target="colors13.xml"/></Relationships>
</file>

<file path=xl/charts/_rels/chart14.xml.rels><?xml version="1.0" encoding="UTF-8" standalone="yes"?>
<Relationships xmlns="http://schemas.openxmlformats.org/package/2006/relationships"><Relationship Id="rId1" Type="http://schemas.microsoft.com/office/2011/relationships/chartStyle" Target="style14.xml"/><Relationship Id="rId2" Type="http://schemas.microsoft.com/office/2011/relationships/chartColorStyle" Target="colors14.xml"/></Relationships>
</file>

<file path=xl/charts/_rels/chart15.xml.rels><?xml version="1.0" encoding="UTF-8" standalone="yes"?>
<Relationships xmlns="http://schemas.openxmlformats.org/package/2006/relationships"><Relationship Id="rId1" Type="http://schemas.microsoft.com/office/2011/relationships/chartStyle" Target="style15.xml"/><Relationship Id="rId2" Type="http://schemas.microsoft.com/office/2011/relationships/chartColorStyle" Target="colors15.xml"/></Relationships>
</file>

<file path=xl/charts/_rels/chart16.xml.rels><?xml version="1.0" encoding="UTF-8" standalone="yes"?>
<Relationships xmlns="http://schemas.openxmlformats.org/package/2006/relationships"><Relationship Id="rId1" Type="http://schemas.microsoft.com/office/2011/relationships/chartStyle" Target="style16.xml"/><Relationship Id="rId2" Type="http://schemas.microsoft.com/office/2011/relationships/chartColorStyle" Target="colors16.xml"/></Relationships>
</file>

<file path=xl/charts/_rels/chart17.xml.rels><?xml version="1.0" encoding="UTF-8" standalone="yes"?>
<Relationships xmlns="http://schemas.openxmlformats.org/package/2006/relationships"><Relationship Id="rId1" Type="http://schemas.microsoft.com/office/2011/relationships/chartStyle" Target="style17.xml"/><Relationship Id="rId2" Type="http://schemas.microsoft.com/office/2011/relationships/chartColorStyle" Target="colors17.xml"/></Relationships>
</file>

<file path=xl/charts/_rels/chart18.xml.rels><?xml version="1.0" encoding="UTF-8" standalone="yes"?>
<Relationships xmlns="http://schemas.openxmlformats.org/package/2006/relationships"><Relationship Id="rId1" Type="http://schemas.microsoft.com/office/2011/relationships/chartStyle" Target="style18.xml"/><Relationship Id="rId2" Type="http://schemas.microsoft.com/office/2011/relationships/chartColorStyle" Target="colors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Returns!$D$55</c:f>
              <c:strCache>
                <c:ptCount val="1"/>
                <c:pt idx="0">
                  <c:v>E( R):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Returns!$E$54:$O$54</c:f>
              <c:strCache>
                <c:ptCount val="11"/>
                <c:pt idx="0">
                  <c:v>Consumer Discretionary</c:v>
                </c:pt>
                <c:pt idx="1">
                  <c:v>Consumer Staples</c:v>
                </c:pt>
                <c:pt idx="2">
                  <c:v>Energy</c:v>
                </c:pt>
                <c:pt idx="3">
                  <c:v>Financials</c:v>
                </c:pt>
                <c:pt idx="4">
                  <c:v>Health Care</c:v>
                </c:pt>
                <c:pt idx="5">
                  <c:v>Industrials</c:v>
                </c:pt>
                <c:pt idx="6">
                  <c:v>Information Technology</c:v>
                </c:pt>
                <c:pt idx="7">
                  <c:v>Materials</c:v>
                </c:pt>
                <c:pt idx="8">
                  <c:v>Real Estate</c:v>
                </c:pt>
                <c:pt idx="9">
                  <c:v>Telecommunication Services</c:v>
                </c:pt>
                <c:pt idx="10">
                  <c:v>Utilities</c:v>
                </c:pt>
              </c:strCache>
            </c:strRef>
          </c:cat>
          <c:val>
            <c:numRef>
              <c:f>Returns!$E$55:$O$55</c:f>
              <c:numCache>
                <c:formatCode>0.0000%</c:formatCode>
                <c:ptCount val="11"/>
                <c:pt idx="0">
                  <c:v>0.0042203210083318</c:v>
                </c:pt>
                <c:pt idx="1">
                  <c:v>-6.48806340102645E-5</c:v>
                </c:pt>
                <c:pt idx="2">
                  <c:v>0.00113853130744392</c:v>
                </c:pt>
                <c:pt idx="3">
                  <c:v>0.00346015914502504</c:v>
                </c:pt>
                <c:pt idx="4">
                  <c:v>-0.000376277213463502</c:v>
                </c:pt>
                <c:pt idx="5">
                  <c:v>0.00552174489826694</c:v>
                </c:pt>
                <c:pt idx="6">
                  <c:v>0.00373389021242911</c:v>
                </c:pt>
                <c:pt idx="7">
                  <c:v>0.00106511382041848</c:v>
                </c:pt>
                <c:pt idx="8">
                  <c:v>-7.03343185753242E-6</c:v>
                </c:pt>
                <c:pt idx="9">
                  <c:v>0.00145103286229264</c:v>
                </c:pt>
                <c:pt idx="10">
                  <c:v>0.00204391067992585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B6D-6E46-87A9-06E8FA404ABD}"/>
            </c:ext>
          </c:extLst>
        </c:ser>
        <c:ser>
          <c:idx val="1"/>
          <c:order val="1"/>
          <c:tx>
            <c:strRef>
              <c:f>Returns!$D$56</c:f>
              <c:strCache>
                <c:ptCount val="1"/>
                <c:pt idx="0">
                  <c:v>SD: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Returns!$E$54:$O$54</c:f>
              <c:strCache>
                <c:ptCount val="11"/>
                <c:pt idx="0">
                  <c:v>Consumer Discretionary</c:v>
                </c:pt>
                <c:pt idx="1">
                  <c:v>Consumer Staples</c:v>
                </c:pt>
                <c:pt idx="2">
                  <c:v>Energy</c:v>
                </c:pt>
                <c:pt idx="3">
                  <c:v>Financials</c:v>
                </c:pt>
                <c:pt idx="4">
                  <c:v>Health Care</c:v>
                </c:pt>
                <c:pt idx="5">
                  <c:v>Industrials</c:v>
                </c:pt>
                <c:pt idx="6">
                  <c:v>Information Technology</c:v>
                </c:pt>
                <c:pt idx="7">
                  <c:v>Materials</c:v>
                </c:pt>
                <c:pt idx="8">
                  <c:v>Real Estate</c:v>
                </c:pt>
                <c:pt idx="9">
                  <c:v>Telecommunication Services</c:v>
                </c:pt>
                <c:pt idx="10">
                  <c:v>Utilities</c:v>
                </c:pt>
              </c:strCache>
            </c:strRef>
          </c:cat>
          <c:val>
            <c:numRef>
              <c:f>Returns!$E$56:$O$56</c:f>
              <c:numCache>
                <c:formatCode>0.0000%</c:formatCode>
                <c:ptCount val="11"/>
                <c:pt idx="0">
                  <c:v>0.0292234354943928</c:v>
                </c:pt>
                <c:pt idx="1">
                  <c:v>0.0272999030350741</c:v>
                </c:pt>
                <c:pt idx="2">
                  <c:v>0.0121071755635357</c:v>
                </c:pt>
                <c:pt idx="3">
                  <c:v>0.044973239028259</c:v>
                </c:pt>
                <c:pt idx="4">
                  <c:v>0.0186628722039326</c:v>
                </c:pt>
                <c:pt idx="5">
                  <c:v>0.0237775767723425</c:v>
                </c:pt>
                <c:pt idx="6">
                  <c:v>0.0123641614890259</c:v>
                </c:pt>
                <c:pt idx="7">
                  <c:v>0.00955389208066735</c:v>
                </c:pt>
                <c:pt idx="8">
                  <c:v>0.00168180979856645</c:v>
                </c:pt>
                <c:pt idx="9">
                  <c:v>0.0123757810391344</c:v>
                </c:pt>
                <c:pt idx="10">
                  <c:v>0.0098564009408061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B6D-6E46-87A9-06E8FA404ABD}"/>
            </c:ext>
          </c:extLst>
        </c:ser>
        <c:ser>
          <c:idx val="2"/>
          <c:order val="2"/>
          <c:tx>
            <c:strRef>
              <c:f>Returns!$D$57</c:f>
              <c:strCache>
                <c:ptCount val="1"/>
                <c:pt idx="0">
                  <c:v>Sharpe: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Returns!$E$54:$O$54</c:f>
              <c:strCache>
                <c:ptCount val="11"/>
                <c:pt idx="0">
                  <c:v>Consumer Discretionary</c:v>
                </c:pt>
                <c:pt idx="1">
                  <c:v>Consumer Staples</c:v>
                </c:pt>
                <c:pt idx="2">
                  <c:v>Energy</c:v>
                </c:pt>
                <c:pt idx="3">
                  <c:v>Financials</c:v>
                </c:pt>
                <c:pt idx="4">
                  <c:v>Health Care</c:v>
                </c:pt>
                <c:pt idx="5">
                  <c:v>Industrials</c:v>
                </c:pt>
                <c:pt idx="6">
                  <c:v>Information Technology</c:v>
                </c:pt>
                <c:pt idx="7">
                  <c:v>Materials</c:v>
                </c:pt>
                <c:pt idx="8">
                  <c:v>Real Estate</c:v>
                </c:pt>
                <c:pt idx="9">
                  <c:v>Telecommunication Services</c:v>
                </c:pt>
                <c:pt idx="10">
                  <c:v>Utilities</c:v>
                </c:pt>
              </c:strCache>
            </c:strRef>
          </c:cat>
          <c:val>
            <c:numRef>
              <c:f>Returns!$E$57:$O$57</c:f>
              <c:numCache>
                <c:formatCode>0.0000%</c:formatCode>
                <c:ptCount val="11"/>
                <c:pt idx="0">
                  <c:v>0.144415635497119</c:v>
                </c:pt>
                <c:pt idx="1">
                  <c:v>-0.00237658844161123</c:v>
                </c:pt>
                <c:pt idx="2">
                  <c:v>0.0940377300609189</c:v>
                </c:pt>
                <c:pt idx="3">
                  <c:v>0.0769381796772709</c:v>
                </c:pt>
                <c:pt idx="4">
                  <c:v>-0.0201618062510343</c:v>
                </c:pt>
                <c:pt idx="5">
                  <c:v>0.232224879395182</c:v>
                </c:pt>
                <c:pt idx="6">
                  <c:v>0.301992999342756</c:v>
                </c:pt>
                <c:pt idx="7">
                  <c:v>0.111484807597291</c:v>
                </c:pt>
                <c:pt idx="8">
                  <c:v>-0.00418206140999275</c:v>
                </c:pt>
                <c:pt idx="9">
                  <c:v>0.117247780782822</c:v>
                </c:pt>
                <c:pt idx="10">
                  <c:v>0.207368865390199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B6D-6E46-87A9-06E8FA404AB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636671088"/>
        <c:axId val="2057412720"/>
      </c:barChart>
      <c:catAx>
        <c:axId val="16366710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412720"/>
        <c:crosses val="autoZero"/>
        <c:auto val="1"/>
        <c:lblAlgn val="ctr"/>
        <c:lblOffset val="600"/>
        <c:noMultiLvlLbl val="0"/>
      </c:catAx>
      <c:valAx>
        <c:axId val="2057412720"/>
        <c:scaling>
          <c:orientation val="minMax"/>
        </c:scaling>
        <c:delete val="1"/>
        <c:axPos val="b"/>
        <c:numFmt formatCode="0.0000%" sourceLinked="1"/>
        <c:majorTickMark val="none"/>
        <c:minorTickMark val="none"/>
        <c:tickLblPos val="nextTo"/>
        <c:crossAx val="163667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Weights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'Perf. Attribution_P1'!$C$42</c:f>
              <c:strCache>
                <c:ptCount val="1"/>
                <c:pt idx="0">
                  <c:v>Portfolio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'Perf. Attribution_P1'!$B$43:$B$53</c:f>
              <c:strCache>
                <c:ptCount val="11"/>
                <c:pt idx="0">
                  <c:v>Consumer Discretionary</c:v>
                </c:pt>
                <c:pt idx="1">
                  <c:v>Consumer Staples</c:v>
                </c:pt>
                <c:pt idx="2">
                  <c:v>Energy</c:v>
                </c:pt>
                <c:pt idx="3">
                  <c:v>Financials</c:v>
                </c:pt>
                <c:pt idx="4">
                  <c:v>Health Care</c:v>
                </c:pt>
                <c:pt idx="5">
                  <c:v>Industrials</c:v>
                </c:pt>
                <c:pt idx="6">
                  <c:v>Information Technology</c:v>
                </c:pt>
                <c:pt idx="7">
                  <c:v>Materials</c:v>
                </c:pt>
                <c:pt idx="8">
                  <c:v>Real Estate</c:v>
                </c:pt>
                <c:pt idx="9">
                  <c:v>Telecommunication Services</c:v>
                </c:pt>
                <c:pt idx="10">
                  <c:v>Utilities</c:v>
                </c:pt>
              </c:strCache>
            </c:strRef>
          </c:cat>
          <c:val>
            <c:numRef>
              <c:f>'Perf. Attribution_P1'!$C$43:$C$53</c:f>
              <c:numCache>
                <c:formatCode>0.0%</c:formatCode>
                <c:ptCount val="11"/>
                <c:pt idx="0">
                  <c:v>0.236</c:v>
                </c:pt>
                <c:pt idx="1">
                  <c:v>0.386</c:v>
                </c:pt>
                <c:pt idx="2">
                  <c:v>0.0</c:v>
                </c:pt>
                <c:pt idx="3">
                  <c:v>0.04</c:v>
                </c:pt>
                <c:pt idx="4">
                  <c:v>0.036</c:v>
                </c:pt>
                <c:pt idx="5">
                  <c:v>0.104</c:v>
                </c:pt>
                <c:pt idx="6">
                  <c:v>0.0</c:v>
                </c:pt>
                <c:pt idx="7">
                  <c:v>0.036</c:v>
                </c:pt>
                <c:pt idx="8">
                  <c:v>0.036</c:v>
                </c:pt>
                <c:pt idx="9">
                  <c:v>0.0</c:v>
                </c:pt>
                <c:pt idx="10" formatCode="0.00%">
                  <c:v>0.126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8DC-8A4B-AE0E-259BF25393B8}"/>
            </c:ext>
          </c:extLst>
        </c:ser>
        <c:ser>
          <c:idx val="1"/>
          <c:order val="1"/>
          <c:tx>
            <c:strRef>
              <c:f>'Perf. Attribution_P1'!$D$42</c:f>
              <c:strCache>
                <c:ptCount val="1"/>
                <c:pt idx="0">
                  <c:v>Benchmark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'Perf. Attribution_P1'!$B$43:$B$53</c:f>
              <c:strCache>
                <c:ptCount val="11"/>
                <c:pt idx="0">
                  <c:v>Consumer Discretionary</c:v>
                </c:pt>
                <c:pt idx="1">
                  <c:v>Consumer Staples</c:v>
                </c:pt>
                <c:pt idx="2">
                  <c:v>Energy</c:v>
                </c:pt>
                <c:pt idx="3">
                  <c:v>Financials</c:v>
                </c:pt>
                <c:pt idx="4">
                  <c:v>Health Care</c:v>
                </c:pt>
                <c:pt idx="5">
                  <c:v>Industrials</c:v>
                </c:pt>
                <c:pt idx="6">
                  <c:v>Information Technology</c:v>
                </c:pt>
                <c:pt idx="7">
                  <c:v>Materials</c:v>
                </c:pt>
                <c:pt idx="8">
                  <c:v>Real Estate</c:v>
                </c:pt>
                <c:pt idx="9">
                  <c:v>Telecommunication Services</c:v>
                </c:pt>
                <c:pt idx="10">
                  <c:v>Utilities</c:v>
                </c:pt>
              </c:strCache>
            </c:strRef>
          </c:cat>
          <c:val>
            <c:numRef>
              <c:f>'Perf. Attribution_P1'!$D$43:$D$53</c:f>
              <c:numCache>
                <c:formatCode>0.00%</c:formatCode>
                <c:ptCount val="11"/>
                <c:pt idx="0">
                  <c:v>0.1537</c:v>
                </c:pt>
                <c:pt idx="1">
                  <c:v>0.1513</c:v>
                </c:pt>
                <c:pt idx="2">
                  <c:v>0.0626</c:v>
                </c:pt>
                <c:pt idx="3">
                  <c:v>0.1881</c:v>
                </c:pt>
                <c:pt idx="4">
                  <c:v>0.0771</c:v>
                </c:pt>
                <c:pt idx="5">
                  <c:v>0.1364</c:v>
                </c:pt>
                <c:pt idx="6">
                  <c:v>0.0725</c:v>
                </c:pt>
                <c:pt idx="7">
                  <c:v>0.0509</c:v>
                </c:pt>
                <c:pt idx="8" formatCode="0.000%">
                  <c:v>0.0068</c:v>
                </c:pt>
                <c:pt idx="9">
                  <c:v>0.0503</c:v>
                </c:pt>
                <c:pt idx="10" formatCode="0%">
                  <c:v>0.0503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8DC-8A4B-AE0E-259BF25393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60801088"/>
        <c:axId val="1760803136"/>
      </c:barChart>
      <c:catAx>
        <c:axId val="176080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803136"/>
        <c:crosses val="autoZero"/>
        <c:auto val="1"/>
        <c:lblAlgn val="ctr"/>
        <c:lblOffset val="100"/>
        <c:noMultiLvlLbl val="0"/>
      </c:catAx>
      <c:valAx>
        <c:axId val="176080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80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'Perf. Attribution_P1'!$F$42</c:f>
              <c:strCache>
                <c:ptCount val="1"/>
                <c:pt idx="0">
                  <c:v>Portfolio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'Perf. Attribution_P1'!$B$43:$B$53</c:f>
              <c:strCache>
                <c:ptCount val="11"/>
                <c:pt idx="0">
                  <c:v>Consumer Discretionary</c:v>
                </c:pt>
                <c:pt idx="1">
                  <c:v>Consumer Staples</c:v>
                </c:pt>
                <c:pt idx="2">
                  <c:v>Energy</c:v>
                </c:pt>
                <c:pt idx="3">
                  <c:v>Financials</c:v>
                </c:pt>
                <c:pt idx="4">
                  <c:v>Health Care</c:v>
                </c:pt>
                <c:pt idx="5">
                  <c:v>Industrials</c:v>
                </c:pt>
                <c:pt idx="6">
                  <c:v>Information Technology</c:v>
                </c:pt>
                <c:pt idx="7">
                  <c:v>Materials</c:v>
                </c:pt>
                <c:pt idx="8">
                  <c:v>Real Estate</c:v>
                </c:pt>
                <c:pt idx="9">
                  <c:v>Telecommunication Services</c:v>
                </c:pt>
                <c:pt idx="10">
                  <c:v>Utilities</c:v>
                </c:pt>
              </c:strCache>
            </c:strRef>
          </c:cat>
          <c:val>
            <c:numRef>
              <c:f>'Perf. Attribution_P1'!$F$43:$F$53</c:f>
              <c:numCache>
                <c:formatCode>0.00%</c:formatCode>
                <c:ptCount val="11"/>
                <c:pt idx="0">
                  <c:v>0.0169</c:v>
                </c:pt>
                <c:pt idx="1">
                  <c:v>0.1519</c:v>
                </c:pt>
                <c:pt idx="2">
                  <c:v>0.0</c:v>
                </c:pt>
                <c:pt idx="3">
                  <c:v>0.0136</c:v>
                </c:pt>
                <c:pt idx="4">
                  <c:v>0.0217</c:v>
                </c:pt>
                <c:pt idx="5">
                  <c:v>0.0706</c:v>
                </c:pt>
                <c:pt idx="6">
                  <c:v>0.0</c:v>
                </c:pt>
                <c:pt idx="7">
                  <c:v>0.0173</c:v>
                </c:pt>
                <c:pt idx="8">
                  <c:v>-0.0005</c:v>
                </c:pt>
                <c:pt idx="9">
                  <c:v>0.0</c:v>
                </c:pt>
                <c:pt idx="10">
                  <c:v>0.0402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3DE-9E41-9914-F19750F47FD4}"/>
            </c:ext>
          </c:extLst>
        </c:ser>
        <c:ser>
          <c:idx val="1"/>
          <c:order val="1"/>
          <c:tx>
            <c:strRef>
              <c:f>'Perf. Attribution_P1'!$G$42</c:f>
              <c:strCache>
                <c:ptCount val="1"/>
                <c:pt idx="0">
                  <c:v>Benchmark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'Perf. Attribution_P1'!$B$43:$B$53</c:f>
              <c:strCache>
                <c:ptCount val="11"/>
                <c:pt idx="0">
                  <c:v>Consumer Discretionary</c:v>
                </c:pt>
                <c:pt idx="1">
                  <c:v>Consumer Staples</c:v>
                </c:pt>
                <c:pt idx="2">
                  <c:v>Energy</c:v>
                </c:pt>
                <c:pt idx="3">
                  <c:v>Financials</c:v>
                </c:pt>
                <c:pt idx="4">
                  <c:v>Health Care</c:v>
                </c:pt>
                <c:pt idx="5">
                  <c:v>Industrials</c:v>
                </c:pt>
                <c:pt idx="6">
                  <c:v>Information Technology</c:v>
                </c:pt>
                <c:pt idx="7">
                  <c:v>Materials</c:v>
                </c:pt>
                <c:pt idx="8">
                  <c:v>Real Estate</c:v>
                </c:pt>
                <c:pt idx="9">
                  <c:v>Telecommunication Services</c:v>
                </c:pt>
                <c:pt idx="10">
                  <c:v>Utilities</c:v>
                </c:pt>
              </c:strCache>
            </c:strRef>
          </c:cat>
          <c:val>
            <c:numRef>
              <c:f>'Perf. Attribution_P1'!$G$43:$G$53</c:f>
              <c:numCache>
                <c:formatCode>0.00%</c:formatCode>
                <c:ptCount val="11"/>
                <c:pt idx="0">
                  <c:v>-0.193</c:v>
                </c:pt>
                <c:pt idx="1">
                  <c:v>-0.1049</c:v>
                </c:pt>
                <c:pt idx="2">
                  <c:v>-0.0408</c:v>
                </c:pt>
                <c:pt idx="3">
                  <c:v>-0.5498</c:v>
                </c:pt>
                <c:pt idx="4">
                  <c:v>-0.1753</c:v>
                </c:pt>
                <c:pt idx="5">
                  <c:v>-0.4139</c:v>
                </c:pt>
                <c:pt idx="6">
                  <c:v>-0.1349</c:v>
                </c:pt>
                <c:pt idx="7">
                  <c:v>-0.0979</c:v>
                </c:pt>
                <c:pt idx="8">
                  <c:v>-0.0305</c:v>
                </c:pt>
                <c:pt idx="9">
                  <c:v>-0.1189</c:v>
                </c:pt>
                <c:pt idx="10">
                  <c:v>-0.0951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3DE-9E41-9914-F19750F47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44898048"/>
        <c:axId val="2012443680"/>
      </c:barChart>
      <c:catAx>
        <c:axId val="20448980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2443680"/>
        <c:crosses val="autoZero"/>
        <c:auto val="1"/>
        <c:lblAlgn val="ctr"/>
        <c:lblOffset val="100"/>
        <c:noMultiLvlLbl val="0"/>
      </c:catAx>
      <c:valAx>
        <c:axId val="2012443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489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Performance attribution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'Perf. Attribution_P1'!$I$41</c:f>
              <c:strCache>
                <c:ptCount val="1"/>
                <c:pt idx="0">
                  <c:v>Allocation effect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'Perf. Attribution_P1'!$B$43:$B$53</c:f>
              <c:strCache>
                <c:ptCount val="11"/>
                <c:pt idx="0">
                  <c:v>Consumer Discretionary</c:v>
                </c:pt>
                <c:pt idx="1">
                  <c:v>Consumer Staples</c:v>
                </c:pt>
                <c:pt idx="2">
                  <c:v>Energy</c:v>
                </c:pt>
                <c:pt idx="3">
                  <c:v>Financials</c:v>
                </c:pt>
                <c:pt idx="4">
                  <c:v>Health Care</c:v>
                </c:pt>
                <c:pt idx="5">
                  <c:v>Industrials</c:v>
                </c:pt>
                <c:pt idx="6">
                  <c:v>Information Technology</c:v>
                </c:pt>
                <c:pt idx="7">
                  <c:v>Materials</c:v>
                </c:pt>
                <c:pt idx="8">
                  <c:v>Real Estate</c:v>
                </c:pt>
                <c:pt idx="9">
                  <c:v>Telecommunication Services</c:v>
                </c:pt>
                <c:pt idx="10">
                  <c:v>Utilities</c:v>
                </c:pt>
              </c:strCache>
            </c:strRef>
          </c:cat>
          <c:val>
            <c:numRef>
              <c:f>'Perf. Attribution_P1'!$I$42:$I$53</c:f>
              <c:numCache>
                <c:formatCode>0.00%</c:formatCode>
                <c:ptCount val="12"/>
                <c:pt idx="1">
                  <c:v>0.004461769404</c:v>
                </c:pt>
                <c:pt idx="2">
                  <c:v>0.033400973756</c:v>
                </c:pt>
                <c:pt idx="3">
                  <c:v>-0.012921483848</c:v>
                </c:pt>
                <c:pt idx="4">
                  <c:v>0.044813063612</c:v>
                </c:pt>
                <c:pt idx="5">
                  <c:v>-0.002955644028</c:v>
                </c:pt>
                <c:pt idx="6">
                  <c:v>0.005400643248</c:v>
                </c:pt>
                <c:pt idx="7">
                  <c:v>-0.0081427273</c:v>
                </c:pt>
                <c:pt idx="8">
                  <c:v>-0.002224770852</c:v>
                </c:pt>
                <c:pt idx="9">
                  <c:v>0.006328033616</c:v>
                </c:pt>
                <c:pt idx="10">
                  <c:v>-0.006454168044</c:v>
                </c:pt>
                <c:pt idx="11">
                  <c:v>0.011514990436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911-AF48-93F0-E243C4764A58}"/>
            </c:ext>
          </c:extLst>
        </c:ser>
        <c:ser>
          <c:idx val="1"/>
          <c:order val="1"/>
          <c:tx>
            <c:strRef>
              <c:f>'Perf. Attribution_P1'!$J$41</c:f>
              <c:strCache>
                <c:ptCount val="1"/>
                <c:pt idx="0">
                  <c:v>Selection effect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'Perf. Attribution_P1'!$B$43:$B$53</c:f>
              <c:strCache>
                <c:ptCount val="11"/>
                <c:pt idx="0">
                  <c:v>Consumer Discretionary</c:v>
                </c:pt>
                <c:pt idx="1">
                  <c:v>Consumer Staples</c:v>
                </c:pt>
                <c:pt idx="2">
                  <c:v>Energy</c:v>
                </c:pt>
                <c:pt idx="3">
                  <c:v>Financials</c:v>
                </c:pt>
                <c:pt idx="4">
                  <c:v>Health Care</c:v>
                </c:pt>
                <c:pt idx="5">
                  <c:v>Industrials</c:v>
                </c:pt>
                <c:pt idx="6">
                  <c:v>Information Technology</c:v>
                </c:pt>
                <c:pt idx="7">
                  <c:v>Materials</c:v>
                </c:pt>
                <c:pt idx="8">
                  <c:v>Real Estate</c:v>
                </c:pt>
                <c:pt idx="9">
                  <c:v>Telecommunication Services</c:v>
                </c:pt>
                <c:pt idx="10">
                  <c:v>Utilities</c:v>
                </c:pt>
              </c:strCache>
            </c:strRef>
          </c:cat>
          <c:val>
            <c:numRef>
              <c:f>'Perf. Attribution_P1'!$J$42:$J$53</c:f>
              <c:numCache>
                <c:formatCode>0.00%</c:formatCode>
                <c:ptCount val="12"/>
                <c:pt idx="1">
                  <c:v>0.0495364</c:v>
                </c:pt>
                <c:pt idx="2">
                  <c:v>0.0991248</c:v>
                </c:pt>
                <c:pt idx="3">
                  <c:v>0.0</c:v>
                </c:pt>
                <c:pt idx="4">
                  <c:v>0.022536</c:v>
                </c:pt>
                <c:pt idx="5">
                  <c:v>0.007092</c:v>
                </c:pt>
                <c:pt idx="6">
                  <c:v>0.050388</c:v>
                </c:pt>
                <c:pt idx="7">
                  <c:v>0.0</c:v>
                </c:pt>
                <c:pt idx="8">
                  <c:v>0.0041472</c:v>
                </c:pt>
                <c:pt idx="9">
                  <c:v>0.00108</c:v>
                </c:pt>
                <c:pt idx="10">
                  <c:v>0.0</c:v>
                </c:pt>
                <c:pt idx="11">
                  <c:v>0.0170478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7911-AF48-93F0-E243C4764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60818976"/>
        <c:axId val="1760821296"/>
      </c:barChart>
      <c:catAx>
        <c:axId val="176081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821296"/>
        <c:crosses val="autoZero"/>
        <c:auto val="1"/>
        <c:lblAlgn val="ctr"/>
        <c:lblOffset val="100"/>
        <c:noMultiLvlLbl val="0"/>
      </c:catAx>
      <c:valAx>
        <c:axId val="176082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81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Weights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'Perf. Attribution_P2'!$C$42</c:f>
              <c:strCache>
                <c:ptCount val="1"/>
                <c:pt idx="0">
                  <c:v>Portfolio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'Perf. Attribution_P2'!$B$43:$B$53</c:f>
              <c:strCache>
                <c:ptCount val="11"/>
                <c:pt idx="0">
                  <c:v>Consumer Discretionary</c:v>
                </c:pt>
                <c:pt idx="1">
                  <c:v>Consumer Staples</c:v>
                </c:pt>
                <c:pt idx="2">
                  <c:v>Energy</c:v>
                </c:pt>
                <c:pt idx="3">
                  <c:v>Financials</c:v>
                </c:pt>
                <c:pt idx="4">
                  <c:v>Health Care</c:v>
                </c:pt>
                <c:pt idx="5">
                  <c:v>Industrials</c:v>
                </c:pt>
                <c:pt idx="6">
                  <c:v>Information Technology</c:v>
                </c:pt>
                <c:pt idx="7">
                  <c:v>Materials</c:v>
                </c:pt>
                <c:pt idx="8">
                  <c:v>Real Estate</c:v>
                </c:pt>
                <c:pt idx="9">
                  <c:v>Telecommunication Services</c:v>
                </c:pt>
                <c:pt idx="10">
                  <c:v>Utilities</c:v>
                </c:pt>
              </c:strCache>
            </c:strRef>
          </c:cat>
          <c:val>
            <c:numRef>
              <c:f>'Perf. Attribution_P2'!$C$43:$C$53</c:f>
              <c:numCache>
                <c:formatCode>0.00%</c:formatCode>
                <c:ptCount val="11"/>
                <c:pt idx="0">
                  <c:v>0.28</c:v>
                </c:pt>
                <c:pt idx="1">
                  <c:v>0.2</c:v>
                </c:pt>
                <c:pt idx="2">
                  <c:v>0.0</c:v>
                </c:pt>
                <c:pt idx="3">
                  <c:v>0.1</c:v>
                </c:pt>
                <c:pt idx="4">
                  <c:v>0.04</c:v>
                </c:pt>
                <c:pt idx="5">
                  <c:v>0.18</c:v>
                </c:pt>
                <c:pt idx="6">
                  <c:v>0.0</c:v>
                </c:pt>
                <c:pt idx="7">
                  <c:v>0.02</c:v>
                </c:pt>
                <c:pt idx="8">
                  <c:v>0.02</c:v>
                </c:pt>
                <c:pt idx="9">
                  <c:v>0.0</c:v>
                </c:pt>
                <c:pt idx="10">
                  <c:v>0.16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3F0-AA49-BF0F-CA309F28E85E}"/>
            </c:ext>
          </c:extLst>
        </c:ser>
        <c:ser>
          <c:idx val="1"/>
          <c:order val="1"/>
          <c:tx>
            <c:strRef>
              <c:f>'Perf. Attribution_P2'!$D$42</c:f>
              <c:strCache>
                <c:ptCount val="1"/>
                <c:pt idx="0">
                  <c:v>Benchmark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'Perf. Attribution_P2'!$B$43:$B$53</c:f>
              <c:strCache>
                <c:ptCount val="11"/>
                <c:pt idx="0">
                  <c:v>Consumer Discretionary</c:v>
                </c:pt>
                <c:pt idx="1">
                  <c:v>Consumer Staples</c:v>
                </c:pt>
                <c:pt idx="2">
                  <c:v>Energy</c:v>
                </c:pt>
                <c:pt idx="3">
                  <c:v>Financials</c:v>
                </c:pt>
                <c:pt idx="4">
                  <c:v>Health Care</c:v>
                </c:pt>
                <c:pt idx="5">
                  <c:v>Industrials</c:v>
                </c:pt>
                <c:pt idx="6">
                  <c:v>Information Technology</c:v>
                </c:pt>
                <c:pt idx="7">
                  <c:v>Materials</c:v>
                </c:pt>
                <c:pt idx="8">
                  <c:v>Real Estate</c:v>
                </c:pt>
                <c:pt idx="9">
                  <c:v>Telecommunication Services</c:v>
                </c:pt>
                <c:pt idx="10">
                  <c:v>Utilities</c:v>
                </c:pt>
              </c:strCache>
            </c:strRef>
          </c:cat>
          <c:val>
            <c:numRef>
              <c:f>'Perf. Attribution_P2'!$D$43:$D$53</c:f>
              <c:numCache>
                <c:formatCode>0.00%</c:formatCode>
                <c:ptCount val="11"/>
                <c:pt idx="0">
                  <c:v>0.1554</c:v>
                </c:pt>
                <c:pt idx="1">
                  <c:v>0.1532</c:v>
                </c:pt>
                <c:pt idx="2">
                  <c:v>0.0639</c:v>
                </c:pt>
                <c:pt idx="3">
                  <c:v>0.1862</c:v>
                </c:pt>
                <c:pt idx="4">
                  <c:v>0.0774</c:v>
                </c:pt>
                <c:pt idx="5">
                  <c:v>0.135</c:v>
                </c:pt>
                <c:pt idx="6">
                  <c:v>0.0706</c:v>
                </c:pt>
                <c:pt idx="7">
                  <c:v>0.0505</c:v>
                </c:pt>
                <c:pt idx="8">
                  <c:v>0.0067</c:v>
                </c:pt>
                <c:pt idx="9">
                  <c:v>0.0504</c:v>
                </c:pt>
                <c:pt idx="10">
                  <c:v>0.0506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3F0-AA49-BF0F-CA309F28E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60856176"/>
        <c:axId val="1760858496"/>
      </c:barChart>
      <c:catAx>
        <c:axId val="176085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858496"/>
        <c:crosses val="autoZero"/>
        <c:auto val="1"/>
        <c:lblAlgn val="ctr"/>
        <c:lblOffset val="100"/>
        <c:noMultiLvlLbl val="0"/>
      </c:catAx>
      <c:valAx>
        <c:axId val="176085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85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'Perf. Attribution_P2'!$F$42</c:f>
              <c:strCache>
                <c:ptCount val="1"/>
                <c:pt idx="0">
                  <c:v>Portfolio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'Perf. Attribution_P2'!$B$43:$B$53</c:f>
              <c:strCache>
                <c:ptCount val="11"/>
                <c:pt idx="0">
                  <c:v>Consumer Discretionary</c:v>
                </c:pt>
                <c:pt idx="1">
                  <c:v>Consumer Staples</c:v>
                </c:pt>
                <c:pt idx="2">
                  <c:v>Energy</c:v>
                </c:pt>
                <c:pt idx="3">
                  <c:v>Financials</c:v>
                </c:pt>
                <c:pt idx="4">
                  <c:v>Health Care</c:v>
                </c:pt>
                <c:pt idx="5">
                  <c:v>Industrials</c:v>
                </c:pt>
                <c:pt idx="6">
                  <c:v>Information Technology</c:v>
                </c:pt>
                <c:pt idx="7">
                  <c:v>Materials</c:v>
                </c:pt>
                <c:pt idx="8">
                  <c:v>Real Estate</c:v>
                </c:pt>
                <c:pt idx="9">
                  <c:v>Telecommunication Services</c:v>
                </c:pt>
                <c:pt idx="10">
                  <c:v>Utilities</c:v>
                </c:pt>
              </c:strCache>
            </c:strRef>
          </c:cat>
          <c:val>
            <c:numRef>
              <c:f>'Perf. Attribution_P2'!$F$43:$F$53</c:f>
              <c:numCache>
                <c:formatCode>0.00%</c:formatCode>
                <c:ptCount val="11"/>
                <c:pt idx="0">
                  <c:v>0.0345</c:v>
                </c:pt>
                <c:pt idx="1">
                  <c:v>0.0808</c:v>
                </c:pt>
                <c:pt idx="2">
                  <c:v>0.0</c:v>
                </c:pt>
                <c:pt idx="3">
                  <c:v>0.0363</c:v>
                </c:pt>
                <c:pt idx="4">
                  <c:v>0.0411</c:v>
                </c:pt>
                <c:pt idx="5">
                  <c:v>0.0424</c:v>
                </c:pt>
                <c:pt idx="6">
                  <c:v>0.0</c:v>
                </c:pt>
                <c:pt idx="7">
                  <c:v>0.0184</c:v>
                </c:pt>
                <c:pt idx="8">
                  <c:v>0.0234</c:v>
                </c:pt>
                <c:pt idx="9">
                  <c:v>0.0</c:v>
                </c:pt>
                <c:pt idx="10">
                  <c:v>0.0364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F6F-854C-84D0-4C07D812139D}"/>
            </c:ext>
          </c:extLst>
        </c:ser>
        <c:ser>
          <c:idx val="1"/>
          <c:order val="1"/>
          <c:tx>
            <c:strRef>
              <c:f>'Perf. Attribution_P2'!$G$42</c:f>
              <c:strCache>
                <c:ptCount val="1"/>
                <c:pt idx="0">
                  <c:v>Benchmark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'Perf. Attribution_P2'!$B$43:$B$53</c:f>
              <c:strCache>
                <c:ptCount val="11"/>
                <c:pt idx="0">
                  <c:v>Consumer Discretionary</c:v>
                </c:pt>
                <c:pt idx="1">
                  <c:v>Consumer Staples</c:v>
                </c:pt>
                <c:pt idx="2">
                  <c:v>Energy</c:v>
                </c:pt>
                <c:pt idx="3">
                  <c:v>Financials</c:v>
                </c:pt>
                <c:pt idx="4">
                  <c:v>Health Care</c:v>
                </c:pt>
                <c:pt idx="5">
                  <c:v>Industrials</c:v>
                </c:pt>
                <c:pt idx="6">
                  <c:v>Information Technology</c:v>
                </c:pt>
                <c:pt idx="7">
                  <c:v>Materials</c:v>
                </c:pt>
                <c:pt idx="8">
                  <c:v>Real Estate</c:v>
                </c:pt>
                <c:pt idx="9">
                  <c:v>Telecommunication Services</c:v>
                </c:pt>
                <c:pt idx="10">
                  <c:v>Utilities</c:v>
                </c:pt>
              </c:strCache>
            </c:strRef>
          </c:cat>
          <c:val>
            <c:numRef>
              <c:f>'Perf. Attribution_P2'!$G$43:$G$53</c:f>
              <c:numCache>
                <c:formatCode>0.00%</c:formatCode>
                <c:ptCount val="11"/>
                <c:pt idx="0">
                  <c:v>0.1929</c:v>
                </c:pt>
                <c:pt idx="1">
                  <c:v>0.1748</c:v>
                </c:pt>
                <c:pt idx="2">
                  <c:v>0.0199</c:v>
                </c:pt>
                <c:pt idx="3">
                  <c:v>0.1519</c:v>
                </c:pt>
                <c:pt idx="4">
                  <c:v>0.0807</c:v>
                </c:pt>
                <c:pt idx="5">
                  <c:v>0.146</c:v>
                </c:pt>
                <c:pt idx="6">
                  <c:v>-0.0153</c:v>
                </c:pt>
                <c:pt idx="7">
                  <c:v>0.0288</c:v>
                </c:pt>
                <c:pt idx="8">
                  <c:v>-0.0005</c:v>
                </c:pt>
                <c:pt idx="9">
                  <c:v>0.0711</c:v>
                </c:pt>
                <c:pt idx="10">
                  <c:v>0.108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7F6F-854C-84D0-4C07D8121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8015568"/>
        <c:axId val="2057953696"/>
      </c:barChart>
      <c:catAx>
        <c:axId val="2058015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953696"/>
        <c:crosses val="autoZero"/>
        <c:auto val="1"/>
        <c:lblAlgn val="ctr"/>
        <c:lblOffset val="100"/>
        <c:noMultiLvlLbl val="0"/>
      </c:catAx>
      <c:valAx>
        <c:axId val="205795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01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Performance Attribution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'Perf. Attribution_P2'!$I$41</c:f>
              <c:strCache>
                <c:ptCount val="1"/>
                <c:pt idx="0">
                  <c:v>Allocation effect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'Perf. Attribution_P2'!$B$43:$B$53</c:f>
              <c:strCache>
                <c:ptCount val="11"/>
                <c:pt idx="0">
                  <c:v>Consumer Discretionary</c:v>
                </c:pt>
                <c:pt idx="1">
                  <c:v>Consumer Staples</c:v>
                </c:pt>
                <c:pt idx="2">
                  <c:v>Energy</c:v>
                </c:pt>
                <c:pt idx="3">
                  <c:v>Financials</c:v>
                </c:pt>
                <c:pt idx="4">
                  <c:v>Health Care</c:v>
                </c:pt>
                <c:pt idx="5">
                  <c:v>Industrials</c:v>
                </c:pt>
                <c:pt idx="6">
                  <c:v>Information Technology</c:v>
                </c:pt>
                <c:pt idx="7">
                  <c:v>Materials</c:v>
                </c:pt>
                <c:pt idx="8">
                  <c:v>Real Estate</c:v>
                </c:pt>
                <c:pt idx="9">
                  <c:v>Telecommunication Services</c:v>
                </c:pt>
                <c:pt idx="10">
                  <c:v>Utilities</c:v>
                </c:pt>
              </c:strCache>
            </c:strRef>
          </c:cat>
          <c:val>
            <c:numRef>
              <c:f>'Perf. Attribution_P2'!$I$43:$I$53</c:f>
              <c:numCache>
                <c:formatCode>0.00%</c:formatCode>
                <c:ptCount val="11"/>
                <c:pt idx="0">
                  <c:v>0.00887317717999999</c:v>
                </c:pt>
                <c:pt idx="1">
                  <c:v>0.00248570244</c:v>
                </c:pt>
                <c:pt idx="2">
                  <c:v>0.00650417013</c:v>
                </c:pt>
                <c:pt idx="3">
                  <c:v>-0.00260438646</c:v>
                </c:pt>
                <c:pt idx="4">
                  <c:v>0.00153290258</c:v>
                </c:pt>
                <c:pt idx="5">
                  <c:v>0.0010940985</c:v>
                </c:pt>
                <c:pt idx="6">
                  <c:v>0.00967126102</c:v>
                </c:pt>
                <c:pt idx="7">
                  <c:v>0.00283304435</c:v>
                </c:pt>
                <c:pt idx="8">
                  <c:v>-0.00162508311</c:v>
                </c:pt>
                <c:pt idx="9">
                  <c:v>0.00254956968</c:v>
                </c:pt>
                <c:pt idx="10">
                  <c:v>-0.00149732498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8B7-5543-A8FE-34163C9599DA}"/>
            </c:ext>
          </c:extLst>
        </c:ser>
        <c:ser>
          <c:idx val="1"/>
          <c:order val="1"/>
          <c:tx>
            <c:strRef>
              <c:f>'Perf. Attribution_P2'!$J$41</c:f>
              <c:strCache>
                <c:ptCount val="1"/>
                <c:pt idx="0">
                  <c:v>Selection effect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'Perf. Attribution_P2'!$B$43:$B$53</c:f>
              <c:strCache>
                <c:ptCount val="11"/>
                <c:pt idx="0">
                  <c:v>Consumer Discretionary</c:v>
                </c:pt>
                <c:pt idx="1">
                  <c:v>Consumer Staples</c:v>
                </c:pt>
                <c:pt idx="2">
                  <c:v>Energy</c:v>
                </c:pt>
                <c:pt idx="3">
                  <c:v>Financials</c:v>
                </c:pt>
                <c:pt idx="4">
                  <c:v>Health Care</c:v>
                </c:pt>
                <c:pt idx="5">
                  <c:v>Industrials</c:v>
                </c:pt>
                <c:pt idx="6">
                  <c:v>Information Technology</c:v>
                </c:pt>
                <c:pt idx="7">
                  <c:v>Materials</c:v>
                </c:pt>
                <c:pt idx="8">
                  <c:v>Real Estate</c:v>
                </c:pt>
                <c:pt idx="9">
                  <c:v>Telecommunication Services</c:v>
                </c:pt>
                <c:pt idx="10">
                  <c:v>Utilities</c:v>
                </c:pt>
              </c:strCache>
            </c:strRef>
          </c:cat>
          <c:val>
            <c:numRef>
              <c:f>'Perf. Attribution_P2'!$J$43:$J$53</c:f>
              <c:numCache>
                <c:formatCode>0.00%</c:formatCode>
                <c:ptCount val="11"/>
                <c:pt idx="0">
                  <c:v>-0.044352</c:v>
                </c:pt>
                <c:pt idx="1">
                  <c:v>-0.0188</c:v>
                </c:pt>
                <c:pt idx="2">
                  <c:v>0.0</c:v>
                </c:pt>
                <c:pt idx="3">
                  <c:v>-0.01156</c:v>
                </c:pt>
                <c:pt idx="4">
                  <c:v>-0.001584</c:v>
                </c:pt>
                <c:pt idx="5">
                  <c:v>-0.018648</c:v>
                </c:pt>
                <c:pt idx="6">
                  <c:v>0.0</c:v>
                </c:pt>
                <c:pt idx="7">
                  <c:v>-0.000208</c:v>
                </c:pt>
                <c:pt idx="8">
                  <c:v>0.000478</c:v>
                </c:pt>
                <c:pt idx="9">
                  <c:v>0.0</c:v>
                </c:pt>
                <c:pt idx="10">
                  <c:v>-0.011456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8B7-5543-A8FE-34163C959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91879696"/>
        <c:axId val="2058074480"/>
      </c:barChart>
      <c:catAx>
        <c:axId val="20918796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074480"/>
        <c:crosses val="autoZero"/>
        <c:auto val="1"/>
        <c:lblAlgn val="ctr"/>
        <c:lblOffset val="100"/>
        <c:noMultiLvlLbl val="0"/>
      </c:catAx>
      <c:valAx>
        <c:axId val="2058074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87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Weights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'Returns&amp;Weights_Port3'!$C$42</c:f>
              <c:strCache>
                <c:ptCount val="1"/>
                <c:pt idx="0">
                  <c:v>Portfolio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'Returns&amp;Weights_Port3'!$B$43:$B$53</c:f>
              <c:strCache>
                <c:ptCount val="11"/>
                <c:pt idx="0">
                  <c:v>Consumer Discretionary</c:v>
                </c:pt>
                <c:pt idx="1">
                  <c:v>Consumer Staples</c:v>
                </c:pt>
                <c:pt idx="2">
                  <c:v>Energy</c:v>
                </c:pt>
                <c:pt idx="3">
                  <c:v>Financials</c:v>
                </c:pt>
                <c:pt idx="4">
                  <c:v>Health Care</c:v>
                </c:pt>
                <c:pt idx="5">
                  <c:v>Industrials</c:v>
                </c:pt>
                <c:pt idx="6">
                  <c:v>Information Technology</c:v>
                </c:pt>
                <c:pt idx="7">
                  <c:v>Materials</c:v>
                </c:pt>
                <c:pt idx="8">
                  <c:v>Real Estate</c:v>
                </c:pt>
                <c:pt idx="9">
                  <c:v>Telecommunication Services</c:v>
                </c:pt>
                <c:pt idx="10">
                  <c:v>Utilities</c:v>
                </c:pt>
              </c:strCache>
            </c:strRef>
          </c:cat>
          <c:val>
            <c:numRef>
              <c:f>'Returns&amp;Weights_Port3'!$C$43:$C$53</c:f>
              <c:numCache>
                <c:formatCode>0.00%</c:formatCode>
                <c:ptCount val="11"/>
                <c:pt idx="0">
                  <c:v>0.28</c:v>
                </c:pt>
                <c:pt idx="1">
                  <c:v>0.2</c:v>
                </c:pt>
                <c:pt idx="2">
                  <c:v>0.0</c:v>
                </c:pt>
                <c:pt idx="3">
                  <c:v>0.1</c:v>
                </c:pt>
                <c:pt idx="4">
                  <c:v>0.04</c:v>
                </c:pt>
                <c:pt idx="5">
                  <c:v>0.18</c:v>
                </c:pt>
                <c:pt idx="6">
                  <c:v>0.0</c:v>
                </c:pt>
                <c:pt idx="7">
                  <c:v>0.02</c:v>
                </c:pt>
                <c:pt idx="8">
                  <c:v>0.02</c:v>
                </c:pt>
                <c:pt idx="9">
                  <c:v>0.0</c:v>
                </c:pt>
                <c:pt idx="10">
                  <c:v>0.16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388-5C45-BB86-B79EA1D4B800}"/>
            </c:ext>
          </c:extLst>
        </c:ser>
        <c:ser>
          <c:idx val="1"/>
          <c:order val="1"/>
          <c:tx>
            <c:strRef>
              <c:f>'Returns&amp;Weights_Port3'!$D$42</c:f>
              <c:strCache>
                <c:ptCount val="1"/>
                <c:pt idx="0">
                  <c:v>Benchmark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'Returns&amp;Weights_Port3'!$B$43:$B$53</c:f>
              <c:strCache>
                <c:ptCount val="11"/>
                <c:pt idx="0">
                  <c:v>Consumer Discretionary</c:v>
                </c:pt>
                <c:pt idx="1">
                  <c:v>Consumer Staples</c:v>
                </c:pt>
                <c:pt idx="2">
                  <c:v>Energy</c:v>
                </c:pt>
                <c:pt idx="3">
                  <c:v>Financials</c:v>
                </c:pt>
                <c:pt idx="4">
                  <c:v>Health Care</c:v>
                </c:pt>
                <c:pt idx="5">
                  <c:v>Industrials</c:v>
                </c:pt>
                <c:pt idx="6">
                  <c:v>Information Technology</c:v>
                </c:pt>
                <c:pt idx="7">
                  <c:v>Materials</c:v>
                </c:pt>
                <c:pt idx="8">
                  <c:v>Real Estate</c:v>
                </c:pt>
                <c:pt idx="9">
                  <c:v>Telecommunication Services</c:v>
                </c:pt>
                <c:pt idx="10">
                  <c:v>Utilities</c:v>
                </c:pt>
              </c:strCache>
            </c:strRef>
          </c:cat>
          <c:val>
            <c:numRef>
              <c:f>'Returns&amp;Weights_Port3'!$D$43:$D$53</c:f>
              <c:numCache>
                <c:formatCode>0.00%</c:formatCode>
                <c:ptCount val="11"/>
                <c:pt idx="0">
                  <c:v>0.1554</c:v>
                </c:pt>
                <c:pt idx="1">
                  <c:v>0.1532</c:v>
                </c:pt>
                <c:pt idx="2">
                  <c:v>0.0639</c:v>
                </c:pt>
                <c:pt idx="3">
                  <c:v>0.1862</c:v>
                </c:pt>
                <c:pt idx="4">
                  <c:v>0.0774</c:v>
                </c:pt>
                <c:pt idx="5">
                  <c:v>0.135</c:v>
                </c:pt>
                <c:pt idx="6">
                  <c:v>0.0706</c:v>
                </c:pt>
                <c:pt idx="7">
                  <c:v>0.0505</c:v>
                </c:pt>
                <c:pt idx="8">
                  <c:v>0.0067</c:v>
                </c:pt>
                <c:pt idx="9">
                  <c:v>0.0504</c:v>
                </c:pt>
                <c:pt idx="10">
                  <c:v>0.0506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388-5C45-BB86-B79EA1D4B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77172080"/>
        <c:axId val="1828468208"/>
      </c:barChart>
      <c:catAx>
        <c:axId val="1677172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468208"/>
        <c:crosses val="autoZero"/>
        <c:auto val="1"/>
        <c:lblAlgn val="ctr"/>
        <c:lblOffset val="100"/>
        <c:noMultiLvlLbl val="0"/>
      </c:catAx>
      <c:valAx>
        <c:axId val="182846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7172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'Returns&amp;Weights_Port3'!$F$42</c:f>
              <c:strCache>
                <c:ptCount val="1"/>
                <c:pt idx="0">
                  <c:v>Portfolio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'Returns&amp;Weights_Port3'!$B$43:$B$53</c:f>
              <c:strCache>
                <c:ptCount val="11"/>
                <c:pt idx="0">
                  <c:v>Consumer Discretionary</c:v>
                </c:pt>
                <c:pt idx="1">
                  <c:v>Consumer Staples</c:v>
                </c:pt>
                <c:pt idx="2">
                  <c:v>Energy</c:v>
                </c:pt>
                <c:pt idx="3">
                  <c:v>Financials</c:v>
                </c:pt>
                <c:pt idx="4">
                  <c:v>Health Care</c:v>
                </c:pt>
                <c:pt idx="5">
                  <c:v>Industrials</c:v>
                </c:pt>
                <c:pt idx="6">
                  <c:v>Information Technology</c:v>
                </c:pt>
                <c:pt idx="7">
                  <c:v>Materials</c:v>
                </c:pt>
                <c:pt idx="8">
                  <c:v>Real Estate</c:v>
                </c:pt>
                <c:pt idx="9">
                  <c:v>Telecommunication Services</c:v>
                </c:pt>
                <c:pt idx="10">
                  <c:v>Utilities</c:v>
                </c:pt>
              </c:strCache>
            </c:strRef>
          </c:cat>
          <c:val>
            <c:numRef>
              <c:f>'Returns&amp;Weights_Port3'!$F$43:$F$53</c:f>
              <c:numCache>
                <c:formatCode>0.00%</c:formatCode>
                <c:ptCount val="11"/>
                <c:pt idx="0">
                  <c:v>-0.0003</c:v>
                </c:pt>
                <c:pt idx="1">
                  <c:v>-0.057</c:v>
                </c:pt>
                <c:pt idx="2">
                  <c:v>0.0</c:v>
                </c:pt>
                <c:pt idx="3">
                  <c:v>0.0466</c:v>
                </c:pt>
                <c:pt idx="4">
                  <c:v>0.0646</c:v>
                </c:pt>
                <c:pt idx="5">
                  <c:v>0.028</c:v>
                </c:pt>
                <c:pt idx="6">
                  <c:v>0.0</c:v>
                </c:pt>
                <c:pt idx="7">
                  <c:v>0.0015</c:v>
                </c:pt>
                <c:pt idx="8">
                  <c:v>0.0045</c:v>
                </c:pt>
                <c:pt idx="9">
                  <c:v>0.0</c:v>
                </c:pt>
                <c:pt idx="10">
                  <c:v>-0.0086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9A4-3845-A6CB-13CBC6F1AFDF}"/>
            </c:ext>
          </c:extLst>
        </c:ser>
        <c:ser>
          <c:idx val="1"/>
          <c:order val="1"/>
          <c:tx>
            <c:strRef>
              <c:f>'Returns&amp;Weights_Port3'!$G$42</c:f>
              <c:strCache>
                <c:ptCount val="1"/>
                <c:pt idx="0">
                  <c:v>Benchmark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'Returns&amp;Weights_Port3'!$B$43:$B$53</c:f>
              <c:strCache>
                <c:ptCount val="11"/>
                <c:pt idx="0">
                  <c:v>Consumer Discretionary</c:v>
                </c:pt>
                <c:pt idx="1">
                  <c:v>Consumer Staples</c:v>
                </c:pt>
                <c:pt idx="2">
                  <c:v>Energy</c:v>
                </c:pt>
                <c:pt idx="3">
                  <c:v>Financials</c:v>
                </c:pt>
                <c:pt idx="4">
                  <c:v>Health Care</c:v>
                </c:pt>
                <c:pt idx="5">
                  <c:v>Industrials</c:v>
                </c:pt>
                <c:pt idx="6">
                  <c:v>Information Technology</c:v>
                </c:pt>
                <c:pt idx="7">
                  <c:v>Materials</c:v>
                </c:pt>
                <c:pt idx="8">
                  <c:v>Real Estate</c:v>
                </c:pt>
                <c:pt idx="9">
                  <c:v>Telecommunication Services</c:v>
                </c:pt>
                <c:pt idx="10">
                  <c:v>Utilities</c:v>
                </c:pt>
              </c:strCache>
            </c:strRef>
          </c:cat>
          <c:val>
            <c:numRef>
              <c:f>'Returns&amp;Weights_Port3'!$G$43:$G$53</c:f>
              <c:numCache>
                <c:formatCode>0.00%</c:formatCode>
                <c:ptCount val="11"/>
                <c:pt idx="0">
                  <c:v>0.1065</c:v>
                </c:pt>
                <c:pt idx="1">
                  <c:v>0.08</c:v>
                </c:pt>
                <c:pt idx="2">
                  <c:v>0.0928</c:v>
                </c:pt>
                <c:pt idx="3">
                  <c:v>0.0822</c:v>
                </c:pt>
                <c:pt idx="4">
                  <c:v>0.0784</c:v>
                </c:pt>
                <c:pt idx="5">
                  <c:v>0.0521</c:v>
                </c:pt>
                <c:pt idx="6">
                  <c:v>0.0157</c:v>
                </c:pt>
                <c:pt idx="7">
                  <c:v>0.0373</c:v>
                </c:pt>
                <c:pt idx="8">
                  <c:v>0.0234</c:v>
                </c:pt>
                <c:pt idx="9">
                  <c:v>0.0425</c:v>
                </c:pt>
                <c:pt idx="10">
                  <c:v>0.0581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9A4-3845-A6CB-13CBC6F1A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39576384"/>
        <c:axId val="1639581328"/>
      </c:barChart>
      <c:catAx>
        <c:axId val="163957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581328"/>
        <c:crosses val="autoZero"/>
        <c:auto val="1"/>
        <c:lblAlgn val="ctr"/>
        <c:lblOffset val="100"/>
        <c:noMultiLvlLbl val="0"/>
      </c:catAx>
      <c:valAx>
        <c:axId val="163958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57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Performance attribution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'Returns&amp;Weights_Port3'!$I$41</c:f>
              <c:strCache>
                <c:ptCount val="1"/>
                <c:pt idx="0">
                  <c:v>Allocation effect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'Returns&amp;Weights_Port3'!$B$43:$B$53</c:f>
              <c:strCache>
                <c:ptCount val="11"/>
                <c:pt idx="0">
                  <c:v>Consumer Discretionary</c:v>
                </c:pt>
                <c:pt idx="1">
                  <c:v>Consumer Staples</c:v>
                </c:pt>
                <c:pt idx="2">
                  <c:v>Energy</c:v>
                </c:pt>
                <c:pt idx="3">
                  <c:v>Financials</c:v>
                </c:pt>
                <c:pt idx="4">
                  <c:v>Health Care</c:v>
                </c:pt>
                <c:pt idx="5">
                  <c:v>Industrials</c:v>
                </c:pt>
                <c:pt idx="6">
                  <c:v>Information Technology</c:v>
                </c:pt>
                <c:pt idx="7">
                  <c:v>Materials</c:v>
                </c:pt>
                <c:pt idx="8">
                  <c:v>Real Estate</c:v>
                </c:pt>
                <c:pt idx="9">
                  <c:v>Telecommunication Services</c:v>
                </c:pt>
                <c:pt idx="10">
                  <c:v>Utilities</c:v>
                </c:pt>
              </c:strCache>
            </c:strRef>
          </c:cat>
          <c:val>
            <c:numRef>
              <c:f>'Returns&amp;Weights_Port3'!$I$42:$I$53</c:f>
              <c:numCache>
                <c:formatCode>0.00%</c:formatCode>
                <c:ptCount val="12"/>
                <c:pt idx="1">
                  <c:v>0.004376695862</c:v>
                </c:pt>
                <c:pt idx="2">
                  <c:v>0.000403695396</c:v>
                </c:pt>
                <c:pt idx="3">
                  <c:v>-0.001369119483</c:v>
                </c:pt>
                <c:pt idx="4">
                  <c:v>-0.000933198613999999</c:v>
                </c:pt>
                <c:pt idx="5">
                  <c:v>-0.000262771278</c:v>
                </c:pt>
                <c:pt idx="6">
                  <c:v>-0.00086733135</c:v>
                </c:pt>
                <c:pt idx="7">
                  <c:v>0.003930586518</c:v>
                </c:pt>
                <c:pt idx="8">
                  <c:v>0.001039257915</c:v>
                </c:pt>
                <c:pt idx="9">
                  <c:v>-0.000638054599</c:v>
                </c:pt>
                <c:pt idx="10">
                  <c:v>0.001455251112</c:v>
                </c:pt>
                <c:pt idx="11">
                  <c:v>-0.001452178882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800-574D-9835-FF54BD6FA16C}"/>
            </c:ext>
          </c:extLst>
        </c:ser>
        <c:ser>
          <c:idx val="1"/>
          <c:order val="1"/>
          <c:tx>
            <c:strRef>
              <c:f>'Returns&amp;Weights_Port3'!$J$41</c:f>
              <c:strCache>
                <c:ptCount val="1"/>
                <c:pt idx="0">
                  <c:v>Selection effect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'Returns&amp;Weights_Port3'!$B$43:$B$53</c:f>
              <c:strCache>
                <c:ptCount val="11"/>
                <c:pt idx="0">
                  <c:v>Consumer Discretionary</c:v>
                </c:pt>
                <c:pt idx="1">
                  <c:v>Consumer Staples</c:v>
                </c:pt>
                <c:pt idx="2">
                  <c:v>Energy</c:v>
                </c:pt>
                <c:pt idx="3">
                  <c:v>Financials</c:v>
                </c:pt>
                <c:pt idx="4">
                  <c:v>Health Care</c:v>
                </c:pt>
                <c:pt idx="5">
                  <c:v>Industrials</c:v>
                </c:pt>
                <c:pt idx="6">
                  <c:v>Information Technology</c:v>
                </c:pt>
                <c:pt idx="7">
                  <c:v>Materials</c:v>
                </c:pt>
                <c:pt idx="8">
                  <c:v>Real Estate</c:v>
                </c:pt>
                <c:pt idx="9">
                  <c:v>Telecommunication Services</c:v>
                </c:pt>
                <c:pt idx="10">
                  <c:v>Utilities</c:v>
                </c:pt>
              </c:strCache>
            </c:strRef>
          </c:cat>
          <c:val>
            <c:numRef>
              <c:f>'Returns&amp;Weights_Port3'!$J$42:$J$53</c:f>
              <c:numCache>
                <c:formatCode>0.00%</c:formatCode>
                <c:ptCount val="12"/>
                <c:pt idx="1">
                  <c:v>-0.029904</c:v>
                </c:pt>
                <c:pt idx="2">
                  <c:v>-0.0274</c:v>
                </c:pt>
                <c:pt idx="3">
                  <c:v>0.0</c:v>
                </c:pt>
                <c:pt idx="4">
                  <c:v>-0.00356</c:v>
                </c:pt>
                <c:pt idx="5">
                  <c:v>-0.000552</c:v>
                </c:pt>
                <c:pt idx="6">
                  <c:v>-0.004338</c:v>
                </c:pt>
                <c:pt idx="7">
                  <c:v>0.0</c:v>
                </c:pt>
                <c:pt idx="8">
                  <c:v>-0.000716</c:v>
                </c:pt>
                <c:pt idx="9">
                  <c:v>-0.000378</c:v>
                </c:pt>
                <c:pt idx="10">
                  <c:v>0.0</c:v>
                </c:pt>
                <c:pt idx="11">
                  <c:v>-0.010672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800-574D-9835-FF54BD6FA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39739808"/>
        <c:axId val="2012740848"/>
      </c:barChart>
      <c:catAx>
        <c:axId val="16397398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2740848"/>
        <c:crosses val="autoZero"/>
        <c:auto val="1"/>
        <c:lblAlgn val="ctr"/>
        <c:lblOffset val="100"/>
        <c:noMultiLvlLbl val="0"/>
      </c:catAx>
      <c:valAx>
        <c:axId val="2012740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73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Weights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'Perf. Attribution_P4'!$C$42</c:f>
              <c:strCache>
                <c:ptCount val="1"/>
                <c:pt idx="0">
                  <c:v>Portfolio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'Perf. Attribution_P4'!$B$41:$B$53</c:f>
              <c:strCache>
                <c:ptCount val="13"/>
                <c:pt idx="0">
                  <c:v>Sectors:</c:v>
                </c:pt>
                <c:pt idx="2">
                  <c:v>Consumer Discretionary</c:v>
                </c:pt>
                <c:pt idx="3">
                  <c:v>Consumer Staples</c:v>
                </c:pt>
                <c:pt idx="4">
                  <c:v>Energy</c:v>
                </c:pt>
                <c:pt idx="5">
                  <c:v>Financials</c:v>
                </c:pt>
                <c:pt idx="6">
                  <c:v>Health Care</c:v>
                </c:pt>
                <c:pt idx="7">
                  <c:v>Industrials</c:v>
                </c:pt>
                <c:pt idx="8">
                  <c:v>Information Technology</c:v>
                </c:pt>
                <c:pt idx="9">
                  <c:v>Materials</c:v>
                </c:pt>
                <c:pt idx="10">
                  <c:v>Real Estate</c:v>
                </c:pt>
                <c:pt idx="11">
                  <c:v>Telecommunication Services</c:v>
                </c:pt>
                <c:pt idx="12">
                  <c:v>Utilities</c:v>
                </c:pt>
              </c:strCache>
            </c:strRef>
          </c:cat>
          <c:val>
            <c:numRef>
              <c:f>'Perf. Attribution_P4'!$C$43:$C$53</c:f>
              <c:numCache>
                <c:formatCode>0.0%</c:formatCode>
                <c:ptCount val="11"/>
                <c:pt idx="0">
                  <c:v>0.27332296902452</c:v>
                </c:pt>
                <c:pt idx="1">
                  <c:v>0.09</c:v>
                </c:pt>
                <c:pt idx="2">
                  <c:v>0.01</c:v>
                </c:pt>
                <c:pt idx="3">
                  <c:v>0.169704919583719</c:v>
                </c:pt>
                <c:pt idx="4">
                  <c:v>0.02</c:v>
                </c:pt>
                <c:pt idx="5">
                  <c:v>0.235</c:v>
                </c:pt>
                <c:pt idx="6">
                  <c:v>0.0819721113917607</c:v>
                </c:pt>
                <c:pt idx="7">
                  <c:v>0.015</c:v>
                </c:pt>
                <c:pt idx="8">
                  <c:v>0.005</c:v>
                </c:pt>
                <c:pt idx="9">
                  <c:v>0.015</c:v>
                </c:pt>
                <c:pt idx="10" formatCode="0.00%">
                  <c:v>0.085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654-F24D-829F-9098412E7250}"/>
            </c:ext>
          </c:extLst>
        </c:ser>
        <c:ser>
          <c:idx val="1"/>
          <c:order val="1"/>
          <c:tx>
            <c:strRef>
              <c:f>'Perf. Attribution_P4'!$D$42</c:f>
              <c:strCache>
                <c:ptCount val="1"/>
                <c:pt idx="0">
                  <c:v>Benchmark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'Perf. Attribution_P4'!$B$41:$B$53</c:f>
              <c:strCache>
                <c:ptCount val="13"/>
                <c:pt idx="0">
                  <c:v>Sectors:</c:v>
                </c:pt>
                <c:pt idx="2">
                  <c:v>Consumer Discretionary</c:v>
                </c:pt>
                <c:pt idx="3">
                  <c:v>Consumer Staples</c:v>
                </c:pt>
                <c:pt idx="4">
                  <c:v>Energy</c:v>
                </c:pt>
                <c:pt idx="5">
                  <c:v>Financials</c:v>
                </c:pt>
                <c:pt idx="6">
                  <c:v>Health Care</c:v>
                </c:pt>
                <c:pt idx="7">
                  <c:v>Industrials</c:v>
                </c:pt>
                <c:pt idx="8">
                  <c:v>Information Technology</c:v>
                </c:pt>
                <c:pt idx="9">
                  <c:v>Materials</c:v>
                </c:pt>
                <c:pt idx="10">
                  <c:v>Real Estate</c:v>
                </c:pt>
                <c:pt idx="11">
                  <c:v>Telecommunication Services</c:v>
                </c:pt>
                <c:pt idx="12">
                  <c:v>Utilities</c:v>
                </c:pt>
              </c:strCache>
            </c:strRef>
          </c:cat>
          <c:val>
            <c:numRef>
              <c:f>'Perf. Attribution_P4'!$D$43:$D$53</c:f>
              <c:numCache>
                <c:formatCode>0.00%</c:formatCode>
                <c:ptCount val="11"/>
                <c:pt idx="0">
                  <c:v>0.157595761045612</c:v>
                </c:pt>
                <c:pt idx="1">
                  <c:v>0.148242834096399</c:v>
                </c:pt>
                <c:pt idx="2">
                  <c:v>0.064334835097514</c:v>
                </c:pt>
                <c:pt idx="3">
                  <c:v>0.187207512030026</c:v>
                </c:pt>
                <c:pt idx="4">
                  <c:v>0.0782707818883976</c:v>
                </c:pt>
                <c:pt idx="5">
                  <c:v>0.134250483457593</c:v>
                </c:pt>
                <c:pt idx="6">
                  <c:v>0.0716103880901575</c:v>
                </c:pt>
                <c:pt idx="7">
                  <c:v>0.0500304871930026</c:v>
                </c:pt>
                <c:pt idx="8" formatCode="0.000%">
                  <c:v>0.00663345669747619</c:v>
                </c:pt>
                <c:pt idx="9">
                  <c:v>0.0509774421931959</c:v>
                </c:pt>
                <c:pt idx="10" formatCode="0%">
                  <c:v>0.0508460182106263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654-F24D-829F-9098412E7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3715376"/>
        <c:axId val="1753766672"/>
      </c:barChart>
      <c:catAx>
        <c:axId val="175371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3766672"/>
        <c:crosses val="autoZero"/>
        <c:auto val="1"/>
        <c:lblAlgn val="ctr"/>
        <c:lblOffset val="100"/>
        <c:noMultiLvlLbl val="0"/>
      </c:catAx>
      <c:valAx>
        <c:axId val="175376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371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Performance</a:t>
            </a:r>
            <a:r>
              <a:rPr lang="en-US" baseline="0"/>
              <a:t> Attributio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'Perf. Attribution_P4'!$I$41:$I$42</c:f>
              <c:strCache>
                <c:ptCount val="2"/>
                <c:pt idx="0">
                  <c:v>Allocation Effect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'Perf. Attribution_P4'!$B$43:$B$53</c:f>
              <c:strCache>
                <c:ptCount val="11"/>
                <c:pt idx="0">
                  <c:v>Consumer Discretionary</c:v>
                </c:pt>
                <c:pt idx="1">
                  <c:v>Consumer Staples</c:v>
                </c:pt>
                <c:pt idx="2">
                  <c:v>Energy</c:v>
                </c:pt>
                <c:pt idx="3">
                  <c:v>Financials</c:v>
                </c:pt>
                <c:pt idx="4">
                  <c:v>Health Care</c:v>
                </c:pt>
                <c:pt idx="5">
                  <c:v>Industrials</c:v>
                </c:pt>
                <c:pt idx="6">
                  <c:v>Information Technology</c:v>
                </c:pt>
                <c:pt idx="7">
                  <c:v>Materials</c:v>
                </c:pt>
                <c:pt idx="8">
                  <c:v>Real Estate</c:v>
                </c:pt>
                <c:pt idx="9">
                  <c:v>Telecommunication Services</c:v>
                </c:pt>
                <c:pt idx="10">
                  <c:v>Utilities</c:v>
                </c:pt>
              </c:strCache>
            </c:strRef>
          </c:cat>
          <c:val>
            <c:numRef>
              <c:f>'Perf. Attribution_P4'!$I$43:$I$53</c:f>
              <c:numCache>
                <c:formatCode>0.00%</c:formatCode>
                <c:ptCount val="11"/>
                <c:pt idx="0">
                  <c:v>0.00983816322450683</c:v>
                </c:pt>
                <c:pt idx="1">
                  <c:v>0.00954465756460146</c:v>
                </c:pt>
                <c:pt idx="2">
                  <c:v>0.00126374340761298</c:v>
                </c:pt>
                <c:pt idx="3">
                  <c:v>-0.00155492257909799</c:v>
                </c:pt>
                <c:pt idx="4">
                  <c:v>-0.00054922590615524</c:v>
                </c:pt>
                <c:pt idx="5">
                  <c:v>-0.000381703294409398</c:v>
                </c:pt>
                <c:pt idx="6">
                  <c:v>8.28351810518803E-5</c:v>
                </c:pt>
                <c:pt idx="7">
                  <c:v>0.00233393703904032</c:v>
                </c:pt>
                <c:pt idx="8">
                  <c:v>9.45818761087139E-5</c:v>
                </c:pt>
                <c:pt idx="9">
                  <c:v>0.00032898800813221</c:v>
                </c:pt>
                <c:pt idx="10">
                  <c:v>-0.000575667823744534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102-7448-9455-82A10B943D42}"/>
            </c:ext>
          </c:extLst>
        </c:ser>
        <c:ser>
          <c:idx val="1"/>
          <c:order val="1"/>
          <c:tx>
            <c:strRef>
              <c:f>'Perf. Attribution_P4'!$J$41:$J$42</c:f>
              <c:strCache>
                <c:ptCount val="2"/>
                <c:pt idx="0">
                  <c:v>Selection Effect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'Perf. Attribution_P4'!$B$43:$B$53</c:f>
              <c:strCache>
                <c:ptCount val="11"/>
                <c:pt idx="0">
                  <c:v>Consumer Discretionary</c:v>
                </c:pt>
                <c:pt idx="1">
                  <c:v>Consumer Staples</c:v>
                </c:pt>
                <c:pt idx="2">
                  <c:v>Energy</c:v>
                </c:pt>
                <c:pt idx="3">
                  <c:v>Financials</c:v>
                </c:pt>
                <c:pt idx="4">
                  <c:v>Health Care</c:v>
                </c:pt>
                <c:pt idx="5">
                  <c:v>Industrials</c:v>
                </c:pt>
                <c:pt idx="6">
                  <c:v>Information Technology</c:v>
                </c:pt>
                <c:pt idx="7">
                  <c:v>Materials</c:v>
                </c:pt>
                <c:pt idx="8">
                  <c:v>Real Estate</c:v>
                </c:pt>
                <c:pt idx="9">
                  <c:v>Telecommunication Services</c:v>
                </c:pt>
                <c:pt idx="10">
                  <c:v>Utilities</c:v>
                </c:pt>
              </c:strCache>
            </c:strRef>
          </c:cat>
          <c:val>
            <c:numRef>
              <c:f>'Perf. Attribution_P4'!$J$43:$J$53</c:f>
              <c:numCache>
                <c:formatCode>0.00%</c:formatCode>
                <c:ptCount val="11"/>
                <c:pt idx="0">
                  <c:v>-0.0554779633053944</c:v>
                </c:pt>
                <c:pt idx="1">
                  <c:v>0.0121176038323668</c:v>
                </c:pt>
                <c:pt idx="2">
                  <c:v>0.000365533806145026</c:v>
                </c:pt>
                <c:pt idx="3">
                  <c:v>0.00954793881406798</c:v>
                </c:pt>
                <c:pt idx="4">
                  <c:v>-0.000883060823431445</c:v>
                </c:pt>
                <c:pt idx="5">
                  <c:v>0.0435190975013109</c:v>
                </c:pt>
                <c:pt idx="6">
                  <c:v>-0.00530868451516536</c:v>
                </c:pt>
                <c:pt idx="7">
                  <c:v>0.00184216237851263</c:v>
                </c:pt>
                <c:pt idx="8">
                  <c:v>3.39585372916185E-5</c:v>
                </c:pt>
                <c:pt idx="9">
                  <c:v>0.000271843129648351</c:v>
                </c:pt>
                <c:pt idx="10">
                  <c:v>-0.0021580324797535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102-7448-9455-82A10B943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3522096"/>
        <c:axId val="1753523872"/>
      </c:barChart>
      <c:catAx>
        <c:axId val="175352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3523872"/>
        <c:crosses val="autoZero"/>
        <c:auto val="1"/>
        <c:lblAlgn val="ctr"/>
        <c:lblOffset val="100"/>
        <c:noMultiLvlLbl val="0"/>
      </c:catAx>
      <c:valAx>
        <c:axId val="175352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352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782600727495064"/>
          <c:y val="0.231813631465169"/>
          <c:w val="0.895240417364646"/>
          <c:h val="0.74432063726823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'Perf. Attribution_P4'!$F$42</c:f>
              <c:strCache>
                <c:ptCount val="1"/>
                <c:pt idx="0">
                  <c:v>Portfolio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'Perf. Attribution_P4'!$B$43:$B$53</c:f>
              <c:strCache>
                <c:ptCount val="11"/>
                <c:pt idx="0">
                  <c:v>Consumer Discretionary</c:v>
                </c:pt>
                <c:pt idx="1">
                  <c:v>Consumer Staples</c:v>
                </c:pt>
                <c:pt idx="2">
                  <c:v>Energy</c:v>
                </c:pt>
                <c:pt idx="3">
                  <c:v>Financials</c:v>
                </c:pt>
                <c:pt idx="4">
                  <c:v>Health Care</c:v>
                </c:pt>
                <c:pt idx="5">
                  <c:v>Industrials</c:v>
                </c:pt>
                <c:pt idx="6">
                  <c:v>Information Technology</c:v>
                </c:pt>
                <c:pt idx="7">
                  <c:v>Materials</c:v>
                </c:pt>
                <c:pt idx="8">
                  <c:v>Real Estate</c:v>
                </c:pt>
                <c:pt idx="9">
                  <c:v>Telecommunication Services</c:v>
                </c:pt>
                <c:pt idx="10">
                  <c:v>Utilities</c:v>
                </c:pt>
              </c:strCache>
            </c:strRef>
          </c:cat>
          <c:val>
            <c:numRef>
              <c:f>'Perf. Attribution_P4'!$F$43:$F$53</c:f>
              <c:numCache>
                <c:formatCode>0.00%</c:formatCode>
                <c:ptCount val="11"/>
                <c:pt idx="0">
                  <c:v>-0.0555876028838565</c:v>
                </c:pt>
                <c:pt idx="1">
                  <c:v>0.0331396821932053</c:v>
                </c:pt>
                <c:pt idx="2">
                  <c:v>0.0756715242977552</c:v>
                </c:pt>
                <c:pt idx="3">
                  <c:v>0.207478143781036</c:v>
                </c:pt>
                <c:pt idx="4">
                  <c:v>0.0276489489864995</c:v>
                </c:pt>
                <c:pt idx="5">
                  <c:v>0.243775594400504</c:v>
                </c:pt>
                <c:pt idx="6">
                  <c:v>0.00560884502919734</c:v>
                </c:pt>
                <c:pt idx="7">
                  <c:v>0.118561527094818</c:v>
                </c:pt>
                <c:pt idx="8">
                  <c:v>0.0112653916688499</c:v>
                </c:pt>
                <c:pt idx="9">
                  <c:v>0.0713551716121741</c:v>
                </c:pt>
                <c:pt idx="10">
                  <c:v>0.0201328924899969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0D7-A242-942D-8032741D7C14}"/>
            </c:ext>
          </c:extLst>
        </c:ser>
        <c:ser>
          <c:idx val="1"/>
          <c:order val="1"/>
          <c:tx>
            <c:strRef>
              <c:f>'Perf. Attribution_P4'!$G$42</c:f>
              <c:strCache>
                <c:ptCount val="1"/>
                <c:pt idx="0">
                  <c:v>Benchmark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'Perf. Attribution_P4'!$B$43:$B$53</c:f>
              <c:strCache>
                <c:ptCount val="11"/>
                <c:pt idx="0">
                  <c:v>Consumer Discretionary</c:v>
                </c:pt>
                <c:pt idx="1">
                  <c:v>Consumer Staples</c:v>
                </c:pt>
                <c:pt idx="2">
                  <c:v>Energy</c:v>
                </c:pt>
                <c:pt idx="3">
                  <c:v>Financials</c:v>
                </c:pt>
                <c:pt idx="4">
                  <c:v>Health Care</c:v>
                </c:pt>
                <c:pt idx="5">
                  <c:v>Industrials</c:v>
                </c:pt>
                <c:pt idx="6">
                  <c:v>Information Technology</c:v>
                </c:pt>
                <c:pt idx="7">
                  <c:v>Materials</c:v>
                </c:pt>
                <c:pt idx="8">
                  <c:v>Real Estate</c:v>
                </c:pt>
                <c:pt idx="9">
                  <c:v>Telecommunication Services</c:v>
                </c:pt>
                <c:pt idx="10">
                  <c:v>Utilities</c:v>
                </c:pt>
              </c:strCache>
            </c:strRef>
          </c:cat>
          <c:val>
            <c:numRef>
              <c:f>'Perf. Attribution_P4'!$G$43:$G$53</c:f>
              <c:numCache>
                <c:formatCode>0.00%</c:formatCode>
                <c:ptCount val="11"/>
                <c:pt idx="0">
                  <c:v>0.147388252030179</c:v>
                </c:pt>
                <c:pt idx="1">
                  <c:v>-0.101500360388648</c:v>
                </c:pt>
                <c:pt idx="2">
                  <c:v>0.0391181436832526</c:v>
                </c:pt>
                <c:pt idx="3">
                  <c:v>0.15121614007785</c:v>
                </c:pt>
                <c:pt idx="4">
                  <c:v>0.0718019901580718</c:v>
                </c:pt>
                <c:pt idx="5">
                  <c:v>0.0585879454587552</c:v>
                </c:pt>
                <c:pt idx="6">
                  <c:v>0.0703709259983469</c:v>
                </c:pt>
                <c:pt idx="7">
                  <c:v>-0.00424929813935748</c:v>
                </c:pt>
                <c:pt idx="8">
                  <c:v>0.00447368421052618</c:v>
                </c:pt>
                <c:pt idx="9">
                  <c:v>0.053232296302284</c:v>
                </c:pt>
                <c:pt idx="10">
                  <c:v>0.0455215098988616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0D7-A242-942D-8032741D7C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3329728"/>
        <c:axId val="1754137408"/>
      </c:barChart>
      <c:catAx>
        <c:axId val="175332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4137408"/>
        <c:crosses val="autoZero"/>
        <c:auto val="1"/>
        <c:lblAlgn val="ctr"/>
        <c:lblOffset val="100"/>
        <c:noMultiLvlLbl val="0"/>
      </c:catAx>
      <c:valAx>
        <c:axId val="175413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332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Performance attribution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Multiperiod!$J$69</c:f>
              <c:strCache>
                <c:ptCount val="1"/>
                <c:pt idx="0">
                  <c:v>Allocation effect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Multiperiod!$A$70:$A$80</c:f>
              <c:strCache>
                <c:ptCount val="11"/>
                <c:pt idx="0">
                  <c:v>Consumer Discretionary</c:v>
                </c:pt>
                <c:pt idx="1">
                  <c:v>Consumer Staples</c:v>
                </c:pt>
                <c:pt idx="2">
                  <c:v>Energy</c:v>
                </c:pt>
                <c:pt idx="3">
                  <c:v>Financials</c:v>
                </c:pt>
                <c:pt idx="4">
                  <c:v>Health Care</c:v>
                </c:pt>
                <c:pt idx="5">
                  <c:v>Industrials</c:v>
                </c:pt>
                <c:pt idx="6">
                  <c:v>Information Technology</c:v>
                </c:pt>
                <c:pt idx="7">
                  <c:v>Materials</c:v>
                </c:pt>
                <c:pt idx="8">
                  <c:v>Real Estate</c:v>
                </c:pt>
                <c:pt idx="9">
                  <c:v>Telecommunication Services</c:v>
                </c:pt>
                <c:pt idx="10">
                  <c:v>Utilities</c:v>
                </c:pt>
              </c:strCache>
            </c:strRef>
          </c:cat>
          <c:val>
            <c:numRef>
              <c:f>Multiperiod!$J$70:$J$82</c:f>
              <c:numCache>
                <c:formatCode>0.00%</c:formatCode>
                <c:ptCount val="13"/>
                <c:pt idx="0">
                  <c:v>0.0328793920254214</c:v>
                </c:pt>
                <c:pt idx="1">
                  <c:v>0.0569067448130798</c:v>
                </c:pt>
                <c:pt idx="2">
                  <c:v>-0.00873902299463384</c:v>
                </c:pt>
                <c:pt idx="3">
                  <c:v>0.051155795561109</c:v>
                </c:pt>
                <c:pt idx="4">
                  <c:v>-0.00282654613749762</c:v>
                </c:pt>
                <c:pt idx="5">
                  <c:v>0.00677009021873768</c:v>
                </c:pt>
                <c:pt idx="6">
                  <c:v>0.00625423151324998</c:v>
                </c:pt>
                <c:pt idx="7">
                  <c:v>0.00449787698182473</c:v>
                </c:pt>
                <c:pt idx="8">
                  <c:v>0.00542812110738606</c:v>
                </c:pt>
                <c:pt idx="9">
                  <c:v>-0.00300222908104764</c:v>
                </c:pt>
                <c:pt idx="10">
                  <c:v>0.0104792396456379</c:v>
                </c:pt>
                <c:pt idx="12">
                  <c:v>0.159803693653267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689-4D49-BBFA-F09EE70867A0}"/>
            </c:ext>
          </c:extLst>
        </c:ser>
        <c:ser>
          <c:idx val="1"/>
          <c:order val="1"/>
          <c:tx>
            <c:strRef>
              <c:f>Multiperiod!$K$69</c:f>
              <c:strCache>
                <c:ptCount val="1"/>
                <c:pt idx="0">
                  <c:v>Selection Effect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Multiperiod!$A$70:$A$80</c:f>
              <c:strCache>
                <c:ptCount val="11"/>
                <c:pt idx="0">
                  <c:v>Consumer Discretionary</c:v>
                </c:pt>
                <c:pt idx="1">
                  <c:v>Consumer Staples</c:v>
                </c:pt>
                <c:pt idx="2">
                  <c:v>Energy</c:v>
                </c:pt>
                <c:pt idx="3">
                  <c:v>Financials</c:v>
                </c:pt>
                <c:pt idx="4">
                  <c:v>Health Care</c:v>
                </c:pt>
                <c:pt idx="5">
                  <c:v>Industrials</c:v>
                </c:pt>
                <c:pt idx="6">
                  <c:v>Information Technology</c:v>
                </c:pt>
                <c:pt idx="7">
                  <c:v>Materials</c:v>
                </c:pt>
                <c:pt idx="8">
                  <c:v>Real Estate</c:v>
                </c:pt>
                <c:pt idx="9">
                  <c:v>Telecommunication Services</c:v>
                </c:pt>
                <c:pt idx="10">
                  <c:v>Utilities</c:v>
                </c:pt>
              </c:strCache>
            </c:strRef>
          </c:cat>
          <c:val>
            <c:numRef>
              <c:f>Multiperiod!$K$70:$K$82</c:f>
              <c:numCache>
                <c:formatCode>0.00%</c:formatCode>
                <c:ptCount val="13"/>
                <c:pt idx="0">
                  <c:v>-0.089328578336011</c:v>
                </c:pt>
                <c:pt idx="1">
                  <c:v>0.08436879456689</c:v>
                </c:pt>
                <c:pt idx="2">
                  <c:v>0.000411868912328727</c:v>
                </c:pt>
                <c:pt idx="3">
                  <c:v>0.0210951961317683</c:v>
                </c:pt>
                <c:pt idx="4">
                  <c:v>0.00545776831423555</c:v>
                </c:pt>
                <c:pt idx="5">
                  <c:v>0.0852601223698697</c:v>
                </c:pt>
                <c:pt idx="6">
                  <c:v>-0.00597952637308723</c:v>
                </c:pt>
                <c:pt idx="7">
                  <c:v>0.00644534105150808</c:v>
                </c:pt>
                <c:pt idx="8">
                  <c:v>0.00155093355279939</c:v>
                </c:pt>
                <c:pt idx="9">
                  <c:v>0.000116471126847058</c:v>
                </c:pt>
                <c:pt idx="10">
                  <c:v>-0.00747170743520427</c:v>
                </c:pt>
                <c:pt idx="12">
                  <c:v>0.101926683881944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689-4D49-BBFA-F09EE7086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36399728"/>
        <c:axId val="1636401504"/>
      </c:barChart>
      <c:catAx>
        <c:axId val="163639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401504"/>
        <c:crosses val="autoZero"/>
        <c:auto val="1"/>
        <c:lblAlgn val="ctr"/>
        <c:lblOffset val="100"/>
        <c:noMultiLvlLbl val="0"/>
      </c:catAx>
      <c:valAx>
        <c:axId val="1636401504"/>
        <c:scaling>
          <c:orientation val="minMax"/>
          <c:max val="0.18"/>
          <c:min val="-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39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Weights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Multiperiod!$B$69</c:f>
              <c:strCache>
                <c:ptCount val="1"/>
                <c:pt idx="0">
                  <c:v>Benchmark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Multiperiod!$A$70:$A$80</c:f>
              <c:strCache>
                <c:ptCount val="11"/>
                <c:pt idx="0">
                  <c:v>Consumer Discretionary</c:v>
                </c:pt>
                <c:pt idx="1">
                  <c:v>Consumer Staples</c:v>
                </c:pt>
                <c:pt idx="2">
                  <c:v>Energy</c:v>
                </c:pt>
                <c:pt idx="3">
                  <c:v>Financials</c:v>
                </c:pt>
                <c:pt idx="4">
                  <c:v>Health Care</c:v>
                </c:pt>
                <c:pt idx="5">
                  <c:v>Industrials</c:v>
                </c:pt>
                <c:pt idx="6">
                  <c:v>Information Technology</c:v>
                </c:pt>
                <c:pt idx="7">
                  <c:v>Materials</c:v>
                </c:pt>
                <c:pt idx="8">
                  <c:v>Real Estate</c:v>
                </c:pt>
                <c:pt idx="9">
                  <c:v>Telecommunication Services</c:v>
                </c:pt>
                <c:pt idx="10">
                  <c:v>Utilities</c:v>
                </c:pt>
              </c:strCache>
            </c:strRef>
          </c:cat>
          <c:val>
            <c:numRef>
              <c:f>Multiperiod!$B$70:$B$80</c:f>
              <c:numCache>
                <c:formatCode>0.00%</c:formatCode>
                <c:ptCount val="11"/>
                <c:pt idx="0">
                  <c:v>0.155525</c:v>
                </c:pt>
                <c:pt idx="1">
                  <c:v>0.151475</c:v>
                </c:pt>
                <c:pt idx="2">
                  <c:v>0.063675</c:v>
                </c:pt>
                <c:pt idx="3">
                  <c:v>0.186925</c:v>
                </c:pt>
                <c:pt idx="4">
                  <c:v>0.07755</c:v>
                </c:pt>
                <c:pt idx="5">
                  <c:v>0.135175</c:v>
                </c:pt>
                <c:pt idx="6">
                  <c:v>0.071325</c:v>
                </c:pt>
                <c:pt idx="7">
                  <c:v>0.050475</c:v>
                </c:pt>
                <c:pt idx="8">
                  <c:v>0.0067</c:v>
                </c:pt>
                <c:pt idx="9">
                  <c:v>0.050525</c:v>
                </c:pt>
                <c:pt idx="10">
                  <c:v>0.050575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30B-1749-8B8D-2F419714A4C0}"/>
            </c:ext>
          </c:extLst>
        </c:ser>
        <c:ser>
          <c:idx val="1"/>
          <c:order val="1"/>
          <c:tx>
            <c:strRef>
              <c:f>Multiperiod!$C$69</c:f>
              <c:strCache>
                <c:ptCount val="1"/>
                <c:pt idx="0">
                  <c:v>Portfolio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Multiperiod!$A$70:$A$80</c:f>
              <c:strCache>
                <c:ptCount val="11"/>
                <c:pt idx="0">
                  <c:v>Consumer Discretionary</c:v>
                </c:pt>
                <c:pt idx="1">
                  <c:v>Consumer Staples</c:v>
                </c:pt>
                <c:pt idx="2">
                  <c:v>Energy</c:v>
                </c:pt>
                <c:pt idx="3">
                  <c:v>Financials</c:v>
                </c:pt>
                <c:pt idx="4">
                  <c:v>Health Care</c:v>
                </c:pt>
                <c:pt idx="5">
                  <c:v>Industrials</c:v>
                </c:pt>
                <c:pt idx="6">
                  <c:v>Information Technology</c:v>
                </c:pt>
                <c:pt idx="7">
                  <c:v>Materials</c:v>
                </c:pt>
                <c:pt idx="8">
                  <c:v>Real Estate</c:v>
                </c:pt>
                <c:pt idx="9">
                  <c:v>Telecommunication Services</c:v>
                </c:pt>
                <c:pt idx="10">
                  <c:v>Utilities</c:v>
                </c:pt>
              </c:strCache>
            </c:strRef>
          </c:cat>
          <c:val>
            <c:numRef>
              <c:f>Multiperiod!$C$70:$C$80</c:f>
              <c:numCache>
                <c:formatCode>0.00%</c:formatCode>
                <c:ptCount val="11"/>
                <c:pt idx="0">
                  <c:v>0.26733074225613</c:v>
                </c:pt>
                <c:pt idx="1">
                  <c:v>0.219</c:v>
                </c:pt>
                <c:pt idx="2">
                  <c:v>0.0025</c:v>
                </c:pt>
                <c:pt idx="3">
                  <c:v>0.102425</c:v>
                </c:pt>
                <c:pt idx="4">
                  <c:v>0.034</c:v>
                </c:pt>
                <c:pt idx="5">
                  <c:v>0.17475</c:v>
                </c:pt>
                <c:pt idx="6">
                  <c:v>0.0205</c:v>
                </c:pt>
                <c:pt idx="7">
                  <c:v>0.02275</c:v>
                </c:pt>
                <c:pt idx="8">
                  <c:v>0.02025</c:v>
                </c:pt>
                <c:pt idx="9">
                  <c:v>0.00375</c:v>
                </c:pt>
                <c:pt idx="10">
                  <c:v>0.13275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30B-1749-8B8D-2F419714A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8267888"/>
        <c:axId val="2021034208"/>
      </c:barChart>
      <c:catAx>
        <c:axId val="2058267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034208"/>
        <c:crosses val="autoZero"/>
        <c:auto val="1"/>
        <c:lblAlgn val="ctr"/>
        <c:lblOffset val="100"/>
        <c:noMultiLvlLbl val="0"/>
      </c:catAx>
      <c:valAx>
        <c:axId val="202103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26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520461942257218"/>
          <c:y val="0.192271799358414"/>
          <c:w val="0.425447725284339"/>
          <c:h val="0.72088764946048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Multiperiod!$E$69</c:f>
              <c:strCache>
                <c:ptCount val="1"/>
                <c:pt idx="0">
                  <c:v>Benchmark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Multiperiod!$A$70:$A$80</c:f>
              <c:strCache>
                <c:ptCount val="11"/>
                <c:pt idx="0">
                  <c:v>Consumer Discretionary</c:v>
                </c:pt>
                <c:pt idx="1">
                  <c:v>Consumer Staples</c:v>
                </c:pt>
                <c:pt idx="2">
                  <c:v>Energy</c:v>
                </c:pt>
                <c:pt idx="3">
                  <c:v>Financials</c:v>
                </c:pt>
                <c:pt idx="4">
                  <c:v>Health Care</c:v>
                </c:pt>
                <c:pt idx="5">
                  <c:v>Industrials</c:v>
                </c:pt>
                <c:pt idx="6">
                  <c:v>Information Technology</c:v>
                </c:pt>
                <c:pt idx="7">
                  <c:v>Materials</c:v>
                </c:pt>
                <c:pt idx="8">
                  <c:v>Real Estate</c:v>
                </c:pt>
                <c:pt idx="9">
                  <c:v>Telecommunication Services</c:v>
                </c:pt>
                <c:pt idx="10">
                  <c:v>Utilities</c:v>
                </c:pt>
              </c:strCache>
            </c:strRef>
          </c:cat>
          <c:val>
            <c:numRef>
              <c:f>Multiperiod!$E$70:$E$80</c:f>
              <c:numCache>
                <c:formatCode>0.00%</c:formatCode>
                <c:ptCount val="11"/>
                <c:pt idx="0">
                  <c:v>0.22220438380643</c:v>
                </c:pt>
                <c:pt idx="1">
                  <c:v>0.0204161697223999</c:v>
                </c:pt>
                <c:pt idx="2">
                  <c:v>0.110873976484519</c:v>
                </c:pt>
                <c:pt idx="3">
                  <c:v>-0.353931481310717</c:v>
                </c:pt>
                <c:pt idx="4">
                  <c:v>0.0301365058778049</c:v>
                </c:pt>
                <c:pt idx="5">
                  <c:v>-0.251924813937964</c:v>
                </c:pt>
                <c:pt idx="6">
                  <c:v>-0.0738489939742384</c:v>
                </c:pt>
                <c:pt idx="7">
                  <c:v>-0.0413454491999967</c:v>
                </c:pt>
                <c:pt idx="8">
                  <c:v>-0.00384718721917487</c:v>
                </c:pt>
                <c:pt idx="9">
                  <c:v>0.0361965324778097</c:v>
                </c:pt>
                <c:pt idx="10">
                  <c:v>0.10915208554166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00A-6A45-A054-B9B15CADE1B4}"/>
            </c:ext>
          </c:extLst>
        </c:ser>
        <c:ser>
          <c:idx val="1"/>
          <c:order val="1"/>
          <c:tx>
            <c:strRef>
              <c:f>Multiperiod!$F$69</c:f>
              <c:strCache>
                <c:ptCount val="1"/>
                <c:pt idx="0">
                  <c:v>Portfolio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Multiperiod!$A$70:$A$80</c:f>
              <c:strCache>
                <c:ptCount val="11"/>
                <c:pt idx="0">
                  <c:v>Consumer Discretionary</c:v>
                </c:pt>
                <c:pt idx="1">
                  <c:v>Consumer Staples</c:v>
                </c:pt>
                <c:pt idx="2">
                  <c:v>Energy</c:v>
                </c:pt>
                <c:pt idx="3">
                  <c:v>Financials</c:v>
                </c:pt>
                <c:pt idx="4">
                  <c:v>Health Care</c:v>
                </c:pt>
                <c:pt idx="5">
                  <c:v>Industrials</c:v>
                </c:pt>
                <c:pt idx="6">
                  <c:v>Information Technology</c:v>
                </c:pt>
                <c:pt idx="7">
                  <c:v>Materials</c:v>
                </c:pt>
                <c:pt idx="8">
                  <c:v>Real Estate</c:v>
                </c:pt>
                <c:pt idx="9">
                  <c:v>Telecommunication Services</c:v>
                </c:pt>
                <c:pt idx="10">
                  <c:v>Utilities</c:v>
                </c:pt>
              </c:strCache>
            </c:strRef>
          </c:cat>
          <c:val>
            <c:numRef>
              <c:f>Multiperiod!$F$70:$F$80</c:f>
              <c:numCache>
                <c:formatCode>0.00%</c:formatCode>
                <c:ptCount val="11"/>
                <c:pt idx="0">
                  <c:v>-0.00680525541772614</c:v>
                </c:pt>
                <c:pt idx="1">
                  <c:v>0.212869761331816</c:v>
                </c:pt>
                <c:pt idx="2">
                  <c:v>0.0757000000000001</c:v>
                </c:pt>
                <c:pt idx="3">
                  <c:v>0.32745549577676</c:v>
                </c:pt>
                <c:pt idx="4">
                  <c:v>0.163660780470535</c:v>
                </c:pt>
                <c:pt idx="5">
                  <c:v>0.426938674610816</c:v>
                </c:pt>
                <c:pt idx="6">
                  <c:v>0.00560000000000005</c:v>
                </c:pt>
                <c:pt idx="7">
                  <c:v>0.172249238182904</c:v>
                </c:pt>
                <c:pt idx="8">
                  <c:v>0.0391019490100553</c:v>
                </c:pt>
                <c:pt idx="9">
                  <c:v>0.0601</c:v>
                </c:pt>
                <c:pt idx="10">
                  <c:v>0.0902746537014192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700A-6A45-A054-B9B15CADE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35868304"/>
        <c:axId val="2043972144"/>
      </c:barChart>
      <c:catAx>
        <c:axId val="16358683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3972144"/>
        <c:crosses val="autoZero"/>
        <c:auto val="1"/>
        <c:lblAlgn val="ctr"/>
        <c:lblOffset val="100"/>
        <c:noMultiLvlLbl val="0"/>
      </c:catAx>
      <c:valAx>
        <c:axId val="2043972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586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Returns along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'Final report'!$C$4</c:f>
              <c:strCache>
                <c:ptCount val="1"/>
                <c:pt idx="0">
                  <c:v>Portfolio 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'Final report'!$B$5:$B$56</c:f>
              <c:numCache>
                <c:formatCode>m/d/yy</c:formatCode>
                <c:ptCount val="52"/>
                <c:pt idx="0">
                  <c:v>42825.0</c:v>
                </c:pt>
                <c:pt idx="1">
                  <c:v>42832.0</c:v>
                </c:pt>
                <c:pt idx="2">
                  <c:v>42839.0</c:v>
                </c:pt>
                <c:pt idx="3">
                  <c:v>42846.0</c:v>
                </c:pt>
                <c:pt idx="4">
                  <c:v>42853.0</c:v>
                </c:pt>
                <c:pt idx="5">
                  <c:v>42860.0</c:v>
                </c:pt>
                <c:pt idx="6">
                  <c:v>42867.0</c:v>
                </c:pt>
                <c:pt idx="7">
                  <c:v>42874.0</c:v>
                </c:pt>
                <c:pt idx="8">
                  <c:v>42881.0</c:v>
                </c:pt>
                <c:pt idx="9">
                  <c:v>42888.0</c:v>
                </c:pt>
                <c:pt idx="10">
                  <c:v>42895.0</c:v>
                </c:pt>
                <c:pt idx="11">
                  <c:v>42902.0</c:v>
                </c:pt>
                <c:pt idx="12">
                  <c:v>42909.0</c:v>
                </c:pt>
                <c:pt idx="13">
                  <c:v>42916.0</c:v>
                </c:pt>
                <c:pt idx="14">
                  <c:v>42923.0</c:v>
                </c:pt>
                <c:pt idx="15">
                  <c:v>42930.0</c:v>
                </c:pt>
                <c:pt idx="16">
                  <c:v>42937.0</c:v>
                </c:pt>
                <c:pt idx="17">
                  <c:v>42944.0</c:v>
                </c:pt>
                <c:pt idx="18">
                  <c:v>42951.0</c:v>
                </c:pt>
                <c:pt idx="19">
                  <c:v>42958.0</c:v>
                </c:pt>
                <c:pt idx="20">
                  <c:v>42965.0</c:v>
                </c:pt>
                <c:pt idx="21">
                  <c:v>42972.0</c:v>
                </c:pt>
                <c:pt idx="22">
                  <c:v>42979.0</c:v>
                </c:pt>
                <c:pt idx="23">
                  <c:v>42986.0</c:v>
                </c:pt>
                <c:pt idx="24">
                  <c:v>42993.0</c:v>
                </c:pt>
                <c:pt idx="25">
                  <c:v>43000.0</c:v>
                </c:pt>
                <c:pt idx="26">
                  <c:v>43007.0</c:v>
                </c:pt>
                <c:pt idx="27">
                  <c:v>43014.0</c:v>
                </c:pt>
                <c:pt idx="28">
                  <c:v>43021.0</c:v>
                </c:pt>
                <c:pt idx="29">
                  <c:v>43028.0</c:v>
                </c:pt>
                <c:pt idx="30">
                  <c:v>43035.0</c:v>
                </c:pt>
                <c:pt idx="31">
                  <c:v>43042.0</c:v>
                </c:pt>
                <c:pt idx="32">
                  <c:v>43049.0</c:v>
                </c:pt>
                <c:pt idx="33">
                  <c:v>43056.0</c:v>
                </c:pt>
                <c:pt idx="34">
                  <c:v>43063.0</c:v>
                </c:pt>
                <c:pt idx="35">
                  <c:v>43070.0</c:v>
                </c:pt>
                <c:pt idx="36">
                  <c:v>43077.0</c:v>
                </c:pt>
                <c:pt idx="37">
                  <c:v>43084.0</c:v>
                </c:pt>
                <c:pt idx="38">
                  <c:v>43091.0</c:v>
                </c:pt>
                <c:pt idx="39">
                  <c:v>43098.0</c:v>
                </c:pt>
                <c:pt idx="40">
                  <c:v>43105.0</c:v>
                </c:pt>
                <c:pt idx="41">
                  <c:v>43112.0</c:v>
                </c:pt>
                <c:pt idx="42">
                  <c:v>43119.0</c:v>
                </c:pt>
                <c:pt idx="43">
                  <c:v>43126.0</c:v>
                </c:pt>
                <c:pt idx="44">
                  <c:v>43133.0</c:v>
                </c:pt>
                <c:pt idx="45">
                  <c:v>43140.0</c:v>
                </c:pt>
                <c:pt idx="46">
                  <c:v>43147.0</c:v>
                </c:pt>
                <c:pt idx="47">
                  <c:v>43154.0</c:v>
                </c:pt>
                <c:pt idx="48">
                  <c:v>43161.0</c:v>
                </c:pt>
                <c:pt idx="49">
                  <c:v>43168.0</c:v>
                </c:pt>
                <c:pt idx="50">
                  <c:v>43175.0</c:v>
                </c:pt>
                <c:pt idx="51">
                  <c:v>43182.0</c:v>
                </c:pt>
              </c:numCache>
            </c:numRef>
          </c:cat>
          <c:val>
            <c:numRef>
              <c:f>'Final report'!$C$5:$C$56</c:f>
              <c:numCache>
                <c:formatCode>0.000%</c:formatCode>
                <c:ptCount val="52"/>
                <c:pt idx="0">
                  <c:v>0.0170586464687408</c:v>
                </c:pt>
                <c:pt idx="1">
                  <c:v>0.00133545425031569</c:v>
                </c:pt>
                <c:pt idx="2">
                  <c:v>-0.00511594615319689</c:v>
                </c:pt>
                <c:pt idx="3">
                  <c:v>-0.0117526284030841</c:v>
                </c:pt>
                <c:pt idx="4">
                  <c:v>0.0270843535346304</c:v>
                </c:pt>
                <c:pt idx="5">
                  <c:v>0.0175062427473155</c:v>
                </c:pt>
                <c:pt idx="6">
                  <c:v>0.000561368771926088</c:v>
                </c:pt>
                <c:pt idx="7">
                  <c:v>-0.0179923005621343</c:v>
                </c:pt>
                <c:pt idx="8">
                  <c:v>0.0052903560868167</c:v>
                </c:pt>
                <c:pt idx="9">
                  <c:v>0.0136393026698891</c:v>
                </c:pt>
                <c:pt idx="10">
                  <c:v>0.000243516066879746</c:v>
                </c:pt>
                <c:pt idx="11">
                  <c:v>-0.00323829561973169</c:v>
                </c:pt>
                <c:pt idx="12">
                  <c:v>-0.00334014769413228</c:v>
                </c:pt>
                <c:pt idx="13">
                  <c:v>-0.0310766474148359</c:v>
                </c:pt>
                <c:pt idx="14">
                  <c:v>0.00403002474347131</c:v>
                </c:pt>
                <c:pt idx="15">
                  <c:v>0.0208296717104186</c:v>
                </c:pt>
                <c:pt idx="16">
                  <c:v>-0.0161599602372973</c:v>
                </c:pt>
                <c:pt idx="17">
                  <c:v>0.0100837355310076</c:v>
                </c:pt>
                <c:pt idx="18">
                  <c:v>0.0193198986836537</c:v>
                </c:pt>
                <c:pt idx="19">
                  <c:v>-0.027253047604316</c:v>
                </c:pt>
                <c:pt idx="20">
                  <c:v>0.0119346782761366</c:v>
                </c:pt>
                <c:pt idx="21">
                  <c:v>-0.00201838733424462</c:v>
                </c:pt>
                <c:pt idx="22">
                  <c:v>0.00362921303026389</c:v>
                </c:pt>
                <c:pt idx="23">
                  <c:v>0.0048049444976355</c:v>
                </c:pt>
                <c:pt idx="24">
                  <c:v>0.014201932727673</c:v>
                </c:pt>
                <c:pt idx="25">
                  <c:v>-0.00467506269805638</c:v>
                </c:pt>
                <c:pt idx="26">
                  <c:v>0.0117651202961626</c:v>
                </c:pt>
                <c:pt idx="27">
                  <c:v>-0.000274191297742335</c:v>
                </c:pt>
                <c:pt idx="28">
                  <c:v>0.00771993355893811</c:v>
                </c:pt>
                <c:pt idx="29">
                  <c:v>-0.00727060413564268</c:v>
                </c:pt>
                <c:pt idx="30">
                  <c:v>0.0174275493296461</c:v>
                </c:pt>
                <c:pt idx="31">
                  <c:v>0.0129641036397399</c:v>
                </c:pt>
                <c:pt idx="32">
                  <c:v>-0.0181019159356311</c:v>
                </c:pt>
                <c:pt idx="33">
                  <c:v>0.00396438392431309</c:v>
                </c:pt>
                <c:pt idx="34">
                  <c:v>0.0037256382050953</c:v>
                </c:pt>
                <c:pt idx="35">
                  <c:v>-0.0136095598759996</c:v>
                </c:pt>
                <c:pt idx="36">
                  <c:v>0.0269357444129875</c:v>
                </c:pt>
                <c:pt idx="37">
                  <c:v>-0.0210164526598072</c:v>
                </c:pt>
                <c:pt idx="38">
                  <c:v>-0.00228197813881137</c:v>
                </c:pt>
                <c:pt idx="39">
                  <c:v>-0.0118617680668616</c:v>
                </c:pt>
                <c:pt idx="40">
                  <c:v>0.0246329004824819</c:v>
                </c:pt>
                <c:pt idx="41">
                  <c:v>-0.0121764771413611</c:v>
                </c:pt>
                <c:pt idx="42">
                  <c:v>0.0214063968383529</c:v>
                </c:pt>
                <c:pt idx="43">
                  <c:v>-0.0101407721121341</c:v>
                </c:pt>
                <c:pt idx="44">
                  <c:v>-0.0290040271836228</c:v>
                </c:pt>
                <c:pt idx="45">
                  <c:v>-0.0498029844322225</c:v>
                </c:pt>
                <c:pt idx="46">
                  <c:v>0.0166474444649907</c:v>
                </c:pt>
                <c:pt idx="47">
                  <c:v>0.00707933312920404</c:v>
                </c:pt>
                <c:pt idx="48">
                  <c:v>-0.0355814526059093</c:v>
                </c:pt>
                <c:pt idx="49">
                  <c:v>0.024447714532953</c:v>
                </c:pt>
                <c:pt idx="50">
                  <c:v>0.0253207640446649</c:v>
                </c:pt>
                <c:pt idx="51">
                  <c:v>-0.0269558365964403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BC8-3B4E-8505-CAE9A7A54340}"/>
            </c:ext>
          </c:extLst>
        </c:ser>
        <c:ser>
          <c:idx val="1"/>
          <c:order val="1"/>
          <c:tx>
            <c:strRef>
              <c:f>'Final report'!$D$4</c:f>
              <c:strCache>
                <c:ptCount val="1"/>
                <c:pt idx="0">
                  <c:v>Portfolio B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'Final report'!$B$5:$B$56</c:f>
              <c:numCache>
                <c:formatCode>m/d/yy</c:formatCode>
                <c:ptCount val="52"/>
                <c:pt idx="0">
                  <c:v>42825.0</c:v>
                </c:pt>
                <c:pt idx="1">
                  <c:v>42832.0</c:v>
                </c:pt>
                <c:pt idx="2">
                  <c:v>42839.0</c:v>
                </c:pt>
                <c:pt idx="3">
                  <c:v>42846.0</c:v>
                </c:pt>
                <c:pt idx="4">
                  <c:v>42853.0</c:v>
                </c:pt>
                <c:pt idx="5">
                  <c:v>42860.0</c:v>
                </c:pt>
                <c:pt idx="6">
                  <c:v>42867.0</c:v>
                </c:pt>
                <c:pt idx="7">
                  <c:v>42874.0</c:v>
                </c:pt>
                <c:pt idx="8">
                  <c:v>42881.0</c:v>
                </c:pt>
                <c:pt idx="9">
                  <c:v>42888.0</c:v>
                </c:pt>
                <c:pt idx="10">
                  <c:v>42895.0</c:v>
                </c:pt>
                <c:pt idx="11">
                  <c:v>42902.0</c:v>
                </c:pt>
                <c:pt idx="12">
                  <c:v>42909.0</c:v>
                </c:pt>
                <c:pt idx="13">
                  <c:v>42916.0</c:v>
                </c:pt>
                <c:pt idx="14">
                  <c:v>42923.0</c:v>
                </c:pt>
                <c:pt idx="15">
                  <c:v>42930.0</c:v>
                </c:pt>
                <c:pt idx="16">
                  <c:v>42937.0</c:v>
                </c:pt>
                <c:pt idx="17">
                  <c:v>42944.0</c:v>
                </c:pt>
                <c:pt idx="18">
                  <c:v>42951.0</c:v>
                </c:pt>
                <c:pt idx="19">
                  <c:v>42958.0</c:v>
                </c:pt>
                <c:pt idx="20">
                  <c:v>42965.0</c:v>
                </c:pt>
                <c:pt idx="21">
                  <c:v>42972.0</c:v>
                </c:pt>
                <c:pt idx="22">
                  <c:v>42979.0</c:v>
                </c:pt>
                <c:pt idx="23">
                  <c:v>42986.0</c:v>
                </c:pt>
                <c:pt idx="24">
                  <c:v>42993.0</c:v>
                </c:pt>
                <c:pt idx="25">
                  <c:v>43000.0</c:v>
                </c:pt>
                <c:pt idx="26">
                  <c:v>43007.0</c:v>
                </c:pt>
                <c:pt idx="27">
                  <c:v>43014.0</c:v>
                </c:pt>
                <c:pt idx="28">
                  <c:v>43021.0</c:v>
                </c:pt>
                <c:pt idx="29">
                  <c:v>43028.0</c:v>
                </c:pt>
                <c:pt idx="30">
                  <c:v>43035.0</c:v>
                </c:pt>
                <c:pt idx="31">
                  <c:v>43042.0</c:v>
                </c:pt>
                <c:pt idx="32">
                  <c:v>43049.0</c:v>
                </c:pt>
                <c:pt idx="33">
                  <c:v>43056.0</c:v>
                </c:pt>
                <c:pt idx="34">
                  <c:v>43063.0</c:v>
                </c:pt>
                <c:pt idx="35">
                  <c:v>43070.0</c:v>
                </c:pt>
                <c:pt idx="36">
                  <c:v>43077.0</c:v>
                </c:pt>
                <c:pt idx="37">
                  <c:v>43084.0</c:v>
                </c:pt>
                <c:pt idx="38">
                  <c:v>43091.0</c:v>
                </c:pt>
                <c:pt idx="39">
                  <c:v>43098.0</c:v>
                </c:pt>
                <c:pt idx="40">
                  <c:v>43105.0</c:v>
                </c:pt>
                <c:pt idx="41">
                  <c:v>43112.0</c:v>
                </c:pt>
                <c:pt idx="42">
                  <c:v>43119.0</c:v>
                </c:pt>
                <c:pt idx="43">
                  <c:v>43126.0</c:v>
                </c:pt>
                <c:pt idx="44">
                  <c:v>43133.0</c:v>
                </c:pt>
                <c:pt idx="45">
                  <c:v>43140.0</c:v>
                </c:pt>
                <c:pt idx="46">
                  <c:v>43147.0</c:v>
                </c:pt>
                <c:pt idx="47">
                  <c:v>43154.0</c:v>
                </c:pt>
                <c:pt idx="48">
                  <c:v>43161.0</c:v>
                </c:pt>
                <c:pt idx="49">
                  <c:v>43168.0</c:v>
                </c:pt>
                <c:pt idx="50">
                  <c:v>43175.0</c:v>
                </c:pt>
                <c:pt idx="51">
                  <c:v>43182.0</c:v>
                </c:pt>
              </c:numCache>
            </c:numRef>
          </c:cat>
          <c:val>
            <c:numRef>
              <c:f>'Final report'!$D$5:$D$56</c:f>
              <c:numCache>
                <c:formatCode>0.000%</c:formatCode>
                <c:ptCount val="52"/>
                <c:pt idx="0">
                  <c:v>0.0217425852087716</c:v>
                </c:pt>
                <c:pt idx="1">
                  <c:v>-0.00353623692697284</c:v>
                </c:pt>
                <c:pt idx="2">
                  <c:v>-0.00577913930177975</c:v>
                </c:pt>
                <c:pt idx="3">
                  <c:v>-0.010801218871466</c:v>
                </c:pt>
                <c:pt idx="4">
                  <c:v>0.028239280752338</c:v>
                </c:pt>
                <c:pt idx="5">
                  <c:v>0.0191835668037434</c:v>
                </c:pt>
                <c:pt idx="6">
                  <c:v>0.00238952766229773</c:v>
                </c:pt>
                <c:pt idx="7">
                  <c:v>-0.0112336873546572</c:v>
                </c:pt>
                <c:pt idx="8">
                  <c:v>0.00451912652981579</c:v>
                </c:pt>
                <c:pt idx="9">
                  <c:v>0.0166909362538866</c:v>
                </c:pt>
                <c:pt idx="10">
                  <c:v>0.00524516435715882</c:v>
                </c:pt>
                <c:pt idx="11">
                  <c:v>-0.00577076666628279</c:v>
                </c:pt>
                <c:pt idx="12">
                  <c:v>0.00138665017476166</c:v>
                </c:pt>
                <c:pt idx="13">
                  <c:v>-0.0308467185847555</c:v>
                </c:pt>
                <c:pt idx="14">
                  <c:v>0.00268734201125914</c:v>
                </c:pt>
                <c:pt idx="15">
                  <c:v>0.0234583980444187</c:v>
                </c:pt>
                <c:pt idx="16">
                  <c:v>-0.0188015342049578</c:v>
                </c:pt>
                <c:pt idx="17">
                  <c:v>-0.00511726597643145</c:v>
                </c:pt>
                <c:pt idx="18">
                  <c:v>0.0244377565338824</c:v>
                </c:pt>
                <c:pt idx="19">
                  <c:v>-0.0190862961573715</c:v>
                </c:pt>
                <c:pt idx="20">
                  <c:v>0.0159277824012377</c:v>
                </c:pt>
                <c:pt idx="21">
                  <c:v>-0.00191114079987259</c:v>
                </c:pt>
                <c:pt idx="22">
                  <c:v>-0.00131089222671057</c:v>
                </c:pt>
                <c:pt idx="23">
                  <c:v>0.00741355310214487</c:v>
                </c:pt>
                <c:pt idx="24">
                  <c:v>0.0140209632969141</c:v>
                </c:pt>
                <c:pt idx="25">
                  <c:v>0.00287463754853372</c:v>
                </c:pt>
                <c:pt idx="26">
                  <c:v>0.0134548405520133</c:v>
                </c:pt>
                <c:pt idx="27">
                  <c:v>0.00540388061615962</c:v>
                </c:pt>
                <c:pt idx="28">
                  <c:v>0.0100264244251189</c:v>
                </c:pt>
                <c:pt idx="29">
                  <c:v>-0.000389258762033717</c:v>
                </c:pt>
                <c:pt idx="30">
                  <c:v>0.0129991660226176</c:v>
                </c:pt>
                <c:pt idx="31">
                  <c:v>0.0173219924883011</c:v>
                </c:pt>
                <c:pt idx="32">
                  <c:v>-0.0196718202606062</c:v>
                </c:pt>
                <c:pt idx="33">
                  <c:v>-0.00604545311850918</c:v>
                </c:pt>
                <c:pt idx="34">
                  <c:v>0.00818759186460976</c:v>
                </c:pt>
                <c:pt idx="35">
                  <c:v>-0.00736294194563796</c:v>
                </c:pt>
                <c:pt idx="36">
                  <c:v>0.0208116706153967</c:v>
                </c:pt>
                <c:pt idx="37">
                  <c:v>-0.0115037240912617</c:v>
                </c:pt>
                <c:pt idx="38">
                  <c:v>0.000806863638454016</c:v>
                </c:pt>
                <c:pt idx="39">
                  <c:v>-0.0127040582482115</c:v>
                </c:pt>
                <c:pt idx="40">
                  <c:v>0.0252732457897795</c:v>
                </c:pt>
                <c:pt idx="41">
                  <c:v>-0.00619163549835782</c:v>
                </c:pt>
                <c:pt idx="42">
                  <c:v>0.0151333710659848</c:v>
                </c:pt>
                <c:pt idx="43">
                  <c:v>-0.0159083851391944</c:v>
                </c:pt>
                <c:pt idx="44">
                  <c:v>-0.0305912374001901</c:v>
                </c:pt>
                <c:pt idx="45">
                  <c:v>-0.0495812951376427</c:v>
                </c:pt>
                <c:pt idx="46">
                  <c:v>0.022328491774601</c:v>
                </c:pt>
                <c:pt idx="47">
                  <c:v>0.00748335421050877</c:v>
                </c:pt>
                <c:pt idx="48">
                  <c:v>-0.0366852752962415</c:v>
                </c:pt>
                <c:pt idx="49">
                  <c:v>0.0355304842971039</c:v>
                </c:pt>
                <c:pt idx="50">
                  <c:v>0.011776164406453</c:v>
                </c:pt>
                <c:pt idx="51">
                  <c:v>-0.0314952429980061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BC8-3B4E-8505-CAE9A7A54340}"/>
            </c:ext>
          </c:extLst>
        </c:ser>
        <c:ser>
          <c:idx val="2"/>
          <c:order val="2"/>
          <c:tx>
            <c:strRef>
              <c:f>'Final report'!$E$4</c:f>
              <c:strCache>
                <c:ptCount val="1"/>
                <c:pt idx="0">
                  <c:v>Portfolio C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'Final report'!$B$5:$B$56</c:f>
              <c:numCache>
                <c:formatCode>m/d/yy</c:formatCode>
                <c:ptCount val="52"/>
                <c:pt idx="0">
                  <c:v>42825.0</c:v>
                </c:pt>
                <c:pt idx="1">
                  <c:v>42832.0</c:v>
                </c:pt>
                <c:pt idx="2">
                  <c:v>42839.0</c:v>
                </c:pt>
                <c:pt idx="3">
                  <c:v>42846.0</c:v>
                </c:pt>
                <c:pt idx="4">
                  <c:v>42853.0</c:v>
                </c:pt>
                <c:pt idx="5">
                  <c:v>42860.0</c:v>
                </c:pt>
                <c:pt idx="6">
                  <c:v>42867.0</c:v>
                </c:pt>
                <c:pt idx="7">
                  <c:v>42874.0</c:v>
                </c:pt>
                <c:pt idx="8">
                  <c:v>42881.0</c:v>
                </c:pt>
                <c:pt idx="9">
                  <c:v>42888.0</c:v>
                </c:pt>
                <c:pt idx="10">
                  <c:v>42895.0</c:v>
                </c:pt>
                <c:pt idx="11">
                  <c:v>42902.0</c:v>
                </c:pt>
                <c:pt idx="12">
                  <c:v>42909.0</c:v>
                </c:pt>
                <c:pt idx="13">
                  <c:v>42916.0</c:v>
                </c:pt>
                <c:pt idx="14">
                  <c:v>42923.0</c:v>
                </c:pt>
                <c:pt idx="15">
                  <c:v>42930.0</c:v>
                </c:pt>
                <c:pt idx="16">
                  <c:v>42937.0</c:v>
                </c:pt>
                <c:pt idx="17">
                  <c:v>42944.0</c:v>
                </c:pt>
                <c:pt idx="18">
                  <c:v>42951.0</c:v>
                </c:pt>
                <c:pt idx="19">
                  <c:v>42958.0</c:v>
                </c:pt>
                <c:pt idx="20">
                  <c:v>42965.0</c:v>
                </c:pt>
                <c:pt idx="21">
                  <c:v>42972.0</c:v>
                </c:pt>
                <c:pt idx="22">
                  <c:v>42979.0</c:v>
                </c:pt>
                <c:pt idx="23">
                  <c:v>42986.0</c:v>
                </c:pt>
                <c:pt idx="24">
                  <c:v>42993.0</c:v>
                </c:pt>
                <c:pt idx="25">
                  <c:v>43000.0</c:v>
                </c:pt>
                <c:pt idx="26">
                  <c:v>43007.0</c:v>
                </c:pt>
                <c:pt idx="27">
                  <c:v>43014.0</c:v>
                </c:pt>
                <c:pt idx="28">
                  <c:v>43021.0</c:v>
                </c:pt>
                <c:pt idx="29">
                  <c:v>43028.0</c:v>
                </c:pt>
                <c:pt idx="30">
                  <c:v>43035.0</c:v>
                </c:pt>
                <c:pt idx="31">
                  <c:v>43042.0</c:v>
                </c:pt>
                <c:pt idx="32">
                  <c:v>43049.0</c:v>
                </c:pt>
                <c:pt idx="33">
                  <c:v>43056.0</c:v>
                </c:pt>
                <c:pt idx="34">
                  <c:v>43063.0</c:v>
                </c:pt>
                <c:pt idx="35">
                  <c:v>43070.0</c:v>
                </c:pt>
                <c:pt idx="36">
                  <c:v>43077.0</c:v>
                </c:pt>
                <c:pt idx="37">
                  <c:v>43084.0</c:v>
                </c:pt>
                <c:pt idx="38">
                  <c:v>43091.0</c:v>
                </c:pt>
                <c:pt idx="39">
                  <c:v>43098.0</c:v>
                </c:pt>
                <c:pt idx="40">
                  <c:v>43105.0</c:v>
                </c:pt>
                <c:pt idx="41">
                  <c:v>43112.0</c:v>
                </c:pt>
                <c:pt idx="42">
                  <c:v>43119.0</c:v>
                </c:pt>
                <c:pt idx="43">
                  <c:v>43126.0</c:v>
                </c:pt>
                <c:pt idx="44">
                  <c:v>43133.0</c:v>
                </c:pt>
                <c:pt idx="45">
                  <c:v>43140.0</c:v>
                </c:pt>
                <c:pt idx="46">
                  <c:v>43147.0</c:v>
                </c:pt>
                <c:pt idx="47">
                  <c:v>43154.0</c:v>
                </c:pt>
                <c:pt idx="48">
                  <c:v>43161.0</c:v>
                </c:pt>
                <c:pt idx="49">
                  <c:v>43168.0</c:v>
                </c:pt>
                <c:pt idx="50">
                  <c:v>43175.0</c:v>
                </c:pt>
                <c:pt idx="51">
                  <c:v>43182.0</c:v>
                </c:pt>
              </c:numCache>
            </c:numRef>
          </c:cat>
          <c:val>
            <c:numRef>
              <c:f>'Final report'!$E$5:$E$56</c:f>
              <c:numCache>
                <c:formatCode>0.000%</c:formatCode>
                <c:ptCount val="52"/>
                <c:pt idx="0">
                  <c:v>0.017909362208764</c:v>
                </c:pt>
                <c:pt idx="1">
                  <c:v>-0.0024058422517908</c:v>
                </c:pt>
                <c:pt idx="2">
                  <c:v>-0.0106598434474576</c:v>
                </c:pt>
                <c:pt idx="3">
                  <c:v>-6.81369872608307E-5</c:v>
                </c:pt>
                <c:pt idx="4">
                  <c:v>0.0326912580776589</c:v>
                </c:pt>
                <c:pt idx="5">
                  <c:v>0.0231685869242624</c:v>
                </c:pt>
                <c:pt idx="6">
                  <c:v>-0.00707743909550927</c:v>
                </c:pt>
                <c:pt idx="7">
                  <c:v>-0.0110242616276617</c:v>
                </c:pt>
                <c:pt idx="8">
                  <c:v>-0.0005814283245413</c:v>
                </c:pt>
                <c:pt idx="9">
                  <c:v>0.00928748765264798</c:v>
                </c:pt>
                <c:pt idx="10">
                  <c:v>0.00239852283551789</c:v>
                </c:pt>
                <c:pt idx="11">
                  <c:v>-0.0093257556691877</c:v>
                </c:pt>
                <c:pt idx="12">
                  <c:v>0.00738615676977639</c:v>
                </c:pt>
                <c:pt idx="13">
                  <c:v>-0.0241121364673741</c:v>
                </c:pt>
                <c:pt idx="14">
                  <c:v>0.013458840093038</c:v>
                </c:pt>
                <c:pt idx="15">
                  <c:v>0.0233758269150512</c:v>
                </c:pt>
                <c:pt idx="16">
                  <c:v>-0.0142014833075259</c:v>
                </c:pt>
                <c:pt idx="17">
                  <c:v>0.00488929967741286</c:v>
                </c:pt>
                <c:pt idx="18">
                  <c:v>0.0206305898179043</c:v>
                </c:pt>
                <c:pt idx="19">
                  <c:v>-0.0252354875906011</c:v>
                </c:pt>
                <c:pt idx="20">
                  <c:v>0.0127811264932835</c:v>
                </c:pt>
                <c:pt idx="21">
                  <c:v>-0.00889720343680451</c:v>
                </c:pt>
                <c:pt idx="22">
                  <c:v>0.00545003037429461</c:v>
                </c:pt>
                <c:pt idx="23">
                  <c:v>-0.00135818444404123</c:v>
                </c:pt>
                <c:pt idx="24">
                  <c:v>0.0238968370793403</c:v>
                </c:pt>
                <c:pt idx="25">
                  <c:v>0.0109444311093666</c:v>
                </c:pt>
                <c:pt idx="26">
                  <c:v>0.0182421214935717</c:v>
                </c:pt>
                <c:pt idx="27">
                  <c:v>-0.000821275681378649</c:v>
                </c:pt>
                <c:pt idx="28">
                  <c:v>0.0063574962946543</c:v>
                </c:pt>
                <c:pt idx="29">
                  <c:v>0.00264176783956729</c:v>
                </c:pt>
                <c:pt idx="30">
                  <c:v>0.0249786714107725</c:v>
                </c:pt>
                <c:pt idx="31">
                  <c:v>0.0147694977484566</c:v>
                </c:pt>
                <c:pt idx="32">
                  <c:v>-0.0217163190762793</c:v>
                </c:pt>
                <c:pt idx="33">
                  <c:v>-0.00028785134902927</c:v>
                </c:pt>
                <c:pt idx="34">
                  <c:v>0.0084862099968881</c:v>
                </c:pt>
                <c:pt idx="35">
                  <c:v>-0.0137800157806069</c:v>
                </c:pt>
                <c:pt idx="36">
                  <c:v>0.0204398260933189</c:v>
                </c:pt>
                <c:pt idx="37">
                  <c:v>-0.0163669181554553</c:v>
                </c:pt>
                <c:pt idx="38">
                  <c:v>0.00143228527884291</c:v>
                </c:pt>
                <c:pt idx="39">
                  <c:v>-0.0148967412120598</c:v>
                </c:pt>
                <c:pt idx="40">
                  <c:v>0.0300079603949987</c:v>
                </c:pt>
                <c:pt idx="41">
                  <c:v>0.00297473030992055</c:v>
                </c:pt>
                <c:pt idx="42">
                  <c:v>0.0240942423492509</c:v>
                </c:pt>
                <c:pt idx="43">
                  <c:v>-0.00719608040399605</c:v>
                </c:pt>
                <c:pt idx="44">
                  <c:v>-0.0302939953845258</c:v>
                </c:pt>
                <c:pt idx="45">
                  <c:v>-0.0445059373813161</c:v>
                </c:pt>
                <c:pt idx="46">
                  <c:v>0.0374738501988914</c:v>
                </c:pt>
                <c:pt idx="47">
                  <c:v>0.00751443098754472</c:v>
                </c:pt>
                <c:pt idx="48">
                  <c:v>-0.0337822135679417</c:v>
                </c:pt>
                <c:pt idx="49">
                  <c:v>0.0332850927065751</c:v>
                </c:pt>
                <c:pt idx="50">
                  <c:v>0.019807593689544</c:v>
                </c:pt>
                <c:pt idx="51">
                  <c:v>-0.0323515486781322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BC8-3B4E-8505-CAE9A7A54340}"/>
            </c:ext>
          </c:extLst>
        </c:ser>
        <c:ser>
          <c:idx val="3"/>
          <c:order val="3"/>
          <c:tx>
            <c:strRef>
              <c:f>'Final report'!$F$4</c:f>
              <c:strCache>
                <c:ptCount val="1"/>
                <c:pt idx="0">
                  <c:v>Benchmark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'Final report'!$B$5:$B$56</c:f>
              <c:numCache>
                <c:formatCode>m/d/yy</c:formatCode>
                <c:ptCount val="52"/>
                <c:pt idx="0">
                  <c:v>42825.0</c:v>
                </c:pt>
                <c:pt idx="1">
                  <c:v>42832.0</c:v>
                </c:pt>
                <c:pt idx="2">
                  <c:v>42839.0</c:v>
                </c:pt>
                <c:pt idx="3">
                  <c:v>42846.0</c:v>
                </c:pt>
                <c:pt idx="4">
                  <c:v>42853.0</c:v>
                </c:pt>
                <c:pt idx="5">
                  <c:v>42860.0</c:v>
                </c:pt>
                <c:pt idx="6">
                  <c:v>42867.0</c:v>
                </c:pt>
                <c:pt idx="7">
                  <c:v>42874.0</c:v>
                </c:pt>
                <c:pt idx="8">
                  <c:v>42881.0</c:v>
                </c:pt>
                <c:pt idx="9">
                  <c:v>42888.0</c:v>
                </c:pt>
                <c:pt idx="10">
                  <c:v>42895.0</c:v>
                </c:pt>
                <c:pt idx="11">
                  <c:v>42902.0</c:v>
                </c:pt>
                <c:pt idx="12">
                  <c:v>42909.0</c:v>
                </c:pt>
                <c:pt idx="13">
                  <c:v>42916.0</c:v>
                </c:pt>
                <c:pt idx="14">
                  <c:v>42923.0</c:v>
                </c:pt>
                <c:pt idx="15">
                  <c:v>42930.0</c:v>
                </c:pt>
                <c:pt idx="16">
                  <c:v>42937.0</c:v>
                </c:pt>
                <c:pt idx="17">
                  <c:v>42944.0</c:v>
                </c:pt>
                <c:pt idx="18">
                  <c:v>42951.0</c:v>
                </c:pt>
                <c:pt idx="19">
                  <c:v>42958.0</c:v>
                </c:pt>
                <c:pt idx="20">
                  <c:v>42965.0</c:v>
                </c:pt>
                <c:pt idx="21">
                  <c:v>42972.0</c:v>
                </c:pt>
                <c:pt idx="22">
                  <c:v>42979.0</c:v>
                </c:pt>
                <c:pt idx="23">
                  <c:v>42986.0</c:v>
                </c:pt>
                <c:pt idx="24">
                  <c:v>42993.0</c:v>
                </c:pt>
                <c:pt idx="25">
                  <c:v>43000.0</c:v>
                </c:pt>
                <c:pt idx="26">
                  <c:v>43007.0</c:v>
                </c:pt>
                <c:pt idx="27">
                  <c:v>43014.0</c:v>
                </c:pt>
                <c:pt idx="28">
                  <c:v>43021.0</c:v>
                </c:pt>
                <c:pt idx="29">
                  <c:v>43028.0</c:v>
                </c:pt>
                <c:pt idx="30">
                  <c:v>43035.0</c:v>
                </c:pt>
                <c:pt idx="31">
                  <c:v>43042.0</c:v>
                </c:pt>
                <c:pt idx="32">
                  <c:v>43049.0</c:v>
                </c:pt>
                <c:pt idx="33">
                  <c:v>43056.0</c:v>
                </c:pt>
                <c:pt idx="34">
                  <c:v>43063.0</c:v>
                </c:pt>
                <c:pt idx="35">
                  <c:v>43070.0</c:v>
                </c:pt>
                <c:pt idx="36">
                  <c:v>43077.0</c:v>
                </c:pt>
                <c:pt idx="37">
                  <c:v>43084.0</c:v>
                </c:pt>
                <c:pt idx="38">
                  <c:v>43091.0</c:v>
                </c:pt>
                <c:pt idx="39">
                  <c:v>43098.0</c:v>
                </c:pt>
                <c:pt idx="40">
                  <c:v>43105.0</c:v>
                </c:pt>
                <c:pt idx="41">
                  <c:v>43112.0</c:v>
                </c:pt>
                <c:pt idx="42">
                  <c:v>43119.0</c:v>
                </c:pt>
                <c:pt idx="43">
                  <c:v>43126.0</c:v>
                </c:pt>
                <c:pt idx="44">
                  <c:v>43133.0</c:v>
                </c:pt>
                <c:pt idx="45">
                  <c:v>43140.0</c:v>
                </c:pt>
                <c:pt idx="46">
                  <c:v>43147.0</c:v>
                </c:pt>
                <c:pt idx="47">
                  <c:v>43154.0</c:v>
                </c:pt>
                <c:pt idx="48">
                  <c:v>43161.0</c:v>
                </c:pt>
                <c:pt idx="49">
                  <c:v>43168.0</c:v>
                </c:pt>
                <c:pt idx="50">
                  <c:v>43175.0</c:v>
                </c:pt>
                <c:pt idx="51">
                  <c:v>43182.0</c:v>
                </c:pt>
              </c:numCache>
            </c:numRef>
          </c:cat>
          <c:val>
            <c:numRef>
              <c:f>'Final report'!$F$5:$F$56</c:f>
              <c:numCache>
                <c:formatCode>0.000%</c:formatCode>
                <c:ptCount val="52"/>
                <c:pt idx="0">
                  <c:v>0.0164859254097527</c:v>
                </c:pt>
                <c:pt idx="1">
                  <c:v>-0.0014653249279476</c:v>
                </c:pt>
                <c:pt idx="2">
                  <c:v>-0.0135991761542422</c:v>
                </c:pt>
                <c:pt idx="3">
                  <c:v>-0.0023171106587091</c:v>
                </c:pt>
                <c:pt idx="4">
                  <c:v>0.0346833242739668</c:v>
                </c:pt>
                <c:pt idx="5">
                  <c:v>0.0278683780997249</c:v>
                </c:pt>
                <c:pt idx="6">
                  <c:v>-0.00581339732534525</c:v>
                </c:pt>
                <c:pt idx="7">
                  <c:v>-0.013885834304691</c:v>
                </c:pt>
                <c:pt idx="8">
                  <c:v>-0.00222748194178446</c:v>
                </c:pt>
                <c:pt idx="9">
                  <c:v>0.00357639800839338</c:v>
                </c:pt>
                <c:pt idx="10">
                  <c:v>-0.00160085973127833</c:v>
                </c:pt>
                <c:pt idx="11">
                  <c:v>-0.0117649683358105</c:v>
                </c:pt>
                <c:pt idx="12">
                  <c:v>-5.64353194804079E-5</c:v>
                </c:pt>
                <c:pt idx="13">
                  <c:v>-0.0287271988441393</c:v>
                </c:pt>
                <c:pt idx="14">
                  <c:v>0.00638023405813093</c:v>
                </c:pt>
                <c:pt idx="15">
                  <c:v>0.0179280798189292</c:v>
                </c:pt>
                <c:pt idx="16">
                  <c:v>-0.0210525420171642</c:v>
                </c:pt>
                <c:pt idx="17">
                  <c:v>0.00464117785097828</c:v>
                </c:pt>
                <c:pt idx="18">
                  <c:v>0.0114426440351469</c:v>
                </c:pt>
                <c:pt idx="19">
                  <c:v>-0.0288161349827934</c:v>
                </c:pt>
                <c:pt idx="20">
                  <c:v>0.0116518022276109</c:v>
                </c:pt>
                <c:pt idx="21">
                  <c:v>-0.00217061372071625</c:v>
                </c:pt>
                <c:pt idx="22">
                  <c:v>0.00155007197801393</c:v>
                </c:pt>
                <c:pt idx="23">
                  <c:v>0.00110631032440156</c:v>
                </c:pt>
                <c:pt idx="24">
                  <c:v>0.0196827440982223</c:v>
                </c:pt>
                <c:pt idx="25">
                  <c:v>0.0073587347641193</c:v>
                </c:pt>
                <c:pt idx="26">
                  <c:v>0.0150871684239655</c:v>
                </c:pt>
                <c:pt idx="27">
                  <c:v>0.00235614837893094</c:v>
                </c:pt>
                <c:pt idx="28">
                  <c:v>0.00034135186439177</c:v>
                </c:pt>
                <c:pt idx="29">
                  <c:v>0.000149810655976523</c:v>
                </c:pt>
                <c:pt idx="30">
                  <c:v>0.0130759564948448</c:v>
                </c:pt>
                <c:pt idx="31">
                  <c:v>0.0103306746836864</c:v>
                </c:pt>
                <c:pt idx="32">
                  <c:v>-0.0260707433142906</c:v>
                </c:pt>
                <c:pt idx="33">
                  <c:v>-0.0128834424112907</c:v>
                </c:pt>
                <c:pt idx="34">
                  <c:v>0.00951948718237827</c:v>
                </c:pt>
                <c:pt idx="35">
                  <c:v>-0.0149892634653457</c:v>
                </c:pt>
                <c:pt idx="36">
                  <c:v>0.0181145554279882</c:v>
                </c:pt>
                <c:pt idx="37">
                  <c:v>-0.00860933606203606</c:v>
                </c:pt>
                <c:pt idx="38">
                  <c:v>-0.00200531943278115</c:v>
                </c:pt>
                <c:pt idx="39">
                  <c:v>-0.0139106599613327</c:v>
                </c:pt>
                <c:pt idx="40">
                  <c:v>0.0295865249603306</c:v>
                </c:pt>
                <c:pt idx="41">
                  <c:v>0.00138040763603797</c:v>
                </c:pt>
                <c:pt idx="42">
                  <c:v>0.0100924262513806</c:v>
                </c:pt>
                <c:pt idx="43">
                  <c:v>-0.000454910429232735</c:v>
                </c:pt>
                <c:pt idx="44">
                  <c:v>-0.0340323681735806</c:v>
                </c:pt>
                <c:pt idx="45">
                  <c:v>-0.0559961172543767</c:v>
                </c:pt>
                <c:pt idx="46">
                  <c:v>0.0303097724286605</c:v>
                </c:pt>
                <c:pt idx="47">
                  <c:v>0.00427804365588891</c:v>
                </c:pt>
                <c:pt idx="48">
                  <c:v>-0.0339129323019881</c:v>
                </c:pt>
                <c:pt idx="49">
                  <c:v>0.0288111888111888</c:v>
                </c:pt>
                <c:pt idx="50">
                  <c:v>0.0049290462909366</c:v>
                </c:pt>
                <c:pt idx="51">
                  <c:v>-0.0405335427939721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BC8-3B4E-8505-CAE9A7A54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2039791968"/>
        <c:axId val="2012449136"/>
      </c:barChart>
      <c:dateAx>
        <c:axId val="2039791968"/>
        <c:scaling>
          <c:orientation val="minMax"/>
        </c:scaling>
        <c:delete val="0"/>
        <c:axPos val="l"/>
        <c:numFmt formatCode="m/d/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2449136"/>
        <c:crosses val="autoZero"/>
        <c:auto val="1"/>
        <c:lblOffset val="100"/>
        <c:baseTimeUnit val="days"/>
      </c:dateAx>
      <c:valAx>
        <c:axId val="2012449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79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Portfolios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report'!$C$61</c:f>
              <c:strCache>
                <c:ptCount val="1"/>
                <c:pt idx="0">
                  <c:v>Portfolio 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'Final report'!$B$62:$B$113</c:f>
              <c:numCache>
                <c:formatCode>m/d/yy</c:formatCode>
                <c:ptCount val="52"/>
                <c:pt idx="0">
                  <c:v>42825.0</c:v>
                </c:pt>
                <c:pt idx="1">
                  <c:v>42832.0</c:v>
                </c:pt>
                <c:pt idx="2">
                  <c:v>42839.0</c:v>
                </c:pt>
                <c:pt idx="3">
                  <c:v>42846.0</c:v>
                </c:pt>
                <c:pt idx="4">
                  <c:v>42853.0</c:v>
                </c:pt>
                <c:pt idx="5">
                  <c:v>42860.0</c:v>
                </c:pt>
                <c:pt idx="6">
                  <c:v>42867.0</c:v>
                </c:pt>
                <c:pt idx="7">
                  <c:v>42874.0</c:v>
                </c:pt>
                <c:pt idx="8">
                  <c:v>42881.0</c:v>
                </c:pt>
                <c:pt idx="9">
                  <c:v>42888.0</c:v>
                </c:pt>
                <c:pt idx="10">
                  <c:v>42895.0</c:v>
                </c:pt>
                <c:pt idx="11">
                  <c:v>42902.0</c:v>
                </c:pt>
                <c:pt idx="12">
                  <c:v>42909.0</c:v>
                </c:pt>
                <c:pt idx="13">
                  <c:v>42916.0</c:v>
                </c:pt>
                <c:pt idx="14">
                  <c:v>42923.0</c:v>
                </c:pt>
                <c:pt idx="15">
                  <c:v>42930.0</c:v>
                </c:pt>
                <c:pt idx="16">
                  <c:v>42937.0</c:v>
                </c:pt>
                <c:pt idx="17">
                  <c:v>42944.0</c:v>
                </c:pt>
                <c:pt idx="18">
                  <c:v>42951.0</c:v>
                </c:pt>
                <c:pt idx="19">
                  <c:v>42958.0</c:v>
                </c:pt>
                <c:pt idx="20">
                  <c:v>42965.0</c:v>
                </c:pt>
                <c:pt idx="21">
                  <c:v>42972.0</c:v>
                </c:pt>
                <c:pt idx="22">
                  <c:v>42979.0</c:v>
                </c:pt>
                <c:pt idx="23">
                  <c:v>42986.0</c:v>
                </c:pt>
                <c:pt idx="24">
                  <c:v>42993.0</c:v>
                </c:pt>
                <c:pt idx="25">
                  <c:v>43000.0</c:v>
                </c:pt>
                <c:pt idx="26">
                  <c:v>43007.0</c:v>
                </c:pt>
                <c:pt idx="27">
                  <c:v>43014.0</c:v>
                </c:pt>
                <c:pt idx="28">
                  <c:v>43021.0</c:v>
                </c:pt>
                <c:pt idx="29">
                  <c:v>43028.0</c:v>
                </c:pt>
                <c:pt idx="30">
                  <c:v>43035.0</c:v>
                </c:pt>
                <c:pt idx="31">
                  <c:v>43042.0</c:v>
                </c:pt>
                <c:pt idx="32">
                  <c:v>43049.0</c:v>
                </c:pt>
                <c:pt idx="33">
                  <c:v>43056.0</c:v>
                </c:pt>
                <c:pt idx="34">
                  <c:v>43063.0</c:v>
                </c:pt>
                <c:pt idx="35">
                  <c:v>43070.0</c:v>
                </c:pt>
                <c:pt idx="36">
                  <c:v>43077.0</c:v>
                </c:pt>
                <c:pt idx="37">
                  <c:v>43084.0</c:v>
                </c:pt>
                <c:pt idx="38">
                  <c:v>43091.0</c:v>
                </c:pt>
                <c:pt idx="39">
                  <c:v>43098.0</c:v>
                </c:pt>
                <c:pt idx="40">
                  <c:v>43105.0</c:v>
                </c:pt>
                <c:pt idx="41">
                  <c:v>43112.0</c:v>
                </c:pt>
                <c:pt idx="42">
                  <c:v>43119.0</c:v>
                </c:pt>
                <c:pt idx="43">
                  <c:v>43126.0</c:v>
                </c:pt>
                <c:pt idx="44">
                  <c:v>43133.0</c:v>
                </c:pt>
                <c:pt idx="45">
                  <c:v>43140.0</c:v>
                </c:pt>
                <c:pt idx="46">
                  <c:v>43147.0</c:v>
                </c:pt>
                <c:pt idx="47">
                  <c:v>43154.0</c:v>
                </c:pt>
                <c:pt idx="48">
                  <c:v>43161.0</c:v>
                </c:pt>
                <c:pt idx="49">
                  <c:v>43168.0</c:v>
                </c:pt>
                <c:pt idx="50">
                  <c:v>43175.0</c:v>
                </c:pt>
                <c:pt idx="51">
                  <c:v>43182.0</c:v>
                </c:pt>
              </c:numCache>
            </c:numRef>
          </c:cat>
          <c:val>
            <c:numRef>
              <c:f>'Final report'!$C$62:$C$113</c:f>
              <c:numCache>
                <c:formatCode>0.000</c:formatCode>
                <c:ptCount val="52"/>
                <c:pt idx="0">
                  <c:v>1017.058646468741</c:v>
                </c:pt>
                <c:pt idx="1">
                  <c:v>1018.416881760988</c:v>
                </c:pt>
                <c:pt idx="2">
                  <c:v>1013.206715832392</c:v>
                </c:pt>
                <c:pt idx="3">
                  <c:v>1001.298873805704</c:v>
                </c:pt>
                <c:pt idx="4">
                  <c:v>1028.418406497686</c:v>
                </c:pt>
                <c:pt idx="5">
                  <c:v>1046.422148767641</c:v>
                </c:pt>
                <c:pt idx="6">
                  <c:v>1047.009577484211</c:v>
                </c:pt>
                <c:pt idx="7">
                  <c:v>1028.171466474682</c:v>
                </c:pt>
                <c:pt idx="8">
                  <c:v>1033.610859650637</c:v>
                </c:pt>
                <c:pt idx="9">
                  <c:v>1047.708591008297</c:v>
                </c:pt>
                <c:pt idx="10">
                  <c:v>1047.963724883615</c:v>
                </c:pt>
                <c:pt idx="11">
                  <c:v>1044.570108543687</c:v>
                </c:pt>
                <c:pt idx="12">
                  <c:v>1041.081090104275</c:v>
                </c:pt>
                <c:pt idx="13">
                  <c:v>1008.727780136851</c:v>
                </c:pt>
                <c:pt idx="14">
                  <c:v>1012.79297805023</c:v>
                </c:pt>
                <c:pt idx="15">
                  <c:v>1033.889123293633</c:v>
                </c:pt>
                <c:pt idx="16">
                  <c:v>1017.181516171434</c:v>
                </c:pt>
                <c:pt idx="17">
                  <c:v>1027.438505567536</c:v>
                </c:pt>
                <c:pt idx="18">
                  <c:v>1047.288513398785</c:v>
                </c:pt>
                <c:pt idx="19">
                  <c:v>1018.746709687675</c:v>
                </c:pt>
                <c:pt idx="20">
                  <c:v>1030.90512391267</c:v>
                </c:pt>
                <c:pt idx="21">
                  <c:v>1028.824358067757</c:v>
                </c:pt>
                <c:pt idx="22">
                  <c:v>1032.55818083391</c:v>
                </c:pt>
                <c:pt idx="23">
                  <c:v>1037.519565583396</c:v>
                </c:pt>
                <c:pt idx="24">
                  <c:v>1052.254348657456</c:v>
                </c:pt>
                <c:pt idx="25">
                  <c:v>1047.33499360318</c:v>
                </c:pt>
                <c:pt idx="26">
                  <c:v>1059.657015793302</c:v>
                </c:pt>
                <c:pt idx="27">
                  <c:v>1059.36646706098</c:v>
                </c:pt>
                <c:pt idx="28">
                  <c:v>1067.544705801258</c:v>
                </c:pt>
                <c:pt idx="29">
                  <c:v>1059.783010848275</c:v>
                </c:pt>
                <c:pt idx="30">
                  <c:v>1078.252431548555</c:v>
                </c:pt>
                <c:pt idx="31">
                  <c:v>1092.231007820952</c:v>
                </c:pt>
                <c:pt idx="32">
                  <c:v>1072.459533935087</c:v>
                </c:pt>
                <c:pt idx="33">
                  <c:v>1076.711175270896</c:v>
                </c:pt>
                <c:pt idx="34">
                  <c:v>1080.722611561338</c:v>
                </c:pt>
                <c:pt idx="35">
                  <c:v>1066.014452469947</c:v>
                </c:pt>
                <c:pt idx="36">
                  <c:v>1094.728345302228</c:v>
                </c:pt>
                <c:pt idx="37">
                  <c:v>1071.721038857835</c:v>
                </c:pt>
                <c:pt idx="38">
                  <c:v>1069.275394876257</c:v>
                </c:pt>
                <c:pt idx="39">
                  <c:v>1056.591898142633</c:v>
                </c:pt>
                <c:pt idx="40">
                  <c:v>1082.618821220177</c:v>
                </c:pt>
                <c:pt idx="41">
                  <c:v>1069.436337890783</c:v>
                </c:pt>
                <c:pt idx="42">
                  <c:v>1092.329116533027</c:v>
                </c:pt>
                <c:pt idx="43">
                  <c:v>1081.252055890817</c:v>
                </c:pt>
                <c:pt idx="44">
                  <c:v>1049.891391869412</c:v>
                </c:pt>
                <c:pt idx="45">
                  <c:v>997.6036672246152</c:v>
                </c:pt>
                <c:pt idx="46">
                  <c:v>1014.211218872808</c:v>
                </c:pt>
                <c:pt idx="47">
                  <c:v>1021.391157954585</c:v>
                </c:pt>
                <c:pt idx="48">
                  <c:v>985.0485768757288</c:v>
                </c:pt>
                <c:pt idx="49">
                  <c:v>1009.130763284278</c:v>
                </c:pt>
                <c:pt idx="50">
                  <c:v>1034.682725231612</c:v>
                </c:pt>
                <c:pt idx="51">
                  <c:v>1006.791986761109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1F-AD4C-9211-F53D21522E87}"/>
            </c:ext>
          </c:extLst>
        </c:ser>
        <c:ser>
          <c:idx val="1"/>
          <c:order val="1"/>
          <c:tx>
            <c:strRef>
              <c:f>'Final report'!$D$61</c:f>
              <c:strCache>
                <c:ptCount val="1"/>
                <c:pt idx="0">
                  <c:v>Portfolio 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'Final report'!$B$62:$B$113</c:f>
              <c:numCache>
                <c:formatCode>m/d/yy</c:formatCode>
                <c:ptCount val="52"/>
                <c:pt idx="0">
                  <c:v>42825.0</c:v>
                </c:pt>
                <c:pt idx="1">
                  <c:v>42832.0</c:v>
                </c:pt>
                <c:pt idx="2">
                  <c:v>42839.0</c:v>
                </c:pt>
                <c:pt idx="3">
                  <c:v>42846.0</c:v>
                </c:pt>
                <c:pt idx="4">
                  <c:v>42853.0</c:v>
                </c:pt>
                <c:pt idx="5">
                  <c:v>42860.0</c:v>
                </c:pt>
                <c:pt idx="6">
                  <c:v>42867.0</c:v>
                </c:pt>
                <c:pt idx="7">
                  <c:v>42874.0</c:v>
                </c:pt>
                <c:pt idx="8">
                  <c:v>42881.0</c:v>
                </c:pt>
                <c:pt idx="9">
                  <c:v>42888.0</c:v>
                </c:pt>
                <c:pt idx="10">
                  <c:v>42895.0</c:v>
                </c:pt>
                <c:pt idx="11">
                  <c:v>42902.0</c:v>
                </c:pt>
                <c:pt idx="12">
                  <c:v>42909.0</c:v>
                </c:pt>
                <c:pt idx="13">
                  <c:v>42916.0</c:v>
                </c:pt>
                <c:pt idx="14">
                  <c:v>42923.0</c:v>
                </c:pt>
                <c:pt idx="15">
                  <c:v>42930.0</c:v>
                </c:pt>
                <c:pt idx="16">
                  <c:v>42937.0</c:v>
                </c:pt>
                <c:pt idx="17">
                  <c:v>42944.0</c:v>
                </c:pt>
                <c:pt idx="18">
                  <c:v>42951.0</c:v>
                </c:pt>
                <c:pt idx="19">
                  <c:v>42958.0</c:v>
                </c:pt>
                <c:pt idx="20">
                  <c:v>42965.0</c:v>
                </c:pt>
                <c:pt idx="21">
                  <c:v>42972.0</c:v>
                </c:pt>
                <c:pt idx="22">
                  <c:v>42979.0</c:v>
                </c:pt>
                <c:pt idx="23">
                  <c:v>42986.0</c:v>
                </c:pt>
                <c:pt idx="24">
                  <c:v>42993.0</c:v>
                </c:pt>
                <c:pt idx="25">
                  <c:v>43000.0</c:v>
                </c:pt>
                <c:pt idx="26">
                  <c:v>43007.0</c:v>
                </c:pt>
                <c:pt idx="27">
                  <c:v>43014.0</c:v>
                </c:pt>
                <c:pt idx="28">
                  <c:v>43021.0</c:v>
                </c:pt>
                <c:pt idx="29">
                  <c:v>43028.0</c:v>
                </c:pt>
                <c:pt idx="30">
                  <c:v>43035.0</c:v>
                </c:pt>
                <c:pt idx="31">
                  <c:v>43042.0</c:v>
                </c:pt>
                <c:pt idx="32">
                  <c:v>43049.0</c:v>
                </c:pt>
                <c:pt idx="33">
                  <c:v>43056.0</c:v>
                </c:pt>
                <c:pt idx="34">
                  <c:v>43063.0</c:v>
                </c:pt>
                <c:pt idx="35">
                  <c:v>43070.0</c:v>
                </c:pt>
                <c:pt idx="36">
                  <c:v>43077.0</c:v>
                </c:pt>
                <c:pt idx="37">
                  <c:v>43084.0</c:v>
                </c:pt>
                <c:pt idx="38">
                  <c:v>43091.0</c:v>
                </c:pt>
                <c:pt idx="39">
                  <c:v>43098.0</c:v>
                </c:pt>
                <c:pt idx="40">
                  <c:v>43105.0</c:v>
                </c:pt>
                <c:pt idx="41">
                  <c:v>43112.0</c:v>
                </c:pt>
                <c:pt idx="42">
                  <c:v>43119.0</c:v>
                </c:pt>
                <c:pt idx="43">
                  <c:v>43126.0</c:v>
                </c:pt>
                <c:pt idx="44">
                  <c:v>43133.0</c:v>
                </c:pt>
                <c:pt idx="45">
                  <c:v>43140.0</c:v>
                </c:pt>
                <c:pt idx="46">
                  <c:v>43147.0</c:v>
                </c:pt>
                <c:pt idx="47">
                  <c:v>43154.0</c:v>
                </c:pt>
                <c:pt idx="48">
                  <c:v>43161.0</c:v>
                </c:pt>
                <c:pt idx="49">
                  <c:v>43168.0</c:v>
                </c:pt>
                <c:pt idx="50">
                  <c:v>43175.0</c:v>
                </c:pt>
                <c:pt idx="51">
                  <c:v>43182.0</c:v>
                </c:pt>
              </c:numCache>
            </c:numRef>
          </c:cat>
          <c:val>
            <c:numRef>
              <c:f>'Final report'!$D$62:$D$113</c:f>
              <c:numCache>
                <c:formatCode>0.000</c:formatCode>
                <c:ptCount val="52"/>
                <c:pt idx="0">
                  <c:v>1021.742585208772</c:v>
                </c:pt>
                <c:pt idx="1">
                  <c:v>1018.129461349096</c:v>
                </c:pt>
                <c:pt idx="2">
                  <c:v>1012.245549364713</c:v>
                </c:pt>
                <c:pt idx="3">
                  <c:v>1001.312063634358</c:v>
                </c:pt>
                <c:pt idx="4">
                  <c:v>1029.588396120031</c:v>
                </c:pt>
                <c:pt idx="5">
                  <c:v>1049.339573897359</c:v>
                </c:pt>
                <c:pt idx="6">
                  <c:v>1051.84699983633</c:v>
                </c:pt>
                <c:pt idx="7">
                  <c:v>1040.030879495235</c:v>
                </c:pt>
                <c:pt idx="8">
                  <c:v>1044.73091063459</c:v>
                </c:pt>
                <c:pt idx="9">
                  <c:v>1062.168447666456</c:v>
                </c:pt>
                <c:pt idx="10">
                  <c:v>1067.739695749455</c:v>
                </c:pt>
                <c:pt idx="11">
                  <c:v>1061.578019104957</c:v>
                </c:pt>
                <c:pt idx="12">
                  <c:v>1063.050056450672</c:v>
                </c:pt>
                <c:pt idx="13">
                  <c:v>1030.25845051783</c:v>
                </c:pt>
                <c:pt idx="14">
                  <c:v>1033.027107334361</c:v>
                </c:pt>
                <c:pt idx="15">
                  <c:v>1057.260268408885</c:v>
                </c:pt>
                <c:pt idx="16">
                  <c:v>1037.382153308852</c:v>
                </c:pt>
                <c:pt idx="17">
                  <c:v>1032.073592911168</c:v>
                </c:pt>
                <c:pt idx="18">
                  <c:v>1057.29515609978</c:v>
                </c:pt>
                <c:pt idx="19">
                  <c:v>1037.115307624705</c:v>
                </c:pt>
                <c:pt idx="20">
                  <c:v>1053.634254569544</c:v>
                </c:pt>
                <c:pt idx="21">
                  <c:v>1051.620611157493</c:v>
                </c:pt>
                <c:pt idx="22">
                  <c:v>1050.242049872878</c:v>
                </c:pt>
                <c:pt idx="23">
                  <c:v>1058.028075079716</c:v>
                </c:pt>
                <c:pt idx="24">
                  <c:v>1072.862647887514</c:v>
                </c:pt>
                <c:pt idx="25">
                  <c:v>1075.94673913955</c:v>
                </c:pt>
                <c:pt idx="26">
                  <c:v>1090.423430957132</c:v>
                </c:pt>
                <c:pt idx="27">
                  <c:v>1096.315948999087</c:v>
                </c:pt>
                <c:pt idx="28">
                  <c:v>1107.30807800778</c:v>
                </c:pt>
                <c:pt idx="29">
                  <c:v>1106.877048636144</c:v>
                </c:pt>
                <c:pt idx="30">
                  <c:v>1121.26552715799</c:v>
                </c:pt>
                <c:pt idx="31">
                  <c:v>1140.688080196812</c:v>
                </c:pt>
                <c:pt idx="32">
                  <c:v>1118.248669309765</c:v>
                </c:pt>
                <c:pt idx="33">
                  <c:v>1111.488349404617</c:v>
                </c:pt>
                <c:pt idx="34">
                  <c:v>1120.588762371811</c:v>
                </c:pt>
                <c:pt idx="35">
                  <c:v>1112.337932369533</c:v>
                </c:pt>
                <c:pt idx="36">
                  <c:v>1135.48754303102</c:v>
                </c:pt>
                <c:pt idx="37">
                  <c:v>1122.425207626926</c:v>
                </c:pt>
                <c:pt idx="38">
                  <c:v>1123.330851713844</c:v>
                </c:pt>
                <c:pt idx="39">
                  <c:v>1109.059991141658</c:v>
                </c:pt>
                <c:pt idx="40">
                  <c:v>1137.089536893392</c:v>
                </c:pt>
                <c:pt idx="41">
                  <c:v>1130.049092951952</c:v>
                </c:pt>
                <c:pt idx="42">
                  <c:v>1147.150545198373</c:v>
                </c:pt>
                <c:pt idx="43">
                  <c:v>1128.901232512721</c:v>
                </c:pt>
                <c:pt idx="44">
                  <c:v>1094.366746907557</c:v>
                </c:pt>
                <c:pt idx="45">
                  <c:v>1040.106626240311</c:v>
                </c:pt>
                <c:pt idx="46">
                  <c:v>1063.330638489026</c:v>
                </c:pt>
                <c:pt idx="47">
                  <c:v>1071.287918299726</c:v>
                </c:pt>
                <c:pt idx="48">
                  <c:v>1031.987426095363</c:v>
                </c:pt>
                <c:pt idx="49">
                  <c:v>1068.654439133053</c:v>
                </c:pt>
                <c:pt idx="50">
                  <c:v>1081.23908950197</c:v>
                </c:pt>
                <c:pt idx="51">
                  <c:v>1047.185201639162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D1F-AD4C-9211-F53D21522E87}"/>
            </c:ext>
          </c:extLst>
        </c:ser>
        <c:ser>
          <c:idx val="2"/>
          <c:order val="2"/>
          <c:tx>
            <c:strRef>
              <c:f>'Final report'!$E$61</c:f>
              <c:strCache>
                <c:ptCount val="1"/>
                <c:pt idx="0">
                  <c:v>Portfolio 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'Final report'!$B$62:$B$113</c:f>
              <c:numCache>
                <c:formatCode>m/d/yy</c:formatCode>
                <c:ptCount val="52"/>
                <c:pt idx="0">
                  <c:v>42825.0</c:v>
                </c:pt>
                <c:pt idx="1">
                  <c:v>42832.0</c:v>
                </c:pt>
                <c:pt idx="2">
                  <c:v>42839.0</c:v>
                </c:pt>
                <c:pt idx="3">
                  <c:v>42846.0</c:v>
                </c:pt>
                <c:pt idx="4">
                  <c:v>42853.0</c:v>
                </c:pt>
                <c:pt idx="5">
                  <c:v>42860.0</c:v>
                </c:pt>
                <c:pt idx="6">
                  <c:v>42867.0</c:v>
                </c:pt>
                <c:pt idx="7">
                  <c:v>42874.0</c:v>
                </c:pt>
                <c:pt idx="8">
                  <c:v>42881.0</c:v>
                </c:pt>
                <c:pt idx="9">
                  <c:v>42888.0</c:v>
                </c:pt>
                <c:pt idx="10">
                  <c:v>42895.0</c:v>
                </c:pt>
                <c:pt idx="11">
                  <c:v>42902.0</c:v>
                </c:pt>
                <c:pt idx="12">
                  <c:v>42909.0</c:v>
                </c:pt>
                <c:pt idx="13">
                  <c:v>42916.0</c:v>
                </c:pt>
                <c:pt idx="14">
                  <c:v>42923.0</c:v>
                </c:pt>
                <c:pt idx="15">
                  <c:v>42930.0</c:v>
                </c:pt>
                <c:pt idx="16">
                  <c:v>42937.0</c:v>
                </c:pt>
                <c:pt idx="17">
                  <c:v>42944.0</c:v>
                </c:pt>
                <c:pt idx="18">
                  <c:v>42951.0</c:v>
                </c:pt>
                <c:pt idx="19">
                  <c:v>42958.0</c:v>
                </c:pt>
                <c:pt idx="20">
                  <c:v>42965.0</c:v>
                </c:pt>
                <c:pt idx="21">
                  <c:v>42972.0</c:v>
                </c:pt>
                <c:pt idx="22">
                  <c:v>42979.0</c:v>
                </c:pt>
                <c:pt idx="23">
                  <c:v>42986.0</c:v>
                </c:pt>
                <c:pt idx="24">
                  <c:v>42993.0</c:v>
                </c:pt>
                <c:pt idx="25">
                  <c:v>43000.0</c:v>
                </c:pt>
                <c:pt idx="26">
                  <c:v>43007.0</c:v>
                </c:pt>
                <c:pt idx="27">
                  <c:v>43014.0</c:v>
                </c:pt>
                <c:pt idx="28">
                  <c:v>43021.0</c:v>
                </c:pt>
                <c:pt idx="29">
                  <c:v>43028.0</c:v>
                </c:pt>
                <c:pt idx="30">
                  <c:v>43035.0</c:v>
                </c:pt>
                <c:pt idx="31">
                  <c:v>43042.0</c:v>
                </c:pt>
                <c:pt idx="32">
                  <c:v>43049.0</c:v>
                </c:pt>
                <c:pt idx="33">
                  <c:v>43056.0</c:v>
                </c:pt>
                <c:pt idx="34">
                  <c:v>43063.0</c:v>
                </c:pt>
                <c:pt idx="35">
                  <c:v>43070.0</c:v>
                </c:pt>
                <c:pt idx="36">
                  <c:v>43077.0</c:v>
                </c:pt>
                <c:pt idx="37">
                  <c:v>43084.0</c:v>
                </c:pt>
                <c:pt idx="38">
                  <c:v>43091.0</c:v>
                </c:pt>
                <c:pt idx="39">
                  <c:v>43098.0</c:v>
                </c:pt>
                <c:pt idx="40">
                  <c:v>43105.0</c:v>
                </c:pt>
                <c:pt idx="41">
                  <c:v>43112.0</c:v>
                </c:pt>
                <c:pt idx="42">
                  <c:v>43119.0</c:v>
                </c:pt>
                <c:pt idx="43">
                  <c:v>43126.0</c:v>
                </c:pt>
                <c:pt idx="44">
                  <c:v>43133.0</c:v>
                </c:pt>
                <c:pt idx="45">
                  <c:v>43140.0</c:v>
                </c:pt>
                <c:pt idx="46">
                  <c:v>43147.0</c:v>
                </c:pt>
                <c:pt idx="47">
                  <c:v>43154.0</c:v>
                </c:pt>
                <c:pt idx="48">
                  <c:v>43161.0</c:v>
                </c:pt>
                <c:pt idx="49">
                  <c:v>43168.0</c:v>
                </c:pt>
                <c:pt idx="50">
                  <c:v>43175.0</c:v>
                </c:pt>
                <c:pt idx="51">
                  <c:v>43182.0</c:v>
                </c:pt>
              </c:numCache>
            </c:numRef>
          </c:cat>
          <c:val>
            <c:numRef>
              <c:f>'Final report'!$E$62:$E$113</c:f>
              <c:numCache>
                <c:formatCode>0.000</c:formatCode>
                <c:ptCount val="52"/>
                <c:pt idx="0">
                  <c:v>1017.909362208764</c:v>
                </c:pt>
                <c:pt idx="1">
                  <c:v>1015.460432856669</c:v>
                </c:pt>
                <c:pt idx="2">
                  <c:v>1004.635783615329</c:v>
                </c:pt>
                <c:pt idx="3">
                  <c:v>1004.567330759739</c:v>
                </c:pt>
                <c:pt idx="4">
                  <c:v>1037.407900625991</c:v>
                </c:pt>
                <c:pt idx="5">
                  <c:v>1061.443175747561</c:v>
                </c:pt>
                <c:pt idx="6">
                  <c:v>1053.930876317863</c:v>
                </c:pt>
                <c:pt idx="7">
                  <c:v>1042.312066599864</c:v>
                </c:pt>
                <c:pt idx="8">
                  <c:v>1041.706036841332</c:v>
                </c:pt>
                <c:pt idx="9">
                  <c:v>1051.380868796185</c:v>
                </c:pt>
                <c:pt idx="10">
                  <c:v>1053.902629818819</c:v>
                </c:pt>
                <c:pt idx="11">
                  <c:v>1044.074191394014</c:v>
                </c:pt>
                <c:pt idx="12">
                  <c:v>1051.785887050928</c:v>
                </c:pt>
                <c:pt idx="13">
                  <c:v>1026.425082207898</c:v>
                </c:pt>
                <c:pt idx="14">
                  <c:v>1040.239573256817</c:v>
                </c:pt>
                <c:pt idx="15">
                  <c:v>1064.556033471456</c:v>
                </c:pt>
                <c:pt idx="16">
                  <c:v>1049.437758732185</c:v>
                </c:pt>
                <c:pt idx="17">
                  <c:v>1054.568774427419</c:v>
                </c:pt>
                <c:pt idx="18">
                  <c:v>1076.325150247401</c:v>
                </c:pt>
                <c:pt idx="19">
                  <c:v>1049.163560274881</c:v>
                </c:pt>
                <c:pt idx="20">
                  <c:v>1062.573052450898</c:v>
                </c:pt>
                <c:pt idx="21">
                  <c:v>1053.119123836776</c:v>
                </c:pt>
                <c:pt idx="22">
                  <c:v>1058.858655049436</c:v>
                </c:pt>
                <c:pt idx="23">
                  <c:v>1057.42052969571</c:v>
                </c:pt>
                <c:pt idx="24">
                  <c:v>1082.689535818198</c:v>
                </c:pt>
                <c:pt idx="25">
                  <c:v>1094.538956855792</c:v>
                </c:pt>
                <c:pt idx="26">
                  <c:v>1114.505669486203</c:v>
                </c:pt>
                <c:pt idx="27">
                  <c:v>1113.590353083095</c:v>
                </c:pt>
                <c:pt idx="28">
                  <c:v>1120.669999626584</c:v>
                </c:pt>
                <c:pt idx="29">
                  <c:v>1123.630549590365</c:v>
                </c:pt>
                <c:pt idx="30">
                  <c:v>1151.697347875689</c:v>
                </c:pt>
                <c:pt idx="31">
                  <c:v>1168.707339262042</c:v>
                </c:pt>
                <c:pt idx="32">
                  <c:v>1143.327317775838</c:v>
                </c:pt>
                <c:pt idx="33">
                  <c:v>1142.998209465034</c:v>
                </c:pt>
                <c:pt idx="34">
                  <c:v>1152.697932296622</c:v>
                </c:pt>
                <c:pt idx="35">
                  <c:v>1136.813736599301</c:v>
                </c:pt>
                <c:pt idx="36">
                  <c:v>1160.050011675887</c:v>
                </c:pt>
                <c:pt idx="37">
                  <c:v>1141.063568078553</c:v>
                </c:pt>
                <c:pt idx="38">
                  <c:v>1142.697896629336</c:v>
                </c:pt>
                <c:pt idx="39">
                  <c:v>1125.675421779683</c:v>
                </c:pt>
                <c:pt idx="40">
                  <c:v>1159.454645254072</c:v>
                </c:pt>
                <c:pt idx="41">
                  <c:v>1162.903710130287</c:v>
                </c:pt>
                <c:pt idx="42">
                  <c:v>1190.922993951009</c:v>
                </c:pt>
                <c:pt idx="43">
                  <c:v>1182.35301633157</c:v>
                </c:pt>
                <c:pt idx="44">
                  <c:v>1146.534819511941</c:v>
                </c:pt>
                <c:pt idx="45">
                  <c:v>1095.507212629244</c:v>
                </c:pt>
                <c:pt idx="46">
                  <c:v>1136.560085807118</c:v>
                </c:pt>
                <c:pt idx="47">
                  <c:v>1145.100688135113</c:v>
                </c:pt>
                <c:pt idx="48">
                  <c:v>1106.416652131736</c:v>
                </c:pt>
                <c:pt idx="49">
                  <c:v>1143.243832970039</c:v>
                </c:pt>
                <c:pt idx="50">
                  <c:v>1165.888742301586</c:v>
                </c:pt>
                <c:pt idx="51">
                  <c:v>1128.17043590173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D1F-AD4C-9211-F53D21522E87}"/>
            </c:ext>
          </c:extLst>
        </c:ser>
        <c:ser>
          <c:idx val="3"/>
          <c:order val="3"/>
          <c:tx>
            <c:strRef>
              <c:f>'Final report'!$F$61</c:f>
              <c:strCache>
                <c:ptCount val="1"/>
                <c:pt idx="0">
                  <c:v>Benchmark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'Final report'!$B$62:$B$113</c:f>
              <c:numCache>
                <c:formatCode>m/d/yy</c:formatCode>
                <c:ptCount val="52"/>
                <c:pt idx="0">
                  <c:v>42825.0</c:v>
                </c:pt>
                <c:pt idx="1">
                  <c:v>42832.0</c:v>
                </c:pt>
                <c:pt idx="2">
                  <c:v>42839.0</c:v>
                </c:pt>
                <c:pt idx="3">
                  <c:v>42846.0</c:v>
                </c:pt>
                <c:pt idx="4">
                  <c:v>42853.0</c:v>
                </c:pt>
                <c:pt idx="5">
                  <c:v>42860.0</c:v>
                </c:pt>
                <c:pt idx="6">
                  <c:v>42867.0</c:v>
                </c:pt>
                <c:pt idx="7">
                  <c:v>42874.0</c:v>
                </c:pt>
                <c:pt idx="8">
                  <c:v>42881.0</c:v>
                </c:pt>
                <c:pt idx="9">
                  <c:v>42888.0</c:v>
                </c:pt>
                <c:pt idx="10">
                  <c:v>42895.0</c:v>
                </c:pt>
                <c:pt idx="11">
                  <c:v>42902.0</c:v>
                </c:pt>
                <c:pt idx="12">
                  <c:v>42909.0</c:v>
                </c:pt>
                <c:pt idx="13">
                  <c:v>42916.0</c:v>
                </c:pt>
                <c:pt idx="14">
                  <c:v>42923.0</c:v>
                </c:pt>
                <c:pt idx="15">
                  <c:v>42930.0</c:v>
                </c:pt>
                <c:pt idx="16">
                  <c:v>42937.0</c:v>
                </c:pt>
                <c:pt idx="17">
                  <c:v>42944.0</c:v>
                </c:pt>
                <c:pt idx="18">
                  <c:v>42951.0</c:v>
                </c:pt>
                <c:pt idx="19">
                  <c:v>42958.0</c:v>
                </c:pt>
                <c:pt idx="20">
                  <c:v>42965.0</c:v>
                </c:pt>
                <c:pt idx="21">
                  <c:v>42972.0</c:v>
                </c:pt>
                <c:pt idx="22">
                  <c:v>42979.0</c:v>
                </c:pt>
                <c:pt idx="23">
                  <c:v>42986.0</c:v>
                </c:pt>
                <c:pt idx="24">
                  <c:v>42993.0</c:v>
                </c:pt>
                <c:pt idx="25">
                  <c:v>43000.0</c:v>
                </c:pt>
                <c:pt idx="26">
                  <c:v>43007.0</c:v>
                </c:pt>
                <c:pt idx="27">
                  <c:v>43014.0</c:v>
                </c:pt>
                <c:pt idx="28">
                  <c:v>43021.0</c:v>
                </c:pt>
                <c:pt idx="29">
                  <c:v>43028.0</c:v>
                </c:pt>
                <c:pt idx="30">
                  <c:v>43035.0</c:v>
                </c:pt>
                <c:pt idx="31">
                  <c:v>43042.0</c:v>
                </c:pt>
                <c:pt idx="32">
                  <c:v>43049.0</c:v>
                </c:pt>
                <c:pt idx="33">
                  <c:v>43056.0</c:v>
                </c:pt>
                <c:pt idx="34">
                  <c:v>43063.0</c:v>
                </c:pt>
                <c:pt idx="35">
                  <c:v>43070.0</c:v>
                </c:pt>
                <c:pt idx="36">
                  <c:v>43077.0</c:v>
                </c:pt>
                <c:pt idx="37">
                  <c:v>43084.0</c:v>
                </c:pt>
                <c:pt idx="38">
                  <c:v>43091.0</c:v>
                </c:pt>
                <c:pt idx="39">
                  <c:v>43098.0</c:v>
                </c:pt>
                <c:pt idx="40">
                  <c:v>43105.0</c:v>
                </c:pt>
                <c:pt idx="41">
                  <c:v>43112.0</c:v>
                </c:pt>
                <c:pt idx="42">
                  <c:v>43119.0</c:v>
                </c:pt>
                <c:pt idx="43">
                  <c:v>43126.0</c:v>
                </c:pt>
                <c:pt idx="44">
                  <c:v>43133.0</c:v>
                </c:pt>
                <c:pt idx="45">
                  <c:v>43140.0</c:v>
                </c:pt>
                <c:pt idx="46">
                  <c:v>43147.0</c:v>
                </c:pt>
                <c:pt idx="47">
                  <c:v>43154.0</c:v>
                </c:pt>
                <c:pt idx="48">
                  <c:v>43161.0</c:v>
                </c:pt>
                <c:pt idx="49">
                  <c:v>43168.0</c:v>
                </c:pt>
                <c:pt idx="50">
                  <c:v>43175.0</c:v>
                </c:pt>
                <c:pt idx="51">
                  <c:v>43182.0</c:v>
                </c:pt>
              </c:numCache>
            </c:numRef>
          </c:cat>
          <c:val>
            <c:numRef>
              <c:f>'Final report'!$F$62:$F$113</c:f>
              <c:numCache>
                <c:formatCode>0.000</c:formatCode>
                <c:ptCount val="52"/>
                <c:pt idx="0">
                  <c:v>1016.485925409753</c:v>
                </c:pt>
                <c:pt idx="1">
                  <c:v>1014.996443244342</c:v>
                </c:pt>
                <c:pt idx="2">
                  <c:v>1001.193327816733</c:v>
                </c:pt>
                <c:pt idx="3">
                  <c:v>998.8734520854202</c:v>
                </c:pt>
                <c:pt idx="4">
                  <c:v>1033.517703932755</c:v>
                </c:pt>
                <c:pt idx="5">
                  <c:v>1062.320166078713</c:v>
                </c:pt>
                <c:pt idx="6">
                  <c:v>1056.144476866571</c:v>
                </c:pt>
                <c:pt idx="7">
                  <c:v>1041.479029658987</c:v>
                </c:pt>
                <c:pt idx="8">
                  <c:v>1039.159153927674</c:v>
                </c:pt>
                <c:pt idx="9">
                  <c:v>1042.875600656185</c:v>
                </c:pt>
                <c:pt idx="10">
                  <c:v>1041.206103102362</c:v>
                </c:pt>
                <c:pt idx="11">
                  <c:v>1028.95634626831</c:v>
                </c:pt>
                <c:pt idx="12">
                  <c:v>1028.898276788177</c:v>
                </c:pt>
                <c:pt idx="13">
                  <c:v>999.3409114004904</c:v>
                </c:pt>
                <c:pt idx="14">
                  <c:v>1005.716940319091</c:v>
                </c:pt>
                <c:pt idx="15">
                  <c:v>1023.747513900381</c:v>
                </c:pt>
                <c:pt idx="16">
                  <c:v>1002.195026349026</c:v>
                </c:pt>
                <c:pt idx="17">
                  <c:v>1006.846391707678</c:v>
                </c:pt>
                <c:pt idx="18">
                  <c:v>1018.367376566061</c:v>
                </c:pt>
                <c:pt idx="19">
                  <c:v>989.02196478086</c:v>
                </c:pt>
                <c:pt idx="20">
                  <c:v>1000.54585311325</c:v>
                </c:pt>
                <c:pt idx="21">
                  <c:v>998.3740545562762</c:v>
                </c:pt>
                <c:pt idx="22">
                  <c:v>999.9216062018202</c:v>
                </c:pt>
                <c:pt idx="23">
                  <c:v>1001.027829798353</c:v>
                </c:pt>
                <c:pt idx="24">
                  <c:v>1020.730804407473</c:v>
                </c:pt>
                <c:pt idx="25">
                  <c:v>1028.242091662674</c:v>
                </c:pt>
                <c:pt idx="26">
                  <c:v>1043.7553532802</c:v>
                </c:pt>
                <c:pt idx="27">
                  <c:v>1046.214595763831</c:v>
                </c:pt>
                <c:pt idx="28">
                  <c:v>1046.571723066649</c:v>
                </c:pt>
                <c:pt idx="29">
                  <c:v>1046.728510663008</c:v>
                </c:pt>
                <c:pt idx="30">
                  <c:v>1060.415487130351</c:v>
                </c:pt>
                <c:pt idx="31">
                  <c:v>1071.370294557438</c:v>
                </c:pt>
                <c:pt idx="32">
                  <c:v>1043.438874613475</c:v>
                </c:pt>
                <c:pt idx="33">
                  <c:v>1029.99578996269</c:v>
                </c:pt>
                <c:pt idx="34">
                  <c:v>1039.800821683143</c:v>
                </c:pt>
                <c:pt idx="35">
                  <c:v>1024.214973215452</c:v>
                </c:pt>
                <c:pt idx="36">
                  <c:v>1042.768172117939</c:v>
                </c:pt>
                <c:pt idx="37">
                  <c:v>1033.79063048938</c:v>
                </c:pt>
                <c:pt idx="38">
                  <c:v>1031.717550048633</c:v>
                </c:pt>
                <c:pt idx="39">
                  <c:v>1017.365678033767</c:v>
                </c:pt>
                <c:pt idx="40">
                  <c:v>1047.465993060697</c:v>
                </c:pt>
                <c:pt idx="41">
                  <c:v>1048.911923116008</c:v>
                </c:pt>
                <c:pt idx="42">
                  <c:v>1059.49798934425</c:v>
                </c:pt>
                <c:pt idx="43">
                  <c:v>1059.016012659146</c:v>
                </c:pt>
                <c:pt idx="44">
                  <c:v>1022.975189814613</c:v>
                </c:pt>
                <c:pt idx="45">
                  <c:v>965.6925511374357</c:v>
                </c:pt>
                <c:pt idx="46">
                  <c:v>994.9624725984639</c:v>
                </c:pt>
                <c:pt idx="47">
                  <c:v>999.2189654922113</c:v>
                </c:pt>
                <c:pt idx="48">
                  <c:v>965.3325203606113</c:v>
                </c:pt>
                <c:pt idx="49">
                  <c:v>993.1448978703016</c:v>
                </c:pt>
                <c:pt idx="50">
                  <c:v>998.0401550455118</c:v>
                </c:pt>
                <c:pt idx="51">
                  <c:v>957.586051710872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4D1F-AD4C-9211-F53D21522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9435536"/>
        <c:axId val="1639291040"/>
      </c:lineChart>
      <c:dateAx>
        <c:axId val="163943553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291040"/>
        <c:crosses val="autoZero"/>
        <c:auto val="1"/>
        <c:lblOffset val="100"/>
        <c:baseTimeUnit val="days"/>
      </c:dateAx>
      <c:valAx>
        <c:axId val="1639291040"/>
        <c:scaling>
          <c:orientation val="minMax"/>
          <c:min val="90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18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43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Relationship Id="rId3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Relationship Id="rId3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Relationship Id="rId2" Type="http://schemas.openxmlformats.org/officeDocument/2006/relationships/chart" Target="../charts/chart9.xml"/><Relationship Id="rId3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Relationship Id="rId2" Type="http://schemas.openxmlformats.org/officeDocument/2006/relationships/chart" Target="../charts/chart12.xml"/><Relationship Id="rId3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Relationship Id="rId2" Type="http://schemas.openxmlformats.org/officeDocument/2006/relationships/chart" Target="../charts/chart15.xml"/><Relationship Id="rId3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20483</xdr:colOff>
      <xdr:row>59</xdr:row>
      <xdr:rowOff>20484</xdr:rowOff>
    </xdr:from>
    <xdr:to>
      <xdr:col>19</xdr:col>
      <xdr:colOff>163869</xdr:colOff>
      <xdr:row>99</xdr:row>
      <xdr:rowOff>-1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819150</xdr:colOff>
      <xdr:row>2</xdr:row>
      <xdr:rowOff>133350</xdr:rowOff>
    </xdr:from>
    <xdr:to>
      <xdr:col>11</xdr:col>
      <xdr:colOff>654050</xdr:colOff>
      <xdr:row>16</xdr:row>
      <xdr:rowOff>184150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6350</xdr:colOff>
      <xdr:row>18</xdr:row>
      <xdr:rowOff>171450</xdr:rowOff>
    </xdr:from>
    <xdr:to>
      <xdr:col>11</xdr:col>
      <xdr:colOff>666750</xdr:colOff>
      <xdr:row>33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6350</xdr:colOff>
      <xdr:row>39</xdr:row>
      <xdr:rowOff>196850</xdr:rowOff>
    </xdr:from>
    <xdr:to>
      <xdr:col>16</xdr:col>
      <xdr:colOff>450850</xdr:colOff>
      <xdr:row>53</xdr:row>
      <xdr:rowOff>95250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xmlns="" id="{00000000-0008-0000-07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819150</xdr:colOff>
      <xdr:row>2</xdr:row>
      <xdr:rowOff>6350</xdr:rowOff>
    </xdr:from>
    <xdr:to>
      <xdr:col>12</xdr:col>
      <xdr:colOff>438150</xdr:colOff>
      <xdr:row>16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793750</xdr:colOff>
      <xdr:row>17</xdr:row>
      <xdr:rowOff>171450</xdr:rowOff>
    </xdr:from>
    <xdr:to>
      <xdr:col>12</xdr:col>
      <xdr:colOff>412750</xdr:colOff>
      <xdr:row>32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177800</xdr:colOff>
      <xdr:row>39</xdr:row>
      <xdr:rowOff>114300</xdr:rowOff>
    </xdr:from>
    <xdr:to>
      <xdr:col>18</xdr:col>
      <xdr:colOff>279400</xdr:colOff>
      <xdr:row>57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0000000-0008-0000-0A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768350</xdr:colOff>
      <xdr:row>2</xdr:row>
      <xdr:rowOff>6350</xdr:rowOff>
    </xdr:from>
    <xdr:to>
      <xdr:col>12</xdr:col>
      <xdr:colOff>387350</xdr:colOff>
      <xdr:row>16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781050</xdr:colOff>
      <xdr:row>19</xdr:row>
      <xdr:rowOff>196850</xdr:rowOff>
    </xdr:from>
    <xdr:to>
      <xdr:col>12</xdr:col>
      <xdr:colOff>400050</xdr:colOff>
      <xdr:row>34</xdr:row>
      <xdr:rowOff>44450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539750</xdr:colOff>
      <xdr:row>41</xdr:row>
      <xdr:rowOff>57150</xdr:rowOff>
    </xdr:from>
    <xdr:to>
      <xdr:col>19</xdr:col>
      <xdr:colOff>520700</xdr:colOff>
      <xdr:row>58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0000000-0008-0000-0C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795866</xdr:colOff>
      <xdr:row>3</xdr:row>
      <xdr:rowOff>194734</xdr:rowOff>
    </xdr:from>
    <xdr:to>
      <xdr:col>16</xdr:col>
      <xdr:colOff>609599</xdr:colOff>
      <xdr:row>23</xdr:row>
      <xdr:rowOff>135467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xmlns="" id="{00000000-0008-0000-0E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50799</xdr:colOff>
      <xdr:row>25</xdr:row>
      <xdr:rowOff>105834</xdr:rowOff>
    </xdr:from>
    <xdr:to>
      <xdr:col>20</xdr:col>
      <xdr:colOff>50799</xdr:colOff>
      <xdr:row>45</xdr:row>
      <xdr:rowOff>38100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00000000-0008-0000-0E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93132</xdr:colOff>
      <xdr:row>3</xdr:row>
      <xdr:rowOff>139701</xdr:rowOff>
    </xdr:from>
    <xdr:to>
      <xdr:col>26</xdr:col>
      <xdr:colOff>160865</xdr:colOff>
      <xdr:row>23</xdr:row>
      <xdr:rowOff>122767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00000000-0008-0000-0E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565684</xdr:colOff>
          <xdr:row>52</xdr:row>
          <xdr:rowOff>28723</xdr:rowOff>
        </xdr:from>
        <xdr:to>
          <xdr:col>15</xdr:col>
          <xdr:colOff>578384</xdr:colOff>
          <xdr:row>53</xdr:row>
          <xdr:rowOff>167830</xdr:rowOff>
        </xdr:to>
        <xdr:sp macro="" textlink="">
          <xdr:nvSpPr>
            <xdr:cNvPr id="15361" name="Object 1" hidden="1">
              <a:extLst>
                <a:ext uri="{63B3BB69-23CF-44E3-9099-C40C66FF867C}">
                  <a14:compatExt spid="_x0000_s15361"/>
                </a:ext>
                <a:ext uri="{FF2B5EF4-FFF2-40B4-BE49-F238E27FC236}">
                  <a16:creationId xmlns:a16="http://schemas.microsoft.com/office/drawing/2014/main" xmlns="" id="{00000000-0008-0000-1000-00000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oneCellAnchor>
    <xdr:from>
      <xdr:col>6</xdr:col>
      <xdr:colOff>476250</xdr:colOff>
      <xdr:row>86</xdr:row>
      <xdr:rowOff>57150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SpPr txBox="1"/>
      </xdr:nvSpPr>
      <xdr:spPr>
        <a:xfrm>
          <a:off x="6318250" y="1644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0</xdr:col>
      <xdr:colOff>869950</xdr:colOff>
      <xdr:row>85</xdr:row>
      <xdr:rowOff>120650</xdr:rowOff>
    </xdr:from>
    <xdr:to>
      <xdr:col>7</xdr:col>
      <xdr:colOff>673100</xdr:colOff>
      <xdr:row>107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1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271556</xdr:colOff>
      <xdr:row>57</xdr:row>
      <xdr:rowOff>130734</xdr:rowOff>
    </xdr:from>
    <xdr:to>
      <xdr:col>22</xdr:col>
      <xdr:colOff>168089</xdr:colOff>
      <xdr:row>81</xdr:row>
      <xdr:rowOff>37352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0000000-0008-0000-1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234949</xdr:colOff>
      <xdr:row>83</xdr:row>
      <xdr:rowOff>93382</xdr:rowOff>
    </xdr:from>
    <xdr:to>
      <xdr:col>22</xdr:col>
      <xdr:colOff>74706</xdr:colOff>
      <xdr:row>107</xdr:row>
      <xdr:rowOff>56029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00000000-0008-0000-1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7184</xdr:colOff>
      <xdr:row>3</xdr:row>
      <xdr:rowOff>179595</xdr:rowOff>
    </xdr:from>
    <xdr:to>
      <xdr:col>22</xdr:col>
      <xdr:colOff>141111</xdr:colOff>
      <xdr:row>32</xdr:row>
      <xdr:rowOff>115454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16677</xdr:colOff>
      <xdr:row>32</xdr:row>
      <xdr:rowOff>141111</xdr:rowOff>
    </xdr:from>
    <xdr:to>
      <xdr:col>20</xdr:col>
      <xdr:colOff>230910</xdr:colOff>
      <xdr:row>61</xdr:row>
      <xdr:rowOff>115455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0000000-0008-0000-1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5" name="Table5" displayName="Table5" ref="B4:F56" totalsRowShown="0" dataDxfId="5" dataCellStyle="Percent">
  <autoFilter ref="B4:F56"/>
  <tableColumns count="5">
    <tableColumn id="1" name="Weeks" dataDxfId="4"/>
    <tableColumn id="2" name="Portfolio A" dataDxfId="3" dataCellStyle="Percent"/>
    <tableColumn id="3" name="Portfolio B" dataDxfId="2" dataCellStyle="Percent"/>
    <tableColumn id="4" name="Portfolio C" dataDxfId="1" dataCellStyle="Percent"/>
    <tableColumn id="5" name="Benchmark" dataDxfId="0" dataCellStyle="Percen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4" Type="http://schemas.openxmlformats.org/officeDocument/2006/relationships/image" Target="../media/image1.wmf"/><Relationship Id="rId1" Type="http://schemas.openxmlformats.org/officeDocument/2006/relationships/drawing" Target="../drawings/drawing6.xml"/><Relationship Id="rId2" Type="http://schemas.openxmlformats.org/officeDocument/2006/relationships/vmlDrawing" Target="../drawings/vmlDrawing1.v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4" Type="http://schemas.openxmlformats.org/officeDocument/2006/relationships/comments" Target="../comments1.xml"/><Relationship Id="rId1" Type="http://schemas.openxmlformats.org/officeDocument/2006/relationships/drawing" Target="../drawings/drawing7.xml"/><Relationship Id="rId2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6"/>
  <sheetViews>
    <sheetView workbookViewId="0">
      <selection activeCell="C120" sqref="C120:C171"/>
    </sheetView>
  </sheetViews>
  <sheetFormatPr baseColWidth="10" defaultColWidth="11.5" defaultRowHeight="15" x14ac:dyDescent="0.2"/>
  <cols>
    <col min="5" max="5" width="12.1640625" bestFit="1" customWidth="1"/>
  </cols>
  <sheetData>
    <row r="1" spans="1:3" x14ac:dyDescent="0.2">
      <c r="A1" t="s">
        <v>0</v>
      </c>
    </row>
    <row r="2" spans="1:3" x14ac:dyDescent="0.2">
      <c r="A2" t="s">
        <v>1</v>
      </c>
      <c r="B2" t="s">
        <v>2</v>
      </c>
      <c r="C2" t="s">
        <v>3</v>
      </c>
    </row>
    <row r="3" spans="1:3" x14ac:dyDescent="0.2">
      <c r="A3" s="1">
        <v>42006</v>
      </c>
      <c r="B3">
        <v>3139.44</v>
      </c>
    </row>
    <row r="4" spans="1:3" x14ac:dyDescent="0.2">
      <c r="A4" s="1">
        <v>42013</v>
      </c>
      <c r="B4">
        <v>3042.9</v>
      </c>
      <c r="C4">
        <f>B4/B3-1</f>
        <v>-3.075070713248218E-2</v>
      </c>
    </row>
    <row r="5" spans="1:3" x14ac:dyDescent="0.2">
      <c r="A5" s="1">
        <v>42020</v>
      </c>
      <c r="B5">
        <v>3202.24</v>
      </c>
      <c r="C5">
        <f t="shared" ref="C5:C68" si="0">B5/B4-1</f>
        <v>5.2364520687501859E-2</v>
      </c>
    </row>
    <row r="6" spans="1:3" x14ac:dyDescent="0.2">
      <c r="A6" s="1">
        <v>42027</v>
      </c>
      <c r="B6">
        <v>3382.55</v>
      </c>
      <c r="C6">
        <f t="shared" si="0"/>
        <v>5.6307459778155433E-2</v>
      </c>
    </row>
    <row r="7" spans="1:3" x14ac:dyDescent="0.2">
      <c r="A7" s="1">
        <v>42034</v>
      </c>
      <c r="B7">
        <v>3351.44</v>
      </c>
      <c r="C7">
        <f t="shared" si="0"/>
        <v>-9.1972032933733683E-3</v>
      </c>
    </row>
    <row r="8" spans="1:3" x14ac:dyDescent="0.2">
      <c r="A8" s="1">
        <v>42041</v>
      </c>
      <c r="B8">
        <v>3398.16</v>
      </c>
      <c r="C8">
        <f t="shared" si="0"/>
        <v>1.3940276418494602E-2</v>
      </c>
    </row>
    <row r="9" spans="1:3" x14ac:dyDescent="0.2">
      <c r="A9" s="1">
        <v>42048</v>
      </c>
      <c r="B9">
        <v>3447.59</v>
      </c>
      <c r="C9">
        <f t="shared" si="0"/>
        <v>1.4546107305129841E-2</v>
      </c>
    </row>
    <row r="10" spans="1:3" x14ac:dyDescent="0.2">
      <c r="A10" s="1">
        <v>42055</v>
      </c>
      <c r="B10">
        <v>3490.53</v>
      </c>
      <c r="C10">
        <f t="shared" si="0"/>
        <v>1.2455077314877938E-2</v>
      </c>
    </row>
    <row r="11" spans="1:3" x14ac:dyDescent="0.2">
      <c r="A11" s="1">
        <v>42062</v>
      </c>
      <c r="B11">
        <v>3599</v>
      </c>
      <c r="C11">
        <f t="shared" si="0"/>
        <v>3.1075510022833042E-2</v>
      </c>
    </row>
    <row r="12" spans="1:3" x14ac:dyDescent="0.2">
      <c r="A12" s="1">
        <v>42069</v>
      </c>
      <c r="B12">
        <v>3617.62</v>
      </c>
      <c r="C12">
        <f t="shared" si="0"/>
        <v>5.1736593498192818E-3</v>
      </c>
    </row>
    <row r="13" spans="1:3" x14ac:dyDescent="0.2">
      <c r="A13" s="1">
        <v>42076</v>
      </c>
      <c r="B13">
        <v>3656.21</v>
      </c>
      <c r="C13">
        <f t="shared" si="0"/>
        <v>1.0667234258987968E-2</v>
      </c>
    </row>
    <row r="14" spans="1:3" x14ac:dyDescent="0.2">
      <c r="A14" s="1">
        <v>42083</v>
      </c>
      <c r="B14">
        <v>3726.07</v>
      </c>
      <c r="C14">
        <f t="shared" si="0"/>
        <v>1.9107217583235192E-2</v>
      </c>
    </row>
    <row r="15" spans="1:3" x14ac:dyDescent="0.2">
      <c r="A15" s="1">
        <v>42090</v>
      </c>
      <c r="B15">
        <v>3679.03</v>
      </c>
      <c r="C15">
        <f t="shared" si="0"/>
        <v>-1.2624561535344192E-2</v>
      </c>
    </row>
    <row r="16" spans="1:3" x14ac:dyDescent="0.2">
      <c r="A16" s="1">
        <v>42097</v>
      </c>
      <c r="B16">
        <v>3715.27</v>
      </c>
      <c r="C16">
        <f t="shared" si="0"/>
        <v>9.8504225298514658E-3</v>
      </c>
    </row>
    <row r="17" spans="1:3" x14ac:dyDescent="0.2">
      <c r="A17" s="1">
        <v>42104</v>
      </c>
      <c r="B17">
        <v>3816.76</v>
      </c>
      <c r="C17">
        <f t="shared" si="0"/>
        <v>2.7316991766412668E-2</v>
      </c>
    </row>
    <row r="18" spans="1:3" x14ac:dyDescent="0.2">
      <c r="A18" s="1">
        <v>42111</v>
      </c>
      <c r="B18">
        <v>3674.05</v>
      </c>
      <c r="C18">
        <f t="shared" si="0"/>
        <v>-3.7390352026326013E-2</v>
      </c>
    </row>
    <row r="19" spans="1:3" x14ac:dyDescent="0.2">
      <c r="A19" s="1">
        <v>42118</v>
      </c>
      <c r="B19">
        <v>3713.96</v>
      </c>
      <c r="C19">
        <f t="shared" si="0"/>
        <v>1.0862671983233652E-2</v>
      </c>
    </row>
    <row r="20" spans="1:3" x14ac:dyDescent="0.2">
      <c r="A20" s="1">
        <v>42125</v>
      </c>
      <c r="B20">
        <v>3615.59</v>
      </c>
      <c r="C20">
        <f t="shared" si="0"/>
        <v>-2.6486553436224414E-2</v>
      </c>
    </row>
    <row r="21" spans="1:3" x14ac:dyDescent="0.2">
      <c r="A21" s="1">
        <v>42132</v>
      </c>
      <c r="B21">
        <v>3649.48</v>
      </c>
      <c r="C21">
        <f t="shared" si="0"/>
        <v>9.373297304174466E-3</v>
      </c>
    </row>
    <row r="22" spans="1:3" x14ac:dyDescent="0.2">
      <c r="A22" s="1">
        <v>42139</v>
      </c>
      <c r="B22">
        <v>3573.07</v>
      </c>
      <c r="C22">
        <f t="shared" si="0"/>
        <v>-2.0937229413505398E-2</v>
      </c>
    </row>
    <row r="23" spans="1:3" x14ac:dyDescent="0.2">
      <c r="A23" s="1">
        <v>42146</v>
      </c>
      <c r="B23">
        <v>3679.14</v>
      </c>
      <c r="C23">
        <f t="shared" si="0"/>
        <v>2.9685956334468688E-2</v>
      </c>
    </row>
    <row r="24" spans="1:3" x14ac:dyDescent="0.2">
      <c r="A24" s="1">
        <v>42153</v>
      </c>
      <c r="B24">
        <v>3570.78</v>
      </c>
      <c r="C24">
        <f t="shared" si="0"/>
        <v>-2.9452535103312139E-2</v>
      </c>
    </row>
    <row r="25" spans="1:3" x14ac:dyDescent="0.2">
      <c r="A25" s="1">
        <v>42160</v>
      </c>
      <c r="B25">
        <v>3510.01</v>
      </c>
      <c r="C25">
        <f t="shared" si="0"/>
        <v>-1.7018690594211905E-2</v>
      </c>
    </row>
    <row r="26" spans="1:3" x14ac:dyDescent="0.2">
      <c r="A26" s="1">
        <v>42167</v>
      </c>
      <c r="B26">
        <v>3502.77</v>
      </c>
      <c r="C26">
        <f t="shared" si="0"/>
        <v>-2.0626721861192188E-3</v>
      </c>
    </row>
    <row r="27" spans="1:3" x14ac:dyDescent="0.2">
      <c r="A27" s="1">
        <v>42174</v>
      </c>
      <c r="B27">
        <v>3455.8</v>
      </c>
      <c r="C27">
        <f t="shared" si="0"/>
        <v>-1.3409387427664288E-2</v>
      </c>
    </row>
    <row r="28" spans="1:3" x14ac:dyDescent="0.2">
      <c r="A28" s="1">
        <v>42181</v>
      </c>
      <c r="B28">
        <v>3621.37</v>
      </c>
      <c r="C28">
        <f t="shared" si="0"/>
        <v>4.7910758724463154E-2</v>
      </c>
    </row>
    <row r="29" spans="1:3" x14ac:dyDescent="0.2">
      <c r="A29" s="1">
        <v>42188</v>
      </c>
      <c r="B29">
        <v>3441.76</v>
      </c>
      <c r="C29">
        <f t="shared" si="0"/>
        <v>-4.9597251868767844E-2</v>
      </c>
    </row>
    <row r="30" spans="1:3" x14ac:dyDescent="0.2">
      <c r="A30" s="1">
        <v>42195</v>
      </c>
      <c r="B30">
        <v>3528.81</v>
      </c>
      <c r="C30">
        <f t="shared" si="0"/>
        <v>2.5292292315559406E-2</v>
      </c>
    </row>
    <row r="31" spans="1:3" x14ac:dyDescent="0.2">
      <c r="A31" s="1">
        <v>42202</v>
      </c>
      <c r="B31">
        <v>3670.34</v>
      </c>
      <c r="C31">
        <f t="shared" si="0"/>
        <v>4.0107004911003941E-2</v>
      </c>
    </row>
    <row r="32" spans="1:3" x14ac:dyDescent="0.2">
      <c r="A32" s="1">
        <v>42209</v>
      </c>
      <c r="B32">
        <v>3600</v>
      </c>
      <c r="C32">
        <f t="shared" si="0"/>
        <v>-1.9164437082123231E-2</v>
      </c>
    </row>
    <row r="33" spans="1:3" x14ac:dyDescent="0.2">
      <c r="A33" s="1">
        <v>42216</v>
      </c>
      <c r="B33">
        <v>3600.69</v>
      </c>
      <c r="C33">
        <f t="shared" si="0"/>
        <v>1.9166666666659005E-4</v>
      </c>
    </row>
    <row r="34" spans="1:3" x14ac:dyDescent="0.2">
      <c r="A34" s="1">
        <v>42223</v>
      </c>
      <c r="B34">
        <v>3637.8</v>
      </c>
      <c r="C34">
        <f t="shared" si="0"/>
        <v>1.0306357948060008E-2</v>
      </c>
    </row>
    <row r="35" spans="1:3" x14ac:dyDescent="0.2">
      <c r="A35" s="1">
        <v>42230</v>
      </c>
      <c r="B35">
        <v>3491.03</v>
      </c>
      <c r="C35">
        <f t="shared" si="0"/>
        <v>-4.0345813403705577E-2</v>
      </c>
    </row>
    <row r="36" spans="1:3" x14ac:dyDescent="0.2">
      <c r="A36" s="1">
        <v>42237</v>
      </c>
      <c r="B36">
        <v>3247.26</v>
      </c>
      <c r="C36">
        <f t="shared" si="0"/>
        <v>-6.9827529411090716E-2</v>
      </c>
    </row>
    <row r="37" spans="1:3" x14ac:dyDescent="0.2">
      <c r="A37" s="1">
        <v>42244</v>
      </c>
      <c r="B37">
        <v>3286.59</v>
      </c>
      <c r="C37">
        <f t="shared" si="0"/>
        <v>1.2111749598122667E-2</v>
      </c>
    </row>
    <row r="38" spans="1:3" x14ac:dyDescent="0.2">
      <c r="A38" s="1">
        <v>42251</v>
      </c>
      <c r="B38">
        <v>3180.25</v>
      </c>
      <c r="C38">
        <f t="shared" si="0"/>
        <v>-3.2355724322169821E-2</v>
      </c>
    </row>
    <row r="39" spans="1:3" x14ac:dyDescent="0.2">
      <c r="A39" s="1">
        <v>42258</v>
      </c>
      <c r="B39">
        <v>3187.94</v>
      </c>
      <c r="C39">
        <f t="shared" si="0"/>
        <v>2.4180488955269919E-3</v>
      </c>
    </row>
    <row r="40" spans="1:3" x14ac:dyDescent="0.2">
      <c r="A40" s="1">
        <v>42265</v>
      </c>
      <c r="B40">
        <v>3157.3</v>
      </c>
      <c r="C40">
        <f t="shared" si="0"/>
        <v>-9.6112222940205605E-3</v>
      </c>
    </row>
    <row r="41" spans="1:3" x14ac:dyDescent="0.2">
      <c r="A41" s="1">
        <v>42272</v>
      </c>
      <c r="B41">
        <v>3113.16</v>
      </c>
      <c r="C41">
        <f t="shared" si="0"/>
        <v>-1.3980299623095771E-2</v>
      </c>
    </row>
    <row r="42" spans="1:3" x14ac:dyDescent="0.2">
      <c r="A42" s="1">
        <v>42279</v>
      </c>
      <c r="B42">
        <v>3088.18</v>
      </c>
      <c r="C42">
        <f t="shared" si="0"/>
        <v>-8.0240013362627982E-3</v>
      </c>
    </row>
    <row r="43" spans="1:3" x14ac:dyDescent="0.2">
      <c r="A43" s="1">
        <v>42286</v>
      </c>
      <c r="B43">
        <v>3250.31</v>
      </c>
      <c r="C43">
        <f t="shared" si="0"/>
        <v>5.2500178098426886E-2</v>
      </c>
    </row>
    <row r="44" spans="1:3" x14ac:dyDescent="0.2">
      <c r="A44" s="1">
        <v>42293</v>
      </c>
      <c r="B44">
        <v>3264.93</v>
      </c>
      <c r="C44">
        <f t="shared" si="0"/>
        <v>4.4980324953618478E-3</v>
      </c>
    </row>
    <row r="45" spans="1:3" x14ac:dyDescent="0.2">
      <c r="A45" s="1">
        <v>42300</v>
      </c>
      <c r="B45">
        <v>3425.81</v>
      </c>
      <c r="C45">
        <f t="shared" si="0"/>
        <v>4.9275175884322175E-2</v>
      </c>
    </row>
    <row r="46" spans="1:3" x14ac:dyDescent="0.2">
      <c r="A46" s="1">
        <v>42307</v>
      </c>
      <c r="B46">
        <v>3418.23</v>
      </c>
      <c r="C46">
        <f t="shared" si="0"/>
        <v>-2.2126154106619778E-3</v>
      </c>
    </row>
    <row r="47" spans="1:3" x14ac:dyDescent="0.2">
      <c r="A47" s="1">
        <v>42314</v>
      </c>
      <c r="B47">
        <v>3468.21</v>
      </c>
      <c r="C47">
        <f t="shared" si="0"/>
        <v>1.4621602408263934E-2</v>
      </c>
    </row>
    <row r="48" spans="1:3" x14ac:dyDescent="0.2">
      <c r="A48" s="1">
        <v>42321</v>
      </c>
      <c r="B48">
        <v>3360.65</v>
      </c>
      <c r="C48">
        <f t="shared" si="0"/>
        <v>-3.1013116276119357E-2</v>
      </c>
    </row>
    <row r="49" spans="1:3" x14ac:dyDescent="0.2">
      <c r="A49" s="1">
        <v>42328</v>
      </c>
      <c r="B49">
        <v>3452.45</v>
      </c>
      <c r="C49">
        <f t="shared" si="0"/>
        <v>2.7316144198294978E-2</v>
      </c>
    </row>
    <row r="50" spans="1:3" x14ac:dyDescent="0.2">
      <c r="A50" s="1">
        <v>42335</v>
      </c>
      <c r="B50">
        <v>3488.99</v>
      </c>
      <c r="C50">
        <f t="shared" si="0"/>
        <v>1.0583788324233456E-2</v>
      </c>
    </row>
    <row r="51" spans="1:3" x14ac:dyDescent="0.2">
      <c r="A51" s="1">
        <v>42342</v>
      </c>
      <c r="B51">
        <v>3330.75</v>
      </c>
      <c r="C51">
        <f t="shared" si="0"/>
        <v>-4.5354099610488974E-2</v>
      </c>
    </row>
    <row r="52" spans="1:3" x14ac:dyDescent="0.2">
      <c r="A52" s="1">
        <v>42349</v>
      </c>
      <c r="B52">
        <v>3203.21</v>
      </c>
      <c r="C52">
        <f t="shared" si="0"/>
        <v>-3.8291676048937906E-2</v>
      </c>
    </row>
    <row r="53" spans="1:3" x14ac:dyDescent="0.2">
      <c r="A53" s="1">
        <v>42356</v>
      </c>
      <c r="B53">
        <v>3260.72</v>
      </c>
      <c r="C53">
        <f t="shared" si="0"/>
        <v>1.7953865029142646E-2</v>
      </c>
    </row>
    <row r="54" spans="1:3" x14ac:dyDescent="0.2">
      <c r="A54" s="1">
        <v>42363</v>
      </c>
      <c r="B54">
        <v>3284.47</v>
      </c>
      <c r="C54">
        <f t="shared" si="0"/>
        <v>7.2836674108784916E-3</v>
      </c>
    </row>
    <row r="55" spans="1:3" x14ac:dyDescent="0.2">
      <c r="A55" s="1">
        <v>42370</v>
      </c>
      <c r="B55">
        <v>3267.52</v>
      </c>
      <c r="C55">
        <f t="shared" si="0"/>
        <v>-5.1606499678791273E-3</v>
      </c>
    </row>
    <row r="56" spans="1:3" x14ac:dyDescent="0.2">
      <c r="A56" s="1">
        <v>42377</v>
      </c>
      <c r="B56">
        <v>3033.47</v>
      </c>
      <c r="C56">
        <f t="shared" si="0"/>
        <v>-7.1629247869944179E-2</v>
      </c>
    </row>
    <row r="57" spans="1:3" x14ac:dyDescent="0.2">
      <c r="A57" s="1">
        <v>42384</v>
      </c>
      <c r="B57">
        <v>2952.48</v>
      </c>
      <c r="C57">
        <f t="shared" si="0"/>
        <v>-2.6698797087164161E-2</v>
      </c>
    </row>
    <row r="58" spans="1:3" x14ac:dyDescent="0.2">
      <c r="A58" s="1">
        <v>42391</v>
      </c>
      <c r="B58">
        <v>3023.21</v>
      </c>
      <c r="C58">
        <f t="shared" si="0"/>
        <v>2.3956131794288238E-2</v>
      </c>
    </row>
    <row r="59" spans="1:3" x14ac:dyDescent="0.2">
      <c r="A59" s="1">
        <v>42398</v>
      </c>
      <c r="B59">
        <v>3045.09</v>
      </c>
      <c r="C59">
        <f t="shared" si="0"/>
        <v>7.2373404427743537E-3</v>
      </c>
    </row>
    <row r="60" spans="1:3" x14ac:dyDescent="0.2">
      <c r="A60" s="1">
        <v>42405</v>
      </c>
      <c r="B60">
        <v>2879.39</v>
      </c>
      <c r="C60">
        <f t="shared" si="0"/>
        <v>-5.4415468836717551E-2</v>
      </c>
    </row>
    <row r="61" spans="1:3" x14ac:dyDescent="0.2">
      <c r="A61" s="1">
        <v>42412</v>
      </c>
      <c r="B61">
        <v>2756.16</v>
      </c>
      <c r="C61">
        <f t="shared" si="0"/>
        <v>-4.2797259141693189E-2</v>
      </c>
    </row>
    <row r="62" spans="1:3" x14ac:dyDescent="0.2">
      <c r="A62" s="1">
        <v>42419</v>
      </c>
      <c r="B62">
        <v>2871.05</v>
      </c>
      <c r="C62">
        <f t="shared" si="0"/>
        <v>4.168480784860118E-2</v>
      </c>
    </row>
    <row r="63" spans="1:3" x14ac:dyDescent="0.2">
      <c r="A63" s="1">
        <v>42426</v>
      </c>
      <c r="B63">
        <v>2929.16</v>
      </c>
      <c r="C63">
        <f t="shared" si="0"/>
        <v>2.0239981888159342E-2</v>
      </c>
    </row>
    <row r="64" spans="1:3" x14ac:dyDescent="0.2">
      <c r="A64" s="1">
        <v>42433</v>
      </c>
      <c r="B64">
        <v>3037.35</v>
      </c>
      <c r="C64">
        <f t="shared" si="0"/>
        <v>3.6935503693891869E-2</v>
      </c>
    </row>
    <row r="65" spans="1:3" x14ac:dyDescent="0.2">
      <c r="A65" s="1">
        <v>42440</v>
      </c>
      <c r="B65">
        <v>3073.8</v>
      </c>
      <c r="C65">
        <f t="shared" si="0"/>
        <v>1.2000592621858042E-2</v>
      </c>
    </row>
    <row r="66" spans="1:3" x14ac:dyDescent="0.2">
      <c r="A66" s="1">
        <v>42447</v>
      </c>
      <c r="B66">
        <v>3059.77</v>
      </c>
      <c r="C66">
        <f t="shared" si="0"/>
        <v>-4.5643828485913973E-3</v>
      </c>
    </row>
    <row r="67" spans="1:3" x14ac:dyDescent="0.2">
      <c r="A67" s="1">
        <v>42454</v>
      </c>
      <c r="B67">
        <v>2986.73</v>
      </c>
      <c r="C67">
        <f t="shared" si="0"/>
        <v>-2.3871075276899911E-2</v>
      </c>
    </row>
    <row r="68" spans="1:3" x14ac:dyDescent="0.2">
      <c r="A68" s="1">
        <v>42461</v>
      </c>
      <c r="B68">
        <v>2953.28</v>
      </c>
      <c r="C68">
        <f t="shared" si="0"/>
        <v>-1.1199539295483674E-2</v>
      </c>
    </row>
    <row r="69" spans="1:3" x14ac:dyDescent="0.2">
      <c r="A69" s="1">
        <v>42468</v>
      </c>
      <c r="B69">
        <v>2911.98</v>
      </c>
      <c r="C69">
        <f t="shared" ref="C69:C132" si="1">B69/B68-1</f>
        <v>-1.3984451186477509E-2</v>
      </c>
    </row>
    <row r="70" spans="1:3" x14ac:dyDescent="0.2">
      <c r="A70" s="1">
        <v>42475</v>
      </c>
      <c r="B70">
        <v>3054.34</v>
      </c>
      <c r="C70">
        <f t="shared" si="1"/>
        <v>4.8887698404522117E-2</v>
      </c>
    </row>
    <row r="71" spans="1:3" x14ac:dyDescent="0.2">
      <c r="A71" s="1">
        <v>42482</v>
      </c>
      <c r="B71">
        <v>3141.12</v>
      </c>
      <c r="C71">
        <f t="shared" si="1"/>
        <v>2.8412030094881358E-2</v>
      </c>
    </row>
    <row r="72" spans="1:3" x14ac:dyDescent="0.2">
      <c r="A72" s="1">
        <v>42489</v>
      </c>
      <c r="B72">
        <v>3028.21</v>
      </c>
      <c r="C72">
        <f t="shared" si="1"/>
        <v>-3.594577730236348E-2</v>
      </c>
    </row>
    <row r="73" spans="1:3" x14ac:dyDescent="0.2">
      <c r="A73" s="1">
        <v>42496</v>
      </c>
      <c r="B73">
        <v>2936.84</v>
      </c>
      <c r="C73">
        <f t="shared" si="1"/>
        <v>-3.0172940449968766E-2</v>
      </c>
    </row>
    <row r="74" spans="1:3" x14ac:dyDescent="0.2">
      <c r="A74" s="1">
        <v>42503</v>
      </c>
      <c r="B74">
        <v>2956.63</v>
      </c>
      <c r="C74">
        <f t="shared" si="1"/>
        <v>6.7385352964410838E-3</v>
      </c>
    </row>
    <row r="75" spans="1:3" x14ac:dyDescent="0.2">
      <c r="A75" s="1">
        <v>42510</v>
      </c>
      <c r="B75">
        <v>2962.16</v>
      </c>
      <c r="C75">
        <f t="shared" si="1"/>
        <v>1.8703726878235294E-3</v>
      </c>
    </row>
    <row r="76" spans="1:3" x14ac:dyDescent="0.2">
      <c r="A76" s="1">
        <v>42517</v>
      </c>
      <c r="B76">
        <v>3078.48</v>
      </c>
      <c r="C76">
        <f t="shared" si="1"/>
        <v>3.926864180192835E-2</v>
      </c>
    </row>
    <row r="77" spans="1:3" x14ac:dyDescent="0.2">
      <c r="A77" s="1">
        <v>42524</v>
      </c>
      <c r="B77">
        <v>2997.55</v>
      </c>
      <c r="C77">
        <f t="shared" si="1"/>
        <v>-2.6288947792416972E-2</v>
      </c>
    </row>
    <row r="78" spans="1:3" x14ac:dyDescent="0.2">
      <c r="A78" s="1">
        <v>42531</v>
      </c>
      <c r="B78">
        <v>2911.11</v>
      </c>
      <c r="C78">
        <f t="shared" si="1"/>
        <v>-2.8836883454821494E-2</v>
      </c>
    </row>
    <row r="79" spans="1:3" x14ac:dyDescent="0.2">
      <c r="A79" s="1">
        <v>42538</v>
      </c>
      <c r="B79">
        <v>2849.17</v>
      </c>
      <c r="C79">
        <f t="shared" si="1"/>
        <v>-2.1277107357674629E-2</v>
      </c>
    </row>
    <row r="80" spans="1:3" x14ac:dyDescent="0.2">
      <c r="A80" s="1">
        <v>42545</v>
      </c>
      <c r="B80">
        <v>2776.09</v>
      </c>
      <c r="C80">
        <f t="shared" si="1"/>
        <v>-2.5649575139426561E-2</v>
      </c>
    </row>
    <row r="81" spans="1:3" x14ac:dyDescent="0.2">
      <c r="A81" s="1">
        <v>42552</v>
      </c>
      <c r="B81">
        <v>2883.06</v>
      </c>
      <c r="C81">
        <f t="shared" si="1"/>
        <v>3.8532612415303369E-2</v>
      </c>
    </row>
    <row r="82" spans="1:3" x14ac:dyDescent="0.2">
      <c r="A82" s="1">
        <v>42559</v>
      </c>
      <c r="B82">
        <v>2838.01</v>
      </c>
      <c r="C82">
        <f t="shared" si="1"/>
        <v>-1.5625758742447204E-2</v>
      </c>
    </row>
    <row r="83" spans="1:3" x14ac:dyDescent="0.2">
      <c r="A83" s="1">
        <v>42566</v>
      </c>
      <c r="B83">
        <v>2958.65</v>
      </c>
      <c r="C83">
        <f t="shared" si="1"/>
        <v>4.2508659236577762E-2</v>
      </c>
    </row>
    <row r="84" spans="1:3" x14ac:dyDescent="0.2">
      <c r="A84" s="1">
        <v>42573</v>
      </c>
      <c r="B84">
        <v>2972.23</v>
      </c>
      <c r="C84">
        <f t="shared" si="1"/>
        <v>4.5899312186301611E-3</v>
      </c>
    </row>
    <row r="85" spans="1:3" x14ac:dyDescent="0.2">
      <c r="A85" s="1">
        <v>42580</v>
      </c>
      <c r="B85">
        <v>2990.76</v>
      </c>
      <c r="C85">
        <f t="shared" si="1"/>
        <v>6.2343762091090493E-3</v>
      </c>
    </row>
    <row r="86" spans="1:3" x14ac:dyDescent="0.2">
      <c r="A86" s="1">
        <v>42587</v>
      </c>
      <c r="B86">
        <v>2973.71</v>
      </c>
      <c r="C86">
        <f t="shared" si="1"/>
        <v>-5.7008920809427099E-3</v>
      </c>
    </row>
    <row r="87" spans="1:3" x14ac:dyDescent="0.2">
      <c r="A87" s="1">
        <v>42594</v>
      </c>
      <c r="B87">
        <v>3044.94</v>
      </c>
      <c r="C87">
        <f t="shared" si="1"/>
        <v>2.3953243591338769E-2</v>
      </c>
    </row>
    <row r="88" spans="1:3" x14ac:dyDescent="0.2">
      <c r="A88" s="1">
        <v>42601</v>
      </c>
      <c r="B88">
        <v>2968.2</v>
      </c>
      <c r="C88">
        <f t="shared" si="1"/>
        <v>-2.5202467043685672E-2</v>
      </c>
    </row>
    <row r="89" spans="1:3" x14ac:dyDescent="0.2">
      <c r="A89" s="1">
        <v>42608</v>
      </c>
      <c r="B89">
        <v>3010.36</v>
      </c>
      <c r="C89">
        <f t="shared" si="1"/>
        <v>1.4203894616265922E-2</v>
      </c>
    </row>
    <row r="90" spans="1:3" x14ac:dyDescent="0.2">
      <c r="A90" s="1">
        <v>42615</v>
      </c>
      <c r="B90">
        <v>3079.74</v>
      </c>
      <c r="C90">
        <f t="shared" si="1"/>
        <v>2.3047077425955687E-2</v>
      </c>
    </row>
    <row r="91" spans="1:3" x14ac:dyDescent="0.2">
      <c r="A91" s="1">
        <v>42622</v>
      </c>
      <c r="B91">
        <v>3053.2</v>
      </c>
      <c r="C91">
        <f t="shared" si="1"/>
        <v>-8.6176105775163103E-3</v>
      </c>
    </row>
    <row r="92" spans="1:3" x14ac:dyDescent="0.2">
      <c r="A92" s="1">
        <v>42629</v>
      </c>
      <c r="B92">
        <v>2935.25</v>
      </c>
      <c r="C92">
        <f t="shared" si="1"/>
        <v>-3.8631599633171643E-2</v>
      </c>
    </row>
    <row r="93" spans="1:3" x14ac:dyDescent="0.2">
      <c r="A93" s="1">
        <v>42636</v>
      </c>
      <c r="B93">
        <v>3032.31</v>
      </c>
      <c r="C93">
        <f t="shared" si="1"/>
        <v>3.3067030065582204E-2</v>
      </c>
    </row>
    <row r="94" spans="1:3" x14ac:dyDescent="0.2">
      <c r="A94" s="1">
        <v>42643</v>
      </c>
      <c r="B94">
        <v>3002.24</v>
      </c>
      <c r="C94">
        <f t="shared" si="1"/>
        <v>-9.9165322806705758E-3</v>
      </c>
    </row>
    <row r="95" spans="1:3" x14ac:dyDescent="0.2">
      <c r="A95" s="1">
        <v>42650</v>
      </c>
      <c r="B95">
        <v>3000.57</v>
      </c>
      <c r="C95">
        <f t="shared" si="1"/>
        <v>-5.5625133233838664E-4</v>
      </c>
    </row>
    <row r="96" spans="1:3" x14ac:dyDescent="0.2">
      <c r="A96" s="1">
        <v>42657</v>
      </c>
      <c r="B96">
        <v>3025.19</v>
      </c>
      <c r="C96">
        <f t="shared" si="1"/>
        <v>8.2051076962044167E-3</v>
      </c>
    </row>
    <row r="97" spans="1:3" x14ac:dyDescent="0.2">
      <c r="A97" s="1">
        <v>42664</v>
      </c>
      <c r="B97">
        <v>3077.65</v>
      </c>
      <c r="C97">
        <f t="shared" si="1"/>
        <v>1.7341059569812245E-2</v>
      </c>
    </row>
    <row r="98" spans="1:3" x14ac:dyDescent="0.2">
      <c r="A98" s="1">
        <v>42671</v>
      </c>
      <c r="B98">
        <v>3079.24</v>
      </c>
      <c r="C98">
        <f t="shared" si="1"/>
        <v>5.1662794664752987E-4</v>
      </c>
    </row>
    <row r="99" spans="1:3" x14ac:dyDescent="0.2">
      <c r="A99" s="1">
        <v>42678</v>
      </c>
      <c r="B99">
        <v>2954.53</v>
      </c>
      <c r="C99">
        <f t="shared" si="1"/>
        <v>-4.0500253309257994E-2</v>
      </c>
    </row>
    <row r="100" spans="1:3" x14ac:dyDescent="0.2">
      <c r="A100" s="1">
        <v>42685</v>
      </c>
      <c r="B100">
        <v>3030.02</v>
      </c>
      <c r="C100">
        <f t="shared" si="1"/>
        <v>2.555059518772862E-2</v>
      </c>
    </row>
    <row r="101" spans="1:3" x14ac:dyDescent="0.2">
      <c r="A101" s="1">
        <v>42692</v>
      </c>
      <c r="B101">
        <v>3020.83</v>
      </c>
      <c r="C101">
        <f t="shared" si="1"/>
        <v>-3.0329832806383905E-3</v>
      </c>
    </row>
    <row r="102" spans="1:3" x14ac:dyDescent="0.2">
      <c r="A102" s="1">
        <v>42699</v>
      </c>
      <c r="B102">
        <v>3048.38</v>
      </c>
      <c r="C102">
        <f t="shared" si="1"/>
        <v>9.1200100634594161E-3</v>
      </c>
    </row>
    <row r="103" spans="1:3" x14ac:dyDescent="0.2">
      <c r="A103" s="1">
        <v>42706</v>
      </c>
      <c r="B103">
        <v>3015.13</v>
      </c>
      <c r="C103">
        <f t="shared" si="1"/>
        <v>-1.0907432800372652E-2</v>
      </c>
    </row>
    <row r="104" spans="1:3" x14ac:dyDescent="0.2">
      <c r="A104" s="1">
        <v>42713</v>
      </c>
      <c r="B104">
        <v>3197.54</v>
      </c>
      <c r="C104">
        <f t="shared" si="1"/>
        <v>6.0498220640569311E-2</v>
      </c>
    </row>
    <row r="105" spans="1:3" x14ac:dyDescent="0.2">
      <c r="A105" s="1">
        <v>42720</v>
      </c>
      <c r="B105">
        <v>3259.24</v>
      </c>
      <c r="C105">
        <f t="shared" si="1"/>
        <v>1.9296083864470681E-2</v>
      </c>
    </row>
    <row r="106" spans="1:3" x14ac:dyDescent="0.2">
      <c r="A106" s="1">
        <v>42727</v>
      </c>
      <c r="B106">
        <v>3273.97</v>
      </c>
      <c r="C106">
        <f t="shared" si="1"/>
        <v>4.5194585240730945E-3</v>
      </c>
    </row>
    <row r="107" spans="1:3" x14ac:dyDescent="0.2">
      <c r="A107" s="1">
        <v>42734</v>
      </c>
      <c r="B107">
        <v>3290.52</v>
      </c>
      <c r="C107">
        <f t="shared" si="1"/>
        <v>5.0550249391412283E-3</v>
      </c>
    </row>
    <row r="108" spans="1:3" x14ac:dyDescent="0.2">
      <c r="A108" s="1">
        <v>42741</v>
      </c>
      <c r="B108">
        <v>3321.17</v>
      </c>
      <c r="C108">
        <f t="shared" si="1"/>
        <v>9.3146372001993161E-3</v>
      </c>
    </row>
    <row r="109" spans="1:3" x14ac:dyDescent="0.2">
      <c r="A109" s="1">
        <v>42748</v>
      </c>
      <c r="B109">
        <v>3324.34</v>
      </c>
      <c r="C109">
        <f t="shared" si="1"/>
        <v>9.5448290813182624E-4</v>
      </c>
    </row>
    <row r="110" spans="1:3" x14ac:dyDescent="0.2">
      <c r="A110" s="1">
        <v>42755</v>
      </c>
      <c r="B110">
        <v>3299.44</v>
      </c>
      <c r="C110">
        <f t="shared" si="1"/>
        <v>-7.4902085827562859E-3</v>
      </c>
    </row>
    <row r="111" spans="1:3" x14ac:dyDescent="0.2">
      <c r="A111" s="1">
        <v>42762</v>
      </c>
      <c r="B111">
        <v>3303.33</v>
      </c>
      <c r="C111">
        <f t="shared" si="1"/>
        <v>1.1789879494701339E-3</v>
      </c>
    </row>
    <row r="112" spans="1:3" x14ac:dyDescent="0.2">
      <c r="A112" s="1">
        <v>42769</v>
      </c>
      <c r="B112">
        <v>3273.11</v>
      </c>
      <c r="C112">
        <f t="shared" si="1"/>
        <v>-9.1483442465633003E-3</v>
      </c>
    </row>
    <row r="113" spans="1:3" x14ac:dyDescent="0.2">
      <c r="A113" s="1">
        <v>42776</v>
      </c>
      <c r="B113">
        <v>3270.83</v>
      </c>
      <c r="C113">
        <f t="shared" si="1"/>
        <v>-6.9658520489690456E-4</v>
      </c>
    </row>
    <row r="114" spans="1:3" x14ac:dyDescent="0.2">
      <c r="A114" s="1">
        <v>42783</v>
      </c>
      <c r="B114">
        <v>3308.81</v>
      </c>
      <c r="C114">
        <f t="shared" si="1"/>
        <v>1.1611731578834661E-2</v>
      </c>
    </row>
    <row r="115" spans="1:3" x14ac:dyDescent="0.2">
      <c r="A115" s="1">
        <v>42790</v>
      </c>
      <c r="B115">
        <v>3304.09</v>
      </c>
      <c r="C115">
        <f t="shared" si="1"/>
        <v>-1.4264947216672264E-3</v>
      </c>
    </row>
    <row r="116" spans="1:3" x14ac:dyDescent="0.2">
      <c r="A116" s="1">
        <v>42797</v>
      </c>
      <c r="B116">
        <v>3403.39</v>
      </c>
      <c r="C116">
        <f t="shared" si="1"/>
        <v>3.0053660765899215E-2</v>
      </c>
    </row>
    <row r="117" spans="1:3" x14ac:dyDescent="0.2">
      <c r="A117" s="1">
        <v>42804</v>
      </c>
      <c r="B117">
        <v>3416.27</v>
      </c>
      <c r="C117">
        <f t="shared" si="1"/>
        <v>3.7844619629252563E-3</v>
      </c>
    </row>
    <row r="118" spans="1:3" x14ac:dyDescent="0.2">
      <c r="A118" s="1">
        <v>42811</v>
      </c>
      <c r="B118">
        <v>3448.41</v>
      </c>
      <c r="C118">
        <f t="shared" si="1"/>
        <v>9.4079215050333342E-3</v>
      </c>
    </row>
    <row r="119" spans="1:3" x14ac:dyDescent="0.2">
      <c r="A119" s="1">
        <v>42818</v>
      </c>
      <c r="B119">
        <v>3444.15</v>
      </c>
      <c r="C119">
        <f t="shared" si="1"/>
        <v>-1.235351944809282E-3</v>
      </c>
    </row>
    <row r="120" spans="1:3" x14ac:dyDescent="0.2">
      <c r="A120" s="1">
        <v>42825</v>
      </c>
      <c r="B120">
        <v>3500.93</v>
      </c>
      <c r="C120">
        <f t="shared" si="1"/>
        <v>1.6485925409752689E-2</v>
      </c>
    </row>
    <row r="121" spans="1:3" x14ac:dyDescent="0.2">
      <c r="A121" s="1">
        <v>42832</v>
      </c>
      <c r="B121">
        <v>3495.8</v>
      </c>
      <c r="C121">
        <f t="shared" si="1"/>
        <v>-1.4653249279475977E-3</v>
      </c>
    </row>
    <row r="122" spans="1:3" x14ac:dyDescent="0.2">
      <c r="A122" s="1">
        <v>42839</v>
      </c>
      <c r="B122">
        <v>3448.26</v>
      </c>
      <c r="C122">
        <f t="shared" si="1"/>
        <v>-1.3599176154242221E-2</v>
      </c>
    </row>
    <row r="123" spans="1:3" x14ac:dyDescent="0.2">
      <c r="A123" s="1">
        <v>42846</v>
      </c>
      <c r="B123">
        <v>3440.27</v>
      </c>
      <c r="C123">
        <f t="shared" si="1"/>
        <v>-2.3171106587090984E-3</v>
      </c>
    </row>
    <row r="124" spans="1:3" x14ac:dyDescent="0.2">
      <c r="A124" s="1">
        <v>42853</v>
      </c>
      <c r="B124">
        <v>3559.59</v>
      </c>
      <c r="C124">
        <f t="shared" si="1"/>
        <v>3.4683324273966809E-2</v>
      </c>
    </row>
    <row r="125" spans="1:3" x14ac:dyDescent="0.2">
      <c r="A125" s="1">
        <v>42860</v>
      </c>
      <c r="B125">
        <v>3658.79</v>
      </c>
      <c r="C125">
        <f t="shared" si="1"/>
        <v>2.7868378099724866E-2</v>
      </c>
    </row>
    <row r="126" spans="1:3" x14ac:dyDescent="0.2">
      <c r="A126" s="1">
        <v>42867</v>
      </c>
      <c r="B126">
        <v>3637.52</v>
      </c>
      <c r="C126">
        <f t="shared" si="1"/>
        <v>-5.8133973253452487E-3</v>
      </c>
    </row>
    <row r="127" spans="1:3" x14ac:dyDescent="0.2">
      <c r="A127" s="1">
        <v>42874</v>
      </c>
      <c r="B127">
        <v>3587.01</v>
      </c>
      <c r="C127">
        <f t="shared" si="1"/>
        <v>-1.3885834304691036E-2</v>
      </c>
    </row>
    <row r="128" spans="1:3" x14ac:dyDescent="0.2">
      <c r="A128" s="1">
        <v>42881</v>
      </c>
      <c r="B128">
        <v>3579.02</v>
      </c>
      <c r="C128">
        <f t="shared" si="1"/>
        <v>-2.2274819417844594E-3</v>
      </c>
    </row>
    <row r="129" spans="1:3" x14ac:dyDescent="0.2">
      <c r="A129" s="1">
        <v>42888</v>
      </c>
      <c r="B129">
        <v>3591.82</v>
      </c>
      <c r="C129">
        <f t="shared" si="1"/>
        <v>3.5763980083933777E-3</v>
      </c>
    </row>
    <row r="130" spans="1:3" x14ac:dyDescent="0.2">
      <c r="A130" s="1">
        <v>42895</v>
      </c>
      <c r="B130">
        <v>3586.07</v>
      </c>
      <c r="C130">
        <f t="shared" si="1"/>
        <v>-1.6008597312783257E-3</v>
      </c>
    </row>
    <row r="131" spans="1:3" x14ac:dyDescent="0.2">
      <c r="A131" s="1">
        <v>42902</v>
      </c>
      <c r="B131">
        <v>3543.88</v>
      </c>
      <c r="C131">
        <f t="shared" si="1"/>
        <v>-1.1764968335810533E-2</v>
      </c>
    </row>
    <row r="132" spans="1:3" x14ac:dyDescent="0.2">
      <c r="A132" s="1">
        <v>42909</v>
      </c>
      <c r="B132">
        <v>3543.68</v>
      </c>
      <c r="C132">
        <f t="shared" si="1"/>
        <v>-5.6435319480407919E-5</v>
      </c>
    </row>
    <row r="133" spans="1:3" x14ac:dyDescent="0.2">
      <c r="A133" s="1">
        <v>42916</v>
      </c>
      <c r="B133">
        <v>3441.88</v>
      </c>
      <c r="C133">
        <f t="shared" ref="C133:C176" si="2">B133/B132-1</f>
        <v>-2.8727198844139323E-2</v>
      </c>
    </row>
    <row r="134" spans="1:3" x14ac:dyDescent="0.2">
      <c r="A134" s="1">
        <v>42923</v>
      </c>
      <c r="B134">
        <v>3463.84</v>
      </c>
      <c r="C134">
        <f t="shared" si="2"/>
        <v>6.3802340581309291E-3</v>
      </c>
    </row>
    <row r="135" spans="1:3" x14ac:dyDescent="0.2">
      <c r="A135" s="1">
        <v>42930</v>
      </c>
      <c r="B135">
        <v>3525.94</v>
      </c>
      <c r="C135">
        <f t="shared" si="2"/>
        <v>1.7928079818929188E-2</v>
      </c>
    </row>
    <row r="136" spans="1:3" x14ac:dyDescent="0.2">
      <c r="A136" s="1">
        <v>42937</v>
      </c>
      <c r="B136">
        <v>3451.71</v>
      </c>
      <c r="C136">
        <f t="shared" si="2"/>
        <v>-2.1052542017164222E-2</v>
      </c>
    </row>
    <row r="137" spans="1:3" x14ac:dyDescent="0.2">
      <c r="A137" s="1">
        <v>42944</v>
      </c>
      <c r="B137">
        <v>3467.73</v>
      </c>
      <c r="C137">
        <f t="shared" si="2"/>
        <v>4.6411778509782842E-3</v>
      </c>
    </row>
    <row r="138" spans="1:3" x14ac:dyDescent="0.2">
      <c r="A138" s="1">
        <v>42951</v>
      </c>
      <c r="B138">
        <v>3507.41</v>
      </c>
      <c r="C138">
        <f t="shared" si="2"/>
        <v>1.1442644035146943E-2</v>
      </c>
    </row>
    <row r="139" spans="1:3" x14ac:dyDescent="0.2">
      <c r="A139" s="1">
        <v>42958</v>
      </c>
      <c r="B139">
        <v>3406.34</v>
      </c>
      <c r="C139">
        <f t="shared" si="2"/>
        <v>-2.8816134982793451E-2</v>
      </c>
    </row>
    <row r="140" spans="1:3" x14ac:dyDescent="0.2">
      <c r="A140" s="1">
        <v>42965</v>
      </c>
      <c r="B140">
        <v>3446.03</v>
      </c>
      <c r="C140">
        <f t="shared" si="2"/>
        <v>1.1651802227610863E-2</v>
      </c>
    </row>
    <row r="141" spans="1:3" x14ac:dyDescent="0.2">
      <c r="A141" s="1">
        <v>42972</v>
      </c>
      <c r="B141">
        <v>3438.55</v>
      </c>
      <c r="C141">
        <f t="shared" si="2"/>
        <v>-2.1706137207162524E-3</v>
      </c>
    </row>
    <row r="142" spans="1:3" x14ac:dyDescent="0.2">
      <c r="A142" s="1">
        <v>42979</v>
      </c>
      <c r="B142">
        <v>3443.88</v>
      </c>
      <c r="C142">
        <f t="shared" si="2"/>
        <v>1.5500719780139338E-3</v>
      </c>
    </row>
    <row r="143" spans="1:3" x14ac:dyDescent="0.2">
      <c r="A143" s="1">
        <v>42986</v>
      </c>
      <c r="B143">
        <v>3447.69</v>
      </c>
      <c r="C143">
        <f t="shared" si="2"/>
        <v>1.1063103244015604E-3</v>
      </c>
    </row>
    <row r="144" spans="1:3" x14ac:dyDescent="0.2">
      <c r="A144" s="1">
        <v>42993</v>
      </c>
      <c r="B144">
        <v>3515.55</v>
      </c>
      <c r="C144">
        <f t="shared" si="2"/>
        <v>1.9682744098222349E-2</v>
      </c>
    </row>
    <row r="145" spans="1:3" x14ac:dyDescent="0.2">
      <c r="A145" s="1">
        <v>43000</v>
      </c>
      <c r="B145">
        <v>3541.42</v>
      </c>
      <c r="C145">
        <f t="shared" si="2"/>
        <v>7.3587347641193013E-3</v>
      </c>
    </row>
    <row r="146" spans="1:3" x14ac:dyDescent="0.2">
      <c r="A146" s="1">
        <v>43007</v>
      </c>
      <c r="B146">
        <v>3594.85</v>
      </c>
      <c r="C146">
        <f t="shared" si="2"/>
        <v>1.5087168423965513E-2</v>
      </c>
    </row>
    <row r="147" spans="1:3" x14ac:dyDescent="0.2">
      <c r="A147" s="1">
        <v>43014</v>
      </c>
      <c r="B147">
        <v>3603.32</v>
      </c>
      <c r="C147">
        <f t="shared" si="2"/>
        <v>2.3561483789309445E-3</v>
      </c>
    </row>
    <row r="148" spans="1:3" x14ac:dyDescent="0.2">
      <c r="A148" s="1">
        <v>43021</v>
      </c>
      <c r="B148">
        <v>3604.55</v>
      </c>
      <c r="C148">
        <f t="shared" si="2"/>
        <v>3.4135186439177012E-4</v>
      </c>
    </row>
    <row r="149" spans="1:3" x14ac:dyDescent="0.2">
      <c r="A149" s="1">
        <v>43028</v>
      </c>
      <c r="B149">
        <v>3605.09</v>
      </c>
      <c r="C149">
        <f t="shared" si="2"/>
        <v>1.4981065597652332E-4</v>
      </c>
    </row>
    <row r="150" spans="1:3" x14ac:dyDescent="0.2">
      <c r="A150" s="1">
        <v>43035</v>
      </c>
      <c r="B150">
        <v>3652.23</v>
      </c>
      <c r="C150">
        <f t="shared" si="2"/>
        <v>1.3075956494844831E-2</v>
      </c>
    </row>
    <row r="151" spans="1:3" x14ac:dyDescent="0.2">
      <c r="A151" s="1">
        <v>43042</v>
      </c>
      <c r="B151">
        <v>3689.96</v>
      </c>
      <c r="C151">
        <f t="shared" si="2"/>
        <v>1.0330674683686425E-2</v>
      </c>
    </row>
    <row r="152" spans="1:3" x14ac:dyDescent="0.2">
      <c r="A152" s="1">
        <v>43049</v>
      </c>
      <c r="B152">
        <v>3593.76</v>
      </c>
      <c r="C152">
        <f t="shared" si="2"/>
        <v>-2.6070743314290601E-2</v>
      </c>
    </row>
    <row r="153" spans="1:3" x14ac:dyDescent="0.2">
      <c r="A153" s="1">
        <v>43056</v>
      </c>
      <c r="B153">
        <v>3547.46</v>
      </c>
      <c r="C153">
        <f t="shared" si="2"/>
        <v>-1.2883442411290691E-2</v>
      </c>
    </row>
    <row r="154" spans="1:3" x14ac:dyDescent="0.2">
      <c r="A154" s="1">
        <v>43063</v>
      </c>
      <c r="B154">
        <v>3581.23</v>
      </c>
      <c r="C154">
        <f t="shared" si="2"/>
        <v>9.5194871823782723E-3</v>
      </c>
    </row>
    <row r="155" spans="1:3" x14ac:dyDescent="0.2">
      <c r="A155" s="1">
        <v>43070</v>
      </c>
      <c r="B155">
        <v>3527.55</v>
      </c>
      <c r="C155">
        <f t="shared" si="2"/>
        <v>-1.4989263465345681E-2</v>
      </c>
    </row>
    <row r="156" spans="1:3" x14ac:dyDescent="0.2">
      <c r="A156" s="1">
        <v>43077</v>
      </c>
      <c r="B156">
        <v>3591.45</v>
      </c>
      <c r="C156">
        <f t="shared" si="2"/>
        <v>1.8114555427988233E-2</v>
      </c>
    </row>
    <row r="157" spans="1:3" x14ac:dyDescent="0.2">
      <c r="A157" s="1">
        <v>43084</v>
      </c>
      <c r="B157">
        <v>3560.53</v>
      </c>
      <c r="C157">
        <f t="shared" si="2"/>
        <v>-8.6093360620360659E-3</v>
      </c>
    </row>
    <row r="158" spans="1:3" x14ac:dyDescent="0.2">
      <c r="A158" s="1">
        <v>43091</v>
      </c>
      <c r="B158">
        <v>3553.39</v>
      </c>
      <c r="C158">
        <f t="shared" si="2"/>
        <v>-2.0053194327811497E-3</v>
      </c>
    </row>
    <row r="159" spans="1:3" x14ac:dyDescent="0.2">
      <c r="A159" s="1">
        <v>43098</v>
      </c>
      <c r="B159">
        <v>3503.96</v>
      </c>
      <c r="C159">
        <f t="shared" si="2"/>
        <v>-1.3910659961332672E-2</v>
      </c>
    </row>
    <row r="160" spans="1:3" x14ac:dyDescent="0.2">
      <c r="A160" s="1">
        <v>43105</v>
      </c>
      <c r="B160">
        <v>3607.63</v>
      </c>
      <c r="C160">
        <f t="shared" si="2"/>
        <v>2.9586524960330651E-2</v>
      </c>
    </row>
    <row r="161" spans="1:5" x14ac:dyDescent="0.2">
      <c r="A161" s="1">
        <v>43112</v>
      </c>
      <c r="B161">
        <v>3612.61</v>
      </c>
      <c r="C161">
        <f t="shared" si="2"/>
        <v>1.3804076360379725E-3</v>
      </c>
    </row>
    <row r="162" spans="1:5" x14ac:dyDescent="0.2">
      <c r="A162" s="1">
        <v>43119</v>
      </c>
      <c r="B162">
        <v>3649.07</v>
      </c>
      <c r="C162">
        <f t="shared" si="2"/>
        <v>1.0092426251380626E-2</v>
      </c>
    </row>
    <row r="163" spans="1:5" x14ac:dyDescent="0.2">
      <c r="A163" s="1">
        <v>43126</v>
      </c>
      <c r="B163">
        <v>3647.41</v>
      </c>
      <c r="C163">
        <f t="shared" si="2"/>
        <v>-4.549104292327355E-4</v>
      </c>
    </row>
    <row r="164" spans="1:5" x14ac:dyDescent="0.2">
      <c r="A164" s="1">
        <v>43133</v>
      </c>
      <c r="B164">
        <v>3523.28</v>
      </c>
      <c r="C164">
        <f t="shared" si="2"/>
        <v>-3.4032368173580574E-2</v>
      </c>
    </row>
    <row r="165" spans="1:5" x14ac:dyDescent="0.2">
      <c r="A165" s="1">
        <v>43140</v>
      </c>
      <c r="B165">
        <v>3325.99</v>
      </c>
      <c r="C165">
        <f t="shared" si="2"/>
        <v>-5.5996117254376698E-2</v>
      </c>
    </row>
    <row r="166" spans="1:5" x14ac:dyDescent="0.2">
      <c r="A166" s="1">
        <v>43147</v>
      </c>
      <c r="B166">
        <v>3426.8</v>
      </c>
      <c r="C166">
        <f t="shared" si="2"/>
        <v>3.0309772428660509E-2</v>
      </c>
    </row>
    <row r="167" spans="1:5" x14ac:dyDescent="0.2">
      <c r="A167" s="1">
        <v>43154</v>
      </c>
      <c r="B167">
        <v>3441.46</v>
      </c>
      <c r="C167">
        <f t="shared" si="2"/>
        <v>4.2780436558889079E-3</v>
      </c>
    </row>
    <row r="168" spans="1:5" x14ac:dyDescent="0.2">
      <c r="A168" s="1">
        <v>43161</v>
      </c>
      <c r="B168">
        <v>3324.75</v>
      </c>
      <c r="C168">
        <f t="shared" si="2"/>
        <v>-3.3912932301988108E-2</v>
      </c>
    </row>
    <row r="169" spans="1:5" x14ac:dyDescent="0.2">
      <c r="A169" s="1">
        <v>43168</v>
      </c>
      <c r="B169">
        <v>3420.54</v>
      </c>
      <c r="C169">
        <f t="shared" si="2"/>
        <v>2.8811188811188826E-2</v>
      </c>
    </row>
    <row r="170" spans="1:5" x14ac:dyDescent="0.2">
      <c r="A170" s="1">
        <v>43175</v>
      </c>
      <c r="B170">
        <v>3437.4</v>
      </c>
      <c r="C170">
        <f t="shared" si="2"/>
        <v>4.9290462909366006E-3</v>
      </c>
    </row>
    <row r="171" spans="1:5" x14ac:dyDescent="0.2">
      <c r="A171" s="1">
        <v>43182</v>
      </c>
      <c r="B171">
        <v>3298.07</v>
      </c>
      <c r="C171">
        <f t="shared" si="2"/>
        <v>-4.0533542793972144E-2</v>
      </c>
      <c r="E171">
        <f>AVERAGE(C171:C172)</f>
        <v>-1.0650541298777183E-2</v>
      </c>
    </row>
    <row r="172" spans="1:5" x14ac:dyDescent="0.2">
      <c r="A172" s="1">
        <v>43189</v>
      </c>
      <c r="B172">
        <v>3361.5</v>
      </c>
      <c r="C172">
        <f t="shared" si="2"/>
        <v>1.9232460196417778E-2</v>
      </c>
      <c r="E172">
        <f>AVERAGE(C173:C174)</f>
        <v>1.2785130897284946E-2</v>
      </c>
    </row>
    <row r="173" spans="1:5" x14ac:dyDescent="0.2">
      <c r="A173" s="1">
        <v>43196</v>
      </c>
      <c r="B173">
        <v>3408.1</v>
      </c>
      <c r="C173">
        <f t="shared" si="2"/>
        <v>1.3862858842778492E-2</v>
      </c>
      <c r="E173">
        <f>AVERAGE(C174:C175)</f>
        <v>1.255323743877268E-2</v>
      </c>
    </row>
    <row r="174" spans="1:5" x14ac:dyDescent="0.2">
      <c r="A174" s="1">
        <v>43203</v>
      </c>
      <c r="B174">
        <v>3448</v>
      </c>
      <c r="C174">
        <f t="shared" si="2"/>
        <v>1.1707402951791401E-2</v>
      </c>
    </row>
    <row r="175" spans="1:5" x14ac:dyDescent="0.2">
      <c r="A175" s="1">
        <v>43210</v>
      </c>
      <c r="B175">
        <v>3494.2</v>
      </c>
      <c r="C175">
        <f t="shared" si="2"/>
        <v>1.3399071925753958E-2</v>
      </c>
      <c r="E175">
        <f>AVERAGE(C172:C173)</f>
        <v>1.6547659519598135E-2</v>
      </c>
    </row>
    <row r="176" spans="1:5" x14ac:dyDescent="0.2">
      <c r="A176" s="1">
        <v>43217</v>
      </c>
      <c r="B176">
        <v>3518.78</v>
      </c>
      <c r="C176">
        <f t="shared" si="2"/>
        <v>7.0345143380459163E-3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1"/>
  <sheetViews>
    <sheetView topLeftCell="A8" workbookViewId="0">
      <selection activeCell="D48" sqref="D48"/>
    </sheetView>
  </sheetViews>
  <sheetFormatPr baseColWidth="10" defaultColWidth="11.5" defaultRowHeight="15" x14ac:dyDescent="0.2"/>
  <cols>
    <col min="1" max="1" width="15.5" bestFit="1" customWidth="1"/>
    <col min="2" max="2" width="35.5" bestFit="1" customWidth="1"/>
    <col min="3" max="3" width="16.33203125" bestFit="1" customWidth="1"/>
    <col min="4" max="4" width="26.6640625" bestFit="1" customWidth="1"/>
    <col min="5" max="5" width="12.33203125" bestFit="1" customWidth="1"/>
  </cols>
  <sheetData>
    <row r="1" spans="1:5" x14ac:dyDescent="0.2">
      <c r="A1" s="2" t="s">
        <v>4</v>
      </c>
      <c r="B1" s="2" t="s">
        <v>5</v>
      </c>
      <c r="C1" s="2" t="s">
        <v>6</v>
      </c>
      <c r="D1" s="2" t="s">
        <v>7</v>
      </c>
      <c r="E1" s="2" t="s">
        <v>7</v>
      </c>
    </row>
    <row r="2" spans="1:5" x14ac:dyDescent="0.2">
      <c r="A2" t="s">
        <v>15</v>
      </c>
      <c r="B2" t="s">
        <v>16</v>
      </c>
      <c r="C2" t="s">
        <v>17</v>
      </c>
      <c r="D2" t="s">
        <v>18</v>
      </c>
      <c r="E2">
        <v>25</v>
      </c>
    </row>
    <row r="3" spans="1:5" x14ac:dyDescent="0.2">
      <c r="A3" t="s">
        <v>45</v>
      </c>
      <c r="B3" t="s">
        <v>46</v>
      </c>
      <c r="C3" t="s">
        <v>47</v>
      </c>
      <c r="D3" t="s">
        <v>18</v>
      </c>
      <c r="E3">
        <v>25</v>
      </c>
    </row>
    <row r="4" spans="1:5" x14ac:dyDescent="0.2">
      <c r="A4" t="s">
        <v>60</v>
      </c>
      <c r="B4" t="s">
        <v>61</v>
      </c>
      <c r="C4" t="s">
        <v>62</v>
      </c>
      <c r="D4" t="s">
        <v>18</v>
      </c>
      <c r="E4">
        <v>25</v>
      </c>
    </row>
    <row r="5" spans="1:5" x14ac:dyDescent="0.2">
      <c r="A5" t="s">
        <v>111</v>
      </c>
      <c r="B5" t="s">
        <v>112</v>
      </c>
      <c r="C5" t="s">
        <v>113</v>
      </c>
      <c r="D5" t="s">
        <v>18</v>
      </c>
      <c r="E5">
        <v>25</v>
      </c>
    </row>
    <row r="6" spans="1:5" x14ac:dyDescent="0.2">
      <c r="A6" t="s">
        <v>114</v>
      </c>
      <c r="B6" t="s">
        <v>115</v>
      </c>
      <c r="C6" t="s">
        <v>116</v>
      </c>
      <c r="D6" t="s">
        <v>18</v>
      </c>
      <c r="E6">
        <v>25</v>
      </c>
    </row>
    <row r="7" spans="1:5" x14ac:dyDescent="0.2">
      <c r="A7" t="s">
        <v>163</v>
      </c>
      <c r="B7" t="s">
        <v>164</v>
      </c>
      <c r="C7" t="s">
        <v>165</v>
      </c>
      <c r="D7" t="s">
        <v>18</v>
      </c>
      <c r="E7">
        <v>25</v>
      </c>
    </row>
    <row r="8" spans="1:5" x14ac:dyDescent="0.2">
      <c r="A8" t="s">
        <v>166</v>
      </c>
      <c r="B8" t="s">
        <v>167</v>
      </c>
      <c r="C8" t="s">
        <v>168</v>
      </c>
      <c r="D8" t="s">
        <v>18</v>
      </c>
      <c r="E8">
        <v>25</v>
      </c>
    </row>
    <row r="9" spans="1:5" x14ac:dyDescent="0.2">
      <c r="A9" t="s">
        <v>8</v>
      </c>
      <c r="B9" t="s">
        <v>9</v>
      </c>
      <c r="C9" t="s">
        <v>10</v>
      </c>
      <c r="D9" t="s">
        <v>11</v>
      </c>
      <c r="E9">
        <v>30</v>
      </c>
    </row>
    <row r="10" spans="1:5" x14ac:dyDescent="0.2">
      <c r="A10" t="s">
        <v>12</v>
      </c>
      <c r="B10" t="s">
        <v>13</v>
      </c>
      <c r="C10" t="s">
        <v>14</v>
      </c>
      <c r="D10" t="s">
        <v>11</v>
      </c>
      <c r="E10">
        <v>30</v>
      </c>
    </row>
    <row r="11" spans="1:5" x14ac:dyDescent="0.2">
      <c r="A11" t="s">
        <v>48</v>
      </c>
      <c r="B11" t="s">
        <v>49</v>
      </c>
      <c r="C11" t="s">
        <v>50</v>
      </c>
      <c r="D11" t="s">
        <v>11</v>
      </c>
      <c r="E11">
        <v>30</v>
      </c>
    </row>
    <row r="12" spans="1:5" x14ac:dyDescent="0.2">
      <c r="A12" t="s">
        <v>123</v>
      </c>
      <c r="B12" t="s">
        <v>124</v>
      </c>
      <c r="C12" t="s">
        <v>125</v>
      </c>
      <c r="D12" t="s">
        <v>11</v>
      </c>
      <c r="E12">
        <v>30</v>
      </c>
    </row>
    <row r="13" spans="1:5" x14ac:dyDescent="0.2">
      <c r="A13" t="s">
        <v>160</v>
      </c>
      <c r="B13" t="s">
        <v>161</v>
      </c>
      <c r="C13" t="s">
        <v>162</v>
      </c>
      <c r="D13" t="s">
        <v>11</v>
      </c>
      <c r="E13">
        <v>30</v>
      </c>
    </row>
    <row r="14" spans="1:5" x14ac:dyDescent="0.2">
      <c r="A14" t="s">
        <v>86</v>
      </c>
      <c r="B14" t="s">
        <v>87</v>
      </c>
      <c r="C14" t="s">
        <v>88</v>
      </c>
      <c r="D14" t="s">
        <v>89</v>
      </c>
      <c r="E14">
        <v>10</v>
      </c>
    </row>
    <row r="15" spans="1:5" x14ac:dyDescent="0.2">
      <c r="A15" t="s">
        <v>93</v>
      </c>
      <c r="B15" t="s">
        <v>94</v>
      </c>
      <c r="C15" t="s">
        <v>95</v>
      </c>
      <c r="D15" t="s">
        <v>89</v>
      </c>
      <c r="E15">
        <v>10</v>
      </c>
    </row>
    <row r="16" spans="1:5" x14ac:dyDescent="0.2">
      <c r="A16" t="s">
        <v>27</v>
      </c>
      <c r="B16" t="s">
        <v>28</v>
      </c>
      <c r="C16" t="s">
        <v>29</v>
      </c>
      <c r="D16" t="s">
        <v>30</v>
      </c>
      <c r="E16">
        <v>40</v>
      </c>
    </row>
    <row r="17" spans="1:5" x14ac:dyDescent="0.2">
      <c r="A17" t="s">
        <v>42</v>
      </c>
      <c r="B17" t="s">
        <v>43</v>
      </c>
      <c r="C17" t="s">
        <v>44</v>
      </c>
      <c r="D17" t="s">
        <v>30</v>
      </c>
      <c r="E17">
        <v>40</v>
      </c>
    </row>
    <row r="18" spans="1:5" x14ac:dyDescent="0.2">
      <c r="A18" t="s">
        <v>51</v>
      </c>
      <c r="B18" t="s">
        <v>52</v>
      </c>
      <c r="C18" t="s">
        <v>53</v>
      </c>
      <c r="D18" t="s">
        <v>30</v>
      </c>
      <c r="E18">
        <v>40</v>
      </c>
    </row>
    <row r="19" spans="1:5" x14ac:dyDescent="0.2">
      <c r="A19" t="s">
        <v>57</v>
      </c>
      <c r="B19" t="s">
        <v>58</v>
      </c>
      <c r="C19" t="s">
        <v>59</v>
      </c>
      <c r="D19" t="s">
        <v>30</v>
      </c>
      <c r="E19">
        <v>40</v>
      </c>
    </row>
    <row r="20" spans="1:5" x14ac:dyDescent="0.2">
      <c r="A20" t="s">
        <v>63</v>
      </c>
      <c r="B20" t="s">
        <v>64</v>
      </c>
      <c r="C20" t="s">
        <v>65</v>
      </c>
      <c r="D20" t="s">
        <v>30</v>
      </c>
      <c r="E20">
        <v>40</v>
      </c>
    </row>
    <row r="21" spans="1:5" x14ac:dyDescent="0.2">
      <c r="A21" t="s">
        <v>99</v>
      </c>
      <c r="B21" t="s">
        <v>100</v>
      </c>
      <c r="C21" t="s">
        <v>101</v>
      </c>
      <c r="D21" t="s">
        <v>30</v>
      </c>
      <c r="E21">
        <v>40</v>
      </c>
    </row>
    <row r="22" spans="1:5" x14ac:dyDescent="0.2">
      <c r="A22" t="s">
        <v>105</v>
      </c>
      <c r="B22" t="s">
        <v>106</v>
      </c>
      <c r="C22" t="s">
        <v>107</v>
      </c>
      <c r="D22" t="s">
        <v>30</v>
      </c>
      <c r="E22">
        <v>40</v>
      </c>
    </row>
    <row r="23" spans="1:5" x14ac:dyDescent="0.2">
      <c r="A23" t="s">
        <v>108</v>
      </c>
      <c r="B23" t="s">
        <v>109</v>
      </c>
      <c r="C23" t="s">
        <v>110</v>
      </c>
      <c r="D23" t="s">
        <v>30</v>
      </c>
      <c r="E23">
        <v>40</v>
      </c>
    </row>
    <row r="24" spans="1:5" x14ac:dyDescent="0.2">
      <c r="A24" t="s">
        <v>117</v>
      </c>
      <c r="B24" t="s">
        <v>118</v>
      </c>
      <c r="C24" t="s">
        <v>119</v>
      </c>
      <c r="D24" t="s">
        <v>30</v>
      </c>
      <c r="E24">
        <v>40</v>
      </c>
    </row>
    <row r="25" spans="1:5" x14ac:dyDescent="0.2">
      <c r="A25" t="s">
        <v>138</v>
      </c>
      <c r="B25" t="s">
        <v>139</v>
      </c>
      <c r="C25" t="s">
        <v>140</v>
      </c>
      <c r="D25" t="s">
        <v>30</v>
      </c>
      <c r="E25">
        <v>40</v>
      </c>
    </row>
    <row r="26" spans="1:5" x14ac:dyDescent="0.2">
      <c r="A26" t="s">
        <v>38</v>
      </c>
      <c r="B26" t="s">
        <v>39</v>
      </c>
      <c r="C26" t="s">
        <v>40</v>
      </c>
      <c r="D26" t="s">
        <v>41</v>
      </c>
      <c r="E26">
        <v>35</v>
      </c>
    </row>
    <row r="27" spans="1:5" x14ac:dyDescent="0.2">
      <c r="A27" t="s">
        <v>76</v>
      </c>
      <c r="B27" t="s">
        <v>77</v>
      </c>
      <c r="C27" t="s">
        <v>78</v>
      </c>
      <c r="D27" t="s">
        <v>41</v>
      </c>
      <c r="E27">
        <v>35</v>
      </c>
    </row>
    <row r="28" spans="1:5" x14ac:dyDescent="0.2">
      <c r="A28" t="s">
        <v>96</v>
      </c>
      <c r="B28" t="s">
        <v>97</v>
      </c>
      <c r="C28" t="s">
        <v>98</v>
      </c>
      <c r="D28" t="s">
        <v>41</v>
      </c>
      <c r="E28">
        <v>35</v>
      </c>
    </row>
    <row r="29" spans="1:5" x14ac:dyDescent="0.2">
      <c r="A29" t="s">
        <v>135</v>
      </c>
      <c r="B29" t="s">
        <v>136</v>
      </c>
      <c r="C29" t="s">
        <v>137</v>
      </c>
      <c r="D29" t="s">
        <v>41</v>
      </c>
      <c r="E29">
        <v>35</v>
      </c>
    </row>
    <row r="30" spans="1:5" x14ac:dyDescent="0.2">
      <c r="A30" t="s">
        <v>23</v>
      </c>
      <c r="B30" t="s">
        <v>24</v>
      </c>
      <c r="C30" t="s">
        <v>25</v>
      </c>
      <c r="D30" t="s">
        <v>26</v>
      </c>
      <c r="E30">
        <v>20</v>
      </c>
    </row>
    <row r="31" spans="1:5" x14ac:dyDescent="0.2">
      <c r="A31" t="s">
        <v>66</v>
      </c>
      <c r="B31" t="s">
        <v>67</v>
      </c>
      <c r="C31" t="s">
        <v>68</v>
      </c>
      <c r="D31" t="s">
        <v>26</v>
      </c>
      <c r="E31">
        <v>20</v>
      </c>
    </row>
    <row r="32" spans="1:5" x14ac:dyDescent="0.2">
      <c r="A32" t="s">
        <v>69</v>
      </c>
      <c r="B32" t="s">
        <v>70</v>
      </c>
      <c r="C32" t="s">
        <v>71</v>
      </c>
      <c r="D32" t="s">
        <v>26</v>
      </c>
      <c r="E32">
        <v>20</v>
      </c>
    </row>
    <row r="33" spans="1:5" x14ac:dyDescent="0.2">
      <c r="A33" t="s">
        <v>129</v>
      </c>
      <c r="B33" t="s">
        <v>130</v>
      </c>
      <c r="C33" t="s">
        <v>131</v>
      </c>
      <c r="D33" t="s">
        <v>26</v>
      </c>
      <c r="E33">
        <v>20</v>
      </c>
    </row>
    <row r="34" spans="1:5" x14ac:dyDescent="0.2">
      <c r="A34" t="s">
        <v>132</v>
      </c>
      <c r="B34" t="s">
        <v>133</v>
      </c>
      <c r="C34" t="s">
        <v>134</v>
      </c>
      <c r="D34" t="s">
        <v>26</v>
      </c>
      <c r="E34">
        <v>20</v>
      </c>
    </row>
    <row r="35" spans="1:5" x14ac:dyDescent="0.2">
      <c r="A35" t="s">
        <v>144</v>
      </c>
      <c r="B35" t="s">
        <v>145</v>
      </c>
      <c r="C35" t="s">
        <v>146</v>
      </c>
      <c r="D35" t="s">
        <v>26</v>
      </c>
      <c r="E35">
        <v>20</v>
      </c>
    </row>
    <row r="36" spans="1:5" x14ac:dyDescent="0.2">
      <c r="A36" t="s">
        <v>147</v>
      </c>
      <c r="B36" t="s">
        <v>148</v>
      </c>
      <c r="C36" t="s">
        <v>149</v>
      </c>
      <c r="D36" t="s">
        <v>26</v>
      </c>
      <c r="E36">
        <v>20</v>
      </c>
    </row>
    <row r="37" spans="1:5" x14ac:dyDescent="0.2">
      <c r="A37" t="s">
        <v>150</v>
      </c>
      <c r="B37" t="s">
        <v>151</v>
      </c>
      <c r="C37" t="s">
        <v>152</v>
      </c>
      <c r="D37" t="s">
        <v>26</v>
      </c>
      <c r="E37">
        <v>20</v>
      </c>
    </row>
    <row r="38" spans="1:5" x14ac:dyDescent="0.2">
      <c r="A38" t="s">
        <v>31</v>
      </c>
      <c r="B38" t="s">
        <v>32</v>
      </c>
      <c r="C38" t="s">
        <v>33</v>
      </c>
      <c r="D38" t="s">
        <v>34</v>
      </c>
      <c r="E38">
        <v>45</v>
      </c>
    </row>
    <row r="39" spans="1:5" x14ac:dyDescent="0.2">
      <c r="A39" t="s">
        <v>120</v>
      </c>
      <c r="B39" t="s">
        <v>121</v>
      </c>
      <c r="C39" t="s">
        <v>122</v>
      </c>
      <c r="D39" t="s">
        <v>34</v>
      </c>
      <c r="E39">
        <v>45</v>
      </c>
    </row>
    <row r="40" spans="1:5" x14ac:dyDescent="0.2">
      <c r="A40" t="s">
        <v>141</v>
      </c>
      <c r="B40" t="s">
        <v>142</v>
      </c>
      <c r="C40" t="s">
        <v>143</v>
      </c>
      <c r="D40" t="s">
        <v>34</v>
      </c>
      <c r="E40">
        <v>45</v>
      </c>
    </row>
    <row r="41" spans="1:5" x14ac:dyDescent="0.2">
      <c r="A41" t="s">
        <v>19</v>
      </c>
      <c r="B41" t="s">
        <v>20</v>
      </c>
      <c r="C41" t="s">
        <v>21</v>
      </c>
      <c r="D41" t="s">
        <v>22</v>
      </c>
      <c r="E41">
        <v>15</v>
      </c>
    </row>
    <row r="42" spans="1:5" x14ac:dyDescent="0.2">
      <c r="A42" t="s">
        <v>35</v>
      </c>
      <c r="B42" t="s">
        <v>36</v>
      </c>
      <c r="C42" t="s">
        <v>37</v>
      </c>
      <c r="D42" t="s">
        <v>22</v>
      </c>
      <c r="E42">
        <v>15</v>
      </c>
    </row>
    <row r="43" spans="1:5" x14ac:dyDescent="0.2">
      <c r="A43" t="s">
        <v>54</v>
      </c>
      <c r="B43" t="s">
        <v>55</v>
      </c>
      <c r="C43" t="s">
        <v>56</v>
      </c>
      <c r="D43" t="s">
        <v>22</v>
      </c>
      <c r="E43">
        <v>15</v>
      </c>
    </row>
    <row r="44" spans="1:5" x14ac:dyDescent="0.2">
      <c r="A44" t="s">
        <v>156</v>
      </c>
      <c r="B44" t="s">
        <v>157</v>
      </c>
      <c r="C44" t="s">
        <v>158</v>
      </c>
      <c r="D44" t="s">
        <v>159</v>
      </c>
      <c r="E44">
        <v>60</v>
      </c>
    </row>
    <row r="45" spans="1:5" x14ac:dyDescent="0.2">
      <c r="A45" t="s">
        <v>72</v>
      </c>
      <c r="B45" t="s">
        <v>73</v>
      </c>
      <c r="C45" t="s">
        <v>74</v>
      </c>
      <c r="D45" t="s">
        <v>75</v>
      </c>
      <c r="E45">
        <v>50</v>
      </c>
    </row>
    <row r="46" spans="1:5" x14ac:dyDescent="0.2">
      <c r="A46" t="s">
        <v>126</v>
      </c>
      <c r="B46" t="s">
        <v>127</v>
      </c>
      <c r="C46" t="s">
        <v>128</v>
      </c>
      <c r="D46" t="s">
        <v>75</v>
      </c>
      <c r="E46">
        <v>50</v>
      </c>
    </row>
    <row r="47" spans="1:5" x14ac:dyDescent="0.2">
      <c r="A47" t="s">
        <v>153</v>
      </c>
      <c r="B47" t="s">
        <v>154</v>
      </c>
      <c r="C47" t="s">
        <v>155</v>
      </c>
      <c r="D47" t="s">
        <v>75</v>
      </c>
      <c r="E47">
        <v>50</v>
      </c>
    </row>
    <row r="48" spans="1:5" x14ac:dyDescent="0.2">
      <c r="A48" t="s">
        <v>79</v>
      </c>
      <c r="B48" t="s">
        <v>80</v>
      </c>
      <c r="C48" t="s">
        <v>81</v>
      </c>
      <c r="D48" t="s">
        <v>82</v>
      </c>
      <c r="E48">
        <v>55</v>
      </c>
    </row>
    <row r="49" spans="1:5" x14ac:dyDescent="0.2">
      <c r="A49" t="s">
        <v>83</v>
      </c>
      <c r="B49" t="s">
        <v>84</v>
      </c>
      <c r="C49" t="s">
        <v>85</v>
      </c>
      <c r="D49" t="s">
        <v>82</v>
      </c>
      <c r="E49">
        <v>55</v>
      </c>
    </row>
    <row r="50" spans="1:5" x14ac:dyDescent="0.2">
      <c r="A50" t="s">
        <v>90</v>
      </c>
      <c r="B50" t="s">
        <v>91</v>
      </c>
      <c r="C50" t="s">
        <v>92</v>
      </c>
      <c r="D50" t="s">
        <v>82</v>
      </c>
      <c r="E50">
        <v>55</v>
      </c>
    </row>
    <row r="51" spans="1:5" x14ac:dyDescent="0.2">
      <c r="A51" t="s">
        <v>102</v>
      </c>
      <c r="B51" t="s">
        <v>103</v>
      </c>
      <c r="C51" t="s">
        <v>104</v>
      </c>
      <c r="D51" t="s">
        <v>82</v>
      </c>
      <c r="E51">
        <v>55</v>
      </c>
    </row>
  </sheetData>
  <autoFilter ref="A1:E51">
    <sortState ref="A2:E51">
      <sortCondition ref="D1:D5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L138"/>
  <sheetViews>
    <sheetView zoomScale="75" workbookViewId="0">
      <pane xSplit="2" ySplit="1" topLeftCell="C27" activePane="bottomRight" state="frozen"/>
      <selection pane="topRight" activeCell="C1" sqref="C1"/>
      <selection pane="bottomLeft" activeCell="A2" sqref="A2"/>
      <selection pane="bottomRight" activeCell="ML96" sqref="ML96"/>
    </sheetView>
  </sheetViews>
  <sheetFormatPr baseColWidth="10" defaultColWidth="8.83203125" defaultRowHeight="15" x14ac:dyDescent="0.2"/>
  <cols>
    <col min="1" max="1" width="15.6640625" bestFit="1" customWidth="1"/>
    <col min="2" max="2" width="15.6640625" customWidth="1"/>
    <col min="3" max="3" width="16.6640625" customWidth="1"/>
    <col min="4" max="176" width="12" bestFit="1" customWidth="1"/>
    <col min="177" max="350" width="12" customWidth="1"/>
    <col min="351" max="351" width="12.83203125" customWidth="1"/>
    <col min="352" max="352" width="14.1640625" customWidth="1"/>
  </cols>
  <sheetData>
    <row r="1" spans="1:353" x14ac:dyDescent="0.2">
      <c r="A1" t="s">
        <v>0</v>
      </c>
      <c r="B1" t="s">
        <v>171</v>
      </c>
      <c r="C1" s="1">
        <v>42006</v>
      </c>
      <c r="D1" s="1">
        <v>42013</v>
      </c>
      <c r="E1" s="1">
        <v>42020</v>
      </c>
      <c r="F1" s="1">
        <v>42027</v>
      </c>
      <c r="G1" s="1">
        <v>42034</v>
      </c>
      <c r="H1" s="1">
        <v>42041</v>
      </c>
      <c r="I1" s="1">
        <v>42048</v>
      </c>
      <c r="J1" s="1">
        <v>42055</v>
      </c>
      <c r="K1" s="1">
        <v>42062</v>
      </c>
      <c r="L1" s="1">
        <v>42069</v>
      </c>
      <c r="M1" s="1">
        <v>42076</v>
      </c>
      <c r="N1" s="1">
        <v>42083</v>
      </c>
      <c r="O1" s="1">
        <v>42090</v>
      </c>
      <c r="P1" s="1">
        <v>42097</v>
      </c>
      <c r="Q1" s="1">
        <v>42104</v>
      </c>
      <c r="R1" s="1">
        <v>42111</v>
      </c>
      <c r="S1" s="1">
        <v>42118</v>
      </c>
      <c r="T1" s="1">
        <v>42125</v>
      </c>
      <c r="U1" s="1">
        <v>42132</v>
      </c>
      <c r="V1" s="1">
        <v>42139</v>
      </c>
      <c r="W1" s="1">
        <v>42146</v>
      </c>
      <c r="X1" s="1">
        <v>42153</v>
      </c>
      <c r="Y1" s="1">
        <v>42160</v>
      </c>
      <c r="Z1" s="1">
        <v>42167</v>
      </c>
      <c r="AA1" s="1">
        <v>42174</v>
      </c>
      <c r="AB1" s="1">
        <v>42181</v>
      </c>
      <c r="AC1" s="1">
        <v>42188</v>
      </c>
      <c r="AD1" s="1">
        <v>42195</v>
      </c>
      <c r="AE1" s="1">
        <v>42202</v>
      </c>
      <c r="AF1" s="1">
        <v>42209</v>
      </c>
      <c r="AG1" s="1">
        <v>42216</v>
      </c>
      <c r="AH1" s="1">
        <v>42223</v>
      </c>
      <c r="AI1" s="1">
        <v>42230</v>
      </c>
      <c r="AJ1" s="1">
        <v>42237</v>
      </c>
      <c r="AK1" s="1">
        <v>42244</v>
      </c>
      <c r="AL1" s="1">
        <v>42251</v>
      </c>
      <c r="AM1" s="1">
        <v>42258</v>
      </c>
      <c r="AN1" s="1">
        <v>42265</v>
      </c>
      <c r="AO1" s="1">
        <v>42272</v>
      </c>
      <c r="AP1" s="1">
        <v>42279</v>
      </c>
      <c r="AQ1" s="1">
        <v>42286</v>
      </c>
      <c r="AR1" s="1">
        <v>42293</v>
      </c>
      <c r="AS1" s="1">
        <v>42300</v>
      </c>
      <c r="AT1" s="1">
        <v>42307</v>
      </c>
      <c r="AU1" s="1">
        <v>42314</v>
      </c>
      <c r="AV1" s="1">
        <v>42321</v>
      </c>
      <c r="AW1" s="1">
        <v>42328</v>
      </c>
      <c r="AX1" s="1">
        <v>42335</v>
      </c>
      <c r="AY1" s="1">
        <v>42342</v>
      </c>
      <c r="AZ1" s="1">
        <v>42349</v>
      </c>
      <c r="BA1" s="1">
        <v>42356</v>
      </c>
      <c r="BB1" s="1">
        <v>42363</v>
      </c>
      <c r="BC1" s="1">
        <v>42370</v>
      </c>
      <c r="BD1" s="1">
        <v>42377</v>
      </c>
      <c r="BE1" s="1">
        <v>42384</v>
      </c>
      <c r="BF1" s="1">
        <v>42391</v>
      </c>
      <c r="BG1" s="1">
        <v>42398</v>
      </c>
      <c r="BH1" s="1">
        <v>42405</v>
      </c>
      <c r="BI1" s="1">
        <v>42412</v>
      </c>
      <c r="BJ1" s="1">
        <v>42419</v>
      </c>
      <c r="BK1" s="1">
        <v>42426</v>
      </c>
      <c r="BL1" s="1">
        <v>42433</v>
      </c>
      <c r="BM1" s="1">
        <v>42440</v>
      </c>
      <c r="BN1" s="1">
        <v>42447</v>
      </c>
      <c r="BO1" s="1">
        <v>42454</v>
      </c>
      <c r="BP1" s="1">
        <v>42461</v>
      </c>
      <c r="BQ1" s="1">
        <v>42468</v>
      </c>
      <c r="BR1" s="1">
        <v>42475</v>
      </c>
      <c r="BS1" s="1">
        <v>42482</v>
      </c>
      <c r="BT1" s="1">
        <v>42489</v>
      </c>
      <c r="BU1" s="1">
        <v>42496</v>
      </c>
      <c r="BV1" s="1">
        <v>42503</v>
      </c>
      <c r="BW1" s="1">
        <v>42510</v>
      </c>
      <c r="BX1" s="1">
        <v>42517</v>
      </c>
      <c r="BY1" s="1">
        <v>42524</v>
      </c>
      <c r="BZ1" s="1">
        <v>42531</v>
      </c>
      <c r="CA1" s="1">
        <v>42538</v>
      </c>
      <c r="CB1" s="1">
        <v>42545</v>
      </c>
      <c r="CC1" s="1">
        <v>42552</v>
      </c>
      <c r="CD1" s="1">
        <v>42559</v>
      </c>
      <c r="CE1" s="1">
        <v>42566</v>
      </c>
      <c r="CF1" s="1">
        <v>42573</v>
      </c>
      <c r="CG1" s="1">
        <v>42580</v>
      </c>
      <c r="CH1" s="1">
        <v>42587</v>
      </c>
      <c r="CI1" s="1">
        <v>42594</v>
      </c>
      <c r="CJ1" s="1">
        <v>42601</v>
      </c>
      <c r="CK1" s="1">
        <v>42608</v>
      </c>
      <c r="CL1" s="1">
        <v>42615</v>
      </c>
      <c r="CM1" s="1">
        <v>42622</v>
      </c>
      <c r="CN1" s="1">
        <v>42629</v>
      </c>
      <c r="CO1" s="1">
        <v>42636</v>
      </c>
      <c r="CP1" s="1">
        <v>42643</v>
      </c>
      <c r="CQ1" s="1">
        <v>42650</v>
      </c>
      <c r="CR1" s="1">
        <v>42657</v>
      </c>
      <c r="CS1" s="1">
        <v>42664</v>
      </c>
      <c r="CT1" s="1">
        <v>42671</v>
      </c>
      <c r="CU1" s="1">
        <v>42678</v>
      </c>
      <c r="CV1" s="1">
        <v>42685</v>
      </c>
      <c r="CW1" s="1">
        <v>42692</v>
      </c>
      <c r="CX1" s="1">
        <v>42699</v>
      </c>
      <c r="CY1" s="1">
        <v>42706</v>
      </c>
      <c r="CZ1" s="1">
        <v>42713</v>
      </c>
      <c r="DA1" s="1">
        <v>42720</v>
      </c>
      <c r="DB1" s="1">
        <v>42727</v>
      </c>
      <c r="DC1" s="1">
        <v>42734</v>
      </c>
      <c r="DD1" s="1">
        <v>42741</v>
      </c>
      <c r="DE1" s="1">
        <v>42748</v>
      </c>
      <c r="DF1" s="1">
        <v>42755</v>
      </c>
      <c r="DG1" s="1">
        <v>42762</v>
      </c>
      <c r="DH1" s="1">
        <v>42769</v>
      </c>
      <c r="DI1" s="1">
        <v>42776</v>
      </c>
      <c r="DJ1" s="1">
        <v>42783</v>
      </c>
      <c r="DK1" s="1">
        <v>42790</v>
      </c>
      <c r="DL1" s="1">
        <v>42797</v>
      </c>
      <c r="DM1" s="1">
        <v>42804</v>
      </c>
      <c r="DN1" s="1">
        <v>42811</v>
      </c>
      <c r="DO1" s="1">
        <v>42818</v>
      </c>
      <c r="DP1" s="1">
        <v>42825</v>
      </c>
      <c r="DQ1" s="1">
        <v>42832</v>
      </c>
      <c r="DR1" s="1">
        <v>42839</v>
      </c>
      <c r="DS1" s="1">
        <v>42846</v>
      </c>
      <c r="DT1" s="1">
        <v>42853</v>
      </c>
      <c r="DU1" s="1">
        <v>42860</v>
      </c>
      <c r="DV1" s="1">
        <v>42867</v>
      </c>
      <c r="DW1" s="1">
        <v>42874</v>
      </c>
      <c r="DX1" s="1">
        <v>42881</v>
      </c>
      <c r="DY1" s="1">
        <v>42888</v>
      </c>
      <c r="DZ1" s="1">
        <v>42895</v>
      </c>
      <c r="EA1" s="1">
        <v>42902</v>
      </c>
      <c r="EB1" s="1">
        <v>42909</v>
      </c>
      <c r="EC1" s="1">
        <v>42916</v>
      </c>
      <c r="ED1" s="1">
        <v>42923</v>
      </c>
      <c r="EE1" s="1">
        <v>42930</v>
      </c>
      <c r="EF1" s="1">
        <v>42937</v>
      </c>
      <c r="EG1" s="1">
        <v>42944</v>
      </c>
      <c r="EH1" s="1">
        <v>42951</v>
      </c>
      <c r="EI1" s="1">
        <v>42958</v>
      </c>
      <c r="EJ1" s="1">
        <v>42965</v>
      </c>
      <c r="EK1" s="1">
        <v>42972</v>
      </c>
      <c r="EL1" s="1">
        <v>42979</v>
      </c>
      <c r="EM1" s="1">
        <v>42986</v>
      </c>
      <c r="EN1" s="1">
        <v>42993</v>
      </c>
      <c r="EO1" s="1">
        <v>43000</v>
      </c>
      <c r="EP1" s="1">
        <v>43007</v>
      </c>
      <c r="EQ1" s="1">
        <v>43014</v>
      </c>
      <c r="ER1" s="1">
        <v>43021</v>
      </c>
      <c r="ES1" s="1">
        <v>43028</v>
      </c>
      <c r="ET1" s="1">
        <v>43035</v>
      </c>
      <c r="EU1" s="1">
        <v>43042</v>
      </c>
      <c r="EV1" s="1">
        <v>43049</v>
      </c>
      <c r="EW1" s="1">
        <v>43056</v>
      </c>
      <c r="EX1" s="1">
        <v>43063</v>
      </c>
      <c r="EY1" s="1">
        <v>43070</v>
      </c>
      <c r="EZ1" s="1">
        <v>43077</v>
      </c>
      <c r="FA1" s="1">
        <v>43084</v>
      </c>
      <c r="FB1" s="1">
        <v>43091</v>
      </c>
      <c r="FC1" s="1">
        <v>43098</v>
      </c>
      <c r="FD1" s="1">
        <v>43105</v>
      </c>
      <c r="FE1" s="1">
        <v>43112</v>
      </c>
      <c r="FF1" s="1">
        <v>43119</v>
      </c>
      <c r="FG1" s="1">
        <v>43126</v>
      </c>
      <c r="FH1" s="1">
        <v>43133</v>
      </c>
      <c r="FI1" s="1">
        <v>43140</v>
      </c>
      <c r="FJ1" s="1">
        <v>43147</v>
      </c>
      <c r="FK1" s="1">
        <v>43154</v>
      </c>
      <c r="FL1" s="1">
        <v>43161</v>
      </c>
      <c r="FM1" s="1">
        <v>43168</v>
      </c>
      <c r="FN1" s="1">
        <v>43175</v>
      </c>
      <c r="FO1" s="1">
        <v>43182</v>
      </c>
      <c r="FP1" s="1">
        <v>43189</v>
      </c>
      <c r="FQ1" s="1">
        <v>43196</v>
      </c>
      <c r="FR1" s="1">
        <v>43203</v>
      </c>
      <c r="FS1" s="1">
        <v>43210</v>
      </c>
      <c r="FT1" s="3">
        <v>43217</v>
      </c>
      <c r="FU1" s="1">
        <v>42006</v>
      </c>
      <c r="FV1" s="1">
        <v>42013</v>
      </c>
      <c r="FW1" s="1">
        <v>42020</v>
      </c>
      <c r="FX1" s="1">
        <v>42027</v>
      </c>
      <c r="FY1" s="1">
        <v>42034</v>
      </c>
      <c r="FZ1" s="1">
        <v>42041</v>
      </c>
      <c r="GA1" s="1">
        <v>42048</v>
      </c>
      <c r="GB1" s="1">
        <v>42055</v>
      </c>
      <c r="GC1" s="1">
        <v>42062</v>
      </c>
      <c r="GD1" s="1">
        <v>42069</v>
      </c>
      <c r="GE1" s="1">
        <v>42076</v>
      </c>
      <c r="GF1" s="1">
        <v>42083</v>
      </c>
      <c r="GG1" s="1">
        <v>42090</v>
      </c>
      <c r="GH1" s="1">
        <v>42097</v>
      </c>
      <c r="GI1" s="1">
        <v>42104</v>
      </c>
      <c r="GJ1" s="1">
        <v>42111</v>
      </c>
      <c r="GK1" s="1">
        <v>42118</v>
      </c>
      <c r="GL1" s="1">
        <v>42125</v>
      </c>
      <c r="GM1" s="1">
        <v>42132</v>
      </c>
      <c r="GN1" s="1">
        <v>42139</v>
      </c>
      <c r="GO1" s="1">
        <v>42146</v>
      </c>
      <c r="GP1" s="1">
        <v>42153</v>
      </c>
      <c r="GQ1" s="1">
        <v>42160</v>
      </c>
      <c r="GR1" s="1">
        <v>42167</v>
      </c>
      <c r="GS1" s="1">
        <v>42174</v>
      </c>
      <c r="GT1" s="1">
        <v>42181</v>
      </c>
      <c r="GU1" s="1">
        <v>42188</v>
      </c>
      <c r="GV1" s="1">
        <v>42195</v>
      </c>
      <c r="GW1" s="1">
        <v>42202</v>
      </c>
      <c r="GX1" s="1">
        <v>42209</v>
      </c>
      <c r="GY1" s="1">
        <v>42216</v>
      </c>
      <c r="GZ1" s="1">
        <v>42223</v>
      </c>
      <c r="HA1" s="1">
        <v>42230</v>
      </c>
      <c r="HB1" s="1">
        <v>42237</v>
      </c>
      <c r="HC1" s="1">
        <v>42244</v>
      </c>
      <c r="HD1" s="1">
        <v>42251</v>
      </c>
      <c r="HE1" s="1">
        <v>42258</v>
      </c>
      <c r="HF1" s="1">
        <v>42265</v>
      </c>
      <c r="HG1" s="1">
        <v>42272</v>
      </c>
      <c r="HH1" s="1">
        <v>42279</v>
      </c>
      <c r="HI1" s="1">
        <v>42286</v>
      </c>
      <c r="HJ1" s="1">
        <v>42293</v>
      </c>
      <c r="HK1" s="1">
        <v>42300</v>
      </c>
      <c r="HL1" s="1">
        <v>42307</v>
      </c>
      <c r="HM1" s="1">
        <v>42314</v>
      </c>
      <c r="HN1" s="1">
        <v>42321</v>
      </c>
      <c r="HO1" s="1">
        <v>42328</v>
      </c>
      <c r="HP1" s="1">
        <v>42335</v>
      </c>
      <c r="HQ1" s="1">
        <v>42342</v>
      </c>
      <c r="HR1" s="1">
        <v>42349</v>
      </c>
      <c r="HS1" s="1">
        <v>42356</v>
      </c>
      <c r="HT1" s="1">
        <v>42363</v>
      </c>
      <c r="HU1" s="1">
        <v>42370</v>
      </c>
      <c r="HV1" s="1">
        <v>42377</v>
      </c>
      <c r="HW1" s="1">
        <v>42384</v>
      </c>
      <c r="HX1" s="1">
        <v>42391</v>
      </c>
      <c r="HY1" s="1">
        <v>42398</v>
      </c>
      <c r="HZ1" s="1">
        <v>42405</v>
      </c>
      <c r="IA1" s="1">
        <v>42412</v>
      </c>
      <c r="IB1" s="1">
        <v>42419</v>
      </c>
      <c r="IC1" s="1">
        <v>42426</v>
      </c>
      <c r="ID1" s="1">
        <v>42433</v>
      </c>
      <c r="IE1" s="1">
        <v>42440</v>
      </c>
      <c r="IF1" s="1">
        <v>42447</v>
      </c>
      <c r="IG1" s="1">
        <v>42454</v>
      </c>
      <c r="IH1" s="1">
        <v>42461</v>
      </c>
      <c r="II1" s="1">
        <v>42468</v>
      </c>
      <c r="IJ1" s="1">
        <v>42475</v>
      </c>
      <c r="IK1" s="1">
        <v>42482</v>
      </c>
      <c r="IL1" s="1">
        <v>42489</v>
      </c>
      <c r="IM1" s="1">
        <v>42496</v>
      </c>
      <c r="IN1" s="1">
        <v>42503</v>
      </c>
      <c r="IO1" s="1">
        <v>42510</v>
      </c>
      <c r="IP1" s="1">
        <v>42517</v>
      </c>
      <c r="IQ1" s="1">
        <v>42524</v>
      </c>
      <c r="IR1" s="1">
        <v>42531</v>
      </c>
      <c r="IS1" s="1">
        <v>42538</v>
      </c>
      <c r="IT1" s="1">
        <v>42545</v>
      </c>
      <c r="IU1" s="1">
        <v>42552</v>
      </c>
      <c r="IV1" s="1">
        <v>42559</v>
      </c>
      <c r="IW1" s="1">
        <v>42566</v>
      </c>
      <c r="IX1" s="1">
        <v>42573</v>
      </c>
      <c r="IY1" s="1">
        <v>42580</v>
      </c>
      <c r="IZ1" s="1">
        <v>42587</v>
      </c>
      <c r="JA1" s="1">
        <v>42594</v>
      </c>
      <c r="JB1" s="1">
        <v>42601</v>
      </c>
      <c r="JC1" s="1">
        <v>42608</v>
      </c>
      <c r="JD1" s="1">
        <v>42615</v>
      </c>
      <c r="JE1" s="1">
        <v>42622</v>
      </c>
      <c r="JF1" s="1">
        <v>42629</v>
      </c>
      <c r="JG1" s="1">
        <v>42636</v>
      </c>
      <c r="JH1" s="1">
        <v>42643</v>
      </c>
      <c r="JI1" s="1">
        <v>42650</v>
      </c>
      <c r="JJ1" s="1">
        <v>42657</v>
      </c>
      <c r="JK1" s="1">
        <v>42664</v>
      </c>
      <c r="JL1" s="1">
        <v>42671</v>
      </c>
      <c r="JM1" s="1">
        <v>42678</v>
      </c>
      <c r="JN1" s="1">
        <v>42685</v>
      </c>
      <c r="JO1" s="1">
        <v>42692</v>
      </c>
      <c r="JP1" s="1">
        <v>42699</v>
      </c>
      <c r="JQ1" s="1">
        <v>42706</v>
      </c>
      <c r="JR1" s="1">
        <v>42713</v>
      </c>
      <c r="JS1" s="1">
        <v>42720</v>
      </c>
      <c r="JT1" s="1">
        <v>42727</v>
      </c>
      <c r="JU1" s="1">
        <v>42734</v>
      </c>
      <c r="JV1" s="1">
        <v>42741</v>
      </c>
      <c r="JW1" s="1">
        <v>42748</v>
      </c>
      <c r="JX1" s="1">
        <v>42755</v>
      </c>
      <c r="JY1" s="1">
        <v>42762</v>
      </c>
      <c r="JZ1" s="1">
        <v>42769</v>
      </c>
      <c r="KA1" s="1">
        <v>42776</v>
      </c>
      <c r="KB1" s="1">
        <v>42783</v>
      </c>
      <c r="KC1" s="1">
        <v>42790</v>
      </c>
      <c r="KD1" s="1">
        <v>42797</v>
      </c>
      <c r="KE1" s="1">
        <v>42804</v>
      </c>
      <c r="KF1" s="1">
        <v>42811</v>
      </c>
      <c r="KG1" s="1">
        <v>42818</v>
      </c>
      <c r="KH1" s="1">
        <v>42825</v>
      </c>
      <c r="KI1" s="1">
        <v>42832</v>
      </c>
      <c r="KJ1" s="1">
        <v>42839</v>
      </c>
      <c r="KK1" s="1">
        <v>42846</v>
      </c>
      <c r="KL1" s="1">
        <v>42853</v>
      </c>
      <c r="KM1" s="1">
        <v>42860</v>
      </c>
      <c r="KN1" s="1">
        <v>42867</v>
      </c>
      <c r="KO1" s="1">
        <v>42874</v>
      </c>
      <c r="KP1" s="1">
        <v>42881</v>
      </c>
      <c r="KQ1" s="1">
        <v>42888</v>
      </c>
      <c r="KR1" s="1">
        <v>42895</v>
      </c>
      <c r="KS1" s="1">
        <v>42902</v>
      </c>
      <c r="KT1" s="1">
        <v>42909</v>
      </c>
      <c r="KU1" s="1">
        <v>42916</v>
      </c>
      <c r="KV1" s="1">
        <v>42923</v>
      </c>
      <c r="KW1" s="1">
        <v>42930</v>
      </c>
      <c r="KX1" s="1">
        <v>42937</v>
      </c>
      <c r="KY1" s="1">
        <v>42944</v>
      </c>
      <c r="KZ1" s="1">
        <v>42951</v>
      </c>
      <c r="LA1" s="1">
        <v>42958</v>
      </c>
      <c r="LB1" s="1">
        <v>42965</v>
      </c>
      <c r="LC1" s="1">
        <v>42972</v>
      </c>
      <c r="LD1" s="1">
        <v>42979</v>
      </c>
      <c r="LE1" s="1">
        <v>42986</v>
      </c>
      <c r="LF1" s="1">
        <v>42993</v>
      </c>
      <c r="LG1" s="1">
        <v>43000</v>
      </c>
      <c r="LH1" s="1">
        <v>43007</v>
      </c>
      <c r="LI1" s="1">
        <v>43014</v>
      </c>
      <c r="LJ1" s="1">
        <v>43021</v>
      </c>
      <c r="LK1" s="1">
        <v>43028</v>
      </c>
      <c r="LL1" s="1">
        <v>43035</v>
      </c>
      <c r="LM1" s="1">
        <v>43042</v>
      </c>
      <c r="LN1" s="1">
        <v>43049</v>
      </c>
      <c r="LO1" s="1">
        <v>43056</v>
      </c>
      <c r="LP1" s="1">
        <v>43063</v>
      </c>
      <c r="LQ1" s="1">
        <v>43070</v>
      </c>
      <c r="LR1" s="1">
        <v>43077</v>
      </c>
      <c r="LS1" s="1">
        <v>43084</v>
      </c>
      <c r="LT1" s="1">
        <v>43091</v>
      </c>
      <c r="LU1" s="1">
        <v>43098</v>
      </c>
      <c r="LV1" s="1">
        <v>43105</v>
      </c>
      <c r="LW1" s="1">
        <v>43112</v>
      </c>
      <c r="LX1" s="1">
        <v>43119</v>
      </c>
      <c r="LY1" s="1">
        <v>43126</v>
      </c>
      <c r="LZ1" s="1">
        <v>43133</v>
      </c>
      <c r="MA1" s="1">
        <v>43140</v>
      </c>
      <c r="MB1" s="1">
        <v>43147</v>
      </c>
      <c r="MC1" s="1">
        <v>43154</v>
      </c>
      <c r="MD1" s="1">
        <v>43161</v>
      </c>
      <c r="ME1" s="1">
        <v>43168</v>
      </c>
      <c r="MF1" s="1">
        <v>43175</v>
      </c>
      <c r="MG1" s="1">
        <v>43182</v>
      </c>
      <c r="MH1" s="1">
        <v>43189</v>
      </c>
      <c r="MI1" s="1">
        <v>43196</v>
      </c>
      <c r="MJ1" s="1">
        <v>43203</v>
      </c>
      <c r="MK1" s="1">
        <v>43210</v>
      </c>
      <c r="ML1" s="3">
        <v>43217</v>
      </c>
      <c r="MN1" t="s">
        <v>172</v>
      </c>
    </row>
    <row r="2" spans="1:353" x14ac:dyDescent="0.2">
      <c r="A2" t="s">
        <v>15</v>
      </c>
      <c r="B2" t="s">
        <v>18</v>
      </c>
      <c r="C2">
        <v>56.42</v>
      </c>
      <c r="D2">
        <v>56.82</v>
      </c>
      <c r="E2">
        <v>56.59</v>
      </c>
      <c r="F2">
        <v>60.54</v>
      </c>
      <c r="G2">
        <v>61.19</v>
      </c>
      <c r="H2">
        <v>63.39</v>
      </c>
      <c r="I2">
        <v>64.88</v>
      </c>
      <c r="J2">
        <v>68.819999999999993</v>
      </c>
      <c r="K2">
        <v>69.430000000000007</v>
      </c>
      <c r="L2">
        <v>71.97</v>
      </c>
      <c r="M2">
        <v>70.86</v>
      </c>
      <c r="N2">
        <v>70.3</v>
      </c>
      <c r="O2">
        <v>72.97</v>
      </c>
      <c r="P2">
        <v>74.319999999999993</v>
      </c>
      <c r="Q2">
        <v>77.209999999999994</v>
      </c>
      <c r="R2">
        <v>73.349999999999994</v>
      </c>
      <c r="S2">
        <v>74.41</v>
      </c>
      <c r="T2">
        <v>73.42</v>
      </c>
      <c r="U2">
        <v>73.739999999999995</v>
      </c>
      <c r="V2">
        <v>74.400000000000006</v>
      </c>
      <c r="W2">
        <v>75.2</v>
      </c>
      <c r="X2">
        <v>71.53</v>
      </c>
      <c r="Y2">
        <v>70.150000000000006</v>
      </c>
      <c r="Z2">
        <v>70.14</v>
      </c>
      <c r="AA2">
        <v>68.849999999999994</v>
      </c>
      <c r="AB2">
        <v>70.44</v>
      </c>
      <c r="AC2">
        <v>69.55</v>
      </c>
      <c r="AD2">
        <v>68.78</v>
      </c>
      <c r="AE2">
        <v>70.89</v>
      </c>
      <c r="AF2">
        <v>71.459999999999994</v>
      </c>
      <c r="AG2">
        <v>74.47</v>
      </c>
      <c r="AH2">
        <v>73.48</v>
      </c>
      <c r="AI2">
        <v>68.89</v>
      </c>
      <c r="AJ2">
        <v>65.48</v>
      </c>
      <c r="AK2">
        <v>66.989999999999995</v>
      </c>
      <c r="AL2">
        <v>65.180000000000007</v>
      </c>
      <c r="AM2">
        <v>65.61</v>
      </c>
      <c r="AN2">
        <v>70.17</v>
      </c>
      <c r="AO2">
        <v>71.38</v>
      </c>
      <c r="AP2">
        <v>71.8</v>
      </c>
      <c r="AQ2">
        <v>76.3</v>
      </c>
      <c r="AR2">
        <v>76.650000000000006</v>
      </c>
      <c r="AS2">
        <v>81.41</v>
      </c>
      <c r="AT2">
        <v>81.55</v>
      </c>
      <c r="AU2">
        <v>88.01</v>
      </c>
      <c r="AV2">
        <v>85.75</v>
      </c>
      <c r="AW2">
        <v>88.09</v>
      </c>
      <c r="AX2">
        <v>89.47</v>
      </c>
      <c r="AY2">
        <v>90.91</v>
      </c>
      <c r="AZ2">
        <v>86.55</v>
      </c>
      <c r="BA2">
        <v>89.03</v>
      </c>
      <c r="BB2">
        <v>90.18</v>
      </c>
      <c r="BC2">
        <v>89.91</v>
      </c>
      <c r="BD2">
        <v>83.45</v>
      </c>
      <c r="BE2">
        <v>84.01</v>
      </c>
      <c r="BF2">
        <v>91.28</v>
      </c>
      <c r="BG2">
        <v>94.98</v>
      </c>
      <c r="BH2">
        <v>90.21</v>
      </c>
      <c r="BI2">
        <v>88.14</v>
      </c>
      <c r="BJ2">
        <v>99.34</v>
      </c>
      <c r="BK2">
        <v>98.9</v>
      </c>
      <c r="BL2">
        <v>97.43</v>
      </c>
      <c r="BM2">
        <v>99.67</v>
      </c>
      <c r="BN2">
        <v>100.2</v>
      </c>
      <c r="BO2">
        <v>102.45</v>
      </c>
      <c r="BP2">
        <v>102.45</v>
      </c>
      <c r="BQ2">
        <v>103</v>
      </c>
      <c r="BR2">
        <v>104.35</v>
      </c>
      <c r="BS2">
        <v>107.15</v>
      </c>
      <c r="BT2">
        <v>112.6</v>
      </c>
      <c r="BU2">
        <v>114.1</v>
      </c>
      <c r="BV2">
        <v>109.9</v>
      </c>
      <c r="BW2">
        <v>113.1</v>
      </c>
      <c r="BX2">
        <v>115.65</v>
      </c>
      <c r="BY2">
        <v>116.85</v>
      </c>
      <c r="BZ2">
        <v>118.95</v>
      </c>
      <c r="CA2">
        <v>117.2</v>
      </c>
      <c r="CB2">
        <v>119.85</v>
      </c>
      <c r="CC2">
        <v>128.19999999999999</v>
      </c>
      <c r="CD2">
        <v>126.9</v>
      </c>
      <c r="CE2">
        <v>131.55000000000001</v>
      </c>
      <c r="CF2">
        <v>137</v>
      </c>
      <c r="CG2">
        <v>146.75</v>
      </c>
      <c r="CH2">
        <v>146.5</v>
      </c>
      <c r="CI2">
        <v>155.15</v>
      </c>
      <c r="CJ2">
        <v>156.55000000000001</v>
      </c>
      <c r="CK2">
        <v>153.55000000000001</v>
      </c>
      <c r="CL2">
        <v>145.44999999999999</v>
      </c>
      <c r="CM2">
        <v>145.05000000000001</v>
      </c>
      <c r="CN2">
        <v>149.9</v>
      </c>
      <c r="CO2">
        <v>155.1</v>
      </c>
      <c r="CP2">
        <v>154.5</v>
      </c>
      <c r="CQ2">
        <v>155.15</v>
      </c>
      <c r="CR2">
        <v>157.1</v>
      </c>
      <c r="CS2">
        <v>156.65</v>
      </c>
      <c r="CT2">
        <v>149.69999999999999</v>
      </c>
      <c r="CU2">
        <v>133.05000000000001</v>
      </c>
      <c r="CV2">
        <v>133.44999999999999</v>
      </c>
      <c r="CW2">
        <v>139</v>
      </c>
      <c r="CX2">
        <v>139.19999999999999</v>
      </c>
      <c r="CY2">
        <v>138.5</v>
      </c>
      <c r="CZ2">
        <v>144.4</v>
      </c>
      <c r="DA2">
        <v>144.75</v>
      </c>
      <c r="DB2">
        <v>144.5</v>
      </c>
      <c r="DC2">
        <v>150.15</v>
      </c>
      <c r="DD2">
        <v>144.80000000000001</v>
      </c>
      <c r="DE2">
        <v>147.94999999999999</v>
      </c>
      <c r="DF2">
        <v>152.19999999999999</v>
      </c>
      <c r="DG2">
        <v>153.85</v>
      </c>
      <c r="DH2">
        <v>147</v>
      </c>
      <c r="DI2">
        <v>149.4</v>
      </c>
      <c r="DJ2">
        <v>148.44999999999999</v>
      </c>
      <c r="DK2">
        <v>151.9</v>
      </c>
      <c r="DL2">
        <v>161</v>
      </c>
      <c r="DM2">
        <v>179.45</v>
      </c>
      <c r="DN2">
        <v>183.2</v>
      </c>
      <c r="DO2">
        <v>178.55</v>
      </c>
      <c r="DP2">
        <v>178.3</v>
      </c>
      <c r="DQ2">
        <v>178.3</v>
      </c>
      <c r="DR2">
        <v>178.05</v>
      </c>
      <c r="DS2">
        <v>180.4</v>
      </c>
      <c r="DT2">
        <v>183.9</v>
      </c>
      <c r="DU2">
        <v>184.15</v>
      </c>
      <c r="DV2">
        <v>176.2</v>
      </c>
      <c r="DW2">
        <v>172.5</v>
      </c>
      <c r="DX2">
        <v>172.15</v>
      </c>
      <c r="DY2">
        <v>171.5</v>
      </c>
      <c r="DZ2">
        <v>170</v>
      </c>
      <c r="EA2">
        <v>174.05</v>
      </c>
      <c r="EB2">
        <v>168.5</v>
      </c>
      <c r="EC2">
        <v>167.75</v>
      </c>
      <c r="ED2">
        <v>176.2</v>
      </c>
      <c r="EE2">
        <v>180.6</v>
      </c>
      <c r="EF2">
        <v>177.2</v>
      </c>
      <c r="EG2">
        <v>192.55</v>
      </c>
      <c r="EH2">
        <v>199.95</v>
      </c>
      <c r="EI2">
        <v>192</v>
      </c>
      <c r="EJ2">
        <v>189.25</v>
      </c>
      <c r="EK2">
        <v>187.7</v>
      </c>
      <c r="EL2">
        <v>190.4</v>
      </c>
      <c r="EM2">
        <v>194.95</v>
      </c>
      <c r="EN2">
        <v>197.9</v>
      </c>
      <c r="EO2">
        <v>192.25</v>
      </c>
      <c r="EP2">
        <v>191.4</v>
      </c>
      <c r="EQ2">
        <v>192.5</v>
      </c>
      <c r="ER2">
        <v>193.1</v>
      </c>
      <c r="ES2">
        <v>187.25</v>
      </c>
      <c r="ET2">
        <v>191.4</v>
      </c>
      <c r="EU2">
        <v>187</v>
      </c>
      <c r="EV2">
        <v>181</v>
      </c>
      <c r="EW2">
        <v>185.8</v>
      </c>
      <c r="EX2">
        <v>180</v>
      </c>
      <c r="EY2">
        <v>175.1</v>
      </c>
      <c r="EZ2">
        <v>180.6</v>
      </c>
      <c r="FA2">
        <v>172.25</v>
      </c>
      <c r="FB2">
        <v>169.4</v>
      </c>
      <c r="FC2">
        <v>167.15</v>
      </c>
      <c r="FD2">
        <v>172.05</v>
      </c>
      <c r="FE2">
        <v>168.55</v>
      </c>
      <c r="FF2">
        <v>182.8</v>
      </c>
      <c r="FG2">
        <v>184.5</v>
      </c>
      <c r="FH2">
        <v>180.25</v>
      </c>
      <c r="FI2">
        <v>176.85</v>
      </c>
      <c r="FJ2">
        <v>180.25</v>
      </c>
      <c r="FK2">
        <v>181.8</v>
      </c>
      <c r="FL2">
        <v>172.2</v>
      </c>
      <c r="FM2">
        <v>173.7</v>
      </c>
      <c r="FN2">
        <v>194.1</v>
      </c>
      <c r="FO2">
        <v>195.6</v>
      </c>
      <c r="FP2">
        <v>196.65</v>
      </c>
      <c r="FQ2">
        <v>203.7</v>
      </c>
      <c r="FR2">
        <v>210.6</v>
      </c>
      <c r="FS2">
        <v>212.2</v>
      </c>
      <c r="FT2" s="4">
        <v>204.5</v>
      </c>
      <c r="FU2">
        <v>4.9660778204594826E-3</v>
      </c>
      <c r="FV2">
        <v>5.1245362881354546E-3</v>
      </c>
      <c r="FW2">
        <v>4.8356347368551083E-3</v>
      </c>
      <c r="FX2">
        <v>4.8903243283774534E-3</v>
      </c>
      <c r="FY2">
        <v>4.9756350791865002E-3</v>
      </c>
      <c r="FZ2">
        <v>5.0841785905872006E-3</v>
      </c>
      <c r="GA2">
        <v>5.1318751305908603E-3</v>
      </c>
      <c r="GB2">
        <v>5.3722614780347894E-3</v>
      </c>
      <c r="GC2">
        <v>5.2522235192443145E-3</v>
      </c>
      <c r="GD2">
        <v>5.4102366900868094E-3</v>
      </c>
      <c r="GE2">
        <v>5.263226021439785E-3</v>
      </c>
      <c r="GF2">
        <v>5.135606357331398E-3</v>
      </c>
      <c r="GG2">
        <v>5.4003701876316548E-3</v>
      </c>
      <c r="GH2">
        <v>5.4398451529581605E-3</v>
      </c>
      <c r="GI2">
        <v>5.4966529835855128E-3</v>
      </c>
      <c r="GJ2">
        <v>5.4185083081315965E-3</v>
      </c>
      <c r="GK2">
        <v>5.4393463228989795E-3</v>
      </c>
      <c r="GL2">
        <v>5.5280172207806894E-3</v>
      </c>
      <c r="GM2">
        <v>5.4937903156920221E-3</v>
      </c>
      <c r="GN2">
        <v>5.6642227498070715E-3</v>
      </c>
      <c r="GO2">
        <v>5.5520222867287226E-3</v>
      </c>
      <c r="GP2">
        <v>5.4306404549946995E-3</v>
      </c>
      <c r="GQ2">
        <v>5.4192327128335912E-3</v>
      </c>
      <c r="GR2">
        <v>5.4250114662224022E-3</v>
      </c>
      <c r="GS2">
        <v>5.3875735261022942E-3</v>
      </c>
      <c r="GT2">
        <v>5.2675644924469432E-3</v>
      </c>
      <c r="GU2">
        <v>5.4662796859483833E-3</v>
      </c>
      <c r="GV2">
        <v>5.2682965768504767E-3</v>
      </c>
      <c r="GW2">
        <v>5.2182346173102814E-3</v>
      </c>
      <c r="GX2">
        <v>5.3618577709089975E-3</v>
      </c>
      <c r="GY2">
        <v>5.5838259974742227E-3</v>
      </c>
      <c r="GZ2">
        <v>5.4460678730387738E-3</v>
      </c>
      <c r="HA2">
        <v>5.3190572549728981E-3</v>
      </c>
      <c r="HB2">
        <v>5.4359211446225256E-3</v>
      </c>
      <c r="HC2">
        <v>5.484172296067632E-3</v>
      </c>
      <c r="HD2">
        <v>5.5043103175614764E-3</v>
      </c>
      <c r="HE2">
        <v>5.5207386306684245E-3</v>
      </c>
      <c r="HF2">
        <v>5.9292771065966041E-3</v>
      </c>
      <c r="HG2">
        <v>6.1149345969971122E-3</v>
      </c>
      <c r="HH2">
        <v>6.2018578144290518E-3</v>
      </c>
      <c r="HI2">
        <v>6.264843339266051E-3</v>
      </c>
      <c r="HJ2">
        <v>6.2629766988155245E-3</v>
      </c>
      <c r="HK2">
        <v>6.320304011648117E-3</v>
      </c>
      <c r="HL2">
        <v>6.3384410506696709E-3</v>
      </c>
      <c r="HM2">
        <v>6.7496153923896629E-3</v>
      </c>
      <c r="HN2">
        <v>6.7509358797524554E-3</v>
      </c>
      <c r="HO2">
        <v>6.7396215309733802E-3</v>
      </c>
      <c r="HP2">
        <v>6.7693584578248983E-3</v>
      </c>
      <c r="HQ2">
        <v>7.1948791191439425E-3</v>
      </c>
      <c r="HR2">
        <v>7.116022523305717E-3</v>
      </c>
      <c r="HS2">
        <v>7.1871095332493393E-3</v>
      </c>
      <c r="HT2">
        <v>7.2358177478804679E-3</v>
      </c>
      <c r="HU2">
        <v>7.2491249009441604E-3</v>
      </c>
      <c r="HV2">
        <v>7.2059558897256968E-3</v>
      </c>
      <c r="HW2">
        <v>7.4447897805300176E-3</v>
      </c>
      <c r="HX2">
        <v>7.8660005519727849E-3</v>
      </c>
      <c r="HY2">
        <v>8.0862215264614692E-3</v>
      </c>
      <c r="HZ2">
        <v>8.1163896494371064E-3</v>
      </c>
      <c r="IA2">
        <v>8.2768889671667231E-3</v>
      </c>
      <c r="IB2">
        <v>8.9366663351100328E-3</v>
      </c>
      <c r="IC2">
        <v>8.7627808870047227E-3</v>
      </c>
      <c r="ID2">
        <v>8.3426381371847855E-3</v>
      </c>
      <c r="IE2">
        <v>8.4524494812013799E-3</v>
      </c>
      <c r="IF2">
        <v>8.5141447492732662E-3</v>
      </c>
      <c r="IG2">
        <v>8.8896738875926147E-3</v>
      </c>
      <c r="IH2">
        <v>8.9620892959481179E-3</v>
      </c>
      <c r="II2">
        <v>9.1377442571399046E-3</v>
      </c>
      <c r="IJ2">
        <v>8.859174616416594E-3</v>
      </c>
      <c r="IK2">
        <v>8.8680167757084656E-3</v>
      </c>
      <c r="IL2">
        <v>9.6506567086373229E-3</v>
      </c>
      <c r="IM2">
        <v>1.004708064933919E-2</v>
      </c>
      <c r="IN2">
        <v>9.5853582504004838E-3</v>
      </c>
      <c r="IO2">
        <v>9.8576798024879921E-3</v>
      </c>
      <c r="IP2">
        <v>9.6984896568000929E-3</v>
      </c>
      <c r="IQ2">
        <v>1.0028265044616805E-2</v>
      </c>
      <c r="IR2">
        <v>1.0485683320280848E-2</v>
      </c>
      <c r="IS2">
        <v>1.0548542708487513E-2</v>
      </c>
      <c r="IT2">
        <v>1.1013198531372144E-2</v>
      </c>
      <c r="IU2">
        <v>1.1310070327865995E-2</v>
      </c>
      <c r="IV2">
        <v>1.136327209567612E-2</v>
      </c>
      <c r="IW2">
        <v>1.1352606657959601E-2</v>
      </c>
      <c r="IX2">
        <v>1.1762834811165626E-2</v>
      </c>
      <c r="IY2">
        <v>1.2455755002605489E-2</v>
      </c>
      <c r="IZ2">
        <v>1.2482521341929604E-2</v>
      </c>
      <c r="JA2">
        <v>1.2927466224915241E-2</v>
      </c>
      <c r="JB2">
        <v>1.3347303876079306E-2</v>
      </c>
      <c r="JC2">
        <v>1.2938416161839456E-2</v>
      </c>
      <c r="JD2">
        <v>1.2012261053506352E-2</v>
      </c>
      <c r="JE2">
        <v>1.2109555667883118E-2</v>
      </c>
      <c r="JF2">
        <v>1.2949774626350339E-2</v>
      </c>
      <c r="JG2">
        <v>1.2960255949168576E-2</v>
      </c>
      <c r="JH2">
        <v>1.3027595202479546E-2</v>
      </c>
      <c r="JI2">
        <v>1.3120061855881599E-2</v>
      </c>
      <c r="JJ2">
        <v>1.288241115061603E-2</v>
      </c>
      <c r="JK2">
        <v>1.2642243810821364E-2</v>
      </c>
      <c r="JL2">
        <v>1.2135482847438929E-2</v>
      </c>
      <c r="JM2">
        <v>1.1246244683074409E-2</v>
      </c>
      <c r="JN2">
        <v>1.1062826693076462E-2</v>
      </c>
      <c r="JO2">
        <v>1.1555519807585905E-2</v>
      </c>
      <c r="JP2">
        <v>1.1434351048434406E-2</v>
      </c>
      <c r="JQ2">
        <v>1.1520245371374993E-2</v>
      </c>
      <c r="JR2">
        <v>1.1356828393160143E-2</v>
      </c>
      <c r="JS2">
        <v>1.1170481101844081E-2</v>
      </c>
      <c r="JT2">
        <v>1.1124219262357992E-2</v>
      </c>
      <c r="JU2">
        <v>1.1490800923927636E-2</v>
      </c>
      <c r="JV2">
        <v>1.0999629756510126E-2</v>
      </c>
      <c r="JW2">
        <v>1.1225700457284719E-2</v>
      </c>
      <c r="JX2">
        <v>1.1632815045117685E-2</v>
      </c>
      <c r="JY2">
        <v>1.1762147821302957E-2</v>
      </c>
      <c r="JZ2">
        <v>1.1332544473468356E-2</v>
      </c>
      <c r="KA2">
        <v>1.1510458690097832E-2</v>
      </c>
      <c r="KB2">
        <v>1.1304840989721496E-2</v>
      </c>
      <c r="KC2">
        <v>1.1573975219712904E-2</v>
      </c>
      <c r="KD2">
        <v>1.1940808524030467E-2</v>
      </c>
      <c r="KE2">
        <v>1.3271576330508942E-2</v>
      </c>
      <c r="KF2">
        <v>1.3397173745379538E-2</v>
      </c>
      <c r="KG2">
        <v>1.3089782226242007E-2</v>
      </c>
      <c r="KH2">
        <v>1.2863014193297136E-2</v>
      </c>
      <c r="KI2">
        <v>1.2815240758427276E-2</v>
      </c>
      <c r="KJ2">
        <v>1.2950756924268397E-2</v>
      </c>
      <c r="KK2">
        <v>1.3162398998207847E-2</v>
      </c>
      <c r="KL2">
        <v>1.2982015812038474E-2</v>
      </c>
      <c r="KM2">
        <v>1.2621982458612202E-2</v>
      </c>
      <c r="KN2">
        <v>1.2137590834765647E-2</v>
      </c>
      <c r="KO2">
        <v>1.2067614207069697E-2</v>
      </c>
      <c r="KP2">
        <v>1.2062859568436944E-2</v>
      </c>
      <c r="KQ2">
        <v>1.1975535534909558E-2</v>
      </c>
      <c r="KR2">
        <v>1.1914028745000844E-2</v>
      </c>
      <c r="KS2">
        <v>1.2330567109646019E-2</v>
      </c>
      <c r="KT2">
        <v>1.1946623192161127E-2</v>
      </c>
      <c r="KU2">
        <v>1.2265163750134556E-2</v>
      </c>
      <c r="KV2">
        <v>1.2823346179061381E-2</v>
      </c>
      <c r="KW2">
        <v>1.290132407172688E-2</v>
      </c>
      <c r="KX2">
        <v>1.2914998030386404E-2</v>
      </c>
      <c r="KY2">
        <v>1.3964702193044196E-2</v>
      </c>
      <c r="KZ2">
        <v>1.4297778436568046E-2</v>
      </c>
      <c r="LA2">
        <v>1.4133413057834096E-2</v>
      </c>
      <c r="LB2">
        <v>1.377450654980341E-2</v>
      </c>
      <c r="LC2">
        <v>1.3691213005569192E-2</v>
      </c>
      <c r="LD2">
        <v>1.3867831604036705E-2</v>
      </c>
      <c r="LE2">
        <v>1.4181426586861097E-2</v>
      </c>
      <c r="LF2">
        <v>1.4123494165272117E-2</v>
      </c>
      <c r="LG2">
        <v>1.3651392842678186E-2</v>
      </c>
      <c r="LH2">
        <v>1.3387002849379246E-2</v>
      </c>
      <c r="LI2">
        <v>1.3429529595554714E-2</v>
      </c>
      <c r="LJ2">
        <v>1.3426790953521827E-2</v>
      </c>
      <c r="LK2">
        <v>1.3027718846696274E-2</v>
      </c>
      <c r="LL2">
        <v>1.3149108442013377E-2</v>
      </c>
      <c r="LM2">
        <v>1.2713376983277952E-2</v>
      </c>
      <c r="LN2">
        <v>1.2653556429734751E-2</v>
      </c>
      <c r="LO2">
        <v>1.3158541126258963E-2</v>
      </c>
      <c r="LP2">
        <v>1.262798031903758E-2</v>
      </c>
      <c r="LQ2">
        <v>1.2468563263574485E-2</v>
      </c>
      <c r="LR2">
        <v>1.2635745754651252E-2</v>
      </c>
      <c r="LS2">
        <v>1.2165818608630757E-2</v>
      </c>
      <c r="LT2">
        <v>1.1991587182073882E-2</v>
      </c>
      <c r="LU2">
        <v>1.1997748591389497E-2</v>
      </c>
      <c r="LV2">
        <v>1.2009201445109649E-2</v>
      </c>
      <c r="LW2">
        <v>1.1773040276983657E-2</v>
      </c>
      <c r="LX2">
        <v>1.2644445642281165E-2</v>
      </c>
      <c r="LY2">
        <v>1.277170998667777E-2</v>
      </c>
      <c r="LZ2">
        <v>1.2911885449815986E-2</v>
      </c>
      <c r="MA2">
        <v>1.3421241493513161E-2</v>
      </c>
      <c r="MB2">
        <v>1.3279815312470552E-2</v>
      </c>
      <c r="MC2">
        <v>1.3347949210024093E-2</v>
      </c>
      <c r="MD2">
        <v>1.3059228339941043E-2</v>
      </c>
      <c r="ME2">
        <v>1.2786985845884412E-2</v>
      </c>
      <c r="MF2">
        <v>1.4201445131024653E-2</v>
      </c>
      <c r="MG2">
        <v>1.4895790123559717E-2</v>
      </c>
      <c r="MH2">
        <v>1.4677754362710887E-2</v>
      </c>
      <c r="MI2">
        <v>1.4981151078222893E-2</v>
      </c>
      <c r="MJ2">
        <v>1.5336366593113607E-2</v>
      </c>
      <c r="MK2">
        <v>1.5254232291611386E-2</v>
      </c>
      <c r="ML2">
        <v>1.4591317028200001E-2</v>
      </c>
      <c r="MN2" s="5">
        <f>AVERAGE(FU2:ML2)</f>
        <v>1.0042847023827023E-2</v>
      </c>
    </row>
    <row r="3" spans="1:353" x14ac:dyDescent="0.2">
      <c r="A3" t="s">
        <v>45</v>
      </c>
      <c r="B3" t="s">
        <v>18</v>
      </c>
      <c r="C3">
        <v>88.01</v>
      </c>
      <c r="D3">
        <v>88.16</v>
      </c>
      <c r="E3">
        <v>93.59</v>
      </c>
      <c r="F3">
        <v>102.8</v>
      </c>
      <c r="G3">
        <v>103.4</v>
      </c>
      <c r="H3">
        <v>106.85</v>
      </c>
      <c r="I3">
        <v>107.8</v>
      </c>
      <c r="J3">
        <v>111.1</v>
      </c>
      <c r="K3">
        <v>113</v>
      </c>
      <c r="L3">
        <v>115.3</v>
      </c>
      <c r="M3">
        <v>119.95</v>
      </c>
      <c r="N3">
        <v>116.75</v>
      </c>
      <c r="O3">
        <v>116.1</v>
      </c>
      <c r="P3">
        <v>114.95</v>
      </c>
      <c r="Q3">
        <v>117.35</v>
      </c>
      <c r="R3">
        <v>110.4</v>
      </c>
      <c r="S3">
        <v>110.45</v>
      </c>
      <c r="T3">
        <v>106.1</v>
      </c>
      <c r="U3">
        <v>109.5</v>
      </c>
      <c r="V3">
        <v>102</v>
      </c>
      <c r="W3">
        <v>104.8</v>
      </c>
      <c r="X3">
        <v>100.7</v>
      </c>
      <c r="Y3">
        <v>99.59</v>
      </c>
      <c r="Z3">
        <v>99.92</v>
      </c>
      <c r="AA3">
        <v>97.74</v>
      </c>
      <c r="AB3">
        <v>103.5</v>
      </c>
      <c r="AC3">
        <v>98.9</v>
      </c>
      <c r="AD3">
        <v>95.2</v>
      </c>
      <c r="AE3">
        <v>95.58</v>
      </c>
      <c r="AF3">
        <v>91.64</v>
      </c>
      <c r="AG3">
        <v>91.3</v>
      </c>
      <c r="AH3">
        <v>92.88</v>
      </c>
      <c r="AI3">
        <v>86.15</v>
      </c>
      <c r="AJ3">
        <v>80.13</v>
      </c>
      <c r="AK3">
        <v>82.94</v>
      </c>
      <c r="AL3">
        <v>80.319999999999993</v>
      </c>
      <c r="AM3">
        <v>85.53</v>
      </c>
      <c r="AN3">
        <v>85.71</v>
      </c>
      <c r="AO3">
        <v>78.89</v>
      </c>
      <c r="AP3">
        <v>78.209999999999994</v>
      </c>
      <c r="AQ3">
        <v>87.8</v>
      </c>
      <c r="AR3">
        <v>86.74</v>
      </c>
      <c r="AS3">
        <v>93.29</v>
      </c>
      <c r="AT3">
        <v>93.36</v>
      </c>
      <c r="AU3">
        <v>96.03</v>
      </c>
      <c r="AV3">
        <v>94.54</v>
      </c>
      <c r="AW3">
        <v>99.17</v>
      </c>
      <c r="AX3">
        <v>101.5</v>
      </c>
      <c r="AY3">
        <v>98.17</v>
      </c>
      <c r="AZ3">
        <v>94.11</v>
      </c>
      <c r="BA3">
        <v>96.71</v>
      </c>
      <c r="BB3">
        <v>98.55</v>
      </c>
      <c r="BC3">
        <v>97.63</v>
      </c>
      <c r="BD3">
        <v>83.44</v>
      </c>
      <c r="BE3">
        <v>78.02</v>
      </c>
      <c r="BF3">
        <v>79.709999999999994</v>
      </c>
      <c r="BG3">
        <v>76.66</v>
      </c>
      <c r="BH3">
        <v>72.41</v>
      </c>
      <c r="BI3">
        <v>70.260000000000005</v>
      </c>
      <c r="BJ3">
        <v>73.83</v>
      </c>
      <c r="BK3">
        <v>73.89</v>
      </c>
      <c r="BL3">
        <v>82.63</v>
      </c>
      <c r="BM3">
        <v>78.72</v>
      </c>
      <c r="BN3">
        <v>81.58</v>
      </c>
      <c r="BO3">
        <v>79.58</v>
      </c>
      <c r="BP3">
        <v>78</v>
      </c>
      <c r="BQ3">
        <v>74.3</v>
      </c>
      <c r="BR3">
        <v>78.37</v>
      </c>
      <c r="BS3">
        <v>82.78</v>
      </c>
      <c r="BT3">
        <v>80.5</v>
      </c>
      <c r="BU3">
        <v>75.69</v>
      </c>
      <c r="BV3">
        <v>73.77</v>
      </c>
      <c r="BW3">
        <v>71.7</v>
      </c>
      <c r="BX3">
        <v>75.16</v>
      </c>
      <c r="BY3">
        <v>72.27</v>
      </c>
      <c r="BZ3">
        <v>70.7</v>
      </c>
      <c r="CA3">
        <v>68.97</v>
      </c>
      <c r="CB3">
        <v>68.66</v>
      </c>
      <c r="CC3">
        <v>67.790000000000006</v>
      </c>
      <c r="CD3">
        <v>68.44</v>
      </c>
      <c r="CE3">
        <v>74.66</v>
      </c>
      <c r="CF3">
        <v>75.5</v>
      </c>
      <c r="CG3">
        <v>77.05</v>
      </c>
      <c r="CH3">
        <v>77.92</v>
      </c>
      <c r="CI3">
        <v>79.63</v>
      </c>
      <c r="CJ3">
        <v>77.319999999999993</v>
      </c>
      <c r="CK3">
        <v>77.23</v>
      </c>
      <c r="CL3">
        <v>78.569999999999993</v>
      </c>
      <c r="CM3">
        <v>76.930000000000007</v>
      </c>
      <c r="CN3">
        <v>73.42</v>
      </c>
      <c r="CO3">
        <v>75.59</v>
      </c>
      <c r="CP3">
        <v>74.81</v>
      </c>
      <c r="CQ3">
        <v>77.41</v>
      </c>
      <c r="CR3">
        <v>76.84</v>
      </c>
      <c r="CS3">
        <v>78.63</v>
      </c>
      <c r="CT3">
        <v>80.17</v>
      </c>
      <c r="CU3">
        <v>75.459999999999994</v>
      </c>
      <c r="CV3">
        <v>80.11</v>
      </c>
      <c r="CW3">
        <v>81</v>
      </c>
      <c r="CX3">
        <v>82.79</v>
      </c>
      <c r="CY3">
        <v>79.819999999999993</v>
      </c>
      <c r="CZ3">
        <v>88.77</v>
      </c>
      <c r="DA3">
        <v>90</v>
      </c>
      <c r="DB3">
        <v>89.96</v>
      </c>
      <c r="DC3">
        <v>88.75</v>
      </c>
      <c r="DD3">
        <v>90.51</v>
      </c>
      <c r="DE3">
        <v>87.81</v>
      </c>
      <c r="DF3">
        <v>87.15</v>
      </c>
      <c r="DG3">
        <v>87.41</v>
      </c>
      <c r="DH3">
        <v>84.03</v>
      </c>
      <c r="DI3">
        <v>85.07</v>
      </c>
      <c r="DJ3">
        <v>85.03</v>
      </c>
      <c r="DK3">
        <v>84.25</v>
      </c>
      <c r="DL3">
        <v>87</v>
      </c>
      <c r="DM3">
        <v>83.54</v>
      </c>
      <c r="DN3">
        <v>82.89</v>
      </c>
      <c r="DO3">
        <v>83.68</v>
      </c>
      <c r="DP3">
        <v>85.51</v>
      </c>
      <c r="DQ3">
        <v>82.79</v>
      </c>
      <c r="DR3">
        <v>82.83</v>
      </c>
      <c r="DS3">
        <v>84.93</v>
      </c>
      <c r="DT3">
        <v>87.65</v>
      </c>
      <c r="DU3">
        <v>89.1</v>
      </c>
      <c r="DV3">
        <v>87.24</v>
      </c>
      <c r="DW3">
        <v>86.18</v>
      </c>
      <c r="DX3">
        <v>84.31</v>
      </c>
      <c r="DY3">
        <v>85.93</v>
      </c>
      <c r="DZ3">
        <v>84.43</v>
      </c>
      <c r="EA3">
        <v>83.36</v>
      </c>
      <c r="EB3">
        <v>83.6</v>
      </c>
      <c r="EC3">
        <v>81.28</v>
      </c>
      <c r="ED3">
        <v>81.38</v>
      </c>
      <c r="EE3">
        <v>83.74</v>
      </c>
      <c r="EF3">
        <v>81.19</v>
      </c>
      <c r="EG3">
        <v>77.849999999999994</v>
      </c>
      <c r="EH3">
        <v>81.349999999999994</v>
      </c>
      <c r="EI3">
        <v>79.95</v>
      </c>
      <c r="EJ3">
        <v>79.540000000000006</v>
      </c>
      <c r="EK3">
        <v>79.290000000000006</v>
      </c>
      <c r="EL3">
        <v>79</v>
      </c>
      <c r="EM3">
        <v>82.52</v>
      </c>
      <c r="EN3">
        <v>84.83</v>
      </c>
      <c r="EO3">
        <v>85.09</v>
      </c>
      <c r="EP3">
        <v>85.83</v>
      </c>
      <c r="EQ3">
        <v>89.05</v>
      </c>
      <c r="ER3">
        <v>87.27</v>
      </c>
      <c r="ES3">
        <v>86.3</v>
      </c>
      <c r="ET3">
        <v>87.22</v>
      </c>
      <c r="EU3">
        <v>89.57</v>
      </c>
      <c r="EV3">
        <v>86.34</v>
      </c>
      <c r="EW3">
        <v>84.93</v>
      </c>
      <c r="EX3">
        <v>86.38</v>
      </c>
      <c r="EY3">
        <v>83.57</v>
      </c>
      <c r="EZ3">
        <v>85.48</v>
      </c>
      <c r="FA3">
        <v>85.95</v>
      </c>
      <c r="FB3">
        <v>87.52</v>
      </c>
      <c r="FC3">
        <v>86.83</v>
      </c>
      <c r="FD3">
        <v>88.5</v>
      </c>
      <c r="FE3">
        <v>89.81</v>
      </c>
      <c r="FF3">
        <v>94.68</v>
      </c>
      <c r="FG3">
        <v>93.83</v>
      </c>
      <c r="FH3">
        <v>90.18</v>
      </c>
      <c r="FI3">
        <v>86.64</v>
      </c>
      <c r="FJ3">
        <v>88.12</v>
      </c>
      <c r="FK3">
        <v>87.05</v>
      </c>
      <c r="FL3">
        <v>83.97</v>
      </c>
      <c r="FM3">
        <v>85.13</v>
      </c>
      <c r="FN3">
        <v>85.86</v>
      </c>
      <c r="FO3">
        <v>84.18</v>
      </c>
      <c r="FP3">
        <v>88.15</v>
      </c>
      <c r="FQ3">
        <v>88.97</v>
      </c>
      <c r="FR3">
        <v>91.33</v>
      </c>
      <c r="FS3">
        <v>91.02</v>
      </c>
      <c r="FT3" s="4">
        <v>91.5</v>
      </c>
      <c r="FU3">
        <v>2.2290019560695259E-2</v>
      </c>
      <c r="FV3">
        <v>2.2878255959738268E-2</v>
      </c>
      <c r="FW3">
        <v>2.3011304091399329E-2</v>
      </c>
      <c r="FX3">
        <v>2.389386195678387E-2</v>
      </c>
      <c r="FY3">
        <v>2.4192825679763469E-2</v>
      </c>
      <c r="FZ3">
        <v>2.4658835408088445E-2</v>
      </c>
      <c r="GA3">
        <v>2.4534769926043202E-2</v>
      </c>
      <c r="GB3">
        <v>2.4954824656782015E-2</v>
      </c>
      <c r="GC3">
        <v>2.4596452147427728E-2</v>
      </c>
      <c r="GD3">
        <v>2.4939747917921317E-2</v>
      </c>
      <c r="GE3">
        <v>2.5635932206779125E-2</v>
      </c>
      <c r="GF3">
        <v>2.4540944970230537E-2</v>
      </c>
      <c r="GG3">
        <v>2.4723468245380797E-2</v>
      </c>
      <c r="GH3">
        <v>2.4209610469350825E-2</v>
      </c>
      <c r="GI3">
        <v>2.4038416234292741E-2</v>
      </c>
      <c r="GJ3">
        <v>2.3466411842403376E-2</v>
      </c>
      <c r="GK3">
        <v>2.3231599733638083E-2</v>
      </c>
      <c r="GL3">
        <v>2.2986263485012991E-2</v>
      </c>
      <c r="GM3">
        <v>2.3473673248578603E-2</v>
      </c>
      <c r="GN3">
        <v>2.2344238059643799E-2</v>
      </c>
      <c r="GO3">
        <v>2.2263458604189313E-2</v>
      </c>
      <c r="GP3">
        <v>2.1998359021232851E-2</v>
      </c>
      <c r="GQ3">
        <v>2.2137259064357952E-2</v>
      </c>
      <c r="GR3">
        <v>2.2237466858405532E-2</v>
      </c>
      <c r="GS3">
        <v>2.200693647683816E-2</v>
      </c>
      <c r="GT3">
        <v>2.2270442874936965E-2</v>
      </c>
      <c r="GU3">
        <v>2.2366034771967476E-2</v>
      </c>
      <c r="GV3">
        <v>2.0981811542885524E-2</v>
      </c>
      <c r="GW3">
        <v>2.0244340855790844E-2</v>
      </c>
      <c r="GX3">
        <v>1.978496780505723E-2</v>
      </c>
      <c r="GY3">
        <v>1.9697871032088626E-2</v>
      </c>
      <c r="GZ3">
        <v>1.9807702211833748E-2</v>
      </c>
      <c r="HA3">
        <v>1.9139551283412003E-2</v>
      </c>
      <c r="HB3">
        <v>1.9140690886666329E-2</v>
      </c>
      <c r="HC3">
        <v>1.9537236484611049E-2</v>
      </c>
      <c r="HD3">
        <v>1.9516873331613241E-2</v>
      </c>
      <c r="HE3">
        <v>2.0708260072617168E-2</v>
      </c>
      <c r="HF3">
        <v>2.0839138250730662E-2</v>
      </c>
      <c r="HG3">
        <v>1.9446221058734267E-2</v>
      </c>
      <c r="HH3">
        <v>1.9438271174763575E-2</v>
      </c>
      <c r="HI3">
        <v>2.0743315977269687E-2</v>
      </c>
      <c r="HJ3">
        <v>2.0393231257713158E-2</v>
      </c>
      <c r="HK3">
        <v>2.0839787998619411E-2</v>
      </c>
      <c r="HL3">
        <v>2.0879366752046734E-2</v>
      </c>
      <c r="HM3">
        <v>2.1191023053835346E-2</v>
      </c>
      <c r="HN3">
        <v>2.141625069184188E-2</v>
      </c>
      <c r="HO3">
        <v>2.1831682256503677E-2</v>
      </c>
      <c r="HP3">
        <v>2.2097040231395877E-2</v>
      </c>
      <c r="HQ3">
        <v>2.2355718097339664E-2</v>
      </c>
      <c r="HR3">
        <v>2.2264041600590641E-2</v>
      </c>
      <c r="HS3">
        <v>2.2464008933117226E-2</v>
      </c>
      <c r="HT3">
        <v>2.2752651077486908E-2</v>
      </c>
      <c r="HU3">
        <v>2.2649512760703549E-2</v>
      </c>
      <c r="HV3">
        <v>2.0731825432386445E-2</v>
      </c>
      <c r="HW3">
        <v>1.9894150079002561E-2</v>
      </c>
      <c r="HX3">
        <v>1.9764650535035209E-2</v>
      </c>
      <c r="HY3">
        <v>1.8779337804777484E-2</v>
      </c>
      <c r="HZ3">
        <v>1.8745832950974779E-2</v>
      </c>
      <c r="IA3">
        <v>1.8984546101704074E-2</v>
      </c>
      <c r="IB3">
        <v>1.9110948646687251E-2</v>
      </c>
      <c r="IC3">
        <v>1.8837762486741884E-2</v>
      </c>
      <c r="ID3">
        <v>2.035853140213623E-2</v>
      </c>
      <c r="IE3">
        <v>1.9208842715025241E-2</v>
      </c>
      <c r="IF3">
        <v>1.9945962508920102E-2</v>
      </c>
      <c r="IG3">
        <v>1.9868989995170026E-2</v>
      </c>
      <c r="IH3">
        <v>1.9633146006622654E-2</v>
      </c>
      <c r="II3">
        <v>1.8966560369434532E-2</v>
      </c>
      <c r="IJ3">
        <v>1.9144703503614531E-2</v>
      </c>
      <c r="IK3">
        <v>1.9713227879790653E-2</v>
      </c>
      <c r="IL3">
        <v>1.9852369355105551E-2</v>
      </c>
      <c r="IM3">
        <v>1.917744468796001E-2</v>
      </c>
      <c r="IN3">
        <v>1.8513495709868495E-2</v>
      </c>
      <c r="IO3">
        <v>1.7981637886089669E-2</v>
      </c>
      <c r="IP3">
        <v>1.8136071983537051E-2</v>
      </c>
      <c r="IQ3">
        <v>1.7846503081547394E-2</v>
      </c>
      <c r="IR3">
        <v>1.7932865631512737E-2</v>
      </c>
      <c r="IS3">
        <v>1.786171146042927E-2</v>
      </c>
      <c r="IT3">
        <v>1.8154204298853314E-2</v>
      </c>
      <c r="IU3">
        <v>1.7208416297984804E-2</v>
      </c>
      <c r="IV3">
        <v>1.7633956877396474E-2</v>
      </c>
      <c r="IW3">
        <v>1.8539188214962522E-2</v>
      </c>
      <c r="IX3">
        <v>1.8652470946526663E-2</v>
      </c>
      <c r="IY3">
        <v>1.8817528395023698E-2</v>
      </c>
      <c r="IZ3">
        <v>1.9103442082148273E-2</v>
      </c>
      <c r="JA3">
        <v>1.9091336705552485E-2</v>
      </c>
      <c r="JB3">
        <v>1.8968383042361953E-2</v>
      </c>
      <c r="JC3">
        <v>1.8724719459954572E-2</v>
      </c>
      <c r="JD3">
        <v>1.8670922616317552E-2</v>
      </c>
      <c r="JE3">
        <v>1.8480094890744453E-2</v>
      </c>
      <c r="JF3">
        <v>1.8250423515871403E-2</v>
      </c>
      <c r="JG3">
        <v>1.8174568787248484E-2</v>
      </c>
      <c r="JH3">
        <v>1.8150701564487896E-2</v>
      </c>
      <c r="JI3">
        <v>1.883558701761049E-2</v>
      </c>
      <c r="JJ3">
        <v>1.8130355363952678E-2</v>
      </c>
      <c r="JK3">
        <v>1.8259127769968096E-2</v>
      </c>
      <c r="JL3">
        <v>1.8700151869551991E-2</v>
      </c>
      <c r="JM3">
        <v>1.8353015852167504E-2</v>
      </c>
      <c r="JN3">
        <v>1.9108748835200598E-2</v>
      </c>
      <c r="JO3">
        <v>1.9375713072276333E-2</v>
      </c>
      <c r="JP3">
        <v>1.9568077437681481E-2</v>
      </c>
      <c r="JQ3">
        <v>1.9103883847024068E-2</v>
      </c>
      <c r="JR3">
        <v>2.0088803914946059E-2</v>
      </c>
      <c r="JS3">
        <v>1.9984523828722602E-2</v>
      </c>
      <c r="JT3">
        <v>1.9927330769785524E-2</v>
      </c>
      <c r="JU3">
        <v>1.9543003752398619E-2</v>
      </c>
      <c r="JV3">
        <v>1.9783542479040798E-2</v>
      </c>
      <c r="JW3">
        <v>1.9170809282736959E-2</v>
      </c>
      <c r="JX3">
        <v>1.9166179522894233E-2</v>
      </c>
      <c r="JY3">
        <v>1.9228625554266663E-2</v>
      </c>
      <c r="JZ3">
        <v>1.8639851601436361E-2</v>
      </c>
      <c r="KA3">
        <v>1.8858904246789304E-2</v>
      </c>
      <c r="KB3">
        <v>1.8631783316303E-2</v>
      </c>
      <c r="KC3">
        <v>1.8471096339023902E-2</v>
      </c>
      <c r="KD3">
        <v>1.8566288749392701E-2</v>
      </c>
      <c r="KE3">
        <v>1.7777533555951252E-2</v>
      </c>
      <c r="KF3">
        <v>1.7441661336695575E-2</v>
      </c>
      <c r="KG3">
        <v>1.7651931272535872E-2</v>
      </c>
      <c r="KH3">
        <v>1.7750324693398052E-2</v>
      </c>
      <c r="KI3">
        <v>1.7121874074342062E-2</v>
      </c>
      <c r="KJ3">
        <v>1.7335597902470096E-2</v>
      </c>
      <c r="KK3">
        <v>1.7830258194412994E-2</v>
      </c>
      <c r="KL3">
        <v>1.7803701923222497E-2</v>
      </c>
      <c r="KM3">
        <v>1.7572418700252394E-2</v>
      </c>
      <c r="KN3">
        <v>1.7291801263355E-2</v>
      </c>
      <c r="KO3">
        <v>1.7347496061734094E-2</v>
      </c>
      <c r="KP3">
        <v>1.6998880614424967E-2</v>
      </c>
      <c r="KQ3">
        <v>1.7265279795006843E-2</v>
      </c>
      <c r="KR3">
        <v>1.7025681354673663E-2</v>
      </c>
      <c r="KS3">
        <v>1.6992791125588009E-2</v>
      </c>
      <c r="KT3">
        <v>1.7054913758802602E-2</v>
      </c>
      <c r="KU3">
        <v>1.7099858098386295E-2</v>
      </c>
      <c r="KV3">
        <v>1.7041630227248507E-2</v>
      </c>
      <c r="KW3">
        <v>1.7212639962250181E-2</v>
      </c>
      <c r="KX3">
        <v>1.7026726409493188E-2</v>
      </c>
      <c r="KY3">
        <v>1.6245936898161752E-2</v>
      </c>
      <c r="KZ3">
        <v>1.6737966765014919E-2</v>
      </c>
      <c r="LA3">
        <v>1.6934106261102446E-2</v>
      </c>
      <c r="LB3">
        <v>1.6658033761054312E-2</v>
      </c>
      <c r="LC3">
        <v>1.6641561028794122E-2</v>
      </c>
      <c r="LD3">
        <v>1.6556429960349724E-2</v>
      </c>
      <c r="LE3">
        <v>1.7272447863441395E-2</v>
      </c>
      <c r="LF3">
        <v>1.7419826182237263E-2</v>
      </c>
      <c r="LG3">
        <v>1.7385497752236856E-2</v>
      </c>
      <c r="LH3">
        <v>1.7273427618709789E-2</v>
      </c>
      <c r="LI3">
        <v>1.787565565776808E-2</v>
      </c>
      <c r="LJ3">
        <v>1.7460348953993478E-2</v>
      </c>
      <c r="LK3">
        <v>1.7276482967761197E-2</v>
      </c>
      <c r="LL3">
        <v>1.7241237944091072E-2</v>
      </c>
      <c r="LM3">
        <v>1.7521846942673735E-2</v>
      </c>
      <c r="LN3">
        <v>1.7367770243055126E-2</v>
      </c>
      <c r="LO3">
        <v>1.7306974196648197E-2</v>
      </c>
      <c r="LP3">
        <v>1.7437032642242594E-2</v>
      </c>
      <c r="LQ3">
        <v>1.7122952772476874E-2</v>
      </c>
      <c r="LR3">
        <v>1.7208603805762078E-2</v>
      </c>
      <c r="LS3">
        <v>1.7467307947746497E-2</v>
      </c>
      <c r="LT3">
        <v>1.7826601727431338E-2</v>
      </c>
      <c r="LU3">
        <v>1.7933339359526304E-2</v>
      </c>
      <c r="LV3">
        <v>1.7774635894501768E-2</v>
      </c>
      <c r="LW3">
        <v>1.8050222467089597E-2</v>
      </c>
      <c r="LX3">
        <v>1.8844292694836479E-2</v>
      </c>
      <c r="LY3">
        <v>1.8689271954782816E-2</v>
      </c>
      <c r="LZ3">
        <v>1.8587569767346018E-2</v>
      </c>
      <c r="MA3">
        <v>1.8919256267543559E-2</v>
      </c>
      <c r="MB3">
        <v>1.8680531981307882E-2</v>
      </c>
      <c r="MC3">
        <v>1.839024146593744E-2</v>
      </c>
      <c r="MD3">
        <v>1.8323418937622109E-2</v>
      </c>
      <c r="ME3">
        <v>1.8032211350526708E-2</v>
      </c>
      <c r="MF3">
        <v>1.807573137124583E-2</v>
      </c>
      <c r="MG3">
        <v>1.8445974552632433E-2</v>
      </c>
      <c r="MH3">
        <v>1.8931541195436368E-2</v>
      </c>
      <c r="MI3">
        <v>1.8827633462880172E-2</v>
      </c>
      <c r="MJ3">
        <v>1.9137075115694731E-2</v>
      </c>
      <c r="MK3">
        <v>1.8826942522375038E-2</v>
      </c>
      <c r="ML3">
        <v>1.8785392122131973E-2</v>
      </c>
      <c r="MN3" s="5">
        <f t="shared" ref="MN3:MN51" si="0">AVERAGE(FU3:ML3)</f>
        <v>1.9467156282668052E-2</v>
      </c>
    </row>
    <row r="4" spans="1:353" x14ac:dyDescent="0.2">
      <c r="A4" t="s">
        <v>60</v>
      </c>
      <c r="B4" t="s">
        <v>18</v>
      </c>
      <c r="C4">
        <v>68.75</v>
      </c>
      <c r="D4">
        <v>69.42</v>
      </c>
      <c r="E4">
        <v>74.38</v>
      </c>
      <c r="F4">
        <v>79.66</v>
      </c>
      <c r="G4">
        <v>80.48</v>
      </c>
      <c r="H4">
        <v>82.35</v>
      </c>
      <c r="I4">
        <v>83.19</v>
      </c>
      <c r="J4">
        <v>84.78</v>
      </c>
      <c r="K4">
        <v>86.51</v>
      </c>
      <c r="L4">
        <v>89.92</v>
      </c>
      <c r="M4">
        <v>93.1</v>
      </c>
      <c r="N4">
        <v>91.51</v>
      </c>
      <c r="O4">
        <v>88.47</v>
      </c>
      <c r="P4">
        <v>87.7</v>
      </c>
      <c r="Q4">
        <v>88.65</v>
      </c>
      <c r="R4">
        <v>84.81</v>
      </c>
      <c r="S4">
        <v>87.16</v>
      </c>
      <c r="T4">
        <v>86.33</v>
      </c>
      <c r="U4">
        <v>88.07</v>
      </c>
      <c r="V4">
        <v>85.03</v>
      </c>
      <c r="W4">
        <v>89.7</v>
      </c>
      <c r="X4">
        <v>85.28</v>
      </c>
      <c r="Y4">
        <v>81.849999999999994</v>
      </c>
      <c r="Z4">
        <v>84.15</v>
      </c>
      <c r="AA4">
        <v>81.599999999999994</v>
      </c>
      <c r="AB4">
        <v>86.61</v>
      </c>
      <c r="AC4">
        <v>82.75</v>
      </c>
      <c r="AD4">
        <v>82.92</v>
      </c>
      <c r="AE4">
        <v>84.44</v>
      </c>
      <c r="AF4">
        <v>81.89</v>
      </c>
      <c r="AG4">
        <v>81.39</v>
      </c>
      <c r="AH4">
        <v>83.8</v>
      </c>
      <c r="AI4">
        <v>76.959999999999994</v>
      </c>
      <c r="AJ4">
        <v>70.37</v>
      </c>
      <c r="AK4">
        <v>72.45</v>
      </c>
      <c r="AL4">
        <v>70.569999999999993</v>
      </c>
      <c r="AM4">
        <v>73.56</v>
      </c>
      <c r="AN4">
        <v>72.28</v>
      </c>
      <c r="AO4">
        <v>65.72</v>
      </c>
      <c r="AP4">
        <v>64.58</v>
      </c>
      <c r="AQ4">
        <v>72.209999999999994</v>
      </c>
      <c r="AR4">
        <v>72.38</v>
      </c>
      <c r="AS4">
        <v>78.709999999999994</v>
      </c>
      <c r="AT4">
        <v>78.97</v>
      </c>
      <c r="AU4">
        <v>79.790000000000006</v>
      </c>
      <c r="AV4">
        <v>76.41</v>
      </c>
      <c r="AW4">
        <v>79.25</v>
      </c>
      <c r="AX4">
        <v>82.45</v>
      </c>
      <c r="AY4">
        <v>78.61</v>
      </c>
      <c r="AZ4">
        <v>74.63</v>
      </c>
      <c r="BA4">
        <v>76.790000000000006</v>
      </c>
      <c r="BB4">
        <v>77.84</v>
      </c>
      <c r="BC4">
        <v>77.58</v>
      </c>
      <c r="BD4">
        <v>68.19</v>
      </c>
      <c r="BE4">
        <v>64.53</v>
      </c>
      <c r="BF4">
        <v>66.23</v>
      </c>
      <c r="BG4">
        <v>64.16</v>
      </c>
      <c r="BH4">
        <v>61.29</v>
      </c>
      <c r="BI4">
        <v>60.91</v>
      </c>
      <c r="BJ4">
        <v>63.37</v>
      </c>
      <c r="BK4">
        <v>62.65</v>
      </c>
      <c r="BL4">
        <v>67.3</v>
      </c>
      <c r="BM4">
        <v>65.09</v>
      </c>
      <c r="BN4">
        <v>67.27</v>
      </c>
      <c r="BO4">
        <v>65.86</v>
      </c>
      <c r="BP4">
        <v>65.88</v>
      </c>
      <c r="BQ4">
        <v>59.62</v>
      </c>
      <c r="BR4">
        <v>62.51</v>
      </c>
      <c r="BS4">
        <v>63.25</v>
      </c>
      <c r="BT4">
        <v>60.69</v>
      </c>
      <c r="BU4">
        <v>59.4</v>
      </c>
      <c r="BV4">
        <v>58.83</v>
      </c>
      <c r="BW4">
        <v>57.83</v>
      </c>
      <c r="BX4">
        <v>60.68</v>
      </c>
      <c r="BY4">
        <v>59.28</v>
      </c>
      <c r="BZ4">
        <v>57.51</v>
      </c>
      <c r="CA4">
        <v>55.87</v>
      </c>
      <c r="CB4">
        <v>55.06</v>
      </c>
      <c r="CC4">
        <v>54.74</v>
      </c>
      <c r="CD4">
        <v>54.15</v>
      </c>
      <c r="CE4">
        <v>58.39</v>
      </c>
      <c r="CF4">
        <v>59.51</v>
      </c>
      <c r="CG4">
        <v>60.82</v>
      </c>
      <c r="CH4">
        <v>61.03</v>
      </c>
      <c r="CI4">
        <v>62.89</v>
      </c>
      <c r="CJ4">
        <v>61.41</v>
      </c>
      <c r="CK4">
        <v>61.7</v>
      </c>
      <c r="CL4">
        <v>62.86</v>
      </c>
      <c r="CM4">
        <v>63.46</v>
      </c>
      <c r="CN4">
        <v>60.41</v>
      </c>
      <c r="CO4">
        <v>63.52</v>
      </c>
      <c r="CP4">
        <v>62.71</v>
      </c>
      <c r="CQ4">
        <v>63.87</v>
      </c>
      <c r="CR4">
        <v>64.16</v>
      </c>
      <c r="CS4">
        <v>64.62</v>
      </c>
      <c r="CT4">
        <v>65.34</v>
      </c>
      <c r="CU4">
        <v>61.85</v>
      </c>
      <c r="CV4">
        <v>64.77</v>
      </c>
      <c r="CW4">
        <v>65.260000000000005</v>
      </c>
      <c r="CX4">
        <v>64.72</v>
      </c>
      <c r="CY4">
        <v>62.47</v>
      </c>
      <c r="CZ4">
        <v>68.3</v>
      </c>
      <c r="DA4">
        <v>70.62</v>
      </c>
      <c r="DB4">
        <v>71.03</v>
      </c>
      <c r="DC4">
        <v>70.72</v>
      </c>
      <c r="DD4">
        <v>72.040000000000006</v>
      </c>
      <c r="DE4">
        <v>71.33</v>
      </c>
      <c r="DF4">
        <v>70.64</v>
      </c>
      <c r="DG4">
        <v>70.72</v>
      </c>
      <c r="DH4">
        <v>67.650000000000006</v>
      </c>
      <c r="DI4">
        <v>67.12</v>
      </c>
      <c r="DJ4">
        <v>67.61</v>
      </c>
      <c r="DK4">
        <v>68.760000000000005</v>
      </c>
      <c r="DL4">
        <v>69.97</v>
      </c>
      <c r="DM4">
        <v>70</v>
      </c>
      <c r="DN4">
        <v>71.16</v>
      </c>
      <c r="DO4">
        <v>70.56</v>
      </c>
      <c r="DP4">
        <v>69.2</v>
      </c>
      <c r="DQ4">
        <v>67</v>
      </c>
      <c r="DR4">
        <v>66.42</v>
      </c>
      <c r="DS4">
        <v>66.17</v>
      </c>
      <c r="DT4">
        <v>68.400000000000006</v>
      </c>
      <c r="DU4">
        <v>68.52</v>
      </c>
      <c r="DV4">
        <v>69.069999999999993</v>
      </c>
      <c r="DW4">
        <v>67.89</v>
      </c>
      <c r="DX4">
        <v>65.38</v>
      </c>
      <c r="DY4">
        <v>65.84</v>
      </c>
      <c r="DZ4">
        <v>65.459999999999994</v>
      </c>
      <c r="EA4">
        <v>65.2</v>
      </c>
      <c r="EB4">
        <v>65.34</v>
      </c>
      <c r="EC4">
        <v>63.37</v>
      </c>
      <c r="ED4">
        <v>63.48</v>
      </c>
      <c r="EE4">
        <v>64.87</v>
      </c>
      <c r="EF4">
        <v>62.58</v>
      </c>
      <c r="EG4">
        <v>59.85</v>
      </c>
      <c r="EH4">
        <v>60.53</v>
      </c>
      <c r="EI4">
        <v>59.8</v>
      </c>
      <c r="EJ4">
        <v>60.31</v>
      </c>
      <c r="EK4">
        <v>62.17</v>
      </c>
      <c r="EL4">
        <v>61.8</v>
      </c>
      <c r="EM4">
        <v>64.83</v>
      </c>
      <c r="EN4">
        <v>66.25</v>
      </c>
      <c r="EO4">
        <v>66.599999999999994</v>
      </c>
      <c r="EP4">
        <v>67.47</v>
      </c>
      <c r="EQ4">
        <v>68.7</v>
      </c>
      <c r="ER4">
        <v>67.91</v>
      </c>
      <c r="ES4">
        <v>68.36</v>
      </c>
      <c r="ET4">
        <v>71.11</v>
      </c>
      <c r="EU4">
        <v>73.25</v>
      </c>
      <c r="EV4">
        <v>70.569999999999993</v>
      </c>
      <c r="EW4">
        <v>68.97</v>
      </c>
      <c r="EX4">
        <v>70</v>
      </c>
      <c r="EY4">
        <v>68.290000000000006</v>
      </c>
      <c r="EZ4">
        <v>70.3</v>
      </c>
      <c r="FA4">
        <v>71.010000000000005</v>
      </c>
      <c r="FB4">
        <v>71.31</v>
      </c>
      <c r="FC4">
        <v>70.8</v>
      </c>
      <c r="FD4">
        <v>72.98</v>
      </c>
      <c r="FE4">
        <v>74.180000000000007</v>
      </c>
      <c r="FF4">
        <v>75.010000000000005</v>
      </c>
      <c r="FG4">
        <v>74.81</v>
      </c>
      <c r="FH4">
        <v>71.17</v>
      </c>
      <c r="FI4">
        <v>70.13</v>
      </c>
      <c r="FJ4">
        <v>72.5</v>
      </c>
      <c r="FK4">
        <v>70.41</v>
      </c>
      <c r="FL4">
        <v>67.349999999999994</v>
      </c>
      <c r="FM4">
        <v>67.92</v>
      </c>
      <c r="FN4">
        <v>69.17</v>
      </c>
      <c r="FO4">
        <v>65.77</v>
      </c>
      <c r="FP4">
        <v>68.97</v>
      </c>
      <c r="FQ4">
        <v>65.33</v>
      </c>
      <c r="FR4">
        <v>65.650000000000006</v>
      </c>
      <c r="FS4">
        <v>65.12</v>
      </c>
      <c r="FT4" s="4">
        <v>65.64</v>
      </c>
      <c r="FU4">
        <v>3.0943957842501875E-2</v>
      </c>
      <c r="FV4">
        <v>3.2015528248820715E-2</v>
      </c>
      <c r="FW4">
        <v>3.2500697983820312E-2</v>
      </c>
      <c r="FX4">
        <v>3.2904725134562059E-2</v>
      </c>
      <c r="FY4">
        <v>3.3464069592128644E-2</v>
      </c>
      <c r="FZ4">
        <v>3.3774300914058857E-2</v>
      </c>
      <c r="GA4">
        <v>3.3647986633585369E-2</v>
      </c>
      <c r="GB4">
        <v>3.384220139196055E-2</v>
      </c>
      <c r="GC4">
        <v>3.3464555908740333E-2</v>
      </c>
      <c r="GD4">
        <v>3.4565574541066187E-2</v>
      </c>
      <c r="GE4">
        <v>3.5360896959816458E-2</v>
      </c>
      <c r="GF4">
        <v>3.4184377622436854E-2</v>
      </c>
      <c r="GG4">
        <v>3.3480962258604467E-2</v>
      </c>
      <c r="GH4">
        <v>3.282488015344906E-2</v>
      </c>
      <c r="GI4">
        <v>3.2272025683602032E-2</v>
      </c>
      <c r="GJ4">
        <v>3.2036820493924797E-2</v>
      </c>
      <c r="GK4">
        <v>3.2580320139517151E-2</v>
      </c>
      <c r="GL4">
        <v>3.3238350809897149E-2</v>
      </c>
      <c r="GM4">
        <v>3.3552096463562921E-2</v>
      </c>
      <c r="GN4">
        <v>3.3102613758349532E-2</v>
      </c>
      <c r="GO4">
        <v>3.3864800573666483E-2</v>
      </c>
      <c r="GP4">
        <v>3.3107983978338959E-2</v>
      </c>
      <c r="GQ4">
        <v>3.2333411427058367E-2</v>
      </c>
      <c r="GR4">
        <v>3.3282177957284116E-2</v>
      </c>
      <c r="GS4">
        <v>3.265142527698299E-2</v>
      </c>
      <c r="GT4">
        <v>3.3119309375197276E-2</v>
      </c>
      <c r="GU4">
        <v>3.3257181165654487E-2</v>
      </c>
      <c r="GV4">
        <v>3.2478058263173605E-2</v>
      </c>
      <c r="GW4">
        <v>3.178407442797971E-2</v>
      </c>
      <c r="GX4">
        <v>3.1419977385209026E-2</v>
      </c>
      <c r="GY4">
        <v>3.1206444500257047E-2</v>
      </c>
      <c r="GZ4">
        <v>3.1760010676220855E-2</v>
      </c>
      <c r="HA4">
        <v>3.0385491007482359E-2</v>
      </c>
      <c r="HB4">
        <v>2.9872718580229767E-2</v>
      </c>
      <c r="HC4">
        <v>3.0329288466826344E-2</v>
      </c>
      <c r="HD4">
        <v>3.0474135252141044E-2</v>
      </c>
      <c r="HE4">
        <v>3.1651302656343638E-2</v>
      </c>
      <c r="HF4">
        <v>3.123137710447707E-2</v>
      </c>
      <c r="HG4">
        <v>2.878959441978202E-2</v>
      </c>
      <c r="HH4">
        <v>2.8524505280476359E-2</v>
      </c>
      <c r="HI4">
        <v>3.0318362522610307E-2</v>
      </c>
      <c r="HJ4">
        <v>3.0241960005401972E-2</v>
      </c>
      <c r="HK4">
        <v>3.1247325076928158E-2</v>
      </c>
      <c r="HL4">
        <v>3.1386533135867353E-2</v>
      </c>
      <c r="HM4">
        <v>3.1290909735892256E-2</v>
      </c>
      <c r="HN4">
        <v>3.0761164577281425E-2</v>
      </c>
      <c r="HO4">
        <v>3.1004939565364032E-2</v>
      </c>
      <c r="HP4">
        <v>3.1899468993289555E-2</v>
      </c>
      <c r="HQ4">
        <v>3.1813566537846866E-2</v>
      </c>
      <c r="HR4">
        <v>3.137663767130433E-2</v>
      </c>
      <c r="HS4">
        <v>3.1698979213474851E-2</v>
      </c>
      <c r="HT4">
        <v>3.1937648368488704E-2</v>
      </c>
      <c r="HU4">
        <v>3.1985274294223404E-2</v>
      </c>
      <c r="HV4">
        <v>3.0109855268009109E-2</v>
      </c>
      <c r="HW4">
        <v>2.9241916902694513E-2</v>
      </c>
      <c r="HX4">
        <v>2.9184739109742636E-2</v>
      </c>
      <c r="HY4">
        <v>2.7931904218417902E-2</v>
      </c>
      <c r="HZ4">
        <v>2.8198145432474311E-2</v>
      </c>
      <c r="IA4">
        <v>2.9248621458000588E-2</v>
      </c>
      <c r="IB4">
        <v>2.9151292412555905E-2</v>
      </c>
      <c r="IC4">
        <v>2.8385036384403938E-2</v>
      </c>
      <c r="ID4">
        <v>2.9467852496777708E-2</v>
      </c>
      <c r="IE4">
        <v>2.8226375597656551E-2</v>
      </c>
      <c r="IF4">
        <v>2.9229235386825588E-2</v>
      </c>
      <c r="IG4">
        <v>2.922256358405851E-2</v>
      </c>
      <c r="IH4">
        <v>2.9469557432648369E-2</v>
      </c>
      <c r="II4">
        <v>2.7046835849978301E-2</v>
      </c>
      <c r="IJ4">
        <v>2.7137699335895472E-2</v>
      </c>
      <c r="IK4">
        <v>2.6768102072194842E-2</v>
      </c>
      <c r="IL4">
        <v>2.6598572746123827E-2</v>
      </c>
      <c r="IM4">
        <v>2.6746281316046713E-2</v>
      </c>
      <c r="IN4">
        <v>2.6238090417841482E-2</v>
      </c>
      <c r="IO4">
        <v>2.5774367340305613E-2</v>
      </c>
      <c r="IP4">
        <v>2.6021166474675596E-2</v>
      </c>
      <c r="IQ4">
        <v>2.6015249848351893E-2</v>
      </c>
      <c r="IR4">
        <v>2.5923783021345018E-2</v>
      </c>
      <c r="IS4">
        <v>2.5713798980340759E-2</v>
      </c>
      <c r="IT4">
        <v>2.5872259350579185E-2</v>
      </c>
      <c r="IU4">
        <v>2.4694759021079059E-2</v>
      </c>
      <c r="IV4">
        <v>2.4794934429620719E-2</v>
      </c>
      <c r="IW4">
        <v>2.5767123133357703E-2</v>
      </c>
      <c r="IX4">
        <v>2.61278756491563E-2</v>
      </c>
      <c r="IY4">
        <v>2.6397395689308531E-2</v>
      </c>
      <c r="IZ4">
        <v>2.659076192834817E-2</v>
      </c>
      <c r="JA4">
        <v>2.6795751761586942E-2</v>
      </c>
      <c r="JB4">
        <v>2.677332394117074E-2</v>
      </c>
      <c r="JC4">
        <v>2.6585153883185192E-2</v>
      </c>
      <c r="JD4">
        <v>2.6546552697097159E-2</v>
      </c>
      <c r="JE4">
        <v>2.7091513109360699E-2</v>
      </c>
      <c r="JF4">
        <v>2.668653155429648E-2</v>
      </c>
      <c r="JG4">
        <v>2.7141571466265026E-2</v>
      </c>
      <c r="JH4">
        <v>2.7039290504773311E-2</v>
      </c>
      <c r="JI4">
        <v>2.7618732136567799E-2</v>
      </c>
      <c r="JJ4">
        <v>2.6903454296931976E-2</v>
      </c>
      <c r="JK4">
        <v>2.6667569480269139E-2</v>
      </c>
      <c r="JL4">
        <v>2.7085515756902805E-2</v>
      </c>
      <c r="JM4">
        <v>2.673345391397252E-2</v>
      </c>
      <c r="JN4">
        <v>2.7456435011244656E-2</v>
      </c>
      <c r="JO4">
        <v>2.7742428456878937E-2</v>
      </c>
      <c r="JP4">
        <v>2.7185261441528868E-2</v>
      </c>
      <c r="JQ4">
        <v>2.6570894867348694E-2</v>
      </c>
      <c r="JR4">
        <v>2.7468395575831018E-2</v>
      </c>
      <c r="JS4">
        <v>2.786786757783026E-2</v>
      </c>
      <c r="JT4">
        <v>2.7961870958968616E-2</v>
      </c>
      <c r="JU4">
        <v>2.7675146932800911E-2</v>
      </c>
      <c r="JV4">
        <v>2.7983751058632253E-2</v>
      </c>
      <c r="JW4">
        <v>2.7675369197244556E-2</v>
      </c>
      <c r="JX4">
        <v>2.760854887805661E-2</v>
      </c>
      <c r="JY4">
        <v>2.7647387766730629E-2</v>
      </c>
      <c r="JZ4">
        <v>2.6668624561920123E-2</v>
      </c>
      <c r="KA4">
        <v>2.6443363809224983E-2</v>
      </c>
      <c r="KB4">
        <v>2.6328002545960575E-2</v>
      </c>
      <c r="KC4">
        <v>2.6790656839284104E-2</v>
      </c>
      <c r="KD4">
        <v>2.6536427277676803E-2</v>
      </c>
      <c r="KE4">
        <v>2.6472795560755127E-2</v>
      </c>
      <c r="KF4">
        <v>2.6610092178705622E-2</v>
      </c>
      <c r="KG4">
        <v>2.6451716417023773E-2</v>
      </c>
      <c r="KH4">
        <v>2.552820150851989E-2</v>
      </c>
      <c r="KI4">
        <v>2.4624813408225487E-2</v>
      </c>
      <c r="KJ4">
        <v>2.4704425823345012E-2</v>
      </c>
      <c r="KK4">
        <v>2.4687798967817757E-2</v>
      </c>
      <c r="KL4">
        <v>2.4691031040620998E-2</v>
      </c>
      <c r="KM4">
        <v>2.4015737203691139E-2</v>
      </c>
      <c r="KN4">
        <v>2.4329812623368568E-2</v>
      </c>
      <c r="KO4">
        <v>2.4286271519973274E-2</v>
      </c>
      <c r="KP4">
        <v>2.3426687286011237E-2</v>
      </c>
      <c r="KQ4">
        <v>2.3509498275790314E-2</v>
      </c>
      <c r="KR4">
        <v>2.3458943127583017E-2</v>
      </c>
      <c r="KS4">
        <v>2.3619969828299066E-2</v>
      </c>
      <c r="KT4">
        <v>2.3689020838955653E-2</v>
      </c>
      <c r="KU4">
        <v>2.3692846909397745E-2</v>
      </c>
      <c r="KV4">
        <v>2.3624090618476971E-2</v>
      </c>
      <c r="KW4">
        <v>2.3696442748194869E-2</v>
      </c>
      <c r="KX4">
        <v>2.332324126053301E-2</v>
      </c>
      <c r="KY4">
        <v>2.2196016014683587E-2</v>
      </c>
      <c r="KZ4">
        <v>2.2133013425065351E-2</v>
      </c>
      <c r="LA4">
        <v>2.2509700996023362E-2</v>
      </c>
      <c r="LB4">
        <v>2.2446684862464344E-2</v>
      </c>
      <c r="LC4">
        <v>2.3188958382523581E-2</v>
      </c>
      <c r="LD4">
        <v>2.3017216868185919E-2</v>
      </c>
      <c r="LE4">
        <v>2.4115452887415748E-2</v>
      </c>
      <c r="LF4">
        <v>2.417714206760534E-2</v>
      </c>
      <c r="LG4">
        <v>2.418285458017844E-2</v>
      </c>
      <c r="LH4">
        <v>2.4130974001414621E-2</v>
      </c>
      <c r="LI4">
        <v>2.4508093191061536E-2</v>
      </c>
      <c r="LJ4">
        <v>2.4146067100349364E-2</v>
      </c>
      <c r="LK4">
        <v>2.4320434201938097E-2</v>
      </c>
      <c r="LL4">
        <v>2.4980882202244589E-2</v>
      </c>
      <c r="LM4">
        <v>2.5465351009545174E-2</v>
      </c>
      <c r="LN4">
        <v>2.5227654116352635E-2</v>
      </c>
      <c r="LO4">
        <v>2.4977270528378615E-2</v>
      </c>
      <c r="LP4">
        <v>2.5112049021119968E-2</v>
      </c>
      <c r="LQ4">
        <v>2.4866238741470589E-2</v>
      </c>
      <c r="LR4">
        <v>2.5151342834892249E-2</v>
      </c>
      <c r="LS4">
        <v>2.564627755931909E-2</v>
      </c>
      <c r="LT4">
        <v>2.5812877411620132E-2</v>
      </c>
      <c r="LU4">
        <v>2.5986593513393372E-2</v>
      </c>
      <c r="LV4">
        <v>2.6048698624422103E-2</v>
      </c>
      <c r="LW4">
        <v>2.6495335374767566E-2</v>
      </c>
      <c r="LX4">
        <v>2.6531724988958796E-2</v>
      </c>
      <c r="LY4">
        <v>2.6481040876929585E-2</v>
      </c>
      <c r="LZ4">
        <v>2.6069582502293891E-2</v>
      </c>
      <c r="MA4">
        <v>2.7215366350957681E-2</v>
      </c>
      <c r="MB4">
        <v>2.7313508338731762E-2</v>
      </c>
      <c r="MC4">
        <v>2.6434903544696416E-2</v>
      </c>
      <c r="MD4">
        <v>2.6118286874005081E-2</v>
      </c>
      <c r="ME4">
        <v>2.5567529307355893E-2</v>
      </c>
      <c r="MF4">
        <v>2.5879000542124768E-2</v>
      </c>
      <c r="MG4">
        <v>2.5612103916883271E-2</v>
      </c>
      <c r="MH4">
        <v>2.6323801654415026E-2</v>
      </c>
      <c r="MI4">
        <v>2.4569116073979942E-2</v>
      </c>
      <c r="MJ4">
        <v>2.444677435256476E-2</v>
      </c>
      <c r="MK4">
        <v>2.3937681656234118E-2</v>
      </c>
      <c r="ML4">
        <v>2.3949280621857177E-2</v>
      </c>
      <c r="MN4" s="5">
        <f t="shared" si="0"/>
        <v>2.7865254585167965E-2</v>
      </c>
    </row>
    <row r="5" spans="1:353" x14ac:dyDescent="0.2">
      <c r="A5" t="s">
        <v>111</v>
      </c>
      <c r="B5" t="s">
        <v>18</v>
      </c>
      <c r="C5">
        <v>23.785</v>
      </c>
      <c r="D5">
        <v>23.47</v>
      </c>
      <c r="E5">
        <v>24.524999999999999</v>
      </c>
      <c r="F5">
        <v>26.6</v>
      </c>
      <c r="G5">
        <v>26.135000000000002</v>
      </c>
      <c r="H5">
        <v>26.22</v>
      </c>
      <c r="I5">
        <v>26.645</v>
      </c>
      <c r="J5">
        <v>27.3</v>
      </c>
      <c r="K5">
        <v>28.085000000000001</v>
      </c>
      <c r="L5">
        <v>28.06</v>
      </c>
      <c r="M5">
        <v>28.16</v>
      </c>
      <c r="N5">
        <v>30.21</v>
      </c>
      <c r="O5">
        <v>29.645</v>
      </c>
      <c r="P5">
        <v>30.19</v>
      </c>
      <c r="Q5">
        <v>30.88</v>
      </c>
      <c r="R5">
        <v>29.425000000000001</v>
      </c>
      <c r="S5">
        <v>29.28</v>
      </c>
      <c r="T5">
        <v>28.675000000000001</v>
      </c>
      <c r="U5">
        <v>29.045000000000002</v>
      </c>
      <c r="V5">
        <v>28.655000000000001</v>
      </c>
      <c r="W5">
        <v>30.475000000000001</v>
      </c>
      <c r="X5">
        <v>30.16</v>
      </c>
      <c r="Y5">
        <v>30.004999999999999</v>
      </c>
      <c r="Z5">
        <v>29.405000000000001</v>
      </c>
      <c r="AA5">
        <v>29.465</v>
      </c>
      <c r="AB5">
        <v>30.715</v>
      </c>
      <c r="AC5">
        <v>28.835000000000001</v>
      </c>
      <c r="AD5">
        <v>29.675000000000001</v>
      </c>
      <c r="AE5">
        <v>31.09</v>
      </c>
      <c r="AF5">
        <v>30.7</v>
      </c>
      <c r="AG5">
        <v>31.175000000000001</v>
      </c>
      <c r="AH5">
        <v>31.885000000000002</v>
      </c>
      <c r="AI5">
        <v>30.734999999999999</v>
      </c>
      <c r="AJ5">
        <v>29.01</v>
      </c>
      <c r="AK5">
        <v>29.87</v>
      </c>
      <c r="AL5">
        <v>28.58</v>
      </c>
      <c r="AM5">
        <v>28.51</v>
      </c>
      <c r="AN5">
        <v>29.885000000000002</v>
      </c>
      <c r="AO5">
        <v>29.5</v>
      </c>
      <c r="AP5">
        <v>30.195</v>
      </c>
      <c r="AQ5">
        <v>31.125</v>
      </c>
      <c r="AR5">
        <v>31.02</v>
      </c>
      <c r="AS5">
        <v>33.755000000000003</v>
      </c>
      <c r="AT5">
        <v>34.104999999999997</v>
      </c>
      <c r="AU5">
        <v>32.935000000000002</v>
      </c>
      <c r="AV5">
        <v>32.54</v>
      </c>
      <c r="AW5">
        <v>33.125</v>
      </c>
      <c r="AX5">
        <v>33.465000000000003</v>
      </c>
      <c r="AY5">
        <v>33.25</v>
      </c>
      <c r="AZ5">
        <v>32.034999999999997</v>
      </c>
      <c r="BA5">
        <v>32.215000000000003</v>
      </c>
      <c r="BB5">
        <v>31.79</v>
      </c>
      <c r="BC5">
        <v>31.69</v>
      </c>
      <c r="BD5">
        <v>29.645</v>
      </c>
      <c r="BE5">
        <v>28.54</v>
      </c>
      <c r="BF5">
        <v>29.555</v>
      </c>
      <c r="BG5">
        <v>30.184999999999999</v>
      </c>
      <c r="BH5">
        <v>28.4</v>
      </c>
      <c r="BI5">
        <v>27.11</v>
      </c>
      <c r="BJ5">
        <v>28.254999999999999</v>
      </c>
      <c r="BK5">
        <v>28.504999999999999</v>
      </c>
      <c r="BL5">
        <v>29.7</v>
      </c>
      <c r="BM5">
        <v>29.61</v>
      </c>
      <c r="BN5">
        <v>29.75</v>
      </c>
      <c r="BO5">
        <v>29.545000000000002</v>
      </c>
      <c r="BP5">
        <v>29.105</v>
      </c>
      <c r="BQ5">
        <v>28.57</v>
      </c>
      <c r="BR5">
        <v>28.77</v>
      </c>
      <c r="BS5">
        <v>29.5</v>
      </c>
      <c r="BT5">
        <v>28.035</v>
      </c>
      <c r="BU5">
        <v>27.53</v>
      </c>
      <c r="BV5">
        <v>28.125</v>
      </c>
      <c r="BW5">
        <v>28.8</v>
      </c>
      <c r="BX5">
        <v>30.1</v>
      </c>
      <c r="BY5">
        <v>29.9</v>
      </c>
      <c r="BZ5">
        <v>28.91</v>
      </c>
      <c r="CA5">
        <v>29.265000000000001</v>
      </c>
      <c r="CB5">
        <v>28.9</v>
      </c>
      <c r="CC5">
        <v>29.984999999999999</v>
      </c>
      <c r="CD5">
        <v>29.795000000000002</v>
      </c>
      <c r="CE5">
        <v>30.725000000000001</v>
      </c>
      <c r="CF5">
        <v>30.925000000000001</v>
      </c>
      <c r="CG5">
        <v>30.94</v>
      </c>
      <c r="CH5">
        <v>32.06</v>
      </c>
      <c r="CI5">
        <v>31.93</v>
      </c>
      <c r="CJ5">
        <v>31.364999999999998</v>
      </c>
      <c r="CK5">
        <v>31.83</v>
      </c>
      <c r="CL5">
        <v>32.369999999999997</v>
      </c>
      <c r="CM5">
        <v>32.255000000000003</v>
      </c>
      <c r="CN5">
        <v>31.745000000000001</v>
      </c>
      <c r="CO5">
        <v>32.96</v>
      </c>
      <c r="CP5">
        <v>33</v>
      </c>
      <c r="CQ5">
        <v>32.055</v>
      </c>
      <c r="CR5">
        <v>32.4</v>
      </c>
      <c r="CS5">
        <v>33.225000000000001</v>
      </c>
      <c r="CT5">
        <v>32.335000000000001</v>
      </c>
      <c r="CU5">
        <v>30.76</v>
      </c>
      <c r="CV5">
        <v>30.49</v>
      </c>
      <c r="CW5">
        <v>31.49</v>
      </c>
      <c r="CX5">
        <v>32.395000000000003</v>
      </c>
      <c r="CY5">
        <v>31.64</v>
      </c>
      <c r="CZ5">
        <v>32.305</v>
      </c>
      <c r="DA5">
        <v>32.450000000000003</v>
      </c>
      <c r="DB5">
        <v>32.19</v>
      </c>
      <c r="DC5">
        <v>32.43</v>
      </c>
      <c r="DD5">
        <v>31.675000000000001</v>
      </c>
      <c r="DE5">
        <v>31.93</v>
      </c>
      <c r="DF5">
        <v>31</v>
      </c>
      <c r="DG5">
        <v>30.85</v>
      </c>
      <c r="DH5">
        <v>30.725000000000001</v>
      </c>
      <c r="DI5">
        <v>31.14</v>
      </c>
      <c r="DJ5">
        <v>31.02</v>
      </c>
      <c r="DK5">
        <v>30.204999999999998</v>
      </c>
      <c r="DL5">
        <v>30.63</v>
      </c>
      <c r="DM5">
        <v>31.434999999999999</v>
      </c>
      <c r="DN5">
        <v>31.905000000000001</v>
      </c>
      <c r="DO5">
        <v>32.35</v>
      </c>
      <c r="DP5">
        <v>33.04</v>
      </c>
      <c r="DQ5">
        <v>33.92</v>
      </c>
      <c r="DR5">
        <v>34.325000000000003</v>
      </c>
      <c r="DS5">
        <v>34.19</v>
      </c>
      <c r="DT5">
        <v>35.21</v>
      </c>
      <c r="DU5">
        <v>36.314999999999998</v>
      </c>
      <c r="DV5">
        <v>36.424999999999997</v>
      </c>
      <c r="DW5">
        <v>35.935000000000002</v>
      </c>
      <c r="DX5">
        <v>36.270000000000003</v>
      </c>
      <c r="DY5">
        <v>36.664999999999999</v>
      </c>
      <c r="DZ5">
        <v>36.405000000000001</v>
      </c>
      <c r="EA5">
        <v>35.21</v>
      </c>
      <c r="EB5">
        <v>34.86</v>
      </c>
      <c r="EC5">
        <v>33.61</v>
      </c>
      <c r="ED5">
        <v>33.634999999999998</v>
      </c>
      <c r="EE5">
        <v>34.200000000000003</v>
      </c>
      <c r="EF5">
        <v>33.625</v>
      </c>
      <c r="EG5">
        <v>33.5</v>
      </c>
      <c r="EH5">
        <v>33.96</v>
      </c>
      <c r="EI5">
        <v>33.17</v>
      </c>
      <c r="EJ5">
        <v>33.445</v>
      </c>
      <c r="EK5">
        <v>33.409999999999997</v>
      </c>
      <c r="EL5">
        <v>31.85</v>
      </c>
      <c r="EM5">
        <v>30.895</v>
      </c>
      <c r="EN5">
        <v>32.645000000000003</v>
      </c>
      <c r="EO5">
        <v>31.905000000000001</v>
      </c>
      <c r="EP5">
        <v>31.885000000000002</v>
      </c>
      <c r="EQ5">
        <v>30.945</v>
      </c>
      <c r="ER5">
        <v>31.18</v>
      </c>
      <c r="ES5">
        <v>30.99</v>
      </c>
      <c r="ET5">
        <v>31.26</v>
      </c>
      <c r="EU5">
        <v>31.15</v>
      </c>
      <c r="EV5">
        <v>29.555</v>
      </c>
      <c r="EW5">
        <v>29.265000000000001</v>
      </c>
      <c r="EX5">
        <v>29.475000000000001</v>
      </c>
      <c r="EY5">
        <v>29.57</v>
      </c>
      <c r="EZ5">
        <v>31.074999999999999</v>
      </c>
      <c r="FA5">
        <v>29.954999999999998</v>
      </c>
      <c r="FB5">
        <v>29.614999999999998</v>
      </c>
      <c r="FC5">
        <v>29.045000000000002</v>
      </c>
      <c r="FD5">
        <v>29.6</v>
      </c>
      <c r="FE5">
        <v>28.69</v>
      </c>
      <c r="FF5">
        <v>28.56</v>
      </c>
      <c r="FG5">
        <v>29.01</v>
      </c>
      <c r="FH5">
        <v>27.65</v>
      </c>
      <c r="FI5">
        <v>26.11</v>
      </c>
      <c r="FJ5">
        <v>26.82</v>
      </c>
      <c r="FK5">
        <v>25</v>
      </c>
      <c r="FL5">
        <v>24</v>
      </c>
      <c r="FM5">
        <v>24.07</v>
      </c>
      <c r="FN5">
        <v>25.87</v>
      </c>
      <c r="FO5">
        <v>25.08</v>
      </c>
      <c r="FP5">
        <v>25.43</v>
      </c>
      <c r="FQ5">
        <v>26.04</v>
      </c>
      <c r="FR5">
        <v>24.55</v>
      </c>
      <c r="FS5">
        <v>24.49</v>
      </c>
      <c r="FT5" s="4">
        <v>25.36</v>
      </c>
      <c r="FU5">
        <v>3.1187245044278555E-2</v>
      </c>
      <c r="FV5">
        <v>3.1532605023712947E-2</v>
      </c>
      <c r="FW5">
        <v>3.1218801665644554E-2</v>
      </c>
      <c r="FX5">
        <v>3.2008866896167748E-2</v>
      </c>
      <c r="FY5">
        <v>3.1658037565963679E-2</v>
      </c>
      <c r="FZ5">
        <v>3.1327529738566E-2</v>
      </c>
      <c r="GA5">
        <v>3.139600443388145E-2</v>
      </c>
      <c r="GB5">
        <v>3.1746696419979709E-2</v>
      </c>
      <c r="GC5">
        <v>3.1649283378199985E-2</v>
      </c>
      <c r="GD5">
        <v>3.1422869887005038E-2</v>
      </c>
      <c r="GE5">
        <v>3.1158528605972634E-2</v>
      </c>
      <c r="GF5">
        <v>3.2876119160716727E-2</v>
      </c>
      <c r="GG5">
        <v>3.2683161305475848E-2</v>
      </c>
      <c r="GH5">
        <v>3.2918297617714344E-2</v>
      </c>
      <c r="GI5">
        <v>3.2748806478544855E-2</v>
      </c>
      <c r="GJ5">
        <v>3.2380944687231246E-2</v>
      </c>
      <c r="GK5">
        <v>3.1884520993721042E-2</v>
      </c>
      <c r="GL5">
        <v>3.216265198781415E-2</v>
      </c>
      <c r="GM5">
        <v>3.2235450564147117E-2</v>
      </c>
      <c r="GN5">
        <v>3.2498343074035319E-2</v>
      </c>
      <c r="GO5">
        <v>3.3517413119873642E-2</v>
      </c>
      <c r="GP5">
        <v>3.4110460341835118E-2</v>
      </c>
      <c r="GQ5">
        <v>3.4530047397390247E-2</v>
      </c>
      <c r="GR5">
        <v>3.3880475781846178E-2</v>
      </c>
      <c r="GS5">
        <v>3.4347025210638829E-2</v>
      </c>
      <c r="GT5">
        <v>3.4216410826041863E-2</v>
      </c>
      <c r="GU5">
        <v>3.3760439223502602E-2</v>
      </c>
      <c r="GV5">
        <v>3.3860408202030977E-2</v>
      </c>
      <c r="GW5">
        <v>3.4092022396370963E-2</v>
      </c>
      <c r="GX5">
        <v>3.4315005364741059E-2</v>
      </c>
      <c r="GY5">
        <v>3.4821734712471984E-2</v>
      </c>
      <c r="GZ5">
        <v>3.5204140133947216E-2</v>
      </c>
      <c r="HA5">
        <v>3.5351277747756281E-2</v>
      </c>
      <c r="HB5">
        <v>3.5876132886301773E-2</v>
      </c>
      <c r="HC5">
        <v>3.6427532405313566E-2</v>
      </c>
      <c r="HD5">
        <v>3.5953750174505077E-2</v>
      </c>
      <c r="HE5">
        <v>3.5736974654741016E-2</v>
      </c>
      <c r="HF5">
        <v>3.7618108020581777E-2</v>
      </c>
      <c r="HG5">
        <v>3.7647028825774378E-2</v>
      </c>
      <c r="HH5">
        <v>3.8853112249192578E-2</v>
      </c>
      <c r="HI5">
        <v>3.8070489014237874E-2</v>
      </c>
      <c r="HJ5">
        <v>3.7757553641251392E-2</v>
      </c>
      <c r="HK5">
        <v>3.9038376129573324E-2</v>
      </c>
      <c r="HL5">
        <v>3.9488438616485592E-2</v>
      </c>
      <c r="HM5">
        <v>3.7626869843907479E-2</v>
      </c>
      <c r="HN5">
        <v>3.8162851799921606E-2</v>
      </c>
      <c r="HO5">
        <v>3.7753585543794141E-2</v>
      </c>
      <c r="HP5">
        <v>3.7718492051451585E-2</v>
      </c>
      <c r="HQ5">
        <v>3.9200978848545842E-2</v>
      </c>
      <c r="HR5">
        <v>3.9236330853022444E-2</v>
      </c>
      <c r="HS5">
        <v>3.87408766374122E-2</v>
      </c>
      <c r="HT5">
        <v>3.7998052138712268E-2</v>
      </c>
      <c r="HU5">
        <v>3.8062143474753667E-2</v>
      </c>
      <c r="HV5">
        <v>3.813380406839155E-2</v>
      </c>
      <c r="HW5">
        <v>3.7676351584241194E-2</v>
      </c>
      <c r="HX5">
        <v>3.7940471408061859E-2</v>
      </c>
      <c r="HY5">
        <v>3.8282304001009168E-2</v>
      </c>
      <c r="HZ5">
        <v>3.8064485448617062E-2</v>
      </c>
      <c r="IA5">
        <v>3.7924251545072167E-2</v>
      </c>
      <c r="IB5">
        <v>3.7865187959877415E-2</v>
      </c>
      <c r="IC5">
        <v>3.7623580542024367E-2</v>
      </c>
      <c r="ID5">
        <v>3.788441374787261E-2</v>
      </c>
      <c r="IE5">
        <v>3.7406747723004036E-2</v>
      </c>
      <c r="IF5">
        <v>3.7657691712975984E-2</v>
      </c>
      <c r="IG5">
        <v>3.8190142498127119E-2</v>
      </c>
      <c r="IH5">
        <v>3.7927858802446937E-2</v>
      </c>
      <c r="II5">
        <v>3.7757691400060356E-2</v>
      </c>
      <c r="IJ5">
        <v>3.6385980979025893E-2</v>
      </c>
      <c r="IK5">
        <v>3.6370541280979975E-2</v>
      </c>
      <c r="IL5">
        <v>3.5794183073828846E-2</v>
      </c>
      <c r="IM5">
        <v>3.6112193867242327E-2</v>
      </c>
      <c r="IN5">
        <v>3.6542361171745939E-2</v>
      </c>
      <c r="IO5">
        <v>3.7393662844903218E-2</v>
      </c>
      <c r="IP5">
        <v>3.760264401977062E-2</v>
      </c>
      <c r="IQ5">
        <v>3.8226249772251933E-2</v>
      </c>
      <c r="IR5">
        <v>3.7964160477377377E-2</v>
      </c>
      <c r="IS5">
        <v>3.9237994338159284E-2</v>
      </c>
      <c r="IT5">
        <v>3.9560948032151301E-2</v>
      </c>
      <c r="IU5">
        <v>3.9407124982108153E-2</v>
      </c>
      <c r="IV5">
        <v>3.9744642196557073E-2</v>
      </c>
      <c r="IW5">
        <v>3.9499358988601768E-2</v>
      </c>
      <c r="IX5">
        <v>3.9554377780577778E-2</v>
      </c>
      <c r="IY5">
        <v>3.9120615096469497E-2</v>
      </c>
      <c r="IZ5">
        <v>4.0693179904084137E-2</v>
      </c>
      <c r="JA5">
        <v>3.9632728139091807E-2</v>
      </c>
      <c r="JB5">
        <v>3.9836317571013004E-2</v>
      </c>
      <c r="JC5">
        <v>3.9954099950255721E-2</v>
      </c>
      <c r="JD5">
        <v>3.9824208542993074E-2</v>
      </c>
      <c r="JE5">
        <v>4.0114458947906863E-2</v>
      </c>
      <c r="JF5">
        <v>4.0853505384756163E-2</v>
      </c>
      <c r="JG5">
        <v>4.1028194100908445E-2</v>
      </c>
      <c r="JH5">
        <v>4.1451774750838742E-2</v>
      </c>
      <c r="JI5">
        <v>4.0380649655203285E-2</v>
      </c>
      <c r="JJ5">
        <v>3.9578506210626183E-2</v>
      </c>
      <c r="JK5">
        <v>3.9944056731131307E-2</v>
      </c>
      <c r="JL5">
        <v>3.9048247156954458E-2</v>
      </c>
      <c r="JM5">
        <v>3.8732220736612887E-2</v>
      </c>
      <c r="JN5">
        <v>3.765289498209623E-2</v>
      </c>
      <c r="JO5">
        <v>3.8997858985997245E-2</v>
      </c>
      <c r="JP5">
        <v>3.9640916633440861E-2</v>
      </c>
      <c r="JQ5">
        <v>3.9205035239354119E-2</v>
      </c>
      <c r="JR5">
        <v>3.784888006748624E-2</v>
      </c>
      <c r="JS5">
        <v>3.7304517292717949E-2</v>
      </c>
      <c r="JT5">
        <v>3.6916123295938338E-2</v>
      </c>
      <c r="JU5">
        <v>3.6971351838868287E-2</v>
      </c>
      <c r="JV5">
        <v>3.5844254048329173E-2</v>
      </c>
      <c r="JW5">
        <v>3.6090326943190552E-2</v>
      </c>
      <c r="JX5">
        <v>3.5295983063504663E-2</v>
      </c>
      <c r="JY5">
        <v>3.513481885209279E-2</v>
      </c>
      <c r="JZ5">
        <v>3.5285429388717163E-2</v>
      </c>
      <c r="KA5">
        <v>3.5739959755963661E-2</v>
      </c>
      <c r="KB5">
        <v>3.5190016256840588E-2</v>
      </c>
      <c r="KC5">
        <v>3.428443779886918E-2</v>
      </c>
      <c r="KD5">
        <v>3.3841396233158696E-2</v>
      </c>
      <c r="KE5">
        <v>3.4632666362334162E-2</v>
      </c>
      <c r="KF5">
        <v>3.4756808187540691E-2</v>
      </c>
      <c r="KG5">
        <v>3.5329726027071177E-2</v>
      </c>
      <c r="KH5">
        <v>3.5507889702149291E-2</v>
      </c>
      <c r="KI5">
        <v>3.6318231107126876E-2</v>
      </c>
      <c r="KJ5">
        <v>3.7192651250612899E-2</v>
      </c>
      <c r="KK5">
        <v>3.7161311870620731E-2</v>
      </c>
      <c r="KL5">
        <v>3.7027112656044824E-2</v>
      </c>
      <c r="KM5">
        <v>3.70796234731572E-2</v>
      </c>
      <c r="KN5">
        <v>3.737830188657093E-2</v>
      </c>
      <c r="KO5">
        <v>3.7449272489646059E-2</v>
      </c>
      <c r="KP5">
        <v>3.7860314593363226E-2</v>
      </c>
      <c r="KQ5">
        <v>3.8139581788115995E-2</v>
      </c>
      <c r="KR5">
        <v>3.8007051158947577E-2</v>
      </c>
      <c r="KS5">
        <v>3.7159380622131644E-2</v>
      </c>
      <c r="KT5">
        <v>3.6818497461576609E-2</v>
      </c>
      <c r="KU5">
        <v>3.6607726003998531E-2</v>
      </c>
      <c r="KV5">
        <v>3.6465343793667677E-2</v>
      </c>
      <c r="KW5">
        <v>3.6394525574410828E-2</v>
      </c>
      <c r="KX5">
        <v>3.6507856734044816E-2</v>
      </c>
      <c r="KY5">
        <v>3.6193149808683232E-2</v>
      </c>
      <c r="KZ5">
        <v>3.6174976173823009E-2</v>
      </c>
      <c r="LA5">
        <v>3.6373468153597245E-2</v>
      </c>
      <c r="LB5">
        <v>3.6263087662734464E-2</v>
      </c>
      <c r="LC5">
        <v>3.630342066398045E-2</v>
      </c>
      <c r="LD5">
        <v>3.4557671333086827E-2</v>
      </c>
      <c r="LE5">
        <v>3.347944877935613E-2</v>
      </c>
      <c r="LF5">
        <v>3.470615095623969E-2</v>
      </c>
      <c r="LG5">
        <v>3.3749145609901332E-2</v>
      </c>
      <c r="LH5">
        <v>3.3221654823532877E-2</v>
      </c>
      <c r="LI5">
        <v>3.2159846831991475E-2</v>
      </c>
      <c r="LJ5">
        <v>3.22967991137059E-2</v>
      </c>
      <c r="LK5">
        <v>3.2118965220396152E-2</v>
      </c>
      <c r="LL5">
        <v>3.1991659232253791E-2</v>
      </c>
      <c r="LM5">
        <v>3.1547924106952591E-2</v>
      </c>
      <c r="LN5">
        <v>3.0779276911516985E-2</v>
      </c>
      <c r="LO5">
        <v>3.0874787615298795E-2</v>
      </c>
      <c r="LP5">
        <v>3.0804106971771238E-2</v>
      </c>
      <c r="LQ5">
        <v>3.1367146294641921E-2</v>
      </c>
      <c r="LR5">
        <v>3.2388265298720319E-2</v>
      </c>
      <c r="LS5">
        <v>3.1516998284128822E-2</v>
      </c>
      <c r="LT5">
        <v>3.1229743559022406E-2</v>
      </c>
      <c r="LU5">
        <v>3.1056905095980532E-2</v>
      </c>
      <c r="LV5">
        <v>3.0778296692540119E-2</v>
      </c>
      <c r="LW5">
        <v>2.9852715288921458E-2</v>
      </c>
      <c r="LX5">
        <v>2.9428980913063778E-2</v>
      </c>
      <c r="LY5">
        <v>2.9915331820894075E-2</v>
      </c>
      <c r="LZ5">
        <v>2.9505497688497077E-2</v>
      </c>
      <c r="MA5">
        <v>2.9518067149927458E-2</v>
      </c>
      <c r="MB5">
        <v>2.9435332987846511E-2</v>
      </c>
      <c r="MC5">
        <v>2.734349931380365E-2</v>
      </c>
      <c r="MD5">
        <v>2.7113715078275927E-2</v>
      </c>
      <c r="ME5">
        <v>2.6395985074653315E-2</v>
      </c>
      <c r="MF5">
        <v>2.8196607008620058E-2</v>
      </c>
      <c r="MG5">
        <v>2.8452186329858995E-2</v>
      </c>
      <c r="MH5">
        <v>2.8275184186522136E-2</v>
      </c>
      <c r="MI5">
        <v>2.8529131606847433E-2</v>
      </c>
      <c r="MJ5">
        <v>2.6632321728070497E-2</v>
      </c>
      <c r="MK5">
        <v>2.6225705435497893E-2</v>
      </c>
      <c r="ML5">
        <v>2.6955280050477572E-2</v>
      </c>
      <c r="MN5" s="5">
        <f t="shared" si="0"/>
        <v>3.5289310242516872E-2</v>
      </c>
    </row>
    <row r="6" spans="1:353" x14ac:dyDescent="0.2">
      <c r="A6" t="s">
        <v>114</v>
      </c>
      <c r="B6" t="s">
        <v>18</v>
      </c>
      <c r="C6">
        <v>130.85</v>
      </c>
      <c r="D6">
        <v>127.7</v>
      </c>
      <c r="E6">
        <v>134.19999999999999</v>
      </c>
      <c r="F6">
        <v>141.85</v>
      </c>
      <c r="G6">
        <v>143.5</v>
      </c>
      <c r="H6">
        <v>152.80000000000001</v>
      </c>
      <c r="I6">
        <v>158.5</v>
      </c>
      <c r="J6">
        <v>161</v>
      </c>
      <c r="K6">
        <v>163.9</v>
      </c>
      <c r="L6">
        <v>168.9</v>
      </c>
      <c r="M6">
        <v>171.25</v>
      </c>
      <c r="N6">
        <v>169.25</v>
      </c>
      <c r="O6">
        <v>162.25</v>
      </c>
      <c r="P6">
        <v>163.55000000000001</v>
      </c>
      <c r="Q6">
        <v>172.4</v>
      </c>
      <c r="R6">
        <v>165.45</v>
      </c>
      <c r="S6">
        <v>161.05000000000001</v>
      </c>
      <c r="T6">
        <v>156.6</v>
      </c>
      <c r="U6">
        <v>160.80000000000001</v>
      </c>
      <c r="V6">
        <v>158.75</v>
      </c>
      <c r="W6">
        <v>166.4</v>
      </c>
      <c r="X6">
        <v>162.15</v>
      </c>
      <c r="Y6">
        <v>160.30000000000001</v>
      </c>
      <c r="Z6">
        <v>162.35</v>
      </c>
      <c r="AA6">
        <v>159.94999999999999</v>
      </c>
      <c r="AB6">
        <v>171.2</v>
      </c>
      <c r="AC6">
        <v>157.65</v>
      </c>
      <c r="AD6">
        <v>158.75</v>
      </c>
      <c r="AE6">
        <v>166.95</v>
      </c>
      <c r="AF6">
        <v>166.05</v>
      </c>
      <c r="AG6">
        <v>170.7</v>
      </c>
      <c r="AH6">
        <v>173.45</v>
      </c>
      <c r="AI6">
        <v>159.6</v>
      </c>
      <c r="AJ6">
        <v>145.69999999999999</v>
      </c>
      <c r="AK6">
        <v>150.94999999999999</v>
      </c>
      <c r="AL6">
        <v>145.94999999999999</v>
      </c>
      <c r="AM6">
        <v>148.15</v>
      </c>
      <c r="AN6">
        <v>150.65</v>
      </c>
      <c r="AO6">
        <v>151.15</v>
      </c>
      <c r="AP6">
        <v>149.19999999999999</v>
      </c>
      <c r="AQ6">
        <v>165.75</v>
      </c>
      <c r="AR6">
        <v>158.65</v>
      </c>
      <c r="AS6">
        <v>170.65</v>
      </c>
      <c r="AT6">
        <v>169.6</v>
      </c>
      <c r="AU6">
        <v>168.75</v>
      </c>
      <c r="AV6">
        <v>162.4</v>
      </c>
      <c r="AW6">
        <v>162.25</v>
      </c>
      <c r="AX6">
        <v>155.94999999999999</v>
      </c>
      <c r="AY6">
        <v>152.25</v>
      </c>
      <c r="AZ6">
        <v>144.94999999999999</v>
      </c>
      <c r="BA6">
        <v>145</v>
      </c>
      <c r="BB6">
        <v>146.05000000000001</v>
      </c>
      <c r="BC6">
        <v>144.9</v>
      </c>
      <c r="BD6">
        <v>135.35</v>
      </c>
      <c r="BE6">
        <v>137.4</v>
      </c>
      <c r="BF6">
        <v>143.15</v>
      </c>
      <c r="BG6">
        <v>148.19999999999999</v>
      </c>
      <c r="BH6">
        <v>152.69999999999999</v>
      </c>
      <c r="BI6">
        <v>146</v>
      </c>
      <c r="BJ6">
        <v>154.5</v>
      </c>
      <c r="BK6">
        <v>153.19999999999999</v>
      </c>
      <c r="BL6">
        <v>153.35</v>
      </c>
      <c r="BM6">
        <v>157.44999999999999</v>
      </c>
      <c r="BN6">
        <v>152.35</v>
      </c>
      <c r="BO6">
        <v>147.19999999999999</v>
      </c>
      <c r="BP6">
        <v>148.80000000000001</v>
      </c>
      <c r="BQ6">
        <v>145.65</v>
      </c>
      <c r="BR6">
        <v>152.4</v>
      </c>
      <c r="BS6">
        <v>149.75</v>
      </c>
      <c r="BT6">
        <v>145.1</v>
      </c>
      <c r="BU6">
        <v>143.69999999999999</v>
      </c>
      <c r="BV6">
        <v>145.35</v>
      </c>
      <c r="BW6">
        <v>144.19999999999999</v>
      </c>
      <c r="BX6">
        <v>145.05000000000001</v>
      </c>
      <c r="BY6">
        <v>145.25</v>
      </c>
      <c r="BZ6">
        <v>142.69999999999999</v>
      </c>
      <c r="CA6">
        <v>137.5</v>
      </c>
      <c r="CB6">
        <v>135.15</v>
      </c>
      <c r="CC6">
        <v>136.15</v>
      </c>
      <c r="CD6">
        <v>134.4</v>
      </c>
      <c r="CE6">
        <v>140</v>
      </c>
      <c r="CF6">
        <v>142.30000000000001</v>
      </c>
      <c r="CG6">
        <v>153.4</v>
      </c>
      <c r="CH6">
        <v>153.4</v>
      </c>
      <c r="CI6">
        <v>158.6</v>
      </c>
      <c r="CJ6">
        <v>157.05000000000001</v>
      </c>
      <c r="CK6">
        <v>155.9</v>
      </c>
      <c r="CL6">
        <v>156.19999999999999</v>
      </c>
      <c r="CM6">
        <v>152.19999999999999</v>
      </c>
      <c r="CN6">
        <v>146.65</v>
      </c>
      <c r="CO6">
        <v>153.75</v>
      </c>
      <c r="CP6">
        <v>151.80000000000001</v>
      </c>
      <c r="CQ6">
        <v>155.4</v>
      </c>
      <c r="CR6">
        <v>166.8</v>
      </c>
      <c r="CS6">
        <v>167.15</v>
      </c>
      <c r="CT6">
        <v>167.95</v>
      </c>
      <c r="CU6">
        <v>161.69999999999999</v>
      </c>
      <c r="CV6">
        <v>162</v>
      </c>
      <c r="CW6">
        <v>165.25</v>
      </c>
      <c r="CX6">
        <v>169</v>
      </c>
      <c r="CY6">
        <v>169.15</v>
      </c>
      <c r="CZ6">
        <v>176.1</v>
      </c>
      <c r="DA6">
        <v>179.2</v>
      </c>
      <c r="DB6">
        <v>179.3</v>
      </c>
      <c r="DC6">
        <v>181.4</v>
      </c>
      <c r="DD6">
        <v>179.25</v>
      </c>
      <c r="DE6">
        <v>188.95</v>
      </c>
      <c r="DF6">
        <v>190.95</v>
      </c>
      <c r="DG6">
        <v>186.85</v>
      </c>
      <c r="DH6">
        <v>188.95</v>
      </c>
      <c r="DI6">
        <v>185.1</v>
      </c>
      <c r="DJ6">
        <v>186.85</v>
      </c>
      <c r="DK6">
        <v>190.7</v>
      </c>
      <c r="DL6">
        <v>194.35</v>
      </c>
      <c r="DM6">
        <v>196.4</v>
      </c>
      <c r="DN6">
        <v>201.5</v>
      </c>
      <c r="DO6">
        <v>201.1</v>
      </c>
      <c r="DP6">
        <v>205.85</v>
      </c>
      <c r="DQ6">
        <v>209.25</v>
      </c>
      <c r="DR6">
        <v>208.6</v>
      </c>
      <c r="DS6">
        <v>206.9</v>
      </c>
      <c r="DT6">
        <v>226.5</v>
      </c>
      <c r="DU6">
        <v>238.1</v>
      </c>
      <c r="DV6">
        <v>231.5</v>
      </c>
      <c r="DW6">
        <v>229.1</v>
      </c>
      <c r="DX6">
        <v>227.4</v>
      </c>
      <c r="DY6">
        <v>231.45</v>
      </c>
      <c r="DZ6">
        <v>227.9</v>
      </c>
      <c r="EA6">
        <v>230.7</v>
      </c>
      <c r="EB6">
        <v>231.65</v>
      </c>
      <c r="EC6">
        <v>218.3</v>
      </c>
      <c r="ED6">
        <v>216.4</v>
      </c>
      <c r="EE6">
        <v>219.75</v>
      </c>
      <c r="EF6">
        <v>219.25</v>
      </c>
      <c r="EG6">
        <v>213.15</v>
      </c>
      <c r="EH6">
        <v>221.9</v>
      </c>
      <c r="EI6">
        <v>214.45</v>
      </c>
      <c r="EJ6">
        <v>217.7</v>
      </c>
      <c r="EK6">
        <v>217</v>
      </c>
      <c r="EL6">
        <v>221.75</v>
      </c>
      <c r="EM6">
        <v>219.95</v>
      </c>
      <c r="EN6">
        <v>230</v>
      </c>
      <c r="EO6">
        <v>230.4</v>
      </c>
      <c r="EP6">
        <v>233.45</v>
      </c>
      <c r="EQ6">
        <v>230.4</v>
      </c>
      <c r="ER6">
        <v>241.8</v>
      </c>
      <c r="ES6">
        <v>237.65</v>
      </c>
      <c r="ET6">
        <v>253.95</v>
      </c>
      <c r="EU6">
        <v>258.14999999999998</v>
      </c>
      <c r="EV6">
        <v>248.5</v>
      </c>
      <c r="EW6">
        <v>246.6</v>
      </c>
      <c r="EX6">
        <v>249.6</v>
      </c>
      <c r="EY6">
        <v>243.3</v>
      </c>
      <c r="EZ6">
        <v>247.4</v>
      </c>
      <c r="FA6">
        <v>245.15</v>
      </c>
      <c r="FB6">
        <v>249.5</v>
      </c>
      <c r="FC6">
        <v>245.4</v>
      </c>
      <c r="FD6">
        <v>249.5</v>
      </c>
      <c r="FE6">
        <v>242.15</v>
      </c>
      <c r="FF6">
        <v>240.95</v>
      </c>
      <c r="FG6">
        <v>251.9</v>
      </c>
      <c r="FH6">
        <v>247.9</v>
      </c>
      <c r="FI6">
        <v>234.9</v>
      </c>
      <c r="FJ6">
        <v>248.5</v>
      </c>
      <c r="FK6">
        <v>246.75</v>
      </c>
      <c r="FL6">
        <v>238.75</v>
      </c>
      <c r="FM6">
        <v>245.95</v>
      </c>
      <c r="FN6">
        <v>247.5</v>
      </c>
      <c r="FO6">
        <v>242.9</v>
      </c>
      <c r="FP6">
        <v>250.2</v>
      </c>
      <c r="FQ6">
        <v>262.60000000000002</v>
      </c>
      <c r="FR6">
        <v>281.85000000000002</v>
      </c>
      <c r="FS6">
        <v>279.25</v>
      </c>
      <c r="FT6" s="4">
        <v>284.39999999999998</v>
      </c>
      <c r="FU6">
        <v>2.7948625019691413E-2</v>
      </c>
      <c r="FV6">
        <v>2.7947986293632824E-2</v>
      </c>
      <c r="FW6">
        <v>2.7827397482876468E-2</v>
      </c>
      <c r="FX6">
        <v>2.7806550719986171E-2</v>
      </c>
      <c r="FY6">
        <v>2.8316691059347331E-2</v>
      </c>
      <c r="FZ6">
        <v>2.9740340306653863E-2</v>
      </c>
      <c r="GA6">
        <v>3.0425908580617469E-2</v>
      </c>
      <c r="GB6">
        <v>3.0501233312961732E-2</v>
      </c>
      <c r="GC6">
        <v>3.009012823513911E-2</v>
      </c>
      <c r="GD6">
        <v>3.0813672494079378E-2</v>
      </c>
      <c r="GE6">
        <v>3.0871206054222299E-2</v>
      </c>
      <c r="GF6">
        <v>3.0008011939318509E-2</v>
      </c>
      <c r="GG6">
        <v>2.9143119300058206E-2</v>
      </c>
      <c r="GH6">
        <v>2.9053839215824464E-2</v>
      </c>
      <c r="GI6">
        <v>2.9787508045277203E-2</v>
      </c>
      <c r="GJ6">
        <v>2.9666216287429215E-2</v>
      </c>
      <c r="GK6">
        <v>2.8575372314133898E-2</v>
      </c>
      <c r="GL6">
        <v>2.8619531929164426E-2</v>
      </c>
      <c r="GM6">
        <v>2.9078416472547546E-2</v>
      </c>
      <c r="GN6">
        <v>2.9340465908112935E-2</v>
      </c>
      <c r="GO6">
        <v>2.9824458388482487E-2</v>
      </c>
      <c r="GP6">
        <v>2.9885853414903116E-2</v>
      </c>
      <c r="GQ6">
        <v>3.0064819644992975E-2</v>
      </c>
      <c r="GR6">
        <v>3.0486119445874645E-2</v>
      </c>
      <c r="GS6">
        <v>3.0387044722383905E-2</v>
      </c>
      <c r="GT6">
        <v>3.1082019572641513E-2</v>
      </c>
      <c r="GU6">
        <v>3.0081787890378884E-2</v>
      </c>
      <c r="GV6">
        <v>2.9521385293292485E-2</v>
      </c>
      <c r="GW6">
        <v>2.983595913198132E-2</v>
      </c>
      <c r="GX6">
        <v>3.0248658075335434E-2</v>
      </c>
      <c r="GY6">
        <v>3.1074131459143662E-2</v>
      </c>
      <c r="GZ6">
        <v>3.1215344876000382E-2</v>
      </c>
      <c r="HA6">
        <v>2.9922046865596557E-2</v>
      </c>
      <c r="HB6">
        <v>2.9370000946647497E-2</v>
      </c>
      <c r="HC6">
        <v>3.0006418461502146E-2</v>
      </c>
      <c r="HD6">
        <v>2.9927647838038529E-2</v>
      </c>
      <c r="HE6">
        <v>3.0272662822018577E-2</v>
      </c>
      <c r="HF6">
        <v>3.0913005141098616E-2</v>
      </c>
      <c r="HG6">
        <v>3.1444539806429625E-2</v>
      </c>
      <c r="HH6">
        <v>3.1295940186860521E-2</v>
      </c>
      <c r="HI6">
        <v>3.3049271299984286E-2</v>
      </c>
      <c r="HJ6">
        <v>3.1479758133258207E-2</v>
      </c>
      <c r="HK6">
        <v>3.217282378654842E-2</v>
      </c>
      <c r="HL6">
        <v>3.2011572753823547E-2</v>
      </c>
      <c r="HM6">
        <v>3.1431535710208701E-2</v>
      </c>
      <c r="HN6">
        <v>3.1052079755381965E-2</v>
      </c>
      <c r="HO6">
        <v>3.014868805554698E-2</v>
      </c>
      <c r="HP6">
        <v>2.8656969886790947E-2</v>
      </c>
      <c r="HQ6">
        <v>2.9267686954808199E-2</v>
      </c>
      <c r="HR6">
        <v>2.8947277029003994E-2</v>
      </c>
      <c r="HS6">
        <v>2.8431851910296936E-2</v>
      </c>
      <c r="HT6">
        <v>2.8464149107360823E-2</v>
      </c>
      <c r="HU6">
        <v>2.8376918071789194E-2</v>
      </c>
      <c r="HV6">
        <v>2.8388521476406959E-2</v>
      </c>
      <c r="HW6">
        <v>2.9514831109064277E-2</v>
      </c>
      <c r="HX6">
        <v>2.9902108216426065E-2</v>
      </c>
      <c r="HY6">
        <v>3.058396504670927E-2</v>
      </c>
      <c r="HZ6">
        <v>3.329225213781882E-2</v>
      </c>
      <c r="IA6">
        <v>3.3223307922585481E-2</v>
      </c>
      <c r="IB6">
        <v>3.3680288562824519E-2</v>
      </c>
      <c r="IC6">
        <v>3.2892763201075037E-2</v>
      </c>
      <c r="ID6">
        <v>3.1819285010958487E-2</v>
      </c>
      <c r="IE6">
        <v>3.2359013232768151E-2</v>
      </c>
      <c r="IF6">
        <v>3.1372580731039795E-2</v>
      </c>
      <c r="IG6">
        <v>3.0953955638315184E-2</v>
      </c>
      <c r="IH6">
        <v>3.1545303810904993E-2</v>
      </c>
      <c r="II6">
        <v>3.131712312677222E-2</v>
      </c>
      <c r="IJ6">
        <v>3.1358506598302839E-2</v>
      </c>
      <c r="IK6">
        <v>3.0037982376393966E-2</v>
      </c>
      <c r="IL6">
        <v>3.014084930478322E-2</v>
      </c>
      <c r="IM6">
        <v>3.0670379426521274E-2</v>
      </c>
      <c r="IN6">
        <v>3.0727967119184959E-2</v>
      </c>
      <c r="IO6">
        <v>3.0463899875119237E-2</v>
      </c>
      <c r="IP6">
        <v>2.9483859948452214E-2</v>
      </c>
      <c r="IQ6">
        <v>3.0214914152500518E-2</v>
      </c>
      <c r="IR6">
        <v>3.0522596998167662E-2</v>
      </c>
      <c r="IS6">
        <v>3.002843997433155E-2</v>
      </c>
      <c r="IT6">
        <v>3.0133994056869642E-2</v>
      </c>
      <c r="IU6">
        <v>2.9144737251369339E-2</v>
      </c>
      <c r="IV6">
        <v>2.9202955242404363E-2</v>
      </c>
      <c r="IW6">
        <v>2.9316932305234068E-2</v>
      </c>
      <c r="IX6">
        <v>2.9647090645262438E-2</v>
      </c>
      <c r="IY6">
        <v>3.1593886757709973E-2</v>
      </c>
      <c r="IZ6">
        <v>3.1715809625647164E-2</v>
      </c>
      <c r="JA6">
        <v>3.2070595354833795E-2</v>
      </c>
      <c r="JB6">
        <v>3.249530549645363E-2</v>
      </c>
      <c r="JC6">
        <v>3.1880095800813697E-2</v>
      </c>
      <c r="JD6">
        <v>3.1306482411466878E-2</v>
      </c>
      <c r="JE6">
        <v>3.0794875330894488E-2</v>
      </c>
      <c r="JF6">
        <v>3.0704071418677741E-2</v>
      </c>
      <c r="JG6">
        <v>3.1136531208242054E-2</v>
      </c>
      <c r="JH6">
        <v>3.1021362329707407E-2</v>
      </c>
      <c r="JI6">
        <v>3.1848899883195378E-2</v>
      </c>
      <c r="JJ6">
        <v>3.3194429722509577E-2</v>
      </c>
      <c r="JK6">
        <v>3.2737713080136059E-2</v>
      </c>
      <c r="JL6">
        <v>3.3041782142043986E-2</v>
      </c>
      <c r="JM6">
        <v>3.3170411862027446E-2</v>
      </c>
      <c r="JN6">
        <v>3.2546083745141438E-2</v>
      </c>
      <c r="JO6">
        <v>3.3292955209545297E-2</v>
      </c>
      <c r="JP6">
        <v>3.3643036212685794E-2</v>
      </c>
      <c r="JQ6">
        <v>3.4097312530046504E-2</v>
      </c>
      <c r="JR6">
        <v>3.3568148472755008E-2</v>
      </c>
      <c r="JS6">
        <v>3.351733439962537E-2</v>
      </c>
      <c r="JT6">
        <v>3.3454931430202298E-2</v>
      </c>
      <c r="JU6">
        <v>3.364653979367023E-2</v>
      </c>
      <c r="JV6">
        <v>3.3002499330847458E-2</v>
      </c>
      <c r="JW6">
        <v>3.4750924170576E-2</v>
      </c>
      <c r="JX6">
        <v>3.5376170300628777E-2</v>
      </c>
      <c r="JY6">
        <v>3.4626071163082493E-2</v>
      </c>
      <c r="JZ6">
        <v>3.530839497251731E-2</v>
      </c>
      <c r="KA6">
        <v>3.4559436782536465E-2</v>
      </c>
      <c r="KB6">
        <v>3.4482247335294529E-2</v>
      </c>
      <c r="KC6">
        <v>3.5212241494012093E-2</v>
      </c>
      <c r="KD6">
        <v>3.4930966927698301E-2</v>
      </c>
      <c r="KE6">
        <v>3.5200445231682129E-2</v>
      </c>
      <c r="KF6">
        <v>3.5710045002734447E-2</v>
      </c>
      <c r="KG6">
        <v>3.5728292730433091E-2</v>
      </c>
      <c r="KH6">
        <v>3.5989010298382612E-2</v>
      </c>
      <c r="KI6">
        <v>3.6452093889930468E-2</v>
      </c>
      <c r="KJ6">
        <v>3.6774693794680319E-2</v>
      </c>
      <c r="KK6">
        <v>3.6588162241715613E-2</v>
      </c>
      <c r="KL6">
        <v>3.8753434529430295E-2</v>
      </c>
      <c r="KM6">
        <v>3.9595537360027605E-2</v>
      </c>
      <c r="KN6">
        <v>3.8690877641486918E-2</v>
      </c>
      <c r="KO6">
        <v>3.8885564160711775E-2</v>
      </c>
      <c r="KP6">
        <v>3.8660253908914824E-2</v>
      </c>
      <c r="KQ6">
        <v>3.9212000659257638E-2</v>
      </c>
      <c r="KR6">
        <v>3.8752716866191542E-2</v>
      </c>
      <c r="KS6">
        <v>3.9655618333510632E-2</v>
      </c>
      <c r="KT6">
        <v>3.9849756601793837E-2</v>
      </c>
      <c r="KU6">
        <v>3.872689388999398E-2</v>
      </c>
      <c r="KV6">
        <v>3.8212168353478161E-2</v>
      </c>
      <c r="KW6">
        <v>3.8088545266782882E-2</v>
      </c>
      <c r="KX6">
        <v>3.8772088220116539E-2</v>
      </c>
      <c r="KY6">
        <v>3.7507874655415427E-2</v>
      </c>
      <c r="KZ6">
        <v>3.8450433958651206E-2</v>
      </c>
      <c r="LA6">
        <v>3.8253278530518242E-2</v>
      </c>
      <c r="LB6">
        <v>3.8396830787279984E-2</v>
      </c>
      <c r="LC6">
        <v>3.8356076623919266E-2</v>
      </c>
      <c r="LD6">
        <v>3.9138306773042877E-2</v>
      </c>
      <c r="LE6">
        <v>3.8771931520288176E-2</v>
      </c>
      <c r="LF6">
        <v>3.977598890287834E-2</v>
      </c>
      <c r="LG6">
        <v>3.9645133062147488E-2</v>
      </c>
      <c r="LH6">
        <v>3.9566905869378562E-2</v>
      </c>
      <c r="LI6">
        <v>3.8950628558431857E-2</v>
      </c>
      <c r="LJ6">
        <v>4.0742547345656445E-2</v>
      </c>
      <c r="LK6">
        <v>4.0066951335341064E-2</v>
      </c>
      <c r="LL6">
        <v>4.2277034821562386E-2</v>
      </c>
      <c r="LM6">
        <v>4.2529803564495303E-2</v>
      </c>
      <c r="LN6">
        <v>4.209841836582201E-2</v>
      </c>
      <c r="LO6">
        <v>4.2321442321406104E-2</v>
      </c>
      <c r="LP6">
        <v>4.2433741617762491E-2</v>
      </c>
      <c r="LQ6">
        <v>4.1983412045557826E-2</v>
      </c>
      <c r="LR6">
        <v>4.1945936658588603E-2</v>
      </c>
      <c r="LS6">
        <v>4.1958608061102666E-2</v>
      </c>
      <c r="LT6">
        <v>4.2799715459619414E-2</v>
      </c>
      <c r="LU6">
        <v>4.2684972230765464E-2</v>
      </c>
      <c r="LV6">
        <v>4.2206554442074024E-2</v>
      </c>
      <c r="LW6">
        <v>4.0991540818102988E-2</v>
      </c>
      <c r="LX6">
        <v>4.0392471745538075E-2</v>
      </c>
      <c r="LY6">
        <v>4.2260121575384516E-2</v>
      </c>
      <c r="LZ6">
        <v>4.3031536193551947E-2</v>
      </c>
      <c r="MA6">
        <v>4.3198292022472655E-2</v>
      </c>
      <c r="MB6">
        <v>4.4364857137034079E-2</v>
      </c>
      <c r="MC6">
        <v>4.3900934038977456E-2</v>
      </c>
      <c r="MD6">
        <v>4.3875661898893678E-2</v>
      </c>
      <c r="ME6">
        <v>4.3874393436783794E-2</v>
      </c>
      <c r="MF6">
        <v>4.388116413542386E-2</v>
      </c>
      <c r="MG6">
        <v>4.4824777394301372E-2</v>
      </c>
      <c r="MH6">
        <v>4.5253159099023443E-2</v>
      </c>
      <c r="MI6">
        <v>4.6799887485061288E-2</v>
      </c>
      <c r="MJ6">
        <v>4.9736828180290162E-2</v>
      </c>
      <c r="MK6">
        <v>4.865058363431337E-2</v>
      </c>
      <c r="ML6">
        <v>4.9179110581564864E-2</v>
      </c>
      <c r="MN6" s="5">
        <f t="shared" si="0"/>
        <v>3.4379061175131884E-2</v>
      </c>
    </row>
    <row r="7" spans="1:353" x14ac:dyDescent="0.2">
      <c r="A7" t="s">
        <v>163</v>
      </c>
      <c r="B7" t="s">
        <v>18</v>
      </c>
      <c r="C7">
        <v>20.555</v>
      </c>
      <c r="D7">
        <v>20.245000000000001</v>
      </c>
      <c r="E7">
        <v>20.64</v>
      </c>
      <c r="F7">
        <v>21.14</v>
      </c>
      <c r="G7">
        <v>21.035</v>
      </c>
      <c r="H7">
        <v>20.815000000000001</v>
      </c>
      <c r="I7">
        <v>20.715</v>
      </c>
      <c r="J7">
        <v>21.15</v>
      </c>
      <c r="K7">
        <v>21.815000000000001</v>
      </c>
      <c r="L7">
        <v>21.56</v>
      </c>
      <c r="M7">
        <v>22.004999999999999</v>
      </c>
      <c r="N7">
        <v>22.155000000000001</v>
      </c>
      <c r="O7">
        <v>22.695</v>
      </c>
      <c r="P7">
        <v>23.23</v>
      </c>
      <c r="Q7">
        <v>24.135000000000002</v>
      </c>
      <c r="R7">
        <v>23.43</v>
      </c>
      <c r="S7">
        <v>23.09</v>
      </c>
      <c r="T7">
        <v>22.414999999999999</v>
      </c>
      <c r="U7">
        <v>22.75</v>
      </c>
      <c r="V7">
        <v>22.35</v>
      </c>
      <c r="W7">
        <v>23.175000000000001</v>
      </c>
      <c r="X7">
        <v>23.19</v>
      </c>
      <c r="Y7">
        <v>23.55</v>
      </c>
      <c r="Z7">
        <v>23.69</v>
      </c>
      <c r="AA7">
        <v>23.295000000000002</v>
      </c>
      <c r="AB7">
        <v>23.555</v>
      </c>
      <c r="AC7">
        <v>22.664999999999999</v>
      </c>
      <c r="AD7">
        <v>23.38</v>
      </c>
      <c r="AE7">
        <v>24.38</v>
      </c>
      <c r="AF7">
        <v>24.22</v>
      </c>
      <c r="AG7">
        <v>23.934999999999999</v>
      </c>
      <c r="AH7">
        <v>23.934999999999999</v>
      </c>
      <c r="AI7">
        <v>23.254999999999999</v>
      </c>
      <c r="AJ7">
        <v>21.8</v>
      </c>
      <c r="AK7">
        <v>22.3</v>
      </c>
      <c r="AL7">
        <v>21.19</v>
      </c>
      <c r="AM7">
        <v>21.02</v>
      </c>
      <c r="AN7">
        <v>21.454999999999998</v>
      </c>
      <c r="AO7">
        <v>21.06</v>
      </c>
      <c r="AP7">
        <v>20.65</v>
      </c>
      <c r="AQ7">
        <v>21.79</v>
      </c>
      <c r="AR7">
        <v>21.94</v>
      </c>
      <c r="AS7">
        <v>22.49</v>
      </c>
      <c r="AT7">
        <v>21.914999999999999</v>
      </c>
      <c r="AU7">
        <v>21.8</v>
      </c>
      <c r="AV7">
        <v>19.945</v>
      </c>
      <c r="AW7">
        <v>20.309999999999999</v>
      </c>
      <c r="AX7">
        <v>20.055</v>
      </c>
      <c r="AY7">
        <v>19.600000000000001</v>
      </c>
      <c r="AZ7">
        <v>19.024999999999999</v>
      </c>
      <c r="BA7">
        <v>19.149999999999999</v>
      </c>
      <c r="BB7">
        <v>19.605</v>
      </c>
      <c r="BC7">
        <v>19.86</v>
      </c>
      <c r="BD7">
        <v>18.75</v>
      </c>
      <c r="BE7">
        <v>18.8</v>
      </c>
      <c r="BF7">
        <v>19.565000000000001</v>
      </c>
      <c r="BG7">
        <v>20.03</v>
      </c>
      <c r="BH7">
        <v>17.63</v>
      </c>
      <c r="BI7">
        <v>17.234999999999999</v>
      </c>
      <c r="BJ7">
        <v>18.02</v>
      </c>
      <c r="BK7">
        <v>18.895</v>
      </c>
      <c r="BL7">
        <v>19.16</v>
      </c>
      <c r="BM7">
        <v>19.05</v>
      </c>
      <c r="BN7">
        <v>18.920000000000002</v>
      </c>
      <c r="BO7">
        <v>18.649999999999999</v>
      </c>
      <c r="BP7">
        <v>18.239999999999998</v>
      </c>
      <c r="BQ7">
        <v>18.420000000000002</v>
      </c>
      <c r="BR7">
        <v>18.765000000000001</v>
      </c>
      <c r="BS7">
        <v>18.36</v>
      </c>
      <c r="BT7">
        <v>16.760000000000002</v>
      </c>
      <c r="BU7">
        <v>16.850000000000001</v>
      </c>
      <c r="BV7">
        <v>16.920000000000002</v>
      </c>
      <c r="BW7">
        <v>17.32</v>
      </c>
      <c r="BX7">
        <v>17.895</v>
      </c>
      <c r="BY7">
        <v>17.295000000000002</v>
      </c>
      <c r="BZ7">
        <v>15.94</v>
      </c>
      <c r="CA7">
        <v>15.58</v>
      </c>
      <c r="CB7">
        <v>15.595000000000001</v>
      </c>
      <c r="CC7">
        <v>16.97</v>
      </c>
      <c r="CD7">
        <v>16.785</v>
      </c>
      <c r="CE7">
        <v>17.36</v>
      </c>
      <c r="CF7">
        <v>17.114999999999998</v>
      </c>
      <c r="CG7">
        <v>17.585000000000001</v>
      </c>
      <c r="CH7">
        <v>17.64</v>
      </c>
      <c r="CI7">
        <v>18.094999999999999</v>
      </c>
      <c r="CJ7">
        <v>17.61</v>
      </c>
      <c r="CK7">
        <v>17.274999999999999</v>
      </c>
      <c r="CL7">
        <v>17.965</v>
      </c>
      <c r="CM7">
        <v>17.690000000000001</v>
      </c>
      <c r="CN7">
        <v>17.105</v>
      </c>
      <c r="CO7">
        <v>17.98</v>
      </c>
      <c r="CP7">
        <v>17.95</v>
      </c>
      <c r="CQ7">
        <v>18.079999999999998</v>
      </c>
      <c r="CR7">
        <v>18.254999999999999</v>
      </c>
      <c r="CS7">
        <v>18.614999999999998</v>
      </c>
      <c r="CT7">
        <v>18.395</v>
      </c>
      <c r="CU7">
        <v>18.094999999999999</v>
      </c>
      <c r="CV7">
        <v>19.524999999999999</v>
      </c>
      <c r="CW7">
        <v>18.355</v>
      </c>
      <c r="CX7">
        <v>17.715</v>
      </c>
      <c r="CY7">
        <v>17.62</v>
      </c>
      <c r="CZ7">
        <v>18.885000000000002</v>
      </c>
      <c r="DA7">
        <v>18.18</v>
      </c>
      <c r="DB7">
        <v>17.73</v>
      </c>
      <c r="DC7">
        <v>18.055</v>
      </c>
      <c r="DD7">
        <v>18.329999999999998</v>
      </c>
      <c r="DE7">
        <v>18.27</v>
      </c>
      <c r="DF7">
        <v>17.785</v>
      </c>
      <c r="DG7">
        <v>17.29</v>
      </c>
      <c r="DH7">
        <v>16.98</v>
      </c>
      <c r="DI7">
        <v>17.07</v>
      </c>
      <c r="DJ7">
        <v>16.97</v>
      </c>
      <c r="DK7">
        <v>16.32</v>
      </c>
      <c r="DL7">
        <v>16.545000000000002</v>
      </c>
      <c r="DM7">
        <v>17.324999999999999</v>
      </c>
      <c r="DN7">
        <v>17.13</v>
      </c>
      <c r="DO7">
        <v>17.164999999999999</v>
      </c>
      <c r="DP7">
        <v>18.225000000000001</v>
      </c>
      <c r="DQ7">
        <v>18.074999999999999</v>
      </c>
      <c r="DR7">
        <v>18</v>
      </c>
      <c r="DS7">
        <v>17.66</v>
      </c>
      <c r="DT7">
        <v>18.215</v>
      </c>
      <c r="DU7">
        <v>18.745000000000001</v>
      </c>
      <c r="DV7">
        <v>19.25</v>
      </c>
      <c r="DW7">
        <v>18.940000000000001</v>
      </c>
      <c r="DX7">
        <v>19.579999999999998</v>
      </c>
      <c r="DY7">
        <v>19.920000000000002</v>
      </c>
      <c r="DZ7">
        <v>20.05</v>
      </c>
      <c r="EA7">
        <v>20.56</v>
      </c>
      <c r="EB7">
        <v>20.594999999999999</v>
      </c>
      <c r="EC7">
        <v>19.489999999999998</v>
      </c>
      <c r="ED7">
        <v>19.55</v>
      </c>
      <c r="EE7">
        <v>19.815000000000001</v>
      </c>
      <c r="EF7">
        <v>19.585000000000001</v>
      </c>
      <c r="EG7">
        <v>19.829999999999998</v>
      </c>
      <c r="EH7">
        <v>20.260000000000002</v>
      </c>
      <c r="EI7">
        <v>18.975000000000001</v>
      </c>
      <c r="EJ7">
        <v>18.945</v>
      </c>
      <c r="EK7">
        <v>19.38</v>
      </c>
      <c r="EL7">
        <v>20.28</v>
      </c>
      <c r="EM7">
        <v>19.940000000000001</v>
      </c>
      <c r="EN7">
        <v>20.98</v>
      </c>
      <c r="EO7">
        <v>20.745000000000001</v>
      </c>
      <c r="EP7">
        <v>21.42</v>
      </c>
      <c r="EQ7">
        <v>21.16</v>
      </c>
      <c r="ER7">
        <v>21.254999999999999</v>
      </c>
      <c r="ES7">
        <v>20.815000000000001</v>
      </c>
      <c r="ET7">
        <v>20.555</v>
      </c>
      <c r="EU7">
        <v>21.74</v>
      </c>
      <c r="EV7">
        <v>20.875</v>
      </c>
      <c r="EW7">
        <v>22.61</v>
      </c>
      <c r="EX7">
        <v>23.274999999999999</v>
      </c>
      <c r="EY7">
        <v>22.05</v>
      </c>
      <c r="EZ7">
        <v>22.195</v>
      </c>
      <c r="FA7">
        <v>22.42</v>
      </c>
      <c r="FB7">
        <v>22.765000000000001</v>
      </c>
      <c r="FC7">
        <v>22.42</v>
      </c>
      <c r="FD7">
        <v>23.55</v>
      </c>
      <c r="FE7">
        <v>23.38</v>
      </c>
      <c r="FF7">
        <v>23.64</v>
      </c>
      <c r="FG7">
        <v>23.25</v>
      </c>
      <c r="FH7">
        <v>22.66</v>
      </c>
      <c r="FI7">
        <v>21.29</v>
      </c>
      <c r="FJ7">
        <v>20.86</v>
      </c>
      <c r="FK7">
        <v>20.9</v>
      </c>
      <c r="FL7">
        <v>20.350000000000001</v>
      </c>
      <c r="FM7">
        <v>21.27</v>
      </c>
      <c r="FN7">
        <v>21.72</v>
      </c>
      <c r="FO7">
        <v>21.05</v>
      </c>
      <c r="FP7">
        <v>21</v>
      </c>
      <c r="FQ7">
        <v>21.38</v>
      </c>
      <c r="FR7">
        <v>21.2</v>
      </c>
      <c r="FS7">
        <v>21.09</v>
      </c>
      <c r="FT7" s="4">
        <v>21.34</v>
      </c>
      <c r="FU7">
        <v>1.1661669781233302E-2</v>
      </c>
      <c r="FV7">
        <v>1.1768847733017326E-2</v>
      </c>
      <c r="FW7">
        <v>1.1368058690478097E-2</v>
      </c>
      <c r="FX7">
        <v>1.1031989476232174E-2</v>
      </c>
      <c r="FY7">
        <v>1.1050048750249545E-2</v>
      </c>
      <c r="FZ7">
        <v>1.0785246383869523E-2</v>
      </c>
      <c r="GA7">
        <v>1.0585315010744308E-2</v>
      </c>
      <c r="GB7">
        <v>1.0666119761359869E-2</v>
      </c>
      <c r="GC7">
        <v>1.0661169840253738E-2</v>
      </c>
      <c r="GD7">
        <v>1.0481973615445516E-2</v>
      </c>
      <c r="GE7">
        <v>1.0570652317039837E-2</v>
      </c>
      <c r="GF7">
        <v>1.0467372997532481E-2</v>
      </c>
      <c r="GG7">
        <v>1.0862728249283261E-2</v>
      </c>
      <c r="GH7">
        <v>1.0996629409844361E-2</v>
      </c>
      <c r="GI7">
        <v>1.1112240024512183E-2</v>
      </c>
      <c r="GJ7">
        <v>1.1193900882915577E-2</v>
      </c>
      <c r="GK7">
        <v>1.0992655817018112E-2</v>
      </c>
      <c r="GL7">
        <v>1.0991501943519742E-2</v>
      </c>
      <c r="GM7">
        <v>1.1038590890002316E-2</v>
      </c>
      <c r="GN7">
        <v>1.1082372621686607E-2</v>
      </c>
      <c r="GO7">
        <v>1.1143995689355571E-2</v>
      </c>
      <c r="GP7">
        <v>1.1467042088393282E-2</v>
      </c>
      <c r="GQ7">
        <v>1.1849195621533675E-2</v>
      </c>
      <c r="GR7">
        <v>1.1934048322821312E-2</v>
      </c>
      <c r="GS7">
        <v>1.1872435334440093E-2</v>
      </c>
      <c r="GT7">
        <v>1.1481985519730287E-2</v>
      </c>
      <c r="GU7">
        <v>1.1611646610055157E-2</v>
      </c>
      <c r="GV7">
        <v>1.1673361173819346E-2</v>
      </c>
      <c r="GW7">
        <v>1.1698109937720615E-2</v>
      </c>
      <c r="GX7">
        <v>1.1879945012749882E-2</v>
      </c>
      <c r="GY7">
        <v>1.1731997675033102E-2</v>
      </c>
      <c r="GZ7">
        <v>1.1596724706363156E-2</v>
      </c>
      <c r="HA7">
        <v>1.1737695480670022E-2</v>
      </c>
      <c r="HB7">
        <v>1.1830660311081691E-2</v>
      </c>
      <c r="HC7">
        <v>1.1934218630070456E-2</v>
      </c>
      <c r="HD7">
        <v>1.1697889770487267E-2</v>
      </c>
      <c r="HE7">
        <v>1.1562396935234321E-2</v>
      </c>
      <c r="HF7">
        <v>1.185132216025059E-2</v>
      </c>
      <c r="HG7">
        <v>1.1794014393412079E-2</v>
      </c>
      <c r="HH7">
        <v>1.1660184728991156E-2</v>
      </c>
      <c r="HI7">
        <v>1.1695826616818675E-2</v>
      </c>
      <c r="HJ7">
        <v>1.1719073385715786E-2</v>
      </c>
      <c r="HK7">
        <v>1.1413995139211314E-2</v>
      </c>
      <c r="HL7">
        <v>1.1135260029138339E-2</v>
      </c>
      <c r="HM7">
        <v>1.0929590662475003E-2</v>
      </c>
      <c r="HN7">
        <v>1.0265126197274144E-2</v>
      </c>
      <c r="HO7">
        <v>1.0158257566068076E-2</v>
      </c>
      <c r="HP7">
        <v>9.9195766749029905E-3</v>
      </c>
      <c r="HQ7">
        <v>1.0140708834696779E-2</v>
      </c>
      <c r="HR7">
        <v>1.0225753160902877E-2</v>
      </c>
      <c r="HS7">
        <v>1.0106602046679672E-2</v>
      </c>
      <c r="HT7">
        <v>1.0284015725388194E-2</v>
      </c>
      <c r="HU7">
        <v>1.0468279893180745E-2</v>
      </c>
      <c r="HV7">
        <v>1.0584857782064114E-2</v>
      </c>
      <c r="HW7">
        <v>1.0896149066823105E-2</v>
      </c>
      <c r="HX7">
        <v>1.102686165431333E-2</v>
      </c>
      <c r="HY7">
        <v>1.1152908813524676E-2</v>
      </c>
      <c r="HZ7">
        <v>1.0374191256612356E-2</v>
      </c>
      <c r="IA7">
        <v>1.0585200857368011E-2</v>
      </c>
      <c r="IB7">
        <v>1.0602295553279304E-2</v>
      </c>
      <c r="IC7">
        <v>1.0950066533166535E-2</v>
      </c>
      <c r="ID7">
        <v>1.073075821879829E-2</v>
      </c>
      <c r="IE7">
        <v>1.0566649611095635E-2</v>
      </c>
      <c r="IF7">
        <v>1.0515226717811665E-2</v>
      </c>
      <c r="IG7">
        <v>1.0584659796633191E-2</v>
      </c>
      <c r="IH7">
        <v>1.0436294816749585E-2</v>
      </c>
      <c r="II7">
        <v>1.0688471442512381E-2</v>
      </c>
      <c r="IJ7">
        <v>1.0421678755998162E-2</v>
      </c>
      <c r="IK7">
        <v>9.9402043438046057E-3</v>
      </c>
      <c r="IL7">
        <v>9.396817579102686E-3</v>
      </c>
      <c r="IM7">
        <v>9.7060484335224784E-3</v>
      </c>
      <c r="IN7">
        <v>9.6538227438175486E-3</v>
      </c>
      <c r="IO7">
        <v>9.8752544568056037E-3</v>
      </c>
      <c r="IP7">
        <v>9.816992913874464E-3</v>
      </c>
      <c r="IQ7">
        <v>9.709703276162579E-3</v>
      </c>
      <c r="IR7">
        <v>9.1919766612378172E-3</v>
      </c>
      <c r="IS7">
        <v>9.1731947146083716E-3</v>
      </c>
      <c r="IT7">
        <v>8.7794616302289512E-3</v>
      </c>
      <c r="IU7">
        <v>9.1720454647861629E-3</v>
      </c>
      <c r="IV7">
        <v>9.2081037887920599E-3</v>
      </c>
      <c r="IW7">
        <v>9.178284923047425E-3</v>
      </c>
      <c r="IX7">
        <v>9.0027545693576617E-3</v>
      </c>
      <c r="IY7">
        <v>9.1441090415771073E-3</v>
      </c>
      <c r="IZ7">
        <v>9.2430930835180839E-3</v>
      </c>
      <c r="JA7">
        <v>9.2720181396659645E-3</v>
      </c>
      <c r="JB7">
        <v>9.233234920264493E-3</v>
      </c>
      <c r="JC7">
        <v>8.9516564144449511E-3</v>
      </c>
      <c r="JD7">
        <v>9.1241477870822717E-3</v>
      </c>
      <c r="JE7">
        <v>9.0822271814114553E-3</v>
      </c>
      <c r="JF7">
        <v>9.0873594970694079E-3</v>
      </c>
      <c r="JG7">
        <v>9.2394372713471753E-3</v>
      </c>
      <c r="JH7">
        <v>9.3079550649485913E-3</v>
      </c>
      <c r="JI7">
        <v>9.40235364664351E-3</v>
      </c>
      <c r="JJ7">
        <v>9.205700924172347E-3</v>
      </c>
      <c r="JK7">
        <v>9.2386998164311791E-3</v>
      </c>
      <c r="JL7">
        <v>9.1704174515426246E-3</v>
      </c>
      <c r="JM7">
        <v>9.406006835534263E-3</v>
      </c>
      <c r="JN7">
        <v>9.953885177188369E-3</v>
      </c>
      <c r="JO7">
        <v>9.383894753102702E-3</v>
      </c>
      <c r="JP7">
        <v>8.9488555143414222E-3</v>
      </c>
      <c r="JQ7">
        <v>9.0130527588417452E-3</v>
      </c>
      <c r="JR7">
        <v>9.1339980104989463E-3</v>
      </c>
      <c r="JS7">
        <v>8.6278232183057708E-3</v>
      </c>
      <c r="JT7">
        <v>8.3939133594491851E-3</v>
      </c>
      <c r="JU7">
        <v>8.4972131036791694E-3</v>
      </c>
      <c r="JV7">
        <v>8.5630015692907159E-3</v>
      </c>
      <c r="JW7">
        <v>8.5249350846800156E-3</v>
      </c>
      <c r="JX7">
        <v>8.359457487910919E-3</v>
      </c>
      <c r="JY7">
        <v>8.132001919529409E-3</v>
      </c>
      <c r="JZ7">
        <v>8.0530636170150598E-3</v>
      </c>
      <c r="KA7">
        <v>8.0907522160205553E-3</v>
      </c>
      <c r="KB7">
        <v>7.9502254631615196E-3</v>
      </c>
      <c r="KC7">
        <v>7.6499443421673792E-3</v>
      </c>
      <c r="KD7">
        <v>7.5489748143823567E-3</v>
      </c>
      <c r="KE7">
        <v>7.8825300764916017E-3</v>
      </c>
      <c r="KF7">
        <v>7.706522132359464E-3</v>
      </c>
      <c r="KG7">
        <v>7.7415820522245011E-3</v>
      </c>
      <c r="KH7">
        <v>8.0885800763817513E-3</v>
      </c>
      <c r="KI7">
        <v>7.993536170761751E-3</v>
      </c>
      <c r="KJ7">
        <v>8.0558410996033822E-3</v>
      </c>
      <c r="KK7">
        <v>7.9282462111648147E-3</v>
      </c>
      <c r="KL7">
        <v>7.9118399106403777E-3</v>
      </c>
      <c r="KM7">
        <v>7.9054974849401497E-3</v>
      </c>
      <c r="KN7">
        <v>8.1591559452975845E-3</v>
      </c>
      <c r="KO7">
        <v>8.1526763898082909E-3</v>
      </c>
      <c r="KP7">
        <v>8.4419707559276469E-3</v>
      </c>
      <c r="KQ7">
        <v>8.5604802944621583E-3</v>
      </c>
      <c r="KR7">
        <v>8.6477291237773059E-3</v>
      </c>
      <c r="KS7">
        <v>8.9641705831696727E-3</v>
      </c>
      <c r="KT7">
        <v>8.9863852978446599E-3</v>
      </c>
      <c r="KU7">
        <v>8.770021124630269E-3</v>
      </c>
      <c r="KV7">
        <v>8.7608341357049407E-3</v>
      </c>
      <c r="KW7">
        <v>8.7159323162634469E-3</v>
      </c>
      <c r="KX7">
        <v>8.7893637141069798E-3</v>
      </c>
      <c r="KY7">
        <v>8.8776897001382367E-3</v>
      </c>
      <c r="KZ7">
        <v>8.9496237921076489E-3</v>
      </c>
      <c r="LA7">
        <v>8.628708383811105E-3</v>
      </c>
      <c r="LB7">
        <v>8.5183004799362066E-3</v>
      </c>
      <c r="LC7">
        <v>8.7327215300704916E-3</v>
      </c>
      <c r="LD7">
        <v>9.1248923643003459E-3</v>
      </c>
      <c r="LE7">
        <v>8.960660430873164E-3</v>
      </c>
      <c r="LF7">
        <v>9.2495377407624535E-3</v>
      </c>
      <c r="LG7">
        <v>9.1000177488518019E-3</v>
      </c>
      <c r="LH7">
        <v>9.255056474080035E-3</v>
      </c>
      <c r="LI7">
        <v>9.1277753480678604E-3</v>
      </c>
      <c r="LJ7">
        <v>9.138402348219745E-3</v>
      </c>
      <c r="LK7">
        <v>8.9598748638445684E-3</v>
      </c>
      <c r="LL7">
        <v>8.7367685889364766E-3</v>
      </c>
      <c r="LM7">
        <v>9.1444551933277957E-3</v>
      </c>
      <c r="LN7">
        <v>9.0289966824088075E-3</v>
      </c>
      <c r="LO7">
        <v>9.9069865370859621E-3</v>
      </c>
      <c r="LP7">
        <v>1.0102527908646431E-2</v>
      </c>
      <c r="LQ7">
        <v>9.7144415343183663E-3</v>
      </c>
      <c r="LR7">
        <v>9.6178280020928451E-3</v>
      </c>
      <c r="LS7">
        <v>9.8074575845253156E-3</v>
      </c>
      <c r="LT7">
        <v>9.9808985644110112E-3</v>
      </c>
      <c r="LU7">
        <v>9.9670745937597612E-3</v>
      </c>
      <c r="LV7">
        <v>1.0183105471421521E-2</v>
      </c>
      <c r="LW7">
        <v>1.0116592513936637E-2</v>
      </c>
      <c r="LX7">
        <v>1.0129801897743831E-2</v>
      </c>
      <c r="LY7">
        <v>9.970237704354323E-3</v>
      </c>
      <c r="LZ7">
        <v>1.0071897681084416E-2</v>
      </c>
      <c r="MA7">
        <v>1.0025367389351194E-2</v>
      </c>
      <c r="MB7">
        <v>9.5360402273964306E-3</v>
      </c>
      <c r="MC7">
        <v>9.5214690766492471E-3</v>
      </c>
      <c r="MD7">
        <v>9.5760364521169806E-3</v>
      </c>
      <c r="ME7">
        <v>9.7161963325031742E-3</v>
      </c>
      <c r="MF7">
        <v>9.8611428864292892E-3</v>
      </c>
      <c r="MG7">
        <v>9.9473459082936831E-3</v>
      </c>
      <c r="MH7">
        <v>9.7262490371376516E-3</v>
      </c>
      <c r="MI7">
        <v>9.7595543141476646E-3</v>
      </c>
      <c r="MJ7">
        <v>9.5822634071322018E-3</v>
      </c>
      <c r="MK7">
        <v>9.4100013449381435E-3</v>
      </c>
      <c r="ML7">
        <v>9.4614802478342405E-3</v>
      </c>
      <c r="MN7" s="5">
        <f t="shared" si="0"/>
        <v>9.8395559728426934E-3</v>
      </c>
    </row>
    <row r="8" spans="1:353" x14ac:dyDescent="0.2">
      <c r="A8" t="s">
        <v>166</v>
      </c>
      <c r="B8" t="s">
        <v>18</v>
      </c>
      <c r="C8">
        <v>182.5</v>
      </c>
      <c r="D8">
        <v>180.9</v>
      </c>
      <c r="E8">
        <v>191.8</v>
      </c>
      <c r="F8">
        <v>203.8</v>
      </c>
      <c r="G8">
        <v>198.3</v>
      </c>
      <c r="H8">
        <v>214.25</v>
      </c>
      <c r="I8">
        <v>212.65</v>
      </c>
      <c r="J8">
        <v>225</v>
      </c>
      <c r="K8">
        <v>225.5</v>
      </c>
      <c r="L8">
        <v>229.85</v>
      </c>
      <c r="M8">
        <v>247.75</v>
      </c>
      <c r="N8">
        <v>250.05</v>
      </c>
      <c r="O8">
        <v>244.6</v>
      </c>
      <c r="P8">
        <v>243.8</v>
      </c>
      <c r="Q8">
        <v>253.2</v>
      </c>
      <c r="R8">
        <v>235</v>
      </c>
      <c r="S8">
        <v>233.05</v>
      </c>
      <c r="T8">
        <v>231.45</v>
      </c>
      <c r="U8">
        <v>232</v>
      </c>
      <c r="V8">
        <v>215.7</v>
      </c>
      <c r="W8">
        <v>229.95</v>
      </c>
      <c r="X8">
        <v>221</v>
      </c>
      <c r="Y8">
        <v>213.9</v>
      </c>
      <c r="Z8">
        <v>213.4</v>
      </c>
      <c r="AA8">
        <v>210</v>
      </c>
      <c r="AB8">
        <v>219.35</v>
      </c>
      <c r="AC8">
        <v>212.7</v>
      </c>
      <c r="AD8">
        <v>205.8</v>
      </c>
      <c r="AE8">
        <v>200</v>
      </c>
      <c r="AF8">
        <v>189.8</v>
      </c>
      <c r="AG8">
        <v>182.4</v>
      </c>
      <c r="AH8">
        <v>189.15</v>
      </c>
      <c r="AI8">
        <v>178.85</v>
      </c>
      <c r="AJ8">
        <v>166.95</v>
      </c>
      <c r="AK8">
        <v>171.35</v>
      </c>
      <c r="AL8">
        <v>162.19999999999999</v>
      </c>
      <c r="AM8">
        <v>167.95</v>
      </c>
      <c r="AN8">
        <v>162.4</v>
      </c>
      <c r="AO8">
        <v>107.3</v>
      </c>
      <c r="AP8">
        <v>92.36</v>
      </c>
      <c r="AQ8">
        <v>106.6</v>
      </c>
      <c r="AR8">
        <v>100.6</v>
      </c>
      <c r="AS8">
        <v>107.7</v>
      </c>
      <c r="AT8">
        <v>109.3</v>
      </c>
      <c r="AU8">
        <v>97.18</v>
      </c>
      <c r="AV8">
        <v>96.35</v>
      </c>
      <c r="AW8">
        <v>108.45</v>
      </c>
      <c r="AX8">
        <v>123.85</v>
      </c>
      <c r="AY8">
        <v>126.9</v>
      </c>
      <c r="AZ8">
        <v>128.55000000000001</v>
      </c>
      <c r="BA8">
        <v>130</v>
      </c>
      <c r="BB8">
        <v>135.05000000000001</v>
      </c>
      <c r="BC8">
        <v>133.75</v>
      </c>
      <c r="BD8">
        <v>115.1</v>
      </c>
      <c r="BE8">
        <v>111.9</v>
      </c>
      <c r="BF8">
        <v>112.95</v>
      </c>
      <c r="BG8">
        <v>106.9</v>
      </c>
      <c r="BH8">
        <v>103.15</v>
      </c>
      <c r="BI8">
        <v>95.2</v>
      </c>
      <c r="BJ8">
        <v>102.05</v>
      </c>
      <c r="BK8">
        <v>103.6</v>
      </c>
      <c r="BL8">
        <v>121</v>
      </c>
      <c r="BM8">
        <v>113.7</v>
      </c>
      <c r="BN8">
        <v>116.5</v>
      </c>
      <c r="BO8">
        <v>114.85</v>
      </c>
      <c r="BP8">
        <v>107.7</v>
      </c>
      <c r="BQ8">
        <v>103.95</v>
      </c>
      <c r="BR8">
        <v>109.65</v>
      </c>
      <c r="BS8">
        <v>125.45</v>
      </c>
      <c r="BT8">
        <v>126.45</v>
      </c>
      <c r="BU8">
        <v>121.8</v>
      </c>
      <c r="BV8">
        <v>129.19999999999999</v>
      </c>
      <c r="BW8">
        <v>129.65</v>
      </c>
      <c r="BX8">
        <v>135.65</v>
      </c>
      <c r="BY8">
        <v>130.19999999999999</v>
      </c>
      <c r="BZ8">
        <v>125.45</v>
      </c>
      <c r="CA8">
        <v>118.75</v>
      </c>
      <c r="CB8">
        <v>114.25</v>
      </c>
      <c r="CC8">
        <v>113.65</v>
      </c>
      <c r="CD8">
        <v>110.1</v>
      </c>
      <c r="CE8">
        <v>116.15</v>
      </c>
      <c r="CF8">
        <v>120.6</v>
      </c>
      <c r="CG8">
        <v>125.8</v>
      </c>
      <c r="CH8">
        <v>124.05</v>
      </c>
      <c r="CI8">
        <v>124.65</v>
      </c>
      <c r="CJ8">
        <v>119.9</v>
      </c>
      <c r="CK8">
        <v>124.2</v>
      </c>
      <c r="CL8">
        <v>125.15</v>
      </c>
      <c r="CM8">
        <v>124.85</v>
      </c>
      <c r="CN8">
        <v>117.95</v>
      </c>
      <c r="CO8">
        <v>119.15</v>
      </c>
      <c r="CP8">
        <v>116.95</v>
      </c>
      <c r="CQ8">
        <v>118.55</v>
      </c>
      <c r="CR8">
        <v>120.6</v>
      </c>
      <c r="CS8">
        <v>123.25</v>
      </c>
      <c r="CT8">
        <v>125.95</v>
      </c>
      <c r="CU8">
        <v>118.7</v>
      </c>
      <c r="CV8">
        <v>117.5</v>
      </c>
      <c r="CW8">
        <v>117.15</v>
      </c>
      <c r="CX8">
        <v>125.1</v>
      </c>
      <c r="CY8">
        <v>118.75</v>
      </c>
      <c r="CZ8">
        <v>128.1</v>
      </c>
      <c r="DA8">
        <v>131.19999999999999</v>
      </c>
      <c r="DB8">
        <v>137.5</v>
      </c>
      <c r="DC8">
        <v>133.35</v>
      </c>
      <c r="DD8">
        <v>139</v>
      </c>
      <c r="DE8">
        <v>149.55000000000001</v>
      </c>
      <c r="DF8">
        <v>148.19999999999999</v>
      </c>
      <c r="DG8">
        <v>149.9</v>
      </c>
      <c r="DH8">
        <v>144.9</v>
      </c>
      <c r="DI8">
        <v>142.15</v>
      </c>
      <c r="DJ8">
        <v>140.25</v>
      </c>
      <c r="DK8">
        <v>141.25</v>
      </c>
      <c r="DL8">
        <v>144.94999999999999</v>
      </c>
      <c r="DM8">
        <v>141.44999999999999</v>
      </c>
      <c r="DN8">
        <v>138.6</v>
      </c>
      <c r="DO8">
        <v>135.80000000000001</v>
      </c>
      <c r="DP8">
        <v>136.6</v>
      </c>
      <c r="DQ8">
        <v>132.9</v>
      </c>
      <c r="DR8">
        <v>131.15</v>
      </c>
      <c r="DS8">
        <v>140</v>
      </c>
      <c r="DT8">
        <v>145.55000000000001</v>
      </c>
      <c r="DU8">
        <v>144.19999999999999</v>
      </c>
      <c r="DV8">
        <v>144.65</v>
      </c>
      <c r="DW8">
        <v>139.4</v>
      </c>
      <c r="DX8">
        <v>137.94999999999999</v>
      </c>
      <c r="DY8">
        <v>137.55000000000001</v>
      </c>
      <c r="DZ8">
        <v>132.6</v>
      </c>
      <c r="EA8">
        <v>131.19999999999999</v>
      </c>
      <c r="EB8">
        <v>133.65</v>
      </c>
      <c r="EC8">
        <v>133.35</v>
      </c>
      <c r="ED8">
        <v>138.75</v>
      </c>
      <c r="EE8">
        <v>145.44999999999999</v>
      </c>
      <c r="EF8">
        <v>137.75</v>
      </c>
      <c r="EG8">
        <v>131.80000000000001</v>
      </c>
      <c r="EH8">
        <v>130</v>
      </c>
      <c r="EI8">
        <v>127.5</v>
      </c>
      <c r="EJ8">
        <v>128</v>
      </c>
      <c r="EK8">
        <v>127.35</v>
      </c>
      <c r="EL8">
        <v>126.5</v>
      </c>
      <c r="EM8">
        <v>132.35</v>
      </c>
      <c r="EN8">
        <v>136.75</v>
      </c>
      <c r="EO8">
        <v>137.6</v>
      </c>
      <c r="EP8">
        <v>138</v>
      </c>
      <c r="EQ8">
        <v>142.80000000000001</v>
      </c>
      <c r="ER8">
        <v>144.15</v>
      </c>
      <c r="ES8">
        <v>141.55000000000001</v>
      </c>
      <c r="ET8">
        <v>152</v>
      </c>
      <c r="EU8">
        <v>162.94999999999999</v>
      </c>
      <c r="EV8">
        <v>156.5</v>
      </c>
      <c r="EW8">
        <v>158.75</v>
      </c>
      <c r="EX8">
        <v>169.45</v>
      </c>
      <c r="EY8">
        <v>173.35</v>
      </c>
      <c r="EZ8">
        <v>172.15</v>
      </c>
      <c r="FA8">
        <v>169.2</v>
      </c>
      <c r="FB8">
        <v>169</v>
      </c>
      <c r="FC8">
        <v>166.45</v>
      </c>
      <c r="FD8">
        <v>179.2</v>
      </c>
      <c r="FE8">
        <v>179.82</v>
      </c>
      <c r="FF8">
        <v>183.72</v>
      </c>
      <c r="FG8">
        <v>181.9</v>
      </c>
      <c r="FH8">
        <v>172.06</v>
      </c>
      <c r="FI8">
        <v>163.19999999999999</v>
      </c>
      <c r="FJ8">
        <v>167.28</v>
      </c>
      <c r="FK8">
        <v>162.6</v>
      </c>
      <c r="FL8">
        <v>153.76</v>
      </c>
      <c r="FM8">
        <v>156.88</v>
      </c>
      <c r="FN8">
        <v>162.12</v>
      </c>
      <c r="FO8">
        <v>153.68</v>
      </c>
      <c r="FP8">
        <v>161.38</v>
      </c>
      <c r="FQ8">
        <v>165</v>
      </c>
      <c r="FR8">
        <v>177.28</v>
      </c>
      <c r="FS8">
        <v>171.1</v>
      </c>
      <c r="FT8" s="4">
        <v>172.72</v>
      </c>
      <c r="FU8">
        <v>1.3869625735502404E-2</v>
      </c>
      <c r="FV8">
        <v>1.4086832301191538E-2</v>
      </c>
      <c r="FW8">
        <v>1.4150892500468897E-2</v>
      </c>
      <c r="FX8">
        <v>1.4214148879012201E-2</v>
      </c>
      <c r="FY8">
        <v>1.3922339381188104E-2</v>
      </c>
      <c r="FZ8">
        <v>1.4836870652305762E-2</v>
      </c>
      <c r="GA8">
        <v>1.4522856983304711E-2</v>
      </c>
      <c r="GB8">
        <v>1.5165140088410895E-2</v>
      </c>
      <c r="GC8">
        <v>1.472868639705086E-2</v>
      </c>
      <c r="GD8">
        <v>1.4918690521505665E-2</v>
      </c>
      <c r="GE8">
        <v>1.5888612374058093E-2</v>
      </c>
      <c r="GF8">
        <v>1.5771924733329092E-2</v>
      </c>
      <c r="GG8">
        <v>1.5629931395150509E-2</v>
      </c>
      <c r="GH8">
        <v>1.5407634658703232E-2</v>
      </c>
      <c r="GI8">
        <v>1.5563594353632165E-2</v>
      </c>
      <c r="GJ8">
        <v>1.4988870999722164E-2</v>
      </c>
      <c r="GK8">
        <v>1.4709094838719254E-2</v>
      </c>
      <c r="GL8">
        <v>1.5046435453786249E-2</v>
      </c>
      <c r="GM8">
        <v>1.4923763748197594E-2</v>
      </c>
      <c r="GN8">
        <v>1.4178783387255957E-2</v>
      </c>
      <c r="GO8">
        <v>1.4658455344062531E-2</v>
      </c>
      <c r="GP8">
        <v>1.4486935728539575E-2</v>
      </c>
      <c r="GQ8">
        <v>1.4267318101951337E-2</v>
      </c>
      <c r="GR8">
        <v>1.4251177463605691E-2</v>
      </c>
      <c r="GS8">
        <v>1.4188287971952873E-2</v>
      </c>
      <c r="GT8">
        <v>1.4162815159808386E-2</v>
      </c>
      <c r="GU8">
        <v>1.4433898223972884E-2</v>
      </c>
      <c r="GV8">
        <v>1.361052409026757E-2</v>
      </c>
      <c r="GW8">
        <v>1.271130252922812E-2</v>
      </c>
      <c r="GX8">
        <v>1.2296171734295569E-2</v>
      </c>
      <c r="GY8">
        <v>1.1808555925225369E-2</v>
      </c>
      <c r="GZ8">
        <v>1.2104355820373659E-2</v>
      </c>
      <c r="HA8">
        <v>1.1923091013032355E-2</v>
      </c>
      <c r="HB8">
        <v>1.1966642999746046E-2</v>
      </c>
      <c r="HC8">
        <v>1.2111810294264261E-2</v>
      </c>
      <c r="HD8">
        <v>1.1826690791843404E-2</v>
      </c>
      <c r="HE8">
        <v>1.220199929467603E-2</v>
      </c>
      <c r="HF8">
        <v>1.1848411649410046E-2</v>
      </c>
      <c r="HG8">
        <v>7.9366793201504776E-3</v>
      </c>
      <c r="HH8">
        <v>6.8881900903743779E-3</v>
      </c>
      <c r="HI8">
        <v>7.5573010067276191E-3</v>
      </c>
      <c r="HJ8">
        <v>7.0972557583000532E-3</v>
      </c>
      <c r="HK8">
        <v>7.2193775672795037E-3</v>
      </c>
      <c r="HL8">
        <v>7.3350400686849788E-3</v>
      </c>
      <c r="HM8">
        <v>6.4349879593734501E-3</v>
      </c>
      <c r="HN8">
        <v>7.4762853780966981E-3</v>
      </c>
      <c r="HO8">
        <v>8.1779180189990308E-3</v>
      </c>
      <c r="HP8">
        <v>9.2357120195435734E-3</v>
      </c>
      <c r="HQ8">
        <v>9.8986909052042604E-3</v>
      </c>
      <c r="HR8">
        <v>1.0417094884088225E-2</v>
      </c>
      <c r="HS8">
        <v>1.0343452865789117E-2</v>
      </c>
      <c r="HT8">
        <v>1.0680123488845759E-2</v>
      </c>
      <c r="HU8">
        <v>1.0628590451060922E-2</v>
      </c>
      <c r="HV8">
        <v>9.7959120911012589E-3</v>
      </c>
      <c r="HW8">
        <v>9.7736287415746761E-3</v>
      </c>
      <c r="HX8">
        <v>9.5933187250042355E-3</v>
      </c>
      <c r="HY8">
        <v>8.9700625612128097E-3</v>
      </c>
      <c r="HZ8">
        <v>9.147064363178848E-3</v>
      </c>
      <c r="IA8">
        <v>8.8112054676824612E-3</v>
      </c>
      <c r="IB8">
        <v>9.0483354674386011E-3</v>
      </c>
      <c r="IC8">
        <v>9.0471067196573884E-3</v>
      </c>
      <c r="ID8">
        <v>1.0211754639472905E-2</v>
      </c>
      <c r="IE8">
        <v>9.5034848633351581E-3</v>
      </c>
      <c r="IF8">
        <v>9.7567130050364836E-3</v>
      </c>
      <c r="IG8">
        <v>9.8222088288955969E-3</v>
      </c>
      <c r="IH8">
        <v>9.2857567891512591E-3</v>
      </c>
      <c r="II8">
        <v>9.0893026635918035E-3</v>
      </c>
      <c r="IJ8">
        <v>9.1751620112800573E-3</v>
      </c>
      <c r="IK8">
        <v>1.0233148898836182E-2</v>
      </c>
      <c r="IL8">
        <v>1.0681730279983719E-2</v>
      </c>
      <c r="IM8">
        <v>1.0570750672850153E-2</v>
      </c>
      <c r="IN8">
        <v>1.1106506306967263E-2</v>
      </c>
      <c r="IO8">
        <v>1.1137530865730124E-2</v>
      </c>
      <c r="IP8">
        <v>1.1211986472911252E-2</v>
      </c>
      <c r="IQ8">
        <v>1.1013170642247353E-2</v>
      </c>
      <c r="IR8">
        <v>1.0899517018317588E-2</v>
      </c>
      <c r="IS8">
        <v>1.0534229345420674E-2</v>
      </c>
      <c r="IT8">
        <v>1.0347511928244372E-2</v>
      </c>
      <c r="IU8">
        <v>9.882140347028211E-3</v>
      </c>
      <c r="IV8">
        <v>9.7170267902954351E-3</v>
      </c>
      <c r="IW8">
        <v>9.879347225399562E-3</v>
      </c>
      <c r="IX8">
        <v>1.0205705592840689E-2</v>
      </c>
      <c r="IY8">
        <v>1.0523904191850855E-2</v>
      </c>
      <c r="IZ8">
        <v>1.0417553952321636E-2</v>
      </c>
      <c r="JA8">
        <v>1.0236658420125125E-2</v>
      </c>
      <c r="JB8">
        <v>1.007543849893415E-2</v>
      </c>
      <c r="JC8">
        <v>1.0314713943632774E-2</v>
      </c>
      <c r="JD8">
        <v>1.018699721313728E-2</v>
      </c>
      <c r="JE8">
        <v>1.0273142651526497E-2</v>
      </c>
      <c r="JF8">
        <v>1.0042985130818773E-2</v>
      </c>
      <c r="JG8">
        <v>9.8129621662575803E-3</v>
      </c>
      <c r="JH8">
        <v>9.7194187836672895E-3</v>
      </c>
      <c r="JI8">
        <v>9.880751071338777E-3</v>
      </c>
      <c r="JJ8">
        <v>9.7470361269055804E-3</v>
      </c>
      <c r="JK8">
        <v>9.8035865543503256E-3</v>
      </c>
      <c r="JL8">
        <v>1.006323766018981E-2</v>
      </c>
      <c r="JM8">
        <v>9.8888927184768785E-3</v>
      </c>
      <c r="JN8">
        <v>9.600408097235523E-3</v>
      </c>
      <c r="JO8">
        <v>9.5988957761359763E-3</v>
      </c>
      <c r="JP8">
        <v>1.012823788100769E-2</v>
      </c>
      <c r="JQ8">
        <v>9.7353119298991351E-3</v>
      </c>
      <c r="JR8">
        <v>9.9298639246381409E-3</v>
      </c>
      <c r="JS8">
        <v>9.9791014538981714E-3</v>
      </c>
      <c r="JT8">
        <v>1.0432987537614406E-2</v>
      </c>
      <c r="JU8">
        <v>1.0058246650761219E-2</v>
      </c>
      <c r="JV8">
        <v>1.0407073044345254E-2</v>
      </c>
      <c r="JW8">
        <v>1.1183794914713312E-2</v>
      </c>
      <c r="JX8">
        <v>1.1164073099903761E-2</v>
      </c>
      <c r="JY8">
        <v>1.1295229579650788E-2</v>
      </c>
      <c r="JZ8">
        <v>1.1009884930096608E-2</v>
      </c>
      <c r="KA8">
        <v>1.0794267943579511E-2</v>
      </c>
      <c r="KB8">
        <v>1.0526680053142579E-2</v>
      </c>
      <c r="KC8">
        <v>1.0607609607217523E-2</v>
      </c>
      <c r="KD8">
        <v>1.0595717606751749E-2</v>
      </c>
      <c r="KE8">
        <v>1.0310655952759287E-2</v>
      </c>
      <c r="KF8">
        <v>9.9897644438959581E-3</v>
      </c>
      <c r="KG8">
        <v>9.8124314069206308E-3</v>
      </c>
      <c r="KH8">
        <v>9.7128437468034651E-3</v>
      </c>
      <c r="KI8">
        <v>9.414661387198528E-3</v>
      </c>
      <c r="KJ8">
        <v>9.4021194876255879E-3</v>
      </c>
      <c r="KK8">
        <v>1.006771357126268E-2</v>
      </c>
      <c r="KL8">
        <v>1.0126909093656761E-2</v>
      </c>
      <c r="KM8">
        <v>9.7414903944932213E-3</v>
      </c>
      <c r="KN8">
        <v>9.8208555698553763E-3</v>
      </c>
      <c r="KO8">
        <v>9.6116818961137929E-3</v>
      </c>
      <c r="KP8">
        <v>9.5272869732533454E-3</v>
      </c>
      <c r="KQ8">
        <v>9.4666367154146915E-3</v>
      </c>
      <c r="KR8">
        <v>9.1592000226706424E-3</v>
      </c>
      <c r="KS8">
        <v>9.1610901274775686E-3</v>
      </c>
      <c r="KT8">
        <v>9.3393902059318943E-3</v>
      </c>
      <c r="KU8">
        <v>9.609662588395235E-3</v>
      </c>
      <c r="KV8">
        <v>9.9525129538228785E-3</v>
      </c>
      <c r="KW8">
        <v>1.024081595730713E-2</v>
      </c>
      <c r="KX8">
        <v>9.8952445415127141E-3</v>
      </c>
      <c r="KY8">
        <v>9.4212355671547884E-3</v>
      </c>
      <c r="KZ8">
        <v>9.1620952788725556E-3</v>
      </c>
      <c r="LA8">
        <v>9.2503955752221909E-3</v>
      </c>
      <c r="LB8">
        <v>9.1823623886118453E-3</v>
      </c>
      <c r="LC8">
        <v>9.1554754205011944E-3</v>
      </c>
      <c r="LD8">
        <v>9.0810577605138065E-3</v>
      </c>
      <c r="LE8">
        <v>9.4890978353931385E-3</v>
      </c>
      <c r="LF8">
        <v>9.6189572108777294E-3</v>
      </c>
      <c r="LG8">
        <v>9.6301565463127511E-3</v>
      </c>
      <c r="LH8">
        <v>9.5131601056533868E-3</v>
      </c>
      <c r="LI8">
        <v>9.8188939947453611E-3</v>
      </c>
      <c r="LJ8">
        <v>9.8789070087574576E-3</v>
      </c>
      <c r="LK8">
        <v>9.7064567086449331E-3</v>
      </c>
      <c r="LL8">
        <v>1.0292058799769327E-2</v>
      </c>
      <c r="LM8">
        <v>1.0918877170501001E-2</v>
      </c>
      <c r="LN8">
        <v>1.0783324396937612E-2</v>
      </c>
      <c r="LO8">
        <v>1.1081028289978558E-2</v>
      </c>
      <c r="LP8">
        <v>1.1716752646703422E-2</v>
      </c>
      <c r="LQ8">
        <v>1.2166296891171659E-2</v>
      </c>
      <c r="LR8">
        <v>1.1871195496121048E-2</v>
      </c>
      <c r="LS8">
        <v>1.1778412559194127E-2</v>
      </c>
      <c r="LT8">
        <v>1.179109843597813E-2</v>
      </c>
      <c r="LU8">
        <v>1.1775557377442873E-2</v>
      </c>
      <c r="LV8">
        <v>1.2328259159705132E-2</v>
      </c>
      <c r="LW8">
        <v>1.2379473184416689E-2</v>
      </c>
      <c r="LX8">
        <v>1.2525190394530993E-2</v>
      </c>
      <c r="LY8">
        <v>1.2410511289491496E-2</v>
      </c>
      <c r="LZ8">
        <v>1.214782723499722E-2</v>
      </c>
      <c r="MA8">
        <v>1.2207088081626273E-2</v>
      </c>
      <c r="MB8">
        <v>1.2146889444400805E-2</v>
      </c>
      <c r="MC8">
        <v>1.1766451390505818E-2</v>
      </c>
      <c r="MD8">
        <v>1.1492963724374677E-2</v>
      </c>
      <c r="ME8">
        <v>1.1382567746768938E-2</v>
      </c>
      <c r="MF8">
        <v>1.1690898689386013E-2</v>
      </c>
      <c r="MG8">
        <v>1.1534966649012681E-2</v>
      </c>
      <c r="MH8">
        <v>1.1871884777157091E-2</v>
      </c>
      <c r="MI8">
        <v>1.196030889221664E-2</v>
      </c>
      <c r="MJ8">
        <v>1.2724131668745807E-2</v>
      </c>
      <c r="MK8">
        <v>1.2122697902388707E-2</v>
      </c>
      <c r="ML8">
        <v>1.2146414786155489E-2</v>
      </c>
      <c r="MN8" s="6">
        <f t="shared" si="0"/>
        <v>1.0985518398030983E-2</v>
      </c>
      <c r="MO8" s="8">
        <f>SUM(MN2:MN8)</f>
        <v>0.14786870368018545</v>
      </c>
    </row>
    <row r="9" spans="1:353" x14ac:dyDescent="0.2">
      <c r="A9" t="s">
        <v>8</v>
      </c>
      <c r="B9" t="s">
        <v>11</v>
      </c>
      <c r="C9">
        <v>92.65</v>
      </c>
      <c r="D9">
        <v>94.57</v>
      </c>
      <c r="E9">
        <v>100.75</v>
      </c>
      <c r="F9">
        <v>107.1</v>
      </c>
      <c r="G9">
        <v>108.1</v>
      </c>
      <c r="H9">
        <v>107.4</v>
      </c>
      <c r="I9">
        <v>106.4</v>
      </c>
      <c r="J9">
        <v>107.95</v>
      </c>
      <c r="K9">
        <v>113.7</v>
      </c>
      <c r="L9">
        <v>115.7</v>
      </c>
      <c r="M9">
        <v>115.1</v>
      </c>
      <c r="N9">
        <v>113.85</v>
      </c>
      <c r="O9">
        <v>112</v>
      </c>
      <c r="P9">
        <v>115.7</v>
      </c>
      <c r="Q9">
        <v>118.05</v>
      </c>
      <c r="R9">
        <v>114.25</v>
      </c>
      <c r="S9">
        <v>113.6</v>
      </c>
      <c r="T9">
        <v>108.9</v>
      </c>
      <c r="U9">
        <v>109.6</v>
      </c>
      <c r="V9">
        <v>107.45</v>
      </c>
      <c r="W9">
        <v>111.35</v>
      </c>
      <c r="X9">
        <v>109.45</v>
      </c>
      <c r="Y9">
        <v>107.15</v>
      </c>
      <c r="Z9">
        <v>108.05</v>
      </c>
      <c r="AA9">
        <v>108.4</v>
      </c>
      <c r="AB9">
        <v>112.6</v>
      </c>
      <c r="AC9">
        <v>108.25</v>
      </c>
      <c r="AD9">
        <v>113.35</v>
      </c>
      <c r="AE9">
        <v>118.3</v>
      </c>
      <c r="AF9">
        <v>114.15</v>
      </c>
      <c r="AG9">
        <v>108.35</v>
      </c>
      <c r="AH9">
        <v>110.2</v>
      </c>
      <c r="AI9">
        <v>104.95</v>
      </c>
      <c r="AJ9">
        <v>96.47</v>
      </c>
      <c r="AK9">
        <v>97.79</v>
      </c>
      <c r="AL9">
        <v>95.39</v>
      </c>
      <c r="AM9">
        <v>94.47</v>
      </c>
      <c r="AN9">
        <v>98.3</v>
      </c>
      <c r="AO9">
        <v>97.22</v>
      </c>
      <c r="AP9">
        <v>95.72</v>
      </c>
      <c r="AQ9">
        <v>98.3</v>
      </c>
      <c r="AR9">
        <v>101.4</v>
      </c>
      <c r="AS9">
        <v>107.15</v>
      </c>
      <c r="AT9">
        <v>108.7</v>
      </c>
      <c r="AU9">
        <v>111.85</v>
      </c>
      <c r="AV9">
        <v>112.25</v>
      </c>
      <c r="AW9">
        <v>118.1</v>
      </c>
      <c r="AX9">
        <v>122.65</v>
      </c>
      <c r="AY9">
        <v>116.4</v>
      </c>
      <c r="AZ9">
        <v>112.4</v>
      </c>
      <c r="BA9">
        <v>114.75</v>
      </c>
      <c r="BB9">
        <v>114.95</v>
      </c>
      <c r="BC9">
        <v>114.4</v>
      </c>
      <c r="BD9">
        <v>107.55</v>
      </c>
      <c r="BE9">
        <v>106.5</v>
      </c>
      <c r="BF9">
        <v>111.45</v>
      </c>
      <c r="BG9">
        <v>115.85</v>
      </c>
      <c r="BH9">
        <v>107.3</v>
      </c>
      <c r="BI9">
        <v>102.3</v>
      </c>
      <c r="BJ9">
        <v>104.8</v>
      </c>
      <c r="BK9">
        <v>102.1</v>
      </c>
      <c r="BL9">
        <v>105.95</v>
      </c>
      <c r="BM9">
        <v>105.4</v>
      </c>
      <c r="BN9">
        <v>107.15</v>
      </c>
      <c r="BO9">
        <v>108.1</v>
      </c>
      <c r="BP9">
        <v>109.15</v>
      </c>
      <c r="BQ9">
        <v>106.85</v>
      </c>
      <c r="BR9">
        <v>112.1</v>
      </c>
      <c r="BS9">
        <v>113.35</v>
      </c>
      <c r="BT9">
        <v>108.1</v>
      </c>
      <c r="BU9">
        <v>109.25</v>
      </c>
      <c r="BV9">
        <v>111.45</v>
      </c>
      <c r="BW9">
        <v>109.3</v>
      </c>
      <c r="BX9">
        <v>113.95</v>
      </c>
      <c r="BY9">
        <v>113.1</v>
      </c>
      <c r="BZ9">
        <v>111.9</v>
      </c>
      <c r="CA9">
        <v>110</v>
      </c>
      <c r="CB9">
        <v>110.35</v>
      </c>
      <c r="CC9">
        <v>118.25</v>
      </c>
      <c r="CD9">
        <v>116</v>
      </c>
      <c r="CE9">
        <v>113.45</v>
      </c>
      <c r="CF9">
        <v>114.4</v>
      </c>
      <c r="CG9">
        <v>115.3</v>
      </c>
      <c r="CH9">
        <v>112</v>
      </c>
      <c r="CI9">
        <v>112.75</v>
      </c>
      <c r="CJ9">
        <v>111.7</v>
      </c>
      <c r="CK9">
        <v>112.6</v>
      </c>
      <c r="CL9">
        <v>113.45</v>
      </c>
      <c r="CM9">
        <v>111.05</v>
      </c>
      <c r="CN9">
        <v>110.9</v>
      </c>
      <c r="CO9">
        <v>116.2</v>
      </c>
      <c r="CP9">
        <v>116.6</v>
      </c>
      <c r="CQ9">
        <v>113.25</v>
      </c>
      <c r="CR9">
        <v>117.2</v>
      </c>
      <c r="CS9">
        <v>117</v>
      </c>
      <c r="CT9">
        <v>107.25</v>
      </c>
      <c r="CU9">
        <v>101.65</v>
      </c>
      <c r="CV9">
        <v>99.02</v>
      </c>
      <c r="CW9">
        <v>95.43</v>
      </c>
      <c r="CX9">
        <v>98.3</v>
      </c>
      <c r="CY9">
        <v>94.58</v>
      </c>
      <c r="CZ9">
        <v>97.83</v>
      </c>
      <c r="DA9">
        <v>98.88</v>
      </c>
      <c r="DB9">
        <v>99.08</v>
      </c>
      <c r="DC9">
        <v>100.55</v>
      </c>
      <c r="DD9">
        <v>100.5</v>
      </c>
      <c r="DE9">
        <v>99.61</v>
      </c>
      <c r="DF9">
        <v>98.75</v>
      </c>
      <c r="DG9">
        <v>98.45</v>
      </c>
      <c r="DH9">
        <v>98.01</v>
      </c>
      <c r="DI9">
        <v>99.95</v>
      </c>
      <c r="DJ9">
        <v>102.05</v>
      </c>
      <c r="DK9">
        <v>102.85</v>
      </c>
      <c r="DL9">
        <v>102.35</v>
      </c>
      <c r="DM9">
        <v>100.7</v>
      </c>
      <c r="DN9">
        <v>104.7</v>
      </c>
      <c r="DO9">
        <v>102.4</v>
      </c>
      <c r="DP9">
        <v>102.9</v>
      </c>
      <c r="DQ9">
        <v>103.8</v>
      </c>
      <c r="DR9">
        <v>103.25</v>
      </c>
      <c r="DS9">
        <v>101.55</v>
      </c>
      <c r="DT9">
        <v>103.4</v>
      </c>
      <c r="DU9">
        <v>109.3</v>
      </c>
      <c r="DV9">
        <v>109.35</v>
      </c>
      <c r="DW9">
        <v>105.7</v>
      </c>
      <c r="DX9">
        <v>105.55</v>
      </c>
      <c r="DY9">
        <v>104.9</v>
      </c>
      <c r="DZ9">
        <v>101.55</v>
      </c>
      <c r="EA9">
        <v>101.6</v>
      </c>
      <c r="EB9">
        <v>100.95</v>
      </c>
      <c r="EC9">
        <v>96.71</v>
      </c>
      <c r="ED9">
        <v>97.36</v>
      </c>
      <c r="EE9">
        <v>99.29</v>
      </c>
      <c r="EF9">
        <v>98.5</v>
      </c>
      <c r="EG9">
        <v>103.35</v>
      </c>
      <c r="EH9">
        <v>102.15</v>
      </c>
      <c r="EI9">
        <v>98.2</v>
      </c>
      <c r="EJ9">
        <v>99.08</v>
      </c>
      <c r="EK9">
        <v>98.23</v>
      </c>
      <c r="EL9">
        <v>99.89</v>
      </c>
      <c r="EM9">
        <v>101.15</v>
      </c>
      <c r="EN9">
        <v>101.2</v>
      </c>
      <c r="EO9">
        <v>97.51</v>
      </c>
      <c r="EP9">
        <v>101.3</v>
      </c>
      <c r="EQ9">
        <v>103.6</v>
      </c>
      <c r="ER9">
        <v>106.15</v>
      </c>
      <c r="ES9">
        <v>106.55</v>
      </c>
      <c r="ET9">
        <v>103.45</v>
      </c>
      <c r="EU9">
        <v>105.2</v>
      </c>
      <c r="EV9">
        <v>100.4</v>
      </c>
      <c r="EW9">
        <v>97.39</v>
      </c>
      <c r="EX9">
        <v>98.39</v>
      </c>
      <c r="EY9">
        <v>96.39</v>
      </c>
      <c r="EZ9">
        <v>94.43</v>
      </c>
      <c r="FA9">
        <v>93.95</v>
      </c>
      <c r="FB9">
        <v>93.99</v>
      </c>
      <c r="FC9">
        <v>93.13</v>
      </c>
      <c r="FD9">
        <v>95.23</v>
      </c>
      <c r="FE9">
        <v>94.75</v>
      </c>
      <c r="FF9">
        <v>94.36</v>
      </c>
      <c r="FG9">
        <v>92.55</v>
      </c>
      <c r="FH9">
        <v>89.69</v>
      </c>
      <c r="FI9">
        <v>83.92</v>
      </c>
      <c r="FJ9">
        <v>85.21</v>
      </c>
      <c r="FK9">
        <v>86.61</v>
      </c>
      <c r="FL9">
        <v>88.76</v>
      </c>
      <c r="FM9">
        <v>93.27</v>
      </c>
      <c r="FN9">
        <v>91.78</v>
      </c>
      <c r="FO9">
        <v>87.28</v>
      </c>
      <c r="FP9">
        <v>89.28</v>
      </c>
      <c r="FQ9">
        <v>89.21</v>
      </c>
      <c r="FR9">
        <v>85.24</v>
      </c>
      <c r="FS9">
        <v>85.49</v>
      </c>
      <c r="FT9" s="4">
        <v>84.19</v>
      </c>
      <c r="FU9">
        <v>6.2687704604615674E-2</v>
      </c>
      <c r="FV9">
        <v>6.5563667274514278E-2</v>
      </c>
      <c r="FW9">
        <v>6.6178261599410218E-2</v>
      </c>
      <c r="FX9">
        <v>6.6502997696925303E-2</v>
      </c>
      <c r="FY9">
        <v>6.7569431806524027E-2</v>
      </c>
      <c r="FZ9">
        <v>6.6215678303549186E-2</v>
      </c>
      <c r="GA9">
        <v>6.4693905893000309E-2</v>
      </c>
      <c r="GB9">
        <v>6.4777118610425899E-2</v>
      </c>
      <c r="GC9">
        <v>6.611697946147306E-2</v>
      </c>
      <c r="GD9">
        <v>6.6858191788629437E-2</v>
      </c>
      <c r="GE9">
        <v>6.5717752332869611E-2</v>
      </c>
      <c r="GF9">
        <v>6.3933126468832563E-2</v>
      </c>
      <c r="GG9">
        <v>6.3716764239572718E-2</v>
      </c>
      <c r="GH9">
        <v>6.5098457879891408E-2</v>
      </c>
      <c r="GI9">
        <v>6.4602193453163662E-2</v>
      </c>
      <c r="GJ9">
        <v>6.4877236032930802E-2</v>
      </c>
      <c r="GK9">
        <v>6.3833733069603105E-2</v>
      </c>
      <c r="GL9">
        <v>6.3028851277598719E-2</v>
      </c>
      <c r="GM9">
        <v>6.2767669712898738E-2</v>
      </c>
      <c r="GN9">
        <v>6.2882574414546685E-2</v>
      </c>
      <c r="GO9">
        <v>6.3194617093250013E-2</v>
      </c>
      <c r="GP9">
        <v>6.3875615288745316E-2</v>
      </c>
      <c r="GQ9">
        <v>6.3629543296340518E-2</v>
      </c>
      <c r="GR9">
        <v>6.4241574313125605E-2</v>
      </c>
      <c r="GS9">
        <v>6.5204122243658097E-2</v>
      </c>
      <c r="GT9">
        <v>6.4726989764546147E-2</v>
      </c>
      <c r="GU9">
        <v>6.5400207277556327E-2</v>
      </c>
      <c r="GV9">
        <v>6.6739980215340999E-2</v>
      </c>
      <c r="GW9">
        <v>6.6939100930617862E-2</v>
      </c>
      <c r="GX9">
        <v>6.5839223284770917E-2</v>
      </c>
      <c r="GY9">
        <v>6.2450503385124888E-2</v>
      </c>
      <c r="GZ9">
        <v>6.2784436623087289E-2</v>
      </c>
      <c r="HA9">
        <v>6.2289870571482282E-2</v>
      </c>
      <c r="HB9">
        <v>6.1562076612553397E-2</v>
      </c>
      <c r="HC9">
        <v>6.1539230871613913E-2</v>
      </c>
      <c r="HD9">
        <v>6.1922418190702815E-2</v>
      </c>
      <c r="HE9">
        <v>6.1105115525297966E-2</v>
      </c>
      <c r="HF9">
        <v>6.3849910697060322E-2</v>
      </c>
      <c r="HG9">
        <v>6.4021728398042405E-2</v>
      </c>
      <c r="HH9">
        <v>6.3555999964416465E-2</v>
      </c>
      <c r="HI9">
        <v>6.2043415874486849E-2</v>
      </c>
      <c r="HJ9">
        <v>6.3688804509626704E-2</v>
      </c>
      <c r="HK9">
        <v>6.3945339061916295E-2</v>
      </c>
      <c r="HL9">
        <v>6.4944823296474288E-2</v>
      </c>
      <c r="HM9">
        <v>6.5938566156136122E-2</v>
      </c>
      <c r="HN9">
        <v>6.793173538401559E-2</v>
      </c>
      <c r="HO9">
        <v>6.9456884946157885E-2</v>
      </c>
      <c r="HP9">
        <v>7.1333598375948298E-2</v>
      </c>
      <c r="HQ9">
        <v>7.081435918709271E-2</v>
      </c>
      <c r="HR9">
        <v>7.1038381509985676E-2</v>
      </c>
      <c r="HS9">
        <v>7.1207721531934526E-2</v>
      </c>
      <c r="HT9">
        <v>7.0899450517198703E-2</v>
      </c>
      <c r="HU9">
        <v>7.0902265893873287E-2</v>
      </c>
      <c r="HV9">
        <v>7.1389144602920049E-2</v>
      </c>
      <c r="HW9">
        <v>7.254835463375682E-2</v>
      </c>
      <c r="HX9">
        <v>7.3826948684997021E-2</v>
      </c>
      <c r="HY9">
        <v>7.581689823964928E-2</v>
      </c>
      <c r="HZ9">
        <v>7.4210341935037435E-2</v>
      </c>
      <c r="IA9">
        <v>7.3845871795725521E-2</v>
      </c>
      <c r="IB9">
        <v>7.2471821222362384E-2</v>
      </c>
      <c r="IC9">
        <v>6.9538914642993471E-2</v>
      </c>
      <c r="ID9">
        <v>6.9737788343247648E-2</v>
      </c>
      <c r="IE9">
        <v>6.8709255304798239E-2</v>
      </c>
      <c r="IF9">
        <v>6.9987742997394534E-2</v>
      </c>
      <c r="IG9">
        <v>7.2103453405057027E-2</v>
      </c>
      <c r="IH9">
        <v>7.3396871587827872E-2</v>
      </c>
      <c r="II9">
        <v>7.2867321543717861E-2</v>
      </c>
      <c r="IJ9">
        <v>7.3158185633846309E-2</v>
      </c>
      <c r="IK9">
        <v>7.2112800258465504E-2</v>
      </c>
      <c r="IL9">
        <v>7.1219787882932192E-2</v>
      </c>
      <c r="IM9">
        <v>7.3948981155780719E-2</v>
      </c>
      <c r="IN9">
        <v>7.4721784430334059E-2</v>
      </c>
      <c r="IO9">
        <v>7.3229955372770203E-2</v>
      </c>
      <c r="IP9">
        <v>7.3456343204482813E-2</v>
      </c>
      <c r="IQ9">
        <v>7.461329118556459E-2</v>
      </c>
      <c r="IR9">
        <v>7.582612853267362E-2</v>
      </c>
      <c r="IS9">
        <v>7.6105149639923833E-2</v>
      </c>
      <c r="IT9">
        <v>7.7947873643954321E-2</v>
      </c>
      <c r="IU9">
        <v>8.0192718262806537E-2</v>
      </c>
      <c r="IV9">
        <v>7.9846572509169322E-2</v>
      </c>
      <c r="IW9">
        <v>7.5260265100334844E-2</v>
      </c>
      <c r="IX9">
        <v>7.5504695527331064E-2</v>
      </c>
      <c r="IY9">
        <v>7.5227695825577146E-2</v>
      </c>
      <c r="IZ9">
        <v>7.3356604453623631E-2</v>
      </c>
      <c r="JA9">
        <v>7.2216209206397097E-2</v>
      </c>
      <c r="JB9">
        <v>7.3206586082972563E-2</v>
      </c>
      <c r="JC9">
        <v>7.2933354828619901E-2</v>
      </c>
      <c r="JD9">
        <v>7.2023138375957405E-2</v>
      </c>
      <c r="JE9">
        <v>7.1266518448467306E-2</v>
      </c>
      <c r="JF9">
        <v>7.3645909282438957E-2</v>
      </c>
      <c r="JG9">
        <v>7.4638759673804317E-2</v>
      </c>
      <c r="JH9">
        <v>7.557720510831141E-2</v>
      </c>
      <c r="JI9">
        <v>7.3617119193408145E-2</v>
      </c>
      <c r="JJ9">
        <v>9.2756010026550928E-2</v>
      </c>
      <c r="JK9">
        <v>9.1132461443669446E-2</v>
      </c>
      <c r="JL9">
        <v>8.3912379711804014E-2</v>
      </c>
      <c r="JM9">
        <v>8.2926532977262865E-2</v>
      </c>
      <c r="JN9">
        <v>7.9225306706481147E-2</v>
      </c>
      <c r="JO9">
        <v>7.6569019584493789E-2</v>
      </c>
      <c r="JP9">
        <v>7.7932620617063283E-2</v>
      </c>
      <c r="JQ9">
        <v>7.5928486301063261E-2</v>
      </c>
      <c r="JR9">
        <v>7.426007783762982E-2</v>
      </c>
      <c r="JS9">
        <v>7.3647030398868121E-2</v>
      </c>
      <c r="JT9">
        <v>7.3617517383223502E-2</v>
      </c>
      <c r="JU9">
        <v>7.4267792509918412E-2</v>
      </c>
      <c r="JV9">
        <v>7.3683295830146142E-2</v>
      </c>
      <c r="JW9">
        <v>7.2944893817982956E-2</v>
      </c>
      <c r="JX9">
        <v>7.2845168355599899E-2</v>
      </c>
      <c r="JY9">
        <v>7.2643762415769489E-2</v>
      </c>
      <c r="JZ9">
        <v>7.2924584426231287E-2</v>
      </c>
      <c r="KA9">
        <v>7.4322157427179181E-2</v>
      </c>
      <c r="KB9">
        <v>7.5005090873085045E-2</v>
      </c>
      <c r="KC9">
        <v>7.5634953934343774E-2</v>
      </c>
      <c r="KD9">
        <v>7.3263756310141176E-2</v>
      </c>
      <c r="KE9">
        <v>7.1878994541446362E-2</v>
      </c>
      <c r="KF9">
        <v>7.3897182188744165E-2</v>
      </c>
      <c r="KG9">
        <v>7.2454606102762609E-2</v>
      </c>
      <c r="KH9">
        <v>7.164737060494436E-2</v>
      </c>
      <c r="KI9">
        <v>7.2005597142427047E-2</v>
      </c>
      <c r="KJ9">
        <v>7.2483091911719894E-2</v>
      </c>
      <c r="KK9">
        <v>7.1510847088414389E-2</v>
      </c>
      <c r="KL9">
        <v>7.0448932977508649E-2</v>
      </c>
      <c r="KM9">
        <v>7.2305192619651154E-2</v>
      </c>
      <c r="KN9">
        <v>7.2700743566915554E-2</v>
      </c>
      <c r="KO9">
        <v>7.1367549003302888E-2</v>
      </c>
      <c r="KP9">
        <v>7.1383026775802244E-2</v>
      </c>
      <c r="KQ9">
        <v>7.0696804475668909E-2</v>
      </c>
      <c r="KR9">
        <v>6.8688356680613918E-2</v>
      </c>
      <c r="KS9">
        <v>6.9469825487449538E-2</v>
      </c>
      <c r="KT9">
        <v>6.9078843846502105E-2</v>
      </c>
      <c r="KU9">
        <v>6.8245761109730935E-2</v>
      </c>
      <c r="KV9">
        <v>6.8386362518464527E-2</v>
      </c>
      <c r="KW9">
        <v>6.8456631551419331E-2</v>
      </c>
      <c r="KX9">
        <v>6.928836822276993E-2</v>
      </c>
      <c r="KY9">
        <v>7.2342266781920114E-2</v>
      </c>
      <c r="KZ9">
        <v>7.0498357976083739E-2</v>
      </c>
      <c r="LA9">
        <v>6.9767118639826653E-2</v>
      </c>
      <c r="LB9">
        <v>6.9601666143059043E-2</v>
      </c>
      <c r="LC9">
        <v>6.9153676660259331E-2</v>
      </c>
      <c r="LD9">
        <v>7.0219398481853532E-2</v>
      </c>
      <c r="LE9">
        <v>7.10159735373075E-2</v>
      </c>
      <c r="LF9">
        <v>6.970603010578183E-2</v>
      </c>
      <c r="LG9">
        <v>6.6827197507024427E-2</v>
      </c>
      <c r="LH9">
        <v>6.8382400796992621E-2</v>
      </c>
      <c r="LI9">
        <v>6.9756277801435118E-2</v>
      </c>
      <c r="LJ9">
        <v>7.1236640222418032E-2</v>
      </c>
      <c r="LK9">
        <v>7.1547338244696515E-2</v>
      </c>
      <c r="LL9">
        <v>6.8592770560116034E-2</v>
      </c>
      <c r="LM9">
        <v>6.9028515662252599E-2</v>
      </c>
      <c r="LN9">
        <v>6.7742500078851645E-2</v>
      </c>
      <c r="LO9">
        <v>6.6568669173249884E-2</v>
      </c>
      <c r="LP9">
        <v>6.6620184054290918E-2</v>
      </c>
      <c r="LQ9">
        <v>6.6245399534923921E-2</v>
      </c>
      <c r="LR9">
        <v>6.3765621787145468E-2</v>
      </c>
      <c r="LS9">
        <v>6.4043103150909414E-2</v>
      </c>
      <c r="LT9">
        <v>6.4215281278967543E-2</v>
      </c>
      <c r="LU9">
        <v>6.4517340318322597E-2</v>
      </c>
      <c r="LV9">
        <v>6.4154439288437323E-2</v>
      </c>
      <c r="LW9">
        <v>6.3875243385056124E-2</v>
      </c>
      <c r="LX9">
        <v>6.2994844893327073E-2</v>
      </c>
      <c r="LY9">
        <v>6.1833321655353587E-2</v>
      </c>
      <c r="LZ9">
        <v>6.200859504483678E-2</v>
      </c>
      <c r="MA9">
        <v>6.1467645548744898E-2</v>
      </c>
      <c r="MB9">
        <v>6.0589979206835808E-2</v>
      </c>
      <c r="MC9">
        <v>6.1373682394158323E-2</v>
      </c>
      <c r="MD9">
        <v>6.4967347904938466E-2</v>
      </c>
      <c r="ME9">
        <v>6.6267993219136012E-2</v>
      </c>
      <c r="MF9">
        <v>6.4810971957502919E-2</v>
      </c>
      <c r="MG9">
        <v>6.4150922816842385E-2</v>
      </c>
      <c r="MH9">
        <v>6.4315155287969064E-2</v>
      </c>
      <c r="MI9">
        <v>6.3322954590623759E-2</v>
      </c>
      <c r="MJ9">
        <v>5.9910236185302598E-2</v>
      </c>
      <c r="MK9">
        <v>5.9313529715606043E-2</v>
      </c>
      <c r="ML9">
        <v>5.7976923629123565E-2</v>
      </c>
      <c r="MN9" s="5">
        <f t="shared" si="0"/>
        <v>6.9382234316085256E-2</v>
      </c>
    </row>
    <row r="10" spans="1:353" x14ac:dyDescent="0.2">
      <c r="A10" t="s">
        <v>12</v>
      </c>
      <c r="B10" t="s">
        <v>11</v>
      </c>
      <c r="C10">
        <v>15.5709</v>
      </c>
      <c r="D10">
        <v>15.9216</v>
      </c>
      <c r="E10">
        <v>16.745000000000001</v>
      </c>
      <c r="F10">
        <v>17.3294</v>
      </c>
      <c r="G10">
        <v>17.037199999999999</v>
      </c>
      <c r="H10">
        <v>17.180599999999998</v>
      </c>
      <c r="I10">
        <v>17.387799999999999</v>
      </c>
      <c r="J10">
        <v>17.850000000000001</v>
      </c>
      <c r="K10">
        <v>17.812799999999999</v>
      </c>
      <c r="L10">
        <v>19.029399999999999</v>
      </c>
      <c r="M10">
        <v>19.2684</v>
      </c>
      <c r="N10">
        <v>19.4969</v>
      </c>
      <c r="O10">
        <v>19.3003</v>
      </c>
      <c r="P10">
        <v>19.714700000000001</v>
      </c>
      <c r="Q10">
        <v>20.6709</v>
      </c>
      <c r="R10">
        <v>19.645600000000002</v>
      </c>
      <c r="S10">
        <v>19.746600000000001</v>
      </c>
      <c r="T10">
        <v>18.3812</v>
      </c>
      <c r="U10">
        <v>18.312200000000001</v>
      </c>
      <c r="V10">
        <v>19.571200000000001</v>
      </c>
      <c r="W10">
        <v>19.89</v>
      </c>
      <c r="X10">
        <v>19.6722</v>
      </c>
      <c r="Y10">
        <v>19.89</v>
      </c>
      <c r="Z10">
        <v>19.422499999999999</v>
      </c>
      <c r="AA10">
        <v>19.247199999999999</v>
      </c>
      <c r="AB10">
        <v>19.119700000000002</v>
      </c>
      <c r="AC10">
        <v>17.796900000000001</v>
      </c>
      <c r="AD10">
        <v>18.243099999999998</v>
      </c>
      <c r="AE10">
        <v>19.04</v>
      </c>
      <c r="AF10">
        <v>18.859400000000001</v>
      </c>
      <c r="AG10">
        <v>19.2578</v>
      </c>
      <c r="AH10">
        <v>19.480899999999998</v>
      </c>
      <c r="AI10">
        <v>18.800899999999999</v>
      </c>
      <c r="AJ10">
        <v>18.625599999999999</v>
      </c>
      <c r="AK10">
        <v>18.7</v>
      </c>
      <c r="AL10">
        <v>18.344100000000001</v>
      </c>
      <c r="AM10">
        <v>18.7319</v>
      </c>
      <c r="AN10">
        <v>18.450299999999999</v>
      </c>
      <c r="AO10">
        <v>18.0625</v>
      </c>
      <c r="AP10">
        <v>18.726600000000001</v>
      </c>
      <c r="AQ10">
        <v>19.353400000000001</v>
      </c>
      <c r="AR10">
        <v>18.614999999999998</v>
      </c>
      <c r="AS10">
        <v>18.9603</v>
      </c>
      <c r="AT10">
        <v>19.677499999999998</v>
      </c>
      <c r="AU10">
        <v>20.368099999999998</v>
      </c>
      <c r="AV10">
        <v>20.3203</v>
      </c>
      <c r="AW10">
        <v>21.441199999999998</v>
      </c>
      <c r="AX10">
        <v>21.898099999999999</v>
      </c>
      <c r="AY10">
        <v>20.607199999999999</v>
      </c>
      <c r="AZ10">
        <v>20.315000000000001</v>
      </c>
      <c r="BA10">
        <v>20.686900000000001</v>
      </c>
      <c r="BB10">
        <v>20.989699999999999</v>
      </c>
      <c r="BC10">
        <v>20.6922</v>
      </c>
      <c r="BD10">
        <v>20.591200000000001</v>
      </c>
      <c r="BE10">
        <v>20.097200000000001</v>
      </c>
      <c r="BF10">
        <v>21.101199999999999</v>
      </c>
      <c r="BG10">
        <v>22.1266</v>
      </c>
      <c r="BH10">
        <v>20.543399999999998</v>
      </c>
      <c r="BI10">
        <v>20.378699999999998</v>
      </c>
      <c r="BJ10">
        <v>21.08</v>
      </c>
      <c r="BK10">
        <v>21.377500000000001</v>
      </c>
      <c r="BL10">
        <v>21.526199999999999</v>
      </c>
      <c r="BM10">
        <v>21.510300000000001</v>
      </c>
      <c r="BN10">
        <v>21.234100000000002</v>
      </c>
      <c r="BO10">
        <v>21.324400000000001</v>
      </c>
      <c r="BP10">
        <v>20.9419</v>
      </c>
      <c r="BQ10">
        <v>21.335000000000001</v>
      </c>
      <c r="BR10">
        <v>21.212800000000001</v>
      </c>
      <c r="BS10">
        <v>20.277799999999999</v>
      </c>
      <c r="BT10">
        <v>20.1875</v>
      </c>
      <c r="BU10">
        <v>20.1556</v>
      </c>
      <c r="BV10">
        <v>20.8781</v>
      </c>
      <c r="BW10">
        <v>20.442499999999999</v>
      </c>
      <c r="BX10">
        <v>21.175599999999999</v>
      </c>
      <c r="BY10">
        <v>21.690899999999999</v>
      </c>
      <c r="BZ10">
        <v>20.9419</v>
      </c>
      <c r="CA10">
        <v>20.1662</v>
      </c>
      <c r="CB10">
        <v>20.591200000000001</v>
      </c>
      <c r="CC10">
        <v>21.510300000000001</v>
      </c>
      <c r="CD10">
        <v>22.355</v>
      </c>
      <c r="CE10">
        <v>22.482500000000002</v>
      </c>
      <c r="CF10">
        <v>21.695</v>
      </c>
      <c r="CG10">
        <v>21.36</v>
      </c>
      <c r="CH10">
        <v>21.3</v>
      </c>
      <c r="CI10">
        <v>21.835000000000001</v>
      </c>
      <c r="CJ10">
        <v>21.535</v>
      </c>
      <c r="CK10">
        <v>21.645</v>
      </c>
      <c r="CL10">
        <v>22.085000000000001</v>
      </c>
      <c r="CM10">
        <v>20.87</v>
      </c>
      <c r="CN10">
        <v>20.92</v>
      </c>
      <c r="CO10">
        <v>20.95</v>
      </c>
      <c r="CP10">
        <v>20.29</v>
      </c>
      <c r="CQ10">
        <v>20</v>
      </c>
      <c r="CR10">
        <v>20.46</v>
      </c>
      <c r="CS10">
        <v>20.815000000000001</v>
      </c>
      <c r="CT10">
        <v>20.574999999999999</v>
      </c>
      <c r="CU10">
        <v>19.95</v>
      </c>
      <c r="CV10">
        <v>20.21</v>
      </c>
      <c r="CW10">
        <v>19.38</v>
      </c>
      <c r="CX10">
        <v>19.579999999999998</v>
      </c>
      <c r="CY10">
        <v>18.149999999999999</v>
      </c>
      <c r="CZ10">
        <v>18.98</v>
      </c>
      <c r="DA10">
        <v>19.559999999999999</v>
      </c>
      <c r="DB10">
        <v>19.649999999999999</v>
      </c>
      <c r="DC10">
        <v>20.03</v>
      </c>
      <c r="DD10">
        <v>19.614999999999998</v>
      </c>
      <c r="DE10">
        <v>19.690000000000001</v>
      </c>
      <c r="DF10">
        <v>20.215</v>
      </c>
      <c r="DG10">
        <v>20.03</v>
      </c>
      <c r="DH10">
        <v>20.035</v>
      </c>
      <c r="DI10">
        <v>20.25</v>
      </c>
      <c r="DJ10">
        <v>20.38</v>
      </c>
      <c r="DK10">
        <v>20.225000000000001</v>
      </c>
      <c r="DL10">
        <v>20.5</v>
      </c>
      <c r="DM10">
        <v>20.565000000000001</v>
      </c>
      <c r="DN10">
        <v>20.39</v>
      </c>
      <c r="DO10">
        <v>19.8</v>
      </c>
      <c r="DP10">
        <v>20.059999999999999</v>
      </c>
      <c r="DQ10">
        <v>19.34</v>
      </c>
      <c r="DR10">
        <v>19.39</v>
      </c>
      <c r="DS10">
        <v>18.555</v>
      </c>
      <c r="DT10">
        <v>19.02</v>
      </c>
      <c r="DU10">
        <v>19.600000000000001</v>
      </c>
      <c r="DV10">
        <v>19.954999999999998</v>
      </c>
      <c r="DW10">
        <v>20.18</v>
      </c>
      <c r="DX10">
        <v>19.774999999999999</v>
      </c>
      <c r="DY10">
        <v>19.704999999999998</v>
      </c>
      <c r="DZ10">
        <v>19.28</v>
      </c>
      <c r="EA10">
        <v>16.7</v>
      </c>
      <c r="EB10">
        <v>17.09</v>
      </c>
      <c r="EC10">
        <v>16.739999999999998</v>
      </c>
      <c r="ED10">
        <v>16.62</v>
      </c>
      <c r="EE10">
        <v>17.195</v>
      </c>
      <c r="EF10">
        <v>17.14</v>
      </c>
      <c r="EG10">
        <v>17.414999999999999</v>
      </c>
      <c r="EH10">
        <v>17.399999999999999</v>
      </c>
      <c r="EI10">
        <v>16.8</v>
      </c>
      <c r="EJ10">
        <v>16.695</v>
      </c>
      <c r="EK10">
        <v>15.45</v>
      </c>
      <c r="EL10">
        <v>15.074999999999999</v>
      </c>
      <c r="EM10">
        <v>14.97</v>
      </c>
      <c r="EN10">
        <v>15.345000000000001</v>
      </c>
      <c r="EO10">
        <v>15.414999999999999</v>
      </c>
      <c r="EP10">
        <v>15.82</v>
      </c>
      <c r="EQ10">
        <v>15.835000000000001</v>
      </c>
      <c r="ER10">
        <v>15.755000000000001</v>
      </c>
      <c r="ES10">
        <v>16.32</v>
      </c>
      <c r="ET10">
        <v>16.164999999999999</v>
      </c>
      <c r="EU10">
        <v>16.27</v>
      </c>
      <c r="EV10">
        <v>17.059999999999999</v>
      </c>
      <c r="EW10">
        <v>17.004999999999999</v>
      </c>
      <c r="EX10">
        <v>17.015000000000001</v>
      </c>
      <c r="EY10">
        <v>17.995000000000001</v>
      </c>
      <c r="EZ10">
        <v>18.565000000000001</v>
      </c>
      <c r="FA10">
        <v>18.239999999999998</v>
      </c>
      <c r="FB10">
        <v>18.2</v>
      </c>
      <c r="FC10">
        <v>18.335000000000001</v>
      </c>
      <c r="FD10">
        <v>18.474</v>
      </c>
      <c r="FE10">
        <v>18.37</v>
      </c>
      <c r="FF10">
        <v>18.821999999999999</v>
      </c>
      <c r="FG10">
        <v>18.440000000000001</v>
      </c>
      <c r="FH10">
        <v>17.850000000000001</v>
      </c>
      <c r="FI10">
        <v>17.533999999999999</v>
      </c>
      <c r="FJ10">
        <v>17.788</v>
      </c>
      <c r="FK10">
        <v>17.62</v>
      </c>
      <c r="FL10">
        <v>18.378</v>
      </c>
      <c r="FM10">
        <v>18.202000000000002</v>
      </c>
      <c r="FN10">
        <v>18.54</v>
      </c>
      <c r="FO10">
        <v>18.692</v>
      </c>
      <c r="FP10">
        <v>19.242000000000001</v>
      </c>
      <c r="FQ10">
        <v>19.692</v>
      </c>
      <c r="FR10">
        <v>18.827999999999999</v>
      </c>
      <c r="FS10">
        <v>19.462</v>
      </c>
      <c r="FT10" s="4">
        <v>20.085000000000001</v>
      </c>
      <c r="FU10">
        <v>5.5142835256958463E-3</v>
      </c>
      <c r="FV10">
        <v>5.7774339617556632E-3</v>
      </c>
      <c r="FW10">
        <v>5.7569689129763875E-3</v>
      </c>
      <c r="FX10">
        <v>5.6321434802982318E-3</v>
      </c>
      <c r="FY10">
        <v>5.5739263652885744E-3</v>
      </c>
      <c r="FZ10">
        <v>5.5441287864351103E-3</v>
      </c>
      <c r="GA10">
        <v>5.5335624188333557E-3</v>
      </c>
      <c r="GB10">
        <v>5.6062909458822804E-3</v>
      </c>
      <c r="GC10">
        <v>5.4215462160385388E-3</v>
      </c>
      <c r="GD10">
        <v>5.7555230218674959E-3</v>
      </c>
      <c r="GE10">
        <v>5.7582625614653994E-3</v>
      </c>
      <c r="GF10">
        <v>5.7305578970580397E-3</v>
      </c>
      <c r="GG10">
        <v>5.7469601036004639E-3</v>
      </c>
      <c r="GH10">
        <v>5.805851815552941E-3</v>
      </c>
      <c r="GI10">
        <v>5.9207822748241169E-3</v>
      </c>
      <c r="GJ10">
        <v>5.8390186222450806E-3</v>
      </c>
      <c r="GK10">
        <v>5.8076799238335596E-3</v>
      </c>
      <c r="GL10">
        <v>5.5683151273184916E-3</v>
      </c>
      <c r="GM10">
        <v>5.4891412543263476E-3</v>
      </c>
      <c r="GN10">
        <v>5.9948701575245813E-3</v>
      </c>
      <c r="GO10">
        <v>5.9083073743734973E-3</v>
      </c>
      <c r="GP10">
        <v>6.009117473875141E-3</v>
      </c>
      <c r="GQ10">
        <v>6.1821543848616838E-3</v>
      </c>
      <c r="GR10">
        <v>6.0441462820985054E-3</v>
      </c>
      <c r="GS10">
        <v>5.6531837687419642E-3</v>
      </c>
      <c r="GT10">
        <v>5.3667067681393279E-3</v>
      </c>
      <c r="GU10">
        <v>5.2501940246469517E-3</v>
      </c>
      <c r="GV10">
        <v>5.2449694303136722E-3</v>
      </c>
      <c r="GW10">
        <v>5.2606795494184845E-3</v>
      </c>
      <c r="GX10">
        <v>5.3114907347515325E-3</v>
      </c>
      <c r="GY10">
        <v>5.4199274505173037E-3</v>
      </c>
      <c r="GZ10">
        <v>5.4194997121473449E-3</v>
      </c>
      <c r="HA10">
        <v>5.4487062948309671E-3</v>
      </c>
      <c r="HB10">
        <v>5.8037811530935951E-3</v>
      </c>
      <c r="HC10">
        <v>5.7461769794267849E-3</v>
      </c>
      <c r="HD10">
        <v>5.8146187170465425E-3</v>
      </c>
      <c r="HE10">
        <v>5.9162328460486613E-3</v>
      </c>
      <c r="HF10">
        <v>5.8518068360335265E-3</v>
      </c>
      <c r="HG10">
        <v>5.8080374960133878E-3</v>
      </c>
      <c r="HH10">
        <v>6.0714521090579447E-3</v>
      </c>
      <c r="HI10">
        <v>5.9645712223632139E-3</v>
      </c>
      <c r="HJ10">
        <v>5.7091040197708234E-3</v>
      </c>
      <c r="HK10">
        <v>5.5251197758125533E-3</v>
      </c>
      <c r="HL10">
        <v>5.7406978589540532E-3</v>
      </c>
      <c r="HM10">
        <v>5.8631877684594885E-3</v>
      </c>
      <c r="HN10">
        <v>6.004768217275378E-3</v>
      </c>
      <c r="HO10">
        <v>6.1573560230893795E-3</v>
      </c>
      <c r="HP10">
        <v>6.2188887514853979E-3</v>
      </c>
      <c r="HQ10">
        <v>6.1216304517053089E-3</v>
      </c>
      <c r="HR10">
        <v>6.2693619983443657E-3</v>
      </c>
      <c r="HS10">
        <v>6.2682972637692893E-3</v>
      </c>
      <c r="HT10">
        <v>6.3214964526328681E-3</v>
      </c>
      <c r="HU10">
        <v>6.2621076764277049E-3</v>
      </c>
      <c r="HV10">
        <v>6.6739537669733865E-3</v>
      </c>
      <c r="HW10">
        <v>6.684874947508389E-3</v>
      </c>
      <c r="HX10">
        <v>6.8253004465056808E-3</v>
      </c>
      <c r="HY10">
        <v>7.0707329199304865E-3</v>
      </c>
      <c r="HZ10">
        <v>6.9377206133390658E-3</v>
      </c>
      <c r="IA10">
        <v>7.1830160644675879E-3</v>
      </c>
      <c r="IB10">
        <v>7.1180047364795941E-3</v>
      </c>
      <c r="IC10">
        <v>7.1094966587335997E-3</v>
      </c>
      <c r="ID10">
        <v>6.9185383639929982E-3</v>
      </c>
      <c r="IE10">
        <v>6.8470085717464687E-3</v>
      </c>
      <c r="IF10">
        <v>6.7724131568150329E-3</v>
      </c>
      <c r="IG10">
        <v>6.8128738726309238E-3</v>
      </c>
      <c r="IH10">
        <v>6.7451722920474503E-3</v>
      </c>
      <c r="II10">
        <v>6.9690580710434161E-3</v>
      </c>
      <c r="IJ10">
        <v>6.6309914445914775E-3</v>
      </c>
      <c r="IK10">
        <v>6.1792366467209791E-3</v>
      </c>
      <c r="IL10">
        <v>6.3706050016931999E-3</v>
      </c>
      <c r="IM10">
        <v>6.5347599208913408E-3</v>
      </c>
      <c r="IN10">
        <v>6.8349903975628949E-3</v>
      </c>
      <c r="IO10">
        <v>6.6877863014936211E-3</v>
      </c>
      <c r="IP10">
        <v>6.6654653203451581E-3</v>
      </c>
      <c r="IQ10">
        <v>6.9873249005346508E-3</v>
      </c>
      <c r="IR10">
        <v>6.9292248002109881E-3</v>
      </c>
      <c r="IS10">
        <v>6.8127931413314406E-3</v>
      </c>
      <c r="IT10">
        <v>7.1022076422121222E-3</v>
      </c>
      <c r="IU10">
        <v>7.1229521410755914E-3</v>
      </c>
      <c r="IV10">
        <v>7.5136807238568599E-3</v>
      </c>
      <c r="IW10">
        <v>7.2825859526493347E-3</v>
      </c>
      <c r="IX10">
        <v>6.9917737138680859E-3</v>
      </c>
      <c r="IY10">
        <v>1.1103164001634674E-2</v>
      </c>
      <c r="IZ10">
        <v>1.1114702813089383E-2</v>
      </c>
      <c r="JA10">
        <v>1.1142134253805809E-2</v>
      </c>
      <c r="JB10">
        <v>1.124446795678424E-2</v>
      </c>
      <c r="JC10">
        <v>1.1169724060660982E-2</v>
      </c>
      <c r="JD10">
        <v>1.1170226997199684E-2</v>
      </c>
      <c r="JE10">
        <v>1.0670542081333391E-2</v>
      </c>
      <c r="JF10">
        <v>1.1068169883863024E-2</v>
      </c>
      <c r="JG10">
        <v>1.0721100492717411E-2</v>
      </c>
      <c r="JH10">
        <v>1.0477830721887092E-2</v>
      </c>
      <c r="JI10">
        <v>1.0357803251506141E-2</v>
      </c>
      <c r="JJ10">
        <v>1.0274960455383108E-2</v>
      </c>
      <c r="JK10">
        <v>1.0287828990111414E-2</v>
      </c>
      <c r="JL10">
        <v>1.0214771667733102E-2</v>
      </c>
      <c r="JM10">
        <v>1.0327355052455082E-2</v>
      </c>
      <c r="JN10">
        <v>1.0260473504748019E-2</v>
      </c>
      <c r="JO10">
        <v>9.8669293316189337E-3</v>
      </c>
      <c r="JP10">
        <v>9.8500522124316987E-3</v>
      </c>
      <c r="JQ10">
        <v>9.2457499578328436E-3</v>
      </c>
      <c r="JR10">
        <v>9.1419667467668199E-3</v>
      </c>
      <c r="JS10">
        <v>9.2443358497048423E-3</v>
      </c>
      <c r="JT10">
        <v>9.2644108587540651E-3</v>
      </c>
      <c r="JU10">
        <v>9.3877058322046208E-3</v>
      </c>
      <c r="JV10">
        <v>9.12538878959822E-3</v>
      </c>
      <c r="JW10">
        <v>9.1495082916274277E-3</v>
      </c>
      <c r="JX10">
        <v>9.4623166057641525E-3</v>
      </c>
      <c r="JY10">
        <v>9.3782896261823782E-3</v>
      </c>
      <c r="JZ10">
        <v>9.45916939819854E-3</v>
      </c>
      <c r="KA10">
        <v>9.5547784100878264E-3</v>
      </c>
      <c r="KB10">
        <v>9.5047783744081436E-3</v>
      </c>
      <c r="KC10">
        <v>9.4377151121813798E-3</v>
      </c>
      <c r="KD10">
        <v>9.3114063195201668E-3</v>
      </c>
      <c r="KE10">
        <v>9.3145380112845417E-3</v>
      </c>
      <c r="KF10">
        <v>9.1318444474173133E-3</v>
      </c>
      <c r="KG10">
        <v>8.8897861933090513E-3</v>
      </c>
      <c r="KH10">
        <v>8.8629009000032195E-3</v>
      </c>
      <c r="KI10">
        <v>8.5130553119240546E-3</v>
      </c>
      <c r="KJ10">
        <v>8.6374300263609895E-3</v>
      </c>
      <c r="KK10">
        <v>8.291116853576681E-3</v>
      </c>
      <c r="KL10">
        <v>8.2228899138712345E-3</v>
      </c>
      <c r="KM10">
        <v>8.2274543138186138E-3</v>
      </c>
      <c r="KN10">
        <v>8.4184450230100263E-3</v>
      </c>
      <c r="KO10">
        <v>8.6458369114734614E-3</v>
      </c>
      <c r="KP10">
        <v>8.4862006478140118E-3</v>
      </c>
      <c r="KQ10">
        <v>8.4267637340236182E-3</v>
      </c>
      <c r="KR10">
        <v>8.275043981558438E-3</v>
      </c>
      <c r="KS10">
        <v>7.2456783956186205E-3</v>
      </c>
      <c r="KT10">
        <v>7.3684096659879673E-3</v>
      </c>
      <c r="KU10">
        <v>7.4430804954102453E-3</v>
      </c>
      <c r="KV10">
        <v>7.3555122355349369E-3</v>
      </c>
      <c r="KW10">
        <v>7.4697343824999003E-3</v>
      </c>
      <c r="KX10">
        <v>7.596750875001849E-3</v>
      </c>
      <c r="KY10">
        <v>7.6806517579997031E-3</v>
      </c>
      <c r="KZ10">
        <v>7.5662875605343348E-3</v>
      </c>
      <c r="LA10">
        <v>7.5885819076071219E-3</v>
      </c>
      <c r="LB10">
        <v>7.4564499393745117E-3</v>
      </c>
      <c r="LC10">
        <v>6.9153100992484159E-3</v>
      </c>
      <c r="LD10">
        <v>6.7375881081232266E-3</v>
      </c>
      <c r="LE10">
        <v>6.6822697501839464E-3</v>
      </c>
      <c r="LF10">
        <v>6.7199922901376068E-3</v>
      </c>
      <c r="LG10">
        <v>6.7167574604856681E-3</v>
      </c>
      <c r="LH10">
        <v>6.7897443585262212E-3</v>
      </c>
      <c r="LI10">
        <v>6.7788130345905612E-3</v>
      </c>
      <c r="LJ10">
        <v>6.7222379664907007E-3</v>
      </c>
      <c r="LK10">
        <v>6.9674237859944435E-3</v>
      </c>
      <c r="LL10">
        <v>6.8145252321034303E-3</v>
      </c>
      <c r="LM10">
        <v>6.7875398576921226E-3</v>
      </c>
      <c r="LN10">
        <v>7.3184410599390261E-3</v>
      </c>
      <c r="LO10">
        <v>7.389995775827672E-3</v>
      </c>
      <c r="LP10">
        <v>7.3248522014897257E-3</v>
      </c>
      <c r="LQ10">
        <v>7.8629884810436281E-3</v>
      </c>
      <c r="LR10">
        <v>7.9704640592362583E-3</v>
      </c>
      <c r="LS10">
        <v>7.6773612132059344E-3</v>
      </c>
      <c r="LT10">
        <v>7.6778510965782127E-3</v>
      </c>
      <c r="LU10">
        <v>7.8429478008738094E-3</v>
      </c>
      <c r="LV10">
        <v>7.6846736036979427E-3</v>
      </c>
      <c r="LW10">
        <v>7.6467001972241053E-3</v>
      </c>
      <c r="LX10">
        <v>7.7587972897546304E-3</v>
      </c>
      <c r="LY10">
        <v>7.60709129603321E-3</v>
      </c>
      <c r="LZ10">
        <v>7.6200469202060391E-3</v>
      </c>
      <c r="MA10">
        <v>7.9300086839217462E-3</v>
      </c>
      <c r="MB10">
        <v>7.8099619234889414E-3</v>
      </c>
      <c r="MC10">
        <v>7.709595715573469E-3</v>
      </c>
      <c r="MD10">
        <v>8.3059181984402874E-3</v>
      </c>
      <c r="ME10">
        <v>7.9853234102262253E-3</v>
      </c>
      <c r="MF10">
        <v>8.083915562135769E-3</v>
      </c>
      <c r="MG10">
        <v>8.4831178521047428E-3</v>
      </c>
      <c r="MH10">
        <v>8.5589582691905641E-3</v>
      </c>
      <c r="MI10">
        <v>8.6307595161590218E-3</v>
      </c>
      <c r="MJ10">
        <v>8.1709647685876997E-3</v>
      </c>
      <c r="MK10">
        <v>8.3375313164715317E-3</v>
      </c>
      <c r="ML10">
        <v>8.5403968414349985E-3</v>
      </c>
      <c r="MN10" s="5">
        <f t="shared" si="0"/>
        <v>7.4408886962806361E-3</v>
      </c>
    </row>
    <row r="11" spans="1:353" x14ac:dyDescent="0.2">
      <c r="A11" t="s">
        <v>48</v>
      </c>
      <c r="B11" t="s">
        <v>11</v>
      </c>
      <c r="C11">
        <v>53.86</v>
      </c>
      <c r="D11">
        <v>53.22</v>
      </c>
      <c r="E11">
        <v>55.62</v>
      </c>
      <c r="F11">
        <v>60</v>
      </c>
      <c r="G11">
        <v>59.57</v>
      </c>
      <c r="H11">
        <v>58.89</v>
      </c>
      <c r="I11">
        <v>57.92</v>
      </c>
      <c r="J11">
        <v>60</v>
      </c>
      <c r="K11">
        <v>62.33</v>
      </c>
      <c r="L11">
        <v>62.42</v>
      </c>
      <c r="M11">
        <v>62.19</v>
      </c>
      <c r="N11">
        <v>62.75</v>
      </c>
      <c r="O11">
        <v>62.92</v>
      </c>
      <c r="P11">
        <v>63.4</v>
      </c>
      <c r="Q11">
        <v>64.95</v>
      </c>
      <c r="R11">
        <v>66.08</v>
      </c>
      <c r="S11">
        <v>66.98</v>
      </c>
      <c r="T11">
        <v>64.510000000000005</v>
      </c>
      <c r="U11">
        <v>63.89</v>
      </c>
      <c r="V11">
        <v>62.51</v>
      </c>
      <c r="W11">
        <v>63.61</v>
      </c>
      <c r="X11">
        <v>62.53</v>
      </c>
      <c r="Y11">
        <v>61.17</v>
      </c>
      <c r="Z11">
        <v>60.68</v>
      </c>
      <c r="AA11">
        <v>59.11</v>
      </c>
      <c r="AB11">
        <v>60.66</v>
      </c>
      <c r="AC11">
        <v>58.7</v>
      </c>
      <c r="AD11">
        <v>60.94</v>
      </c>
      <c r="AE11">
        <v>62.53</v>
      </c>
      <c r="AF11">
        <v>61.84</v>
      </c>
      <c r="AG11">
        <v>61.69</v>
      </c>
      <c r="AH11">
        <v>62.55</v>
      </c>
      <c r="AI11">
        <v>60.32</v>
      </c>
      <c r="AJ11">
        <v>56.6</v>
      </c>
      <c r="AK11">
        <v>55.25</v>
      </c>
      <c r="AL11">
        <v>53.52</v>
      </c>
      <c r="AM11">
        <v>53.32</v>
      </c>
      <c r="AN11">
        <v>54.63</v>
      </c>
      <c r="AO11">
        <v>55.38</v>
      </c>
      <c r="AP11">
        <v>56.12</v>
      </c>
      <c r="AQ11">
        <v>57.95</v>
      </c>
      <c r="AR11">
        <v>58.27</v>
      </c>
      <c r="AS11">
        <v>63.15</v>
      </c>
      <c r="AT11">
        <v>63.41</v>
      </c>
      <c r="AU11">
        <v>64.290000000000006</v>
      </c>
      <c r="AV11">
        <v>63.01</v>
      </c>
      <c r="AW11">
        <v>64.989999999999995</v>
      </c>
      <c r="AX11">
        <v>65.02</v>
      </c>
      <c r="AY11">
        <v>62.75</v>
      </c>
      <c r="AZ11">
        <v>61.39</v>
      </c>
      <c r="BA11">
        <v>61.93</v>
      </c>
      <c r="BB11">
        <v>62.47</v>
      </c>
      <c r="BC11">
        <v>62.28</v>
      </c>
      <c r="BD11">
        <v>59.73</v>
      </c>
      <c r="BE11">
        <v>58.96</v>
      </c>
      <c r="BF11">
        <v>59.61</v>
      </c>
      <c r="BG11">
        <v>63.45</v>
      </c>
      <c r="BH11">
        <v>60.76</v>
      </c>
      <c r="BI11">
        <v>58.6</v>
      </c>
      <c r="BJ11">
        <v>60.35</v>
      </c>
      <c r="BK11">
        <v>63.54</v>
      </c>
      <c r="BL11">
        <v>63.76</v>
      </c>
      <c r="BM11">
        <v>63.87</v>
      </c>
      <c r="BN11">
        <v>62.86</v>
      </c>
      <c r="BO11">
        <v>62.01</v>
      </c>
      <c r="BP11">
        <v>61.32</v>
      </c>
      <c r="BQ11">
        <v>61.26</v>
      </c>
      <c r="BR11">
        <v>62.16</v>
      </c>
      <c r="BS11">
        <v>63.13</v>
      </c>
      <c r="BT11">
        <v>61.17</v>
      </c>
      <c r="BU11">
        <v>59.8</v>
      </c>
      <c r="BV11">
        <v>60.64</v>
      </c>
      <c r="BW11">
        <v>60.35</v>
      </c>
      <c r="BX11">
        <v>63.13</v>
      </c>
      <c r="BY11">
        <v>62.87</v>
      </c>
      <c r="BZ11">
        <v>61.43</v>
      </c>
      <c r="CA11">
        <v>59.9</v>
      </c>
      <c r="CB11">
        <v>60.83</v>
      </c>
      <c r="CC11">
        <v>64.2</v>
      </c>
      <c r="CD11">
        <v>64.040000000000006</v>
      </c>
      <c r="CE11">
        <v>65.739999999999995</v>
      </c>
      <c r="CF11">
        <v>65.400000000000006</v>
      </c>
      <c r="CG11">
        <v>68.88</v>
      </c>
      <c r="CH11">
        <v>69.64</v>
      </c>
      <c r="CI11">
        <v>69.900000000000006</v>
      </c>
      <c r="CJ11">
        <v>68.62</v>
      </c>
      <c r="CK11">
        <v>68.31</v>
      </c>
      <c r="CL11">
        <v>70.25</v>
      </c>
      <c r="CM11">
        <v>66.58</v>
      </c>
      <c r="CN11">
        <v>63.92</v>
      </c>
      <c r="CO11">
        <v>66.08</v>
      </c>
      <c r="CP11">
        <v>66.05</v>
      </c>
      <c r="CQ11">
        <v>64.55</v>
      </c>
      <c r="CR11">
        <v>64.2</v>
      </c>
      <c r="CS11">
        <v>63.47</v>
      </c>
      <c r="CT11">
        <v>63.51</v>
      </c>
      <c r="CU11">
        <v>61.22</v>
      </c>
      <c r="CV11">
        <v>58.75</v>
      </c>
      <c r="CW11">
        <v>58.82</v>
      </c>
      <c r="CX11">
        <v>60.04</v>
      </c>
      <c r="CY11">
        <v>58.39</v>
      </c>
      <c r="CZ11">
        <v>61.32</v>
      </c>
      <c r="DA11">
        <v>61.24</v>
      </c>
      <c r="DB11">
        <v>58.87</v>
      </c>
      <c r="DC11">
        <v>60.2</v>
      </c>
      <c r="DD11">
        <v>61.06</v>
      </c>
      <c r="DE11">
        <v>60.53</v>
      </c>
      <c r="DF11">
        <v>59.25</v>
      </c>
      <c r="DG11">
        <v>58.6</v>
      </c>
      <c r="DH11">
        <v>59.1</v>
      </c>
      <c r="DI11">
        <v>60.05</v>
      </c>
      <c r="DJ11">
        <v>61</v>
      </c>
      <c r="DK11">
        <v>62.65</v>
      </c>
      <c r="DL11">
        <v>62.53</v>
      </c>
      <c r="DM11">
        <v>62.84</v>
      </c>
      <c r="DN11">
        <v>63.21</v>
      </c>
      <c r="DO11">
        <v>63.61</v>
      </c>
      <c r="DP11">
        <v>63.76</v>
      </c>
      <c r="DQ11">
        <v>64.17</v>
      </c>
      <c r="DR11">
        <v>64.27</v>
      </c>
      <c r="DS11">
        <v>62.15</v>
      </c>
      <c r="DT11">
        <v>64.180000000000007</v>
      </c>
      <c r="DU11">
        <v>65.010000000000005</v>
      </c>
      <c r="DV11">
        <v>67.12</v>
      </c>
      <c r="DW11">
        <v>65.849999999999994</v>
      </c>
      <c r="DX11">
        <v>66.55</v>
      </c>
      <c r="DY11">
        <v>67.319999999999993</v>
      </c>
      <c r="DZ11">
        <v>66.91</v>
      </c>
      <c r="EA11">
        <v>67.430000000000007</v>
      </c>
      <c r="EB11">
        <v>67.48</v>
      </c>
      <c r="EC11">
        <v>65.81</v>
      </c>
      <c r="ED11">
        <v>65.58</v>
      </c>
      <c r="EE11">
        <v>65.94</v>
      </c>
      <c r="EF11">
        <v>64.650000000000006</v>
      </c>
      <c r="EG11">
        <v>63.65</v>
      </c>
      <c r="EH11">
        <v>67.05</v>
      </c>
      <c r="EI11">
        <v>64.92</v>
      </c>
      <c r="EJ11">
        <v>66.19</v>
      </c>
      <c r="EK11">
        <v>66.7</v>
      </c>
      <c r="EL11">
        <v>65.819999999999993</v>
      </c>
      <c r="EM11">
        <v>67.45</v>
      </c>
      <c r="EN11">
        <v>67.22</v>
      </c>
      <c r="EO11">
        <v>66.7</v>
      </c>
      <c r="EP11">
        <v>66.37</v>
      </c>
      <c r="EQ11">
        <v>68.319999999999993</v>
      </c>
      <c r="ER11">
        <v>68.89</v>
      </c>
      <c r="ES11">
        <v>70.290000000000006</v>
      </c>
      <c r="ET11">
        <v>70</v>
      </c>
      <c r="EU11">
        <v>70.53</v>
      </c>
      <c r="EV11">
        <v>68.959999999999994</v>
      </c>
      <c r="EW11">
        <v>68.92</v>
      </c>
      <c r="EX11">
        <v>70.790000000000006</v>
      </c>
      <c r="EY11">
        <v>69.790000000000006</v>
      </c>
      <c r="EZ11">
        <v>70.94</v>
      </c>
      <c r="FA11">
        <v>71.2</v>
      </c>
      <c r="FB11">
        <v>70.599999999999994</v>
      </c>
      <c r="FC11">
        <v>69.95</v>
      </c>
      <c r="FD11">
        <v>71.75</v>
      </c>
      <c r="FE11">
        <v>69.59</v>
      </c>
      <c r="FF11">
        <v>70.39</v>
      </c>
      <c r="FG11">
        <v>69.86</v>
      </c>
      <c r="FH11">
        <v>68.5</v>
      </c>
      <c r="FI11">
        <v>63.79</v>
      </c>
      <c r="FJ11">
        <v>65.489999999999995</v>
      </c>
      <c r="FK11">
        <v>65.819999999999993</v>
      </c>
      <c r="FL11">
        <v>63.77</v>
      </c>
      <c r="FM11">
        <v>67.5</v>
      </c>
      <c r="FN11">
        <v>67.28</v>
      </c>
      <c r="FO11">
        <v>64.16</v>
      </c>
      <c r="FP11">
        <v>65.73</v>
      </c>
      <c r="FQ11">
        <v>65.459999999999994</v>
      </c>
      <c r="FR11">
        <v>65.260000000000005</v>
      </c>
      <c r="FS11">
        <v>66.38</v>
      </c>
      <c r="FT11" s="4">
        <v>67</v>
      </c>
      <c r="FU11">
        <v>1.4588057592737187E-2</v>
      </c>
      <c r="FV11">
        <v>1.4769945566944791E-2</v>
      </c>
      <c r="FW11">
        <v>1.4624986046096607E-2</v>
      </c>
      <c r="FX11">
        <v>1.4914104354850671E-2</v>
      </c>
      <c r="FY11">
        <v>1.4905493141183477E-2</v>
      </c>
      <c r="FZ11">
        <v>1.4534238455628961E-2</v>
      </c>
      <c r="GA11">
        <v>1.4097576943878054E-2</v>
      </c>
      <c r="GB11">
        <v>1.4412668763345684E-2</v>
      </c>
      <c r="GC11">
        <v>1.4509212549769024E-2</v>
      </c>
      <c r="GD11">
        <v>1.4439069540987467E-2</v>
      </c>
      <c r="GE11">
        <v>1.4214189808650293E-2</v>
      </c>
      <c r="GF11">
        <v>1.4105900433211391E-2</v>
      </c>
      <c r="GG11">
        <v>1.4329088992396464E-2</v>
      </c>
      <c r="GH11">
        <v>1.4279755634528024E-2</v>
      </c>
      <c r="GI11">
        <v>1.42283521008991E-2</v>
      </c>
      <c r="GJ11">
        <v>1.5021051698524628E-2</v>
      </c>
      <c r="GK11">
        <v>1.5066460279898504E-2</v>
      </c>
      <c r="GL11">
        <v>1.4946266789769295E-2</v>
      </c>
      <c r="GM11">
        <v>1.4647129301766381E-2</v>
      </c>
      <c r="GN11">
        <v>1.464426463744938E-2</v>
      </c>
      <c r="GO11">
        <v>1.4451383856344029E-2</v>
      </c>
      <c r="GP11">
        <v>1.4608375891700583E-2</v>
      </c>
      <c r="GQ11">
        <v>1.4774285664501789E-2</v>
      </c>
      <c r="GR11">
        <v>1.4673656790819521E-2</v>
      </c>
      <c r="GS11">
        <v>1.4479852567591942E-2</v>
      </c>
      <c r="GT11">
        <v>1.4200604601803401E-2</v>
      </c>
      <c r="GU11">
        <v>1.4442644813749204E-2</v>
      </c>
      <c r="GV11">
        <v>1.4612496119418689E-2</v>
      </c>
      <c r="GW11">
        <v>1.44092364783013E-2</v>
      </c>
      <c r="GX11">
        <v>1.4525653285311425E-2</v>
      </c>
      <c r="GY11">
        <v>1.4480354955197828E-2</v>
      </c>
      <c r="GZ11">
        <v>1.4512931016133622E-2</v>
      </c>
      <c r="HA11">
        <v>1.457987257175767E-2</v>
      </c>
      <c r="HB11">
        <v>1.4709395441886991E-2</v>
      </c>
      <c r="HC11">
        <v>1.4159480186722433E-2</v>
      </c>
      <c r="HD11">
        <v>1.4148766319652463E-2</v>
      </c>
      <c r="HE11">
        <v>1.4045305976654069E-2</v>
      </c>
      <c r="HF11">
        <v>1.4450916336586104E-2</v>
      </c>
      <c r="HG11">
        <v>1.485190419777154E-2</v>
      </c>
      <c r="HH11">
        <v>1.5175008338112972E-2</v>
      </c>
      <c r="HI11">
        <v>1.489542958151876E-2</v>
      </c>
      <c r="HJ11">
        <v>1.4904848631064097E-2</v>
      </c>
      <c r="HK11">
        <v>1.5347847802489012E-2</v>
      </c>
      <c r="HL11">
        <v>1.5428729268328143E-2</v>
      </c>
      <c r="HM11">
        <v>1.543491870012474E-2</v>
      </c>
      <c r="HN11">
        <v>1.5529348956413705E-2</v>
      </c>
      <c r="HO11">
        <v>1.5565724912221588E-2</v>
      </c>
      <c r="HP11">
        <v>1.5400362896005826E-2</v>
      </c>
      <c r="HQ11">
        <v>1.5546745497827683E-2</v>
      </c>
      <c r="HR11">
        <v>1.5800898750440794E-2</v>
      </c>
      <c r="HS11">
        <v>1.5650668234711784E-2</v>
      </c>
      <c r="HT11">
        <v>1.5691440324921327E-2</v>
      </c>
      <c r="HU11">
        <v>1.5719549798320465E-2</v>
      </c>
      <c r="HV11">
        <v>1.6146250575265433E-2</v>
      </c>
      <c r="HW11">
        <v>1.6356592882788457E-2</v>
      </c>
      <c r="HX11">
        <v>1.608093801691127E-2</v>
      </c>
      <c r="HY11">
        <v>1.6910599771888118E-2</v>
      </c>
      <c r="HZ11">
        <v>1.7113541239421853E-2</v>
      </c>
      <c r="IA11">
        <v>1.7226839763291164E-2</v>
      </c>
      <c r="IB11">
        <v>1.6995837768272171E-2</v>
      </c>
      <c r="IC11">
        <v>1.7624093420008969E-2</v>
      </c>
      <c r="ID11">
        <v>1.7091214599491446E-2</v>
      </c>
      <c r="IE11">
        <v>1.6956216639257959E-2</v>
      </c>
      <c r="IF11">
        <v>1.672097507567101E-2</v>
      </c>
      <c r="IG11">
        <v>1.6844166010979746E-2</v>
      </c>
      <c r="IH11">
        <v>1.6792422987933778E-2</v>
      </c>
      <c r="II11">
        <v>1.701346146782335E-2</v>
      </c>
      <c r="IJ11">
        <v>1.6520596694635337E-2</v>
      </c>
      <c r="IK11">
        <v>1.6356261109225837E-2</v>
      </c>
      <c r="IL11">
        <v>1.6412353867669382E-2</v>
      </c>
      <c r="IM11">
        <v>1.6484255715652027E-2</v>
      </c>
      <c r="IN11">
        <v>1.6557080654697073E-2</v>
      </c>
      <c r="IO11">
        <v>1.6490233908463603E-2</v>
      </c>
      <c r="IP11">
        <v>1.6597080422738726E-2</v>
      </c>
      <c r="IQ11">
        <v>1.6915233085619041E-2</v>
      </c>
      <c r="IR11">
        <v>1.697658161029688E-2</v>
      </c>
      <c r="IS11">
        <v>1.6901650444607289E-2</v>
      </c>
      <c r="IT11">
        <v>1.7523896743027855E-2</v>
      </c>
      <c r="IU11">
        <v>1.7756188528716729E-2</v>
      </c>
      <c r="IV11">
        <v>1.797755170274613E-2</v>
      </c>
      <c r="IW11">
        <v>1.7785737462224695E-2</v>
      </c>
      <c r="IX11">
        <v>1.7603807811509647E-2</v>
      </c>
      <c r="IY11">
        <v>1.8328314359312169E-2</v>
      </c>
      <c r="IZ11">
        <v>1.8602053720869378E-2</v>
      </c>
      <c r="JA11">
        <v>1.8258968812995598E-2</v>
      </c>
      <c r="JB11">
        <v>1.8341237268662314E-2</v>
      </c>
      <c r="JC11">
        <v>1.8044839343635957E-2</v>
      </c>
      <c r="JD11">
        <v>1.8188412873436716E-2</v>
      </c>
      <c r="JE11">
        <v>1.7425759060473917E-2</v>
      </c>
      <c r="JF11">
        <v>1.7311503299032523E-2</v>
      </c>
      <c r="JG11">
        <v>1.7310485723299067E-2</v>
      </c>
      <c r="JH11">
        <v>1.7460072108984297E-2</v>
      </c>
      <c r="JI11">
        <v>1.7112670510757093E-2</v>
      </c>
      <c r="JJ11">
        <v>1.6504160487306057E-2</v>
      </c>
      <c r="JK11">
        <v>1.6058304911289841E-2</v>
      </c>
      <c r="JL11">
        <v>1.6140419286004522E-2</v>
      </c>
      <c r="JM11">
        <v>1.6222710337408727E-2</v>
      </c>
      <c r="JN11">
        <v>1.5268375809781534E-2</v>
      </c>
      <c r="JO11">
        <v>1.532982317682542E-2</v>
      </c>
      <c r="JP11">
        <v>1.5461456715590792E-2</v>
      </c>
      <c r="JQ11">
        <v>1.5226071692791374E-2</v>
      </c>
      <c r="JR11">
        <v>1.5119222406029635E-2</v>
      </c>
      <c r="JS11">
        <v>1.4815827981589298E-2</v>
      </c>
      <c r="JT11">
        <v>1.4208007193588924E-2</v>
      </c>
      <c r="JU11">
        <v>1.444304933033865E-2</v>
      </c>
      <c r="JV11">
        <v>1.4541317080124939E-2</v>
      </c>
      <c r="JW11">
        <v>1.4398146664157589E-2</v>
      </c>
      <c r="JX11">
        <v>1.4196979806211776E-2</v>
      </c>
      <c r="JY11">
        <v>1.4045079046341103E-2</v>
      </c>
      <c r="JZ11">
        <v>1.428351244236057E-2</v>
      </c>
      <c r="KA11">
        <v>1.4504156729603264E-2</v>
      </c>
      <c r="KB11">
        <v>1.4563022831219814E-2</v>
      </c>
      <c r="KC11">
        <v>1.4965226312869569E-2</v>
      </c>
      <c r="KD11">
        <v>1.453897287083388E-2</v>
      </c>
      <c r="KE11">
        <v>1.4569768864145301E-2</v>
      </c>
      <c r="KF11">
        <v>1.4491420209010732E-2</v>
      </c>
      <c r="KG11">
        <v>1.4619597014079116E-2</v>
      </c>
      <c r="KH11">
        <v>1.442039488866809E-2</v>
      </c>
      <c r="KI11">
        <v>1.4459221309196404E-2</v>
      </c>
      <c r="KJ11">
        <v>1.4655441735128305E-2</v>
      </c>
      <c r="KK11">
        <v>1.4215989389157633E-2</v>
      </c>
      <c r="KL11">
        <v>1.4203571326063577E-2</v>
      </c>
      <c r="KM11">
        <v>1.3969261727538349E-2</v>
      </c>
      <c r="KN11">
        <v>1.4494925116512895E-2</v>
      </c>
      <c r="KO11">
        <v>1.4441940013250188E-2</v>
      </c>
      <c r="KP11">
        <v>1.4619372901421512E-2</v>
      </c>
      <c r="KQ11">
        <v>1.5047967340671344E-2</v>
      </c>
      <c r="KR11">
        <v>1.5010794013551874E-2</v>
      </c>
      <c r="KS11">
        <v>1.5314473484028977E-2</v>
      </c>
      <c r="KT11">
        <v>1.5337699387566545E-2</v>
      </c>
      <c r="KU11">
        <v>1.5425618973621009E-2</v>
      </c>
      <c r="KV11">
        <v>1.5300540115545654E-2</v>
      </c>
      <c r="KW11">
        <v>1.5100988204237416E-2</v>
      </c>
      <c r="KX11">
        <v>1.5105636960143359E-2</v>
      </c>
      <c r="KY11">
        <v>1.4798798282755234E-2</v>
      </c>
      <c r="KZ11">
        <v>1.5370423137065973E-2</v>
      </c>
      <c r="LA11">
        <v>1.5320192457683596E-2</v>
      </c>
      <c r="LB11">
        <v>1.5444449385877473E-2</v>
      </c>
      <c r="LC11">
        <v>1.5597082719703512E-2</v>
      </c>
      <c r="LD11">
        <v>1.5368779520954421E-2</v>
      </c>
      <c r="LE11">
        <v>1.5729630560883612E-2</v>
      </c>
      <c r="LF11">
        <v>1.5379235800330305E-2</v>
      </c>
      <c r="LG11">
        <v>1.5183655335291417E-2</v>
      </c>
      <c r="LH11">
        <v>1.4881719930879781E-2</v>
      </c>
      <c r="LI11">
        <v>1.5279804986153804E-2</v>
      </c>
      <c r="LJ11">
        <v>1.5356280104857227E-2</v>
      </c>
      <c r="LK11">
        <v>1.5677614501500108E-2</v>
      </c>
      <c r="LL11">
        <v>1.5416731211260444E-2</v>
      </c>
      <c r="LM11">
        <v>1.5372096048377549E-2</v>
      </c>
      <c r="LN11">
        <v>1.5455076928156373E-2</v>
      </c>
      <c r="LO11">
        <v>1.5647580275584175E-2</v>
      </c>
      <c r="LP11">
        <v>1.5921104414197824E-2</v>
      </c>
      <c r="LQ11">
        <v>1.5931745213182916E-2</v>
      </c>
      <c r="LR11">
        <v>1.5911612874060784E-2</v>
      </c>
      <c r="LS11">
        <v>1.6121371535449819E-2</v>
      </c>
      <c r="LT11">
        <v>1.6021672544767215E-2</v>
      </c>
      <c r="LU11">
        <v>1.6096111880755916E-2</v>
      </c>
      <c r="LV11">
        <v>1.6055404263450992E-2</v>
      </c>
      <c r="LW11">
        <v>1.558283945889654E-2</v>
      </c>
      <c r="LX11">
        <v>1.5608977498089732E-2</v>
      </c>
      <c r="LY11">
        <v>1.5503192728833206E-2</v>
      </c>
      <c r="LZ11">
        <v>1.5730584122422581E-2</v>
      </c>
      <c r="MA11">
        <v>1.5519585427451727E-2</v>
      </c>
      <c r="MB11">
        <v>1.546791009663325E-2</v>
      </c>
      <c r="MC11">
        <v>1.5492390366557257E-2</v>
      </c>
      <c r="MD11">
        <v>1.5503889785770036E-2</v>
      </c>
      <c r="ME11">
        <v>1.5929862450012867E-2</v>
      </c>
      <c r="MF11">
        <v>1.5780940215873954E-2</v>
      </c>
      <c r="MG11">
        <v>1.5663865178086097E-2</v>
      </c>
      <c r="MH11">
        <v>1.5727843673876113E-2</v>
      </c>
      <c r="MI11">
        <v>1.5433699589886668E-2</v>
      </c>
      <c r="MJ11">
        <v>1.5235302117054018E-2</v>
      </c>
      <c r="MK11">
        <v>1.5297558089529418E-2</v>
      </c>
      <c r="ML11">
        <v>1.5325542996962312E-2</v>
      </c>
      <c r="MN11" s="5">
        <f t="shared" si="0"/>
        <v>1.552518995548355E-2</v>
      </c>
    </row>
    <row r="12" spans="1:353" x14ac:dyDescent="0.2">
      <c r="A12" t="s">
        <v>123</v>
      </c>
      <c r="B12" t="s">
        <v>11</v>
      </c>
      <c r="C12">
        <v>137.4</v>
      </c>
      <c r="D12">
        <v>137.80000000000001</v>
      </c>
      <c r="E12">
        <v>146.65</v>
      </c>
      <c r="F12">
        <v>155.65</v>
      </c>
      <c r="G12">
        <v>159.05000000000001</v>
      </c>
      <c r="H12">
        <v>157.6</v>
      </c>
      <c r="I12">
        <v>156.05000000000001</v>
      </c>
      <c r="J12">
        <v>157.6</v>
      </c>
      <c r="K12">
        <v>162.25</v>
      </c>
      <c r="L12">
        <v>165.6</v>
      </c>
      <c r="M12">
        <v>171.75</v>
      </c>
      <c r="N12">
        <v>172.1</v>
      </c>
      <c r="O12">
        <v>172.15</v>
      </c>
      <c r="P12">
        <v>172.7</v>
      </c>
      <c r="Q12">
        <v>178.95</v>
      </c>
      <c r="R12">
        <v>176.3</v>
      </c>
      <c r="S12">
        <v>175.75</v>
      </c>
      <c r="T12">
        <v>170.45</v>
      </c>
      <c r="U12">
        <v>173.45</v>
      </c>
      <c r="V12">
        <v>168.4</v>
      </c>
      <c r="W12">
        <v>174.8</v>
      </c>
      <c r="X12">
        <v>171.95</v>
      </c>
      <c r="Y12">
        <v>166.65</v>
      </c>
      <c r="Z12">
        <v>165.65</v>
      </c>
      <c r="AA12">
        <v>161.80000000000001</v>
      </c>
      <c r="AB12">
        <v>168.65</v>
      </c>
      <c r="AC12">
        <v>158.35</v>
      </c>
      <c r="AD12">
        <v>164.65</v>
      </c>
      <c r="AE12">
        <v>170.35</v>
      </c>
      <c r="AF12">
        <v>169.4</v>
      </c>
      <c r="AG12">
        <v>170.35</v>
      </c>
      <c r="AH12">
        <v>176.95</v>
      </c>
      <c r="AI12">
        <v>166.25</v>
      </c>
      <c r="AJ12">
        <v>154.19999999999999</v>
      </c>
      <c r="AK12">
        <v>152.80000000000001</v>
      </c>
      <c r="AL12">
        <v>145.75</v>
      </c>
      <c r="AM12">
        <v>145.30000000000001</v>
      </c>
      <c r="AN12">
        <v>146.75</v>
      </c>
      <c r="AO12">
        <v>151.9</v>
      </c>
      <c r="AP12">
        <v>155.55000000000001</v>
      </c>
      <c r="AQ12">
        <v>164</v>
      </c>
      <c r="AR12">
        <v>166.05</v>
      </c>
      <c r="AS12">
        <v>173.6</v>
      </c>
      <c r="AT12">
        <v>166.05</v>
      </c>
      <c r="AU12">
        <v>167</v>
      </c>
      <c r="AV12">
        <v>165.9</v>
      </c>
      <c r="AW12">
        <v>168.75</v>
      </c>
      <c r="AX12">
        <v>168.75</v>
      </c>
      <c r="AY12">
        <v>159.25</v>
      </c>
      <c r="AZ12">
        <v>154.44999999999999</v>
      </c>
      <c r="BA12">
        <v>157.75</v>
      </c>
      <c r="BB12">
        <v>156.69999999999999</v>
      </c>
      <c r="BC12">
        <v>155.30000000000001</v>
      </c>
      <c r="BD12">
        <v>149.6</v>
      </c>
      <c r="BE12">
        <v>145.80000000000001</v>
      </c>
      <c r="BF12">
        <v>150.5</v>
      </c>
      <c r="BG12">
        <v>157.55000000000001</v>
      </c>
      <c r="BH12">
        <v>153.19999999999999</v>
      </c>
      <c r="BI12">
        <v>150.15</v>
      </c>
      <c r="BJ12">
        <v>154.65</v>
      </c>
      <c r="BK12">
        <v>156.65</v>
      </c>
      <c r="BL12">
        <v>155.69999999999999</v>
      </c>
      <c r="BM12">
        <v>156.25</v>
      </c>
      <c r="BN12">
        <v>159.05000000000001</v>
      </c>
      <c r="BO12">
        <v>156.69999999999999</v>
      </c>
      <c r="BP12">
        <v>154.69999999999999</v>
      </c>
      <c r="BQ12">
        <v>154.69999999999999</v>
      </c>
      <c r="BR12">
        <v>158.65</v>
      </c>
      <c r="BS12">
        <v>163.44999999999999</v>
      </c>
      <c r="BT12">
        <v>158.44999999999999</v>
      </c>
      <c r="BU12">
        <v>157.75</v>
      </c>
      <c r="BV12">
        <v>159.55000000000001</v>
      </c>
      <c r="BW12">
        <v>160.65</v>
      </c>
      <c r="BX12">
        <v>166.9</v>
      </c>
      <c r="BY12">
        <v>168.1</v>
      </c>
      <c r="BZ12">
        <v>163.4</v>
      </c>
      <c r="CA12">
        <v>161.35</v>
      </c>
      <c r="CB12">
        <v>164.3</v>
      </c>
      <c r="CC12">
        <v>172.45</v>
      </c>
      <c r="CD12">
        <v>172.8</v>
      </c>
      <c r="CE12">
        <v>174.4</v>
      </c>
      <c r="CF12">
        <v>174.55</v>
      </c>
      <c r="CG12">
        <v>170.25</v>
      </c>
      <c r="CH12">
        <v>171.95</v>
      </c>
      <c r="CI12">
        <v>175.75</v>
      </c>
      <c r="CJ12">
        <v>171.7</v>
      </c>
      <c r="CK12">
        <v>171.3</v>
      </c>
      <c r="CL12">
        <v>174.55</v>
      </c>
      <c r="CM12">
        <v>167.15</v>
      </c>
      <c r="CN12">
        <v>164.6</v>
      </c>
      <c r="CO12">
        <v>169</v>
      </c>
      <c r="CP12">
        <v>168.1</v>
      </c>
      <c r="CQ12">
        <v>163.25</v>
      </c>
      <c r="CR12">
        <v>167.9</v>
      </c>
      <c r="CS12">
        <v>167.2</v>
      </c>
      <c r="CT12">
        <v>166</v>
      </c>
      <c r="CU12">
        <v>165.1</v>
      </c>
      <c r="CV12">
        <v>157.15</v>
      </c>
      <c r="CW12">
        <v>159.4</v>
      </c>
      <c r="CX12">
        <v>161.85</v>
      </c>
      <c r="CY12">
        <v>158.85</v>
      </c>
      <c r="CZ12">
        <v>167.2</v>
      </c>
      <c r="DA12">
        <v>169.1</v>
      </c>
      <c r="DB12">
        <v>172.55</v>
      </c>
      <c r="DC12">
        <v>173.4</v>
      </c>
      <c r="DD12">
        <v>170.25</v>
      </c>
      <c r="DE12">
        <v>171.45</v>
      </c>
      <c r="DF12">
        <v>170.05</v>
      </c>
      <c r="DG12">
        <v>171.3</v>
      </c>
      <c r="DH12">
        <v>171.05</v>
      </c>
      <c r="DI12">
        <v>170.1</v>
      </c>
      <c r="DJ12">
        <v>176.1</v>
      </c>
      <c r="DK12">
        <v>175.55</v>
      </c>
      <c r="DL12">
        <v>176.45</v>
      </c>
      <c r="DM12">
        <v>177.35</v>
      </c>
      <c r="DN12">
        <v>177.45</v>
      </c>
      <c r="DO12">
        <v>177.85</v>
      </c>
      <c r="DP12">
        <v>180.15</v>
      </c>
      <c r="DQ12">
        <v>180.7</v>
      </c>
      <c r="DR12">
        <v>181.05</v>
      </c>
      <c r="DS12">
        <v>180.8</v>
      </c>
      <c r="DT12">
        <v>182.85</v>
      </c>
      <c r="DU12">
        <v>188.55</v>
      </c>
      <c r="DV12">
        <v>190.05</v>
      </c>
      <c r="DW12">
        <v>187.1</v>
      </c>
      <c r="DX12">
        <v>189.1</v>
      </c>
      <c r="DY12">
        <v>192.9</v>
      </c>
      <c r="DZ12">
        <v>190.05</v>
      </c>
      <c r="EA12">
        <v>191</v>
      </c>
      <c r="EB12">
        <v>188.1</v>
      </c>
      <c r="EC12">
        <v>182.4</v>
      </c>
      <c r="ED12">
        <v>179.35</v>
      </c>
      <c r="EE12">
        <v>184.15</v>
      </c>
      <c r="EF12">
        <v>180.9</v>
      </c>
      <c r="EG12">
        <v>176.05</v>
      </c>
      <c r="EH12">
        <v>176.55</v>
      </c>
      <c r="EI12">
        <v>173.6</v>
      </c>
      <c r="EJ12">
        <v>175.4</v>
      </c>
      <c r="EK12">
        <v>178.05</v>
      </c>
      <c r="EL12">
        <v>177.95</v>
      </c>
      <c r="EM12">
        <v>178.6</v>
      </c>
      <c r="EN12">
        <v>178.9</v>
      </c>
      <c r="EO12">
        <v>180.95</v>
      </c>
      <c r="EP12">
        <v>179.9</v>
      </c>
      <c r="EQ12">
        <v>180.75</v>
      </c>
      <c r="ER12">
        <v>188.5</v>
      </c>
      <c r="ES12">
        <v>185.55</v>
      </c>
      <c r="ET12">
        <v>190.2</v>
      </c>
      <c r="EU12">
        <v>192.6</v>
      </c>
      <c r="EV12">
        <v>186.2</v>
      </c>
      <c r="EW12">
        <v>185.4</v>
      </c>
      <c r="EX12">
        <v>187.2</v>
      </c>
      <c r="EY12">
        <v>184.6</v>
      </c>
      <c r="EZ12">
        <v>188.4</v>
      </c>
      <c r="FA12">
        <v>187.25</v>
      </c>
      <c r="FB12">
        <v>186.8</v>
      </c>
      <c r="FC12">
        <v>184.95</v>
      </c>
      <c r="FD12">
        <v>186.9</v>
      </c>
      <c r="FE12">
        <v>184.05</v>
      </c>
      <c r="FF12">
        <v>185.8</v>
      </c>
      <c r="FG12">
        <v>182.6</v>
      </c>
      <c r="FH12">
        <v>180.65</v>
      </c>
      <c r="FI12">
        <v>172.35</v>
      </c>
      <c r="FJ12">
        <v>176.8</v>
      </c>
      <c r="FK12">
        <v>178.7</v>
      </c>
      <c r="FL12">
        <v>171.1</v>
      </c>
      <c r="FM12">
        <v>181.65</v>
      </c>
      <c r="FN12">
        <v>180.05</v>
      </c>
      <c r="FO12">
        <v>175.95</v>
      </c>
      <c r="FP12">
        <v>183.35</v>
      </c>
      <c r="FQ12">
        <v>190.25</v>
      </c>
      <c r="FR12">
        <v>191.15</v>
      </c>
      <c r="FS12">
        <v>191.4</v>
      </c>
      <c r="FT12" s="4">
        <v>196.9</v>
      </c>
      <c r="FU12">
        <v>3.2374838354515365E-2</v>
      </c>
      <c r="FV12">
        <v>3.3269249036597698E-2</v>
      </c>
      <c r="FW12">
        <v>3.35456567641041E-2</v>
      </c>
      <c r="FX12">
        <v>3.3657728898648334E-2</v>
      </c>
      <c r="FY12">
        <v>3.4621204894267489E-2</v>
      </c>
      <c r="FZ12">
        <v>3.3908005277281321E-2</v>
      </c>
      <c r="GA12">
        <v>3.3111205717779098E-2</v>
      </c>
      <c r="GB12">
        <v>3.3002335158774716E-2</v>
      </c>
      <c r="GC12">
        <v>3.2925071255762134E-2</v>
      </c>
      <c r="GD12">
        <v>3.3394202644092992E-2</v>
      </c>
      <c r="GE12">
        <v>3.4221071328225883E-2</v>
      </c>
      <c r="GF12">
        <v>3.3725877350814566E-2</v>
      </c>
      <c r="GG12">
        <v>3.4176862808989204E-2</v>
      </c>
      <c r="GH12">
        <v>3.3909325978252469E-2</v>
      </c>
      <c r="GI12">
        <v>3.4174522353575591E-2</v>
      </c>
      <c r="GJ12">
        <v>3.4936381463975485E-2</v>
      </c>
      <c r="GK12">
        <v>3.4463289128730416E-2</v>
      </c>
      <c r="GL12">
        <v>3.4426906169456171E-2</v>
      </c>
      <c r="GM12">
        <v>3.4664842679515952E-2</v>
      </c>
      <c r="GN12">
        <v>3.4391843732244201E-2</v>
      </c>
      <c r="GO12">
        <v>3.4619498445350803E-2</v>
      </c>
      <c r="GP12">
        <v>3.4925051641061577E-2</v>
      </c>
      <c r="GQ12">
        <v>3.4441931197447824E-2</v>
      </c>
      <c r="GR12">
        <v>3.4276651618612625E-2</v>
      </c>
      <c r="GS12">
        <v>3.3871921499639919E-2</v>
      </c>
      <c r="GT12">
        <v>3.3740297768794003E-2</v>
      </c>
      <c r="GU12">
        <v>3.3295445758478905E-2</v>
      </c>
      <c r="GV12">
        <v>3.3739747670021594E-2</v>
      </c>
      <c r="GW12">
        <v>3.3546932466003772E-2</v>
      </c>
      <c r="GX12">
        <v>3.4004605054088664E-2</v>
      </c>
      <c r="GY12">
        <v>3.4171552611716949E-2</v>
      </c>
      <c r="GZ12">
        <v>3.5086214991353698E-2</v>
      </c>
      <c r="HA12">
        <v>3.4340940547980932E-2</v>
      </c>
      <c r="HB12">
        <v>3.4246871352988727E-2</v>
      </c>
      <c r="HC12">
        <v>3.3465438371933991E-2</v>
      </c>
      <c r="HD12">
        <v>3.2928289309645892E-2</v>
      </c>
      <c r="HE12">
        <v>3.2708815311637954E-2</v>
      </c>
      <c r="HF12">
        <v>3.3174197999419057E-2</v>
      </c>
      <c r="HG12">
        <v>3.4813292409010536E-2</v>
      </c>
      <c r="HH12">
        <v>3.5945077785632558E-2</v>
      </c>
      <c r="HI12">
        <v>3.6024799863227562E-2</v>
      </c>
      <c r="HJ12">
        <v>3.6406881751766401E-2</v>
      </c>
      <c r="HK12">
        <v>3.6164786147847384E-2</v>
      </c>
      <c r="HL12">
        <v>3.4631662203366463E-2</v>
      </c>
      <c r="HM12">
        <v>3.4366827514366864E-2</v>
      </c>
      <c r="HN12">
        <v>3.5056598717083047E-2</v>
      </c>
      <c r="HO12">
        <v>3.46534292021232E-2</v>
      </c>
      <c r="HP12">
        <v>3.4269470414033186E-2</v>
      </c>
      <c r="HQ12">
        <v>3.3828662095845549E-2</v>
      </c>
      <c r="HR12">
        <v>3.4158078030454092E-2</v>
      </c>
      <c r="HS12">
        <v>3.4254886277257798E-2</v>
      </c>
      <c r="HT12">
        <v>3.3820627168684926E-2</v>
      </c>
      <c r="HU12">
        <v>3.3680948439944083E-2</v>
      </c>
      <c r="HV12">
        <v>3.4761398326181102E-2</v>
      </c>
      <c r="HW12">
        <v>3.4767972439144139E-2</v>
      </c>
      <c r="HX12">
        <v>3.4899180376441026E-2</v>
      </c>
      <c r="HY12">
        <v>3.6093771413240959E-2</v>
      </c>
      <c r="HZ12">
        <v>3.7090898782515737E-2</v>
      </c>
      <c r="IA12">
        <v>3.7941963859342322E-2</v>
      </c>
      <c r="IB12">
        <v>3.7437056789623724E-2</v>
      </c>
      <c r="IC12">
        <v>3.7348782253583436E-2</v>
      </c>
      <c r="ID12">
        <v>3.5875643756731058E-2</v>
      </c>
      <c r="IE12">
        <v>3.5656485780201613E-2</v>
      </c>
      <c r="IF12">
        <v>3.6379070514436784E-2</v>
      </c>
      <c r="IG12">
        <v>3.6600538951418106E-2</v>
      </c>
      <c r="IH12">
        <v>3.642774058337727E-2</v>
      </c>
      <c r="II12">
        <v>3.6943386661590291E-2</v>
      </c>
      <c r="IJ12">
        <v>3.6256468677009379E-2</v>
      </c>
      <c r="IK12">
        <v>3.6413621438810488E-2</v>
      </c>
      <c r="IL12">
        <v>3.65557196181353E-2</v>
      </c>
      <c r="IM12">
        <v>3.7391098926800842E-2</v>
      </c>
      <c r="IN12">
        <v>3.7458646651813171E-2</v>
      </c>
      <c r="IO12">
        <v>3.7690981732250259E-2</v>
      </c>
      <c r="IP12">
        <v>3.767553463680072E-2</v>
      </c>
      <c r="IQ12">
        <v>3.8833757814009509E-2</v>
      </c>
      <c r="IR12">
        <v>3.8815370492603876E-2</v>
      </c>
      <c r="IS12">
        <v>3.913390769288997E-2</v>
      </c>
      <c r="IT12">
        <v>4.0684818781515766E-2</v>
      </c>
      <c r="IU12">
        <v>4.0997735725686865E-2</v>
      </c>
      <c r="IV12">
        <v>4.1484600042137131E-2</v>
      </c>
      <c r="IW12">
        <v>4.0350842246972024E-2</v>
      </c>
      <c r="IX12">
        <v>4.0180253219803209E-2</v>
      </c>
      <c r="IY12">
        <v>3.8741858737151198E-2</v>
      </c>
      <c r="IZ12">
        <v>3.9279708663717279E-2</v>
      </c>
      <c r="JA12">
        <v>3.9260728223448366E-2</v>
      </c>
      <c r="JB12">
        <v>3.9247514317014391E-2</v>
      </c>
      <c r="JC12">
        <v>3.8698135724824681E-2</v>
      </c>
      <c r="JD12">
        <v>3.864846721678581E-2</v>
      </c>
      <c r="JE12">
        <v>3.7412630182989542E-2</v>
      </c>
      <c r="JF12">
        <v>3.8123414712243446E-2</v>
      </c>
      <c r="JG12">
        <v>3.7860807329179166E-2</v>
      </c>
      <c r="JH12">
        <v>3.8001861472578134E-2</v>
      </c>
      <c r="JI12">
        <v>3.7044134115073915E-2</v>
      </c>
      <c r="JJ12">
        <v>3.6944842733157159E-2</v>
      </c>
      <c r="JK12">
        <v>3.6208638147738351E-2</v>
      </c>
      <c r="JL12">
        <v>3.6109834978300885E-2</v>
      </c>
      <c r="JM12">
        <v>3.744741794337722E-2</v>
      </c>
      <c r="JN12">
        <v>3.4957798233193157E-2</v>
      </c>
      <c r="JO12">
        <v>3.5560858168156656E-2</v>
      </c>
      <c r="JP12">
        <v>3.5677483976178363E-2</v>
      </c>
      <c r="JQ12">
        <v>3.5457523948242635E-2</v>
      </c>
      <c r="JR12">
        <v>3.528867671825766E-2</v>
      </c>
      <c r="JS12">
        <v>3.5019193761448443E-2</v>
      </c>
      <c r="JT12">
        <v>3.5647238084820294E-2</v>
      </c>
      <c r="JU12">
        <v>3.5610927656054892E-2</v>
      </c>
      <c r="JV12">
        <v>3.4717539336822797E-2</v>
      </c>
      <c r="JW12">
        <v>3.4935430383739308E-2</v>
      </c>
      <c r="JX12">
        <v>3.4904139475214029E-2</v>
      </c>
      <c r="JY12">
        <v>3.5170344630346566E-2</v>
      </c>
      <c r="JZ12">
        <v>3.5413047691606345E-2</v>
      </c>
      <c r="KA12">
        <v>3.5194635776811214E-2</v>
      </c>
      <c r="KB12">
        <v>3.6014197389518381E-2</v>
      </c>
      <c r="KC12">
        <v>3.5921605297062238E-2</v>
      </c>
      <c r="KD12">
        <v>3.5144684538604087E-2</v>
      </c>
      <c r="KE12">
        <v>3.5235986380041703E-2</v>
      </c>
      <c r="KF12">
        <v>3.4861006203408422E-2</v>
      </c>
      <c r="KG12">
        <v>3.5026974836077626E-2</v>
      </c>
      <c r="KH12">
        <v>3.4914181577698974E-2</v>
      </c>
      <c r="KI12">
        <v>3.4903805755362734E-2</v>
      </c>
      <c r="KJ12">
        <v>3.5390842978910979E-2</v>
      </c>
      <c r="KK12">
        <v>3.5451625151103984E-2</v>
      </c>
      <c r="KL12">
        <v>3.4689223081100146E-2</v>
      </c>
      <c r="KM12">
        <v>3.473134402704859E-2</v>
      </c>
      <c r="KN12">
        <v>3.5183064702517593E-2</v>
      </c>
      <c r="KO12">
        <v>3.5193174571542508E-2</v>
      </c>
      <c r="KP12">
        <v>3.5627644632460737E-2</v>
      </c>
      <c r="KQ12">
        <v>3.6217242838361932E-2</v>
      </c>
      <c r="KR12">
        <v>3.5812112011949206E-2</v>
      </c>
      <c r="KS12">
        <v>3.6211419776219333E-2</v>
      </c>
      <c r="KT12">
        <v>3.5689233305260394E-2</v>
      </c>
      <c r="KU12">
        <v>3.5689364767577204E-2</v>
      </c>
      <c r="KV12">
        <v>3.4935292429303794E-2</v>
      </c>
      <c r="KW12">
        <v>3.5209171109330903E-2</v>
      </c>
      <c r="KX12">
        <v>3.5288787206045488E-2</v>
      </c>
      <c r="KY12">
        <v>3.4173678101743321E-2</v>
      </c>
      <c r="KZ12">
        <v>3.3789550588759237E-2</v>
      </c>
      <c r="LA12">
        <v>3.4202912010734755E-2</v>
      </c>
      <c r="LB12">
        <v>3.4169395061537371E-2</v>
      </c>
      <c r="LC12">
        <v>3.476059261636158E-2</v>
      </c>
      <c r="LD12">
        <v>3.4696050771021135E-2</v>
      </c>
      <c r="LE12">
        <v>3.4779118719328511E-2</v>
      </c>
      <c r="LF12">
        <v>3.4188596198648467E-2</v>
      </c>
      <c r="LG12">
        <v>3.4406759435620861E-2</v>
      </c>
      <c r="LH12">
        <v>3.3693579640200762E-2</v>
      </c>
      <c r="LI12">
        <v>3.3766258455340432E-2</v>
      </c>
      <c r="LJ12">
        <v>3.5100106395085359E-2</v>
      </c>
      <c r="LK12">
        <v>3.4571214327744161E-2</v>
      </c>
      <c r="LL12">
        <v>3.499226148755058E-2</v>
      </c>
      <c r="LM12">
        <v>3.5065717218914785E-2</v>
      </c>
      <c r="LN12">
        <v>3.4859536470560885E-2</v>
      </c>
      <c r="LO12">
        <v>3.5162493291348913E-2</v>
      </c>
      <c r="LP12">
        <v>3.5170224105124819E-2</v>
      </c>
      <c r="LQ12">
        <v>3.5202204679715327E-2</v>
      </c>
      <c r="LR12">
        <v>3.5299774519575257E-2</v>
      </c>
      <c r="LS12">
        <v>3.541700499119773E-2</v>
      </c>
      <c r="LT12">
        <v>3.5411802641733478E-2</v>
      </c>
      <c r="LU12">
        <v>3.5551310295960606E-2</v>
      </c>
      <c r="LV12">
        <v>3.493627956854041E-2</v>
      </c>
      <c r="LW12">
        <v>3.4442220175500637E-2</v>
      </c>
      <c r="LX12">
        <v>3.4432198709354898E-2</v>
      </c>
      <c r="LY12">
        <v>3.3864829618396576E-2</v>
      </c>
      <c r="LZ12">
        <v>3.4669517769807034E-2</v>
      </c>
      <c r="MA12">
        <v>3.5042441614197166E-2</v>
      </c>
      <c r="MB12">
        <v>3.4897512093131425E-2</v>
      </c>
      <c r="MC12">
        <v>3.5152181746666331E-2</v>
      </c>
      <c r="MD12">
        <v>3.4764936776054467E-2</v>
      </c>
      <c r="ME12">
        <v>3.5827032206238243E-2</v>
      </c>
      <c r="MF12">
        <v>3.5300557938182126E-2</v>
      </c>
      <c r="MG12">
        <v>3.5905865891100494E-2</v>
      </c>
      <c r="MH12">
        <v>3.6671444561069265E-2</v>
      </c>
      <c r="MI12">
        <v>3.7493869137282761E-2</v>
      </c>
      <c r="MJ12">
        <v>3.731012851101162E-2</v>
      </c>
      <c r="MK12">
        <v>3.694653797977826E-2</v>
      </c>
      <c r="ML12">
        <v>3.7725389956912131E-2</v>
      </c>
      <c r="MN12" s="5">
        <f t="shared" si="0"/>
        <v>3.5502574735629323E-2</v>
      </c>
    </row>
    <row r="13" spans="1:353" x14ac:dyDescent="0.2">
      <c r="A13" t="s">
        <v>160</v>
      </c>
      <c r="B13" t="s">
        <v>11</v>
      </c>
      <c r="C13">
        <v>32.22</v>
      </c>
      <c r="D13">
        <v>32.51</v>
      </c>
      <c r="E13">
        <v>34.97</v>
      </c>
      <c r="F13">
        <v>37.034999999999997</v>
      </c>
      <c r="G13">
        <v>38.590000000000003</v>
      </c>
      <c r="H13">
        <v>37.07</v>
      </c>
      <c r="I13">
        <v>37.03</v>
      </c>
      <c r="J13">
        <v>37.42</v>
      </c>
      <c r="K13">
        <v>38.9</v>
      </c>
      <c r="L13">
        <v>39.615000000000002</v>
      </c>
      <c r="M13">
        <v>40</v>
      </c>
      <c r="N13">
        <v>39.814999999999998</v>
      </c>
      <c r="O13">
        <v>38.875</v>
      </c>
      <c r="P13">
        <v>39.375</v>
      </c>
      <c r="Q13">
        <v>40.9</v>
      </c>
      <c r="R13">
        <v>41.26</v>
      </c>
      <c r="S13">
        <v>41.3</v>
      </c>
      <c r="T13">
        <v>39.064999999999998</v>
      </c>
      <c r="U13">
        <v>39.424999999999997</v>
      </c>
      <c r="V13">
        <v>38.200000000000003</v>
      </c>
      <c r="W13">
        <v>39.445</v>
      </c>
      <c r="X13">
        <v>38.83</v>
      </c>
      <c r="Y13">
        <v>37.299999999999997</v>
      </c>
      <c r="Z13">
        <v>37.125</v>
      </c>
      <c r="AA13">
        <v>37.545000000000002</v>
      </c>
      <c r="AB13">
        <v>39.11</v>
      </c>
      <c r="AC13">
        <v>37.414999999999999</v>
      </c>
      <c r="AD13">
        <v>39.35</v>
      </c>
      <c r="AE13">
        <v>41.33</v>
      </c>
      <c r="AF13">
        <v>40.9</v>
      </c>
      <c r="AG13">
        <v>40.81</v>
      </c>
      <c r="AH13">
        <v>42.094999999999999</v>
      </c>
      <c r="AI13">
        <v>39.134999999999998</v>
      </c>
      <c r="AJ13">
        <v>36.020000000000003</v>
      </c>
      <c r="AK13">
        <v>35.799999999999997</v>
      </c>
      <c r="AL13">
        <v>34.96</v>
      </c>
      <c r="AM13">
        <v>34.409999999999997</v>
      </c>
      <c r="AN13">
        <v>35.395000000000003</v>
      </c>
      <c r="AO13">
        <v>35.56</v>
      </c>
      <c r="AP13">
        <v>36.085000000000001</v>
      </c>
      <c r="AQ13">
        <v>37.255000000000003</v>
      </c>
      <c r="AR13">
        <v>39.869999999999997</v>
      </c>
      <c r="AS13">
        <v>41.63</v>
      </c>
      <c r="AT13">
        <v>41.12</v>
      </c>
      <c r="AU13">
        <v>41.255000000000003</v>
      </c>
      <c r="AV13">
        <v>39.89</v>
      </c>
      <c r="AW13">
        <v>41.854999999999997</v>
      </c>
      <c r="AX13">
        <v>42.32</v>
      </c>
      <c r="AY13">
        <v>39.659999999999997</v>
      </c>
      <c r="AZ13">
        <v>38.71</v>
      </c>
      <c r="BA13">
        <v>39.57</v>
      </c>
      <c r="BB13">
        <v>39.945</v>
      </c>
      <c r="BC13">
        <v>40.104999999999997</v>
      </c>
      <c r="BD13">
        <v>37.32</v>
      </c>
      <c r="BE13">
        <v>37.06</v>
      </c>
      <c r="BF13">
        <v>39.340000000000003</v>
      </c>
      <c r="BG13">
        <v>40.89</v>
      </c>
      <c r="BH13">
        <v>38.305</v>
      </c>
      <c r="BI13">
        <v>37.67</v>
      </c>
      <c r="BJ13">
        <v>38.92</v>
      </c>
      <c r="BK13">
        <v>39.325000000000003</v>
      </c>
      <c r="BL13">
        <v>39.865000000000002</v>
      </c>
      <c r="BM13">
        <v>39.625</v>
      </c>
      <c r="BN13">
        <v>39.61</v>
      </c>
      <c r="BO13">
        <v>39.46</v>
      </c>
      <c r="BP13">
        <v>39.159999999999997</v>
      </c>
      <c r="BQ13">
        <v>39.475000000000001</v>
      </c>
      <c r="BR13">
        <v>40.369999999999997</v>
      </c>
      <c r="BS13">
        <v>40.005000000000003</v>
      </c>
      <c r="BT13">
        <v>38.365000000000002</v>
      </c>
      <c r="BU13">
        <v>38.56</v>
      </c>
      <c r="BV13">
        <v>39.46</v>
      </c>
      <c r="BW13">
        <v>38.994999999999997</v>
      </c>
      <c r="BX13">
        <v>40.715000000000003</v>
      </c>
      <c r="BY13">
        <v>40.46</v>
      </c>
      <c r="BZ13">
        <v>39.67</v>
      </c>
      <c r="CA13">
        <v>38.15</v>
      </c>
      <c r="CB13">
        <v>39.4</v>
      </c>
      <c r="CC13">
        <v>42.155000000000001</v>
      </c>
      <c r="CD13">
        <v>41.86</v>
      </c>
      <c r="CE13">
        <v>42.015000000000001</v>
      </c>
      <c r="CF13">
        <v>41.825000000000003</v>
      </c>
      <c r="CG13">
        <v>41.435000000000002</v>
      </c>
      <c r="CH13">
        <v>41.155000000000001</v>
      </c>
      <c r="CI13">
        <v>41.645000000000003</v>
      </c>
      <c r="CJ13">
        <v>41.11</v>
      </c>
      <c r="CK13">
        <v>41.3</v>
      </c>
      <c r="CL13">
        <v>42.935000000000002</v>
      </c>
      <c r="CM13">
        <v>41.03</v>
      </c>
      <c r="CN13">
        <v>40.225000000000001</v>
      </c>
      <c r="CO13">
        <v>41.125</v>
      </c>
      <c r="CP13">
        <v>41.075000000000003</v>
      </c>
      <c r="CQ13">
        <v>40.44</v>
      </c>
      <c r="CR13">
        <v>39.409999999999997</v>
      </c>
      <c r="CS13">
        <v>39.14</v>
      </c>
      <c r="CT13">
        <v>38.380000000000003</v>
      </c>
      <c r="CU13">
        <v>37.4</v>
      </c>
      <c r="CV13">
        <v>36.524999999999999</v>
      </c>
      <c r="CW13">
        <v>36.659999999999997</v>
      </c>
      <c r="CX13">
        <v>37.375</v>
      </c>
      <c r="CY13">
        <v>37.049999999999997</v>
      </c>
      <c r="CZ13">
        <v>37.79</v>
      </c>
      <c r="DA13">
        <v>38.265000000000001</v>
      </c>
      <c r="DB13">
        <v>39.134999999999998</v>
      </c>
      <c r="DC13">
        <v>39.115000000000002</v>
      </c>
      <c r="DD13">
        <v>38.93</v>
      </c>
      <c r="DE13">
        <v>39.075000000000003</v>
      </c>
      <c r="DF13">
        <v>38.954999999999998</v>
      </c>
      <c r="DG13">
        <v>38</v>
      </c>
      <c r="DH13">
        <v>37.935000000000002</v>
      </c>
      <c r="DI13">
        <v>38.71</v>
      </c>
      <c r="DJ13">
        <v>44.8</v>
      </c>
      <c r="DK13">
        <v>44.48</v>
      </c>
      <c r="DL13">
        <v>44.564999999999998</v>
      </c>
      <c r="DM13">
        <v>45.875</v>
      </c>
      <c r="DN13">
        <v>46.384999999999998</v>
      </c>
      <c r="DO13">
        <v>46.6</v>
      </c>
      <c r="DP13">
        <v>46.57</v>
      </c>
      <c r="DQ13">
        <v>47.65</v>
      </c>
      <c r="DR13">
        <v>47.97</v>
      </c>
      <c r="DS13">
        <v>47.7</v>
      </c>
      <c r="DT13">
        <v>48.145000000000003</v>
      </c>
      <c r="DU13">
        <v>48.125</v>
      </c>
      <c r="DV13">
        <v>49.145000000000003</v>
      </c>
      <c r="DW13">
        <v>49.234999999999999</v>
      </c>
      <c r="DX13">
        <v>50.54</v>
      </c>
      <c r="DY13">
        <v>51.09</v>
      </c>
      <c r="DZ13">
        <v>50.25</v>
      </c>
      <c r="EA13">
        <v>49.81</v>
      </c>
      <c r="EB13">
        <v>49.91</v>
      </c>
      <c r="EC13">
        <v>48.32</v>
      </c>
      <c r="ED13">
        <v>48.07</v>
      </c>
      <c r="EE13">
        <v>49.555</v>
      </c>
      <c r="EF13">
        <v>49.664999999999999</v>
      </c>
      <c r="EG13">
        <v>49.435000000000002</v>
      </c>
      <c r="EH13">
        <v>49.49</v>
      </c>
      <c r="EI13">
        <v>49.145000000000003</v>
      </c>
      <c r="EJ13">
        <v>49.87</v>
      </c>
      <c r="EK13">
        <v>49.92</v>
      </c>
      <c r="EL13">
        <v>50.06</v>
      </c>
      <c r="EM13">
        <v>50.44</v>
      </c>
      <c r="EN13">
        <v>50.63</v>
      </c>
      <c r="EO13">
        <v>49.13</v>
      </c>
      <c r="EP13">
        <v>50.04</v>
      </c>
      <c r="EQ13">
        <v>50.11</v>
      </c>
      <c r="ER13">
        <v>51.75</v>
      </c>
      <c r="ES13">
        <v>47.79</v>
      </c>
      <c r="ET13">
        <v>49.195</v>
      </c>
      <c r="EU13">
        <v>49.42</v>
      </c>
      <c r="EV13">
        <v>48.81</v>
      </c>
      <c r="EW13">
        <v>47.585000000000001</v>
      </c>
      <c r="EX13">
        <v>48.465000000000003</v>
      </c>
      <c r="EY13">
        <v>47.77</v>
      </c>
      <c r="EZ13">
        <v>48.814999999999998</v>
      </c>
      <c r="FA13">
        <v>48.524999999999999</v>
      </c>
      <c r="FB13">
        <v>47.48</v>
      </c>
      <c r="FC13">
        <v>46.954999999999998</v>
      </c>
      <c r="FD13">
        <v>47.064999999999998</v>
      </c>
      <c r="FE13">
        <v>45.715000000000003</v>
      </c>
      <c r="FF13">
        <v>47.07</v>
      </c>
      <c r="FG13">
        <v>46.155000000000001</v>
      </c>
      <c r="FH13">
        <v>46.704999999999998</v>
      </c>
      <c r="FI13">
        <v>43.725000000000001</v>
      </c>
      <c r="FJ13">
        <v>43.965000000000003</v>
      </c>
      <c r="FK13">
        <v>43.484999999999999</v>
      </c>
      <c r="FL13">
        <v>42.17</v>
      </c>
      <c r="FM13">
        <v>44.734999999999999</v>
      </c>
      <c r="FN13">
        <v>43.22</v>
      </c>
      <c r="FO13">
        <v>43.44</v>
      </c>
      <c r="FP13">
        <v>45.87</v>
      </c>
      <c r="FQ13">
        <v>46.965000000000003</v>
      </c>
      <c r="FR13">
        <v>46.27</v>
      </c>
      <c r="FS13">
        <v>45.255000000000003</v>
      </c>
      <c r="FT13" s="4">
        <v>46.95</v>
      </c>
      <c r="FU13">
        <v>2.3243756657849144E-2</v>
      </c>
      <c r="FV13">
        <v>2.4030934401774132E-2</v>
      </c>
      <c r="FW13">
        <v>2.449118348776768E-2</v>
      </c>
      <c r="FX13">
        <v>2.45192928104742E-2</v>
      </c>
      <c r="FY13">
        <v>2.5718355274376187E-2</v>
      </c>
      <c r="FZ13">
        <v>2.4368173421054299E-2</v>
      </c>
      <c r="GA13">
        <v>2.4005972063752403E-2</v>
      </c>
      <c r="GB13">
        <v>2.3941237907238785E-2</v>
      </c>
      <c r="GC13">
        <v>2.4118260474137922E-2</v>
      </c>
      <c r="GD13">
        <v>2.4407582607228941E-2</v>
      </c>
      <c r="GE13">
        <v>2.435068646773984E-2</v>
      </c>
      <c r="GF13">
        <v>2.3838749378323639E-2</v>
      </c>
      <c r="GG13">
        <v>2.3580332891470122E-2</v>
      </c>
      <c r="GH13">
        <v>2.3621188662493561E-2</v>
      </c>
      <c r="GI13">
        <v>2.3864284637434948E-2</v>
      </c>
      <c r="GJ13">
        <v>2.4980964030853585E-2</v>
      </c>
      <c r="GK13">
        <v>2.4743766193266011E-2</v>
      </c>
      <c r="GL13">
        <v>2.4107000713937784E-2</v>
      </c>
      <c r="GM13">
        <v>2.4073597397296139E-2</v>
      </c>
      <c r="GN13">
        <v>2.3835874840832494E-2</v>
      </c>
      <c r="GO13">
        <v>2.3868529604452467E-2</v>
      </c>
      <c r="GP13">
        <v>2.4161870984110944E-2</v>
      </c>
      <c r="GQ13">
        <v>2.361670486669883E-2</v>
      </c>
      <c r="GR13">
        <v>2.3534322811492286E-2</v>
      </c>
      <c r="GS13">
        <v>2.4079181441920609E-2</v>
      </c>
      <c r="GT13">
        <v>2.3970587322897703E-2</v>
      </c>
      <c r="GU13">
        <v>2.4101318896625656E-2</v>
      </c>
      <c r="GV13">
        <v>2.4703194945769075E-2</v>
      </c>
      <c r="GW13">
        <v>2.4934713093837251E-2</v>
      </c>
      <c r="GX13">
        <v>2.5152197283625173E-2</v>
      </c>
      <c r="GY13">
        <v>2.5079418485083847E-2</v>
      </c>
      <c r="GZ13">
        <v>2.5570826220090576E-2</v>
      </c>
      <c r="HA13">
        <v>2.476533251908513E-2</v>
      </c>
      <c r="HB13">
        <v>2.4508037197336189E-2</v>
      </c>
      <c r="HC13">
        <v>2.4020635018730554E-2</v>
      </c>
      <c r="HD13">
        <v>2.4196933061303761E-2</v>
      </c>
      <c r="HE13">
        <v>2.3730788384983253E-2</v>
      </c>
      <c r="HF13">
        <v>2.4512778044473538E-2</v>
      </c>
      <c r="HG13">
        <v>2.4967632886475386E-2</v>
      </c>
      <c r="HH13">
        <v>2.5546088691792274E-2</v>
      </c>
      <c r="HI13">
        <v>2.5070938418085914E-2</v>
      </c>
      <c r="HJ13">
        <v>2.6700243213848514E-2</v>
      </c>
      <c r="HK13">
        <v>2.6489085787188553E-2</v>
      </c>
      <c r="HL13">
        <v>2.6194610266038011E-2</v>
      </c>
      <c r="HM13">
        <v>2.5931279244351669E-2</v>
      </c>
      <c r="HN13">
        <v>2.5739152065416451E-2</v>
      </c>
      <c r="HO13">
        <v>2.6245605119461161E-2</v>
      </c>
      <c r="HP13">
        <v>2.6243156997768136E-2</v>
      </c>
      <c r="HQ13">
        <v>2.572556364344188E-2</v>
      </c>
      <c r="HR13">
        <v>2.6085175208112439E-2</v>
      </c>
      <c r="HS13">
        <v>2.6180882739183176E-2</v>
      </c>
      <c r="HT13">
        <v>2.6268795467629828E-2</v>
      </c>
      <c r="HU13">
        <v>2.6501865809579413E-2</v>
      </c>
      <c r="HV13">
        <v>2.6412361843103277E-2</v>
      </c>
      <c r="HW13">
        <v>2.6917034695136254E-2</v>
      </c>
      <c r="HX13">
        <v>2.778516893869289E-2</v>
      </c>
      <c r="HY13">
        <v>2.8531915240609346E-2</v>
      </c>
      <c r="HZ13">
        <v>2.824645933553847E-2</v>
      </c>
      <c r="IA13">
        <v>2.8992792563884068E-2</v>
      </c>
      <c r="IB13">
        <v>2.8696211468044647E-2</v>
      </c>
      <c r="IC13">
        <v>2.8557141732752801E-2</v>
      </c>
      <c r="ID13">
        <v>2.7977107867264817E-2</v>
      </c>
      <c r="IE13">
        <v>2.754150989568865E-2</v>
      </c>
      <c r="IF13">
        <v>2.7585349785010392E-2</v>
      </c>
      <c r="IG13">
        <v>2.8062818834926853E-2</v>
      </c>
      <c r="IH13">
        <v>2.8076329602997833E-2</v>
      </c>
      <c r="II13">
        <v>2.8702799548579953E-2</v>
      </c>
      <c r="IJ13">
        <v>2.8090528024540325E-2</v>
      </c>
      <c r="IK13">
        <v>2.7136194934186311E-2</v>
      </c>
      <c r="IL13">
        <v>2.6949705536470261E-2</v>
      </c>
      <c r="IM13">
        <v>2.7828616391564705E-2</v>
      </c>
      <c r="IN13">
        <v>2.8207726406733361E-2</v>
      </c>
      <c r="IO13">
        <v>2.7856167937251743E-2</v>
      </c>
      <c r="IP13">
        <v>2.7984223067052151E-2</v>
      </c>
      <c r="IQ13">
        <v>2.8459240806413398E-2</v>
      </c>
      <c r="IR13">
        <v>2.8661230806285912E-2</v>
      </c>
      <c r="IS13">
        <v>2.8142309902602421E-2</v>
      </c>
      <c r="IT13">
        <v>2.9673720153360922E-2</v>
      </c>
      <c r="IU13">
        <v>3.0480825096149092E-2</v>
      </c>
      <c r="IV13">
        <v>3.072142475796313E-2</v>
      </c>
      <c r="IW13">
        <v>2.9717307027411044E-2</v>
      </c>
      <c r="IX13">
        <v>2.94325388274938E-2</v>
      </c>
      <c r="IY13">
        <v>2.8824357500395501E-2</v>
      </c>
      <c r="IZ13">
        <v>2.8740058221337999E-2</v>
      </c>
      <c r="JA13">
        <v>2.8439689025245102E-2</v>
      </c>
      <c r="JB13">
        <v>2.8726869263830231E-2</v>
      </c>
      <c r="JC13">
        <v>2.8522112720947741E-2</v>
      </c>
      <c r="JD13">
        <v>2.9061822670976931E-2</v>
      </c>
      <c r="JE13">
        <v>2.8074519813565575E-2</v>
      </c>
      <c r="JF13">
        <v>2.8481114193182749E-2</v>
      </c>
      <c r="JG13">
        <v>2.816488851713814E-2</v>
      </c>
      <c r="JH13">
        <v>2.8386620315494011E-2</v>
      </c>
      <c r="JI13">
        <v>2.8028224959694557E-2</v>
      </c>
      <c r="JJ13">
        <v>2.648669378518247E-2</v>
      </c>
      <c r="JK13">
        <v>2.5888979327231724E-2</v>
      </c>
      <c r="JL13">
        <v>2.5500023214352536E-2</v>
      </c>
      <c r="JM13">
        <v>2.5909831967340428E-2</v>
      </c>
      <c r="JN13">
        <v>2.4816361129138896E-2</v>
      </c>
      <c r="JO13">
        <v>2.4978565393491248E-2</v>
      </c>
      <c r="JP13">
        <v>2.5162502584349638E-2</v>
      </c>
      <c r="JQ13">
        <v>2.5258090395183484E-2</v>
      </c>
      <c r="JR13">
        <v>2.4359429178000453E-2</v>
      </c>
      <c r="JS13">
        <v>2.4202229141108391E-2</v>
      </c>
      <c r="JT13">
        <v>2.4692631566094088E-2</v>
      </c>
      <c r="JU13">
        <v>2.4534015972577296E-2</v>
      </c>
      <c r="JV13">
        <v>2.4237858964192581E-2</v>
      </c>
      <c r="JW13">
        <v>2.4299526535463696E-2</v>
      </c>
      <c r="JX13">
        <v>2.4402466450910727E-2</v>
      </c>
      <c r="JY13">
        <v>2.3810749942438984E-2</v>
      </c>
      <c r="JZ13">
        <v>2.3969033960035233E-2</v>
      </c>
      <c r="KA13">
        <v>2.4443621452801309E-2</v>
      </c>
      <c r="KB13">
        <v>2.7961638401415863E-2</v>
      </c>
      <c r="KC13">
        <v>2.7777291595094279E-2</v>
      </c>
      <c r="KD13">
        <v>2.7089570168826738E-2</v>
      </c>
      <c r="KE13">
        <v>2.7807085280903646E-2</v>
      </c>
      <c r="KF13">
        <v>2.7801333422636687E-2</v>
      </c>
      <c r="KG13">
        <v>2.80000513908393E-2</v>
      </c>
      <c r="KH13">
        <v>2.7535818387164807E-2</v>
      </c>
      <c r="KI13">
        <v>2.8069758516780237E-2</v>
      </c>
      <c r="KJ13">
        <v>2.8597181880238957E-2</v>
      </c>
      <c r="KK13">
        <v>2.8524447585480825E-2</v>
      </c>
      <c r="KL13">
        <v>2.7855562998516149E-2</v>
      </c>
      <c r="KM13">
        <v>2.7035035027479712E-2</v>
      </c>
      <c r="KN13">
        <v>2.774637639358004E-2</v>
      </c>
      <c r="KO13">
        <v>2.8229722269775534E-2</v>
      </c>
      <c r="KP13">
        <v>2.9025441036238431E-2</v>
      </c>
      <c r="KQ13">
        <v>2.9239306452004399E-2</v>
      </c>
      <c r="KR13">
        <v>2.8863309964015656E-2</v>
      </c>
      <c r="KS13">
        <v>2.8921839407702519E-2</v>
      </c>
      <c r="KT13">
        <v>2.9002349078385756E-2</v>
      </c>
      <c r="KU13">
        <v>2.8955968302224435E-2</v>
      </c>
      <c r="KV13">
        <v>2.8672788398804005E-2</v>
      </c>
      <c r="KW13">
        <v>2.9013783365322985E-2</v>
      </c>
      <c r="KX13">
        <v>2.9667531456997496E-2</v>
      </c>
      <c r="KY13">
        <v>2.9384820290458476E-2</v>
      </c>
      <c r="KZ13">
        <v>2.9004471278496945E-2</v>
      </c>
      <c r="LA13">
        <v>2.965005527720652E-2</v>
      </c>
      <c r="LB13">
        <v>2.9749513973077974E-2</v>
      </c>
      <c r="LC13">
        <v>2.9843693855826588E-2</v>
      </c>
      <c r="LD13">
        <v>2.988359249996948E-2</v>
      </c>
      <c r="LE13">
        <v>3.0072678021421991E-2</v>
      </c>
      <c r="LF13">
        <v>2.9614515578445015E-2</v>
      </c>
      <c r="LG13">
        <v>2.8592868377857766E-2</v>
      </c>
      <c r="LH13">
        <v>2.8685278346629404E-2</v>
      </c>
      <c r="LI13">
        <v>2.8651991557919958E-2</v>
      </c>
      <c r="LJ13">
        <v>2.9491757393227191E-2</v>
      </c>
      <c r="LK13">
        <v>2.725109304410157E-2</v>
      </c>
      <c r="LL13">
        <v>2.7699739418496606E-2</v>
      </c>
      <c r="LM13">
        <v>2.7537366493329569E-2</v>
      </c>
      <c r="LN13">
        <v>2.796682623139625E-2</v>
      </c>
      <c r="LO13">
        <v>2.7620558194380578E-2</v>
      </c>
      <c r="LP13">
        <v>2.7866983042780399E-2</v>
      </c>
      <c r="LQ13">
        <v>2.7879556019486797E-2</v>
      </c>
      <c r="LR13">
        <v>2.7992183179940948E-2</v>
      </c>
      <c r="LS13">
        <v>2.8089757850431461E-2</v>
      </c>
      <c r="LT13">
        <v>2.7547000602643139E-2</v>
      </c>
      <c r="LU13">
        <v>2.7623300387994393E-2</v>
      </c>
      <c r="LV13">
        <v>2.6925133227908293E-2</v>
      </c>
      <c r="LW13">
        <v>2.6170917116319307E-2</v>
      </c>
      <c r="LX13">
        <v>2.6685057667205383E-2</v>
      </c>
      <c r="LY13">
        <v>2.6186157643473606E-2</v>
      </c>
      <c r="LZ13">
        <v>2.7420673175955371E-2</v>
      </c>
      <c r="MA13">
        <v>2.7196798891090477E-2</v>
      </c>
      <c r="MB13">
        <v>2.6547533913522284E-2</v>
      </c>
      <c r="MC13">
        <v>2.616739474687306E-2</v>
      </c>
      <c r="MD13">
        <v>2.6211285110593664E-2</v>
      </c>
      <c r="ME13">
        <v>2.6990824583365675E-2</v>
      </c>
      <c r="MF13">
        <v>2.5917440629423655E-2</v>
      </c>
      <c r="MG13">
        <v>2.711345459898331E-2</v>
      </c>
      <c r="MH13">
        <v>2.806045764300541E-2</v>
      </c>
      <c r="MI13">
        <v>2.8309280158510385E-2</v>
      </c>
      <c r="MJ13">
        <v>2.7616202514442609E-2</v>
      </c>
      <c r="MK13">
        <v>2.6663176663034586E-2</v>
      </c>
      <c r="ML13">
        <v>2.7455990936845705E-2</v>
      </c>
      <c r="MN13" s="6">
        <f t="shared" si="0"/>
        <v>2.6786200345782194E-2</v>
      </c>
      <c r="MO13" s="8">
        <f>SUM(MN9:MN13)</f>
        <v>0.15463708804926096</v>
      </c>
    </row>
    <row r="14" spans="1:353" x14ac:dyDescent="0.2">
      <c r="A14" t="s">
        <v>86</v>
      </c>
      <c r="B14" t="s">
        <v>89</v>
      </c>
      <c r="C14">
        <v>14.59</v>
      </c>
      <c r="D14">
        <v>13.62</v>
      </c>
      <c r="E14">
        <v>14.47</v>
      </c>
      <c r="F14">
        <v>15.05</v>
      </c>
      <c r="G14">
        <v>14.9</v>
      </c>
      <c r="H14">
        <v>15.56</v>
      </c>
      <c r="I14">
        <v>15.84</v>
      </c>
      <c r="J14">
        <v>16.37</v>
      </c>
      <c r="K14">
        <v>16.68</v>
      </c>
      <c r="L14">
        <v>16.260000000000002</v>
      </c>
      <c r="M14">
        <v>15.58</v>
      </c>
      <c r="N14">
        <v>16.25</v>
      </c>
      <c r="O14">
        <v>16.04</v>
      </c>
      <c r="P14">
        <v>16.079999999999998</v>
      </c>
      <c r="Q14">
        <v>17.02</v>
      </c>
      <c r="R14">
        <v>16.86</v>
      </c>
      <c r="S14">
        <v>17.03</v>
      </c>
      <c r="T14">
        <v>17.18</v>
      </c>
      <c r="U14">
        <v>17.23</v>
      </c>
      <c r="V14">
        <v>16.95</v>
      </c>
      <c r="W14">
        <v>16.850000000000001</v>
      </c>
      <c r="X14">
        <v>16.39</v>
      </c>
      <c r="Y14">
        <v>15.83</v>
      </c>
      <c r="Z14">
        <v>16.04</v>
      </c>
      <c r="AA14">
        <v>16.04</v>
      </c>
      <c r="AB14">
        <v>16.829999999999998</v>
      </c>
      <c r="AC14">
        <v>15.73</v>
      </c>
      <c r="AD14">
        <v>15.85</v>
      </c>
      <c r="AE14">
        <v>15.95</v>
      </c>
      <c r="AF14">
        <v>15.82</v>
      </c>
      <c r="AG14">
        <v>15.96</v>
      </c>
      <c r="AH14">
        <v>16.13</v>
      </c>
      <c r="AI14">
        <v>15.55</v>
      </c>
      <c r="AJ14">
        <v>14.28</v>
      </c>
      <c r="AK14">
        <v>14.41</v>
      </c>
      <c r="AL14">
        <v>14.45</v>
      </c>
      <c r="AM14">
        <v>14.55</v>
      </c>
      <c r="AN14">
        <v>14.51</v>
      </c>
      <c r="AO14">
        <v>13.99</v>
      </c>
      <c r="AP14">
        <v>14.33</v>
      </c>
      <c r="AQ14">
        <v>15.51</v>
      </c>
      <c r="AR14">
        <v>15.73</v>
      </c>
      <c r="AS14">
        <v>15.53</v>
      </c>
      <c r="AT14">
        <v>14.86</v>
      </c>
      <c r="AU14">
        <v>14.9</v>
      </c>
      <c r="AV14">
        <v>14.37</v>
      </c>
      <c r="AW14">
        <v>14.82</v>
      </c>
      <c r="AX14">
        <v>15.31</v>
      </c>
      <c r="AY14">
        <v>14.61</v>
      </c>
      <c r="AZ14">
        <v>13.64</v>
      </c>
      <c r="BA14">
        <v>13.5</v>
      </c>
      <c r="BB14">
        <v>13.96</v>
      </c>
      <c r="BC14">
        <v>13.8</v>
      </c>
      <c r="BD14">
        <v>12.7</v>
      </c>
      <c r="BE14">
        <v>12.55</v>
      </c>
      <c r="BF14">
        <v>12.97</v>
      </c>
      <c r="BG14">
        <v>13.28</v>
      </c>
      <c r="BH14">
        <v>12.53</v>
      </c>
      <c r="BI14">
        <v>11.66</v>
      </c>
      <c r="BJ14">
        <v>11.92</v>
      </c>
      <c r="BK14">
        <v>12.71</v>
      </c>
      <c r="BL14">
        <v>13.54</v>
      </c>
      <c r="BM14">
        <v>13.32</v>
      </c>
      <c r="BN14">
        <v>13.73</v>
      </c>
      <c r="BO14">
        <v>13.15</v>
      </c>
      <c r="BP14">
        <v>12.79</v>
      </c>
      <c r="BQ14">
        <v>12.85</v>
      </c>
      <c r="BR14">
        <v>13.54</v>
      </c>
      <c r="BS14">
        <v>14.15</v>
      </c>
      <c r="BT14">
        <v>14.2</v>
      </c>
      <c r="BU14">
        <v>13.55</v>
      </c>
      <c r="BV14">
        <v>13.57</v>
      </c>
      <c r="BW14">
        <v>13.4</v>
      </c>
      <c r="BX14">
        <v>13.83</v>
      </c>
      <c r="BY14">
        <v>13.42</v>
      </c>
      <c r="BZ14">
        <v>13.77</v>
      </c>
      <c r="CA14">
        <v>13.75</v>
      </c>
      <c r="CB14">
        <v>13.24</v>
      </c>
      <c r="CC14">
        <v>14.82</v>
      </c>
      <c r="CD14">
        <v>14.5</v>
      </c>
      <c r="CE14">
        <v>14.72</v>
      </c>
      <c r="CF14">
        <v>14.23</v>
      </c>
      <c r="CG14">
        <v>13.68</v>
      </c>
      <c r="CH14">
        <v>13.41</v>
      </c>
      <c r="CI14">
        <v>13.7</v>
      </c>
      <c r="CJ14">
        <v>13.47</v>
      </c>
      <c r="CK14">
        <v>13.61</v>
      </c>
      <c r="CL14">
        <v>13.72</v>
      </c>
      <c r="CM14">
        <v>13.77</v>
      </c>
      <c r="CN14">
        <v>12.91</v>
      </c>
      <c r="CO14">
        <v>12.6</v>
      </c>
      <c r="CP14">
        <v>12.82</v>
      </c>
      <c r="CQ14">
        <v>13.29</v>
      </c>
      <c r="CR14">
        <v>13.42</v>
      </c>
      <c r="CS14">
        <v>13.77</v>
      </c>
      <c r="CT14">
        <v>13.51</v>
      </c>
      <c r="CU14">
        <v>12.59</v>
      </c>
      <c r="CV14">
        <v>12.55</v>
      </c>
      <c r="CW14">
        <v>12.38</v>
      </c>
      <c r="CX14">
        <v>12.77</v>
      </c>
      <c r="CY14">
        <v>13.54</v>
      </c>
      <c r="CZ14">
        <v>14.25</v>
      </c>
      <c r="DA14">
        <v>15.05</v>
      </c>
      <c r="DB14">
        <v>15.34</v>
      </c>
      <c r="DC14">
        <v>15.47</v>
      </c>
      <c r="DD14">
        <v>15.72</v>
      </c>
      <c r="DE14">
        <v>15.67</v>
      </c>
      <c r="DF14">
        <v>15.55</v>
      </c>
      <c r="DG14">
        <v>14.77</v>
      </c>
      <c r="DH14">
        <v>14.53</v>
      </c>
      <c r="DI14">
        <v>14.4</v>
      </c>
      <c r="DJ14">
        <v>14.12</v>
      </c>
      <c r="DK14">
        <v>14.3</v>
      </c>
      <c r="DL14">
        <v>15.27</v>
      </c>
      <c r="DM14">
        <v>14.63</v>
      </c>
      <c r="DN14">
        <v>14.92</v>
      </c>
      <c r="DO14">
        <v>14.99</v>
      </c>
      <c r="DP14">
        <v>15.35</v>
      </c>
      <c r="DQ14">
        <v>15.23</v>
      </c>
      <c r="DR14">
        <v>14.99</v>
      </c>
      <c r="DS14">
        <v>14.52</v>
      </c>
      <c r="DT14">
        <v>14.27</v>
      </c>
      <c r="DU14">
        <v>14.59</v>
      </c>
      <c r="DV14">
        <v>14.89</v>
      </c>
      <c r="DW14">
        <v>15.04</v>
      </c>
      <c r="DX14">
        <v>14.31</v>
      </c>
      <c r="DY14">
        <v>14.05</v>
      </c>
      <c r="DZ14">
        <v>13.9</v>
      </c>
      <c r="EA14">
        <v>13.85</v>
      </c>
      <c r="EB14">
        <v>13.58</v>
      </c>
      <c r="EC14">
        <v>13.16</v>
      </c>
      <c r="ED14">
        <v>12.96</v>
      </c>
      <c r="EE14">
        <v>13.24</v>
      </c>
      <c r="EF14">
        <v>13.04</v>
      </c>
      <c r="EG14">
        <v>13.26</v>
      </c>
      <c r="EH14">
        <v>13.55</v>
      </c>
      <c r="EI14">
        <v>13.3</v>
      </c>
      <c r="EJ14">
        <v>13.25</v>
      </c>
      <c r="EK14">
        <v>13.11</v>
      </c>
      <c r="EL14">
        <v>13.31</v>
      </c>
      <c r="EM14">
        <v>13.46</v>
      </c>
      <c r="EN14">
        <v>13.81</v>
      </c>
      <c r="EO14">
        <v>13.78</v>
      </c>
      <c r="EP14">
        <v>14</v>
      </c>
      <c r="EQ14">
        <v>13.85</v>
      </c>
      <c r="ER14">
        <v>13.97</v>
      </c>
      <c r="ES14">
        <v>13.85</v>
      </c>
      <c r="ET14">
        <v>13.78</v>
      </c>
      <c r="EU14">
        <v>14.38</v>
      </c>
      <c r="EV14">
        <v>14.41</v>
      </c>
      <c r="EW14">
        <v>13.73</v>
      </c>
      <c r="EX14">
        <v>13.82</v>
      </c>
      <c r="EY14">
        <v>13.82</v>
      </c>
      <c r="EZ14">
        <v>13.9</v>
      </c>
      <c r="FA14">
        <v>13.94</v>
      </c>
      <c r="FB14">
        <v>14.02</v>
      </c>
      <c r="FC14">
        <v>13.8</v>
      </c>
      <c r="FD14">
        <v>14.43</v>
      </c>
      <c r="FE14">
        <v>14.72</v>
      </c>
      <c r="FF14">
        <v>14.83</v>
      </c>
      <c r="FG14">
        <v>14.95</v>
      </c>
      <c r="FH14">
        <v>14.348000000000001</v>
      </c>
      <c r="FI14">
        <v>13.398</v>
      </c>
      <c r="FJ14">
        <v>13.632</v>
      </c>
      <c r="FK14">
        <v>13.79</v>
      </c>
      <c r="FL14">
        <v>13.378</v>
      </c>
      <c r="FM14">
        <v>13.592000000000001</v>
      </c>
      <c r="FN14">
        <v>14.1</v>
      </c>
      <c r="FO14">
        <v>14.108000000000001</v>
      </c>
      <c r="FP14">
        <v>14.288</v>
      </c>
      <c r="FQ14">
        <v>14.888</v>
      </c>
      <c r="FR14">
        <v>15.432</v>
      </c>
      <c r="FS14">
        <v>15.952</v>
      </c>
      <c r="FT14" s="4">
        <v>16.158000000000001</v>
      </c>
      <c r="FU14">
        <v>2.2307344170009662E-2</v>
      </c>
      <c r="FV14">
        <v>2.1337453513974387E-2</v>
      </c>
      <c r="FW14">
        <v>2.1478030898023553E-2</v>
      </c>
      <c r="FX14">
        <v>2.111756710602276E-2</v>
      </c>
      <c r="FY14">
        <v>2.1045850118887693E-2</v>
      </c>
      <c r="FZ14">
        <v>2.1678127952329262E-2</v>
      </c>
      <c r="GA14">
        <v>2.1763691117323219E-2</v>
      </c>
      <c r="GB14">
        <v>2.219746043205743E-2</v>
      </c>
      <c r="GC14">
        <v>2.1918166318563428E-2</v>
      </c>
      <c r="GD14">
        <v>2.123231950235686E-2</v>
      </c>
      <c r="GE14">
        <v>2.0101592413226607E-2</v>
      </c>
      <c r="GF14">
        <v>2.062062882984534E-2</v>
      </c>
      <c r="GG14">
        <v>2.0620333535456864E-2</v>
      </c>
      <c r="GH14">
        <v>2.0444618827187306E-2</v>
      </c>
      <c r="GI14">
        <v>2.1047303328918809E-2</v>
      </c>
      <c r="GJ14">
        <v>2.1634623048596386E-2</v>
      </c>
      <c r="GK14">
        <v>2.1624306659821849E-2</v>
      </c>
      <c r="GL14">
        <v>2.2469339360061406E-2</v>
      </c>
      <c r="GM14">
        <v>2.2298023076808116E-2</v>
      </c>
      <c r="GN14">
        <v>2.2415541148194228E-2</v>
      </c>
      <c r="GO14">
        <v>2.1609534036142766E-2</v>
      </c>
      <c r="GP14">
        <v>2.1614934110406988E-2</v>
      </c>
      <c r="GQ14">
        <v>2.1242380184779114E-2</v>
      </c>
      <c r="GR14">
        <v>2.1550204700955002E-2</v>
      </c>
      <c r="GS14">
        <v>2.1802473459106575E-2</v>
      </c>
      <c r="GT14">
        <v>2.1861842800482121E-2</v>
      </c>
      <c r="GU14">
        <v>2.1475118756645883E-2</v>
      </c>
      <c r="GV14">
        <v>2.1088682455666939E-2</v>
      </c>
      <c r="GW14">
        <v>2.0394424257666233E-2</v>
      </c>
      <c r="GX14">
        <v>2.0619156450696216E-2</v>
      </c>
      <c r="GY14">
        <v>2.0787178554827399E-2</v>
      </c>
      <c r="GZ14">
        <v>2.0766361324220734E-2</v>
      </c>
      <c r="HA14">
        <v>2.0855519420235676E-2</v>
      </c>
      <c r="HB14">
        <v>2.0592298344147421E-2</v>
      </c>
      <c r="HC14">
        <v>2.0491664204960666E-2</v>
      </c>
      <c r="HD14">
        <v>2.1196713905596066E-2</v>
      </c>
      <c r="HE14">
        <v>2.1266806484143516E-2</v>
      </c>
      <c r="HF14">
        <v>2.1297558535664309E-2</v>
      </c>
      <c r="HG14">
        <v>2.0818293364109342E-2</v>
      </c>
      <c r="HH14">
        <v>2.1500852920958699E-2</v>
      </c>
      <c r="HI14">
        <v>2.2121247364812361E-2</v>
      </c>
      <c r="HJ14">
        <v>2.2325926790800733E-2</v>
      </c>
      <c r="HK14">
        <v>2.0943236964640264E-2</v>
      </c>
      <c r="HL14">
        <v>2.0062702654996656E-2</v>
      </c>
      <c r="HM14">
        <v>1.9849309836176724E-2</v>
      </c>
      <c r="HN14">
        <v>1.9651638180790847E-2</v>
      </c>
      <c r="HO14">
        <v>1.9695601093585667E-2</v>
      </c>
      <c r="HP14">
        <v>2.0121363285917758E-2</v>
      </c>
      <c r="HQ14">
        <v>2.0085109182150479E-2</v>
      </c>
      <c r="HR14">
        <v>1.9480349711799485E-2</v>
      </c>
      <c r="HS14">
        <v>1.8930574574453747E-2</v>
      </c>
      <c r="HT14">
        <v>1.9456958106335551E-2</v>
      </c>
      <c r="HU14">
        <v>1.9327194103491183E-2</v>
      </c>
      <c r="HV14">
        <v>1.9049391884445592E-2</v>
      </c>
      <c r="HW14">
        <v>1.9318674142369471E-2</v>
      </c>
      <c r="HX14">
        <v>1.9414689720129951E-2</v>
      </c>
      <c r="HY14">
        <v>1.9639194968787525E-2</v>
      </c>
      <c r="HZ14">
        <v>1.9582647818555819E-2</v>
      </c>
      <c r="IA14">
        <v>1.9019748523607664E-2</v>
      </c>
      <c r="IB14">
        <v>1.8626865551451967E-2</v>
      </c>
      <c r="IC14">
        <v>1.9561553791535631E-2</v>
      </c>
      <c r="ID14">
        <v>2.0139167090460264E-2</v>
      </c>
      <c r="IE14">
        <v>1.9621603126200263E-2</v>
      </c>
      <c r="IF14">
        <v>2.0265437410220147E-2</v>
      </c>
      <c r="IG14">
        <v>1.9820369953234645E-2</v>
      </c>
      <c r="IH14">
        <v>1.9434795960904288E-2</v>
      </c>
      <c r="II14">
        <v>1.9802363985219888E-2</v>
      </c>
      <c r="IJ14">
        <v>1.9967863984083057E-2</v>
      </c>
      <c r="IK14">
        <v>2.0342433616323204E-2</v>
      </c>
      <c r="IL14">
        <v>2.1140680271883493E-2</v>
      </c>
      <c r="IM14">
        <v>2.0725531473309126E-2</v>
      </c>
      <c r="IN14">
        <v>2.0559030998136964E-2</v>
      </c>
      <c r="IO14">
        <v>2.0287523582558187E-2</v>
      </c>
      <c r="IP14">
        <v>2.014618357177338E-2</v>
      </c>
      <c r="IQ14">
        <v>2.0006067961451879E-2</v>
      </c>
      <c r="IR14">
        <v>2.1085231238270042E-2</v>
      </c>
      <c r="IS14">
        <v>2.149709070868739E-2</v>
      </c>
      <c r="IT14">
        <v>2.1133700666076775E-2</v>
      </c>
      <c r="IU14">
        <v>2.2711071306465228E-2</v>
      </c>
      <c r="IV14">
        <v>2.2553914158615084E-2</v>
      </c>
      <c r="IW14">
        <v>2.2066054440831397E-2</v>
      </c>
      <c r="IX14">
        <v>2.122308277965625E-2</v>
      </c>
      <c r="IY14">
        <v>2.016927009077216E-2</v>
      </c>
      <c r="IZ14">
        <v>1.9847490711518489E-2</v>
      </c>
      <c r="JA14">
        <v>1.9828704284449838E-2</v>
      </c>
      <c r="JB14">
        <v>1.9948957670953581E-2</v>
      </c>
      <c r="JC14">
        <v>1.9920560660851776E-2</v>
      </c>
      <c r="JD14">
        <v>1.9682365146599896E-2</v>
      </c>
      <c r="JE14">
        <v>1.9969010809491778E-2</v>
      </c>
      <c r="JF14">
        <v>1.9373092698428955E-2</v>
      </c>
      <c r="JG14">
        <v>1.8288768501035405E-2</v>
      </c>
      <c r="JH14">
        <v>1.8777420586532284E-2</v>
      </c>
      <c r="JI14">
        <v>1.9521861196277891E-2</v>
      </c>
      <c r="JJ14">
        <v>1.9115498297719517E-2</v>
      </c>
      <c r="JK14">
        <v>1.930366799937961E-2</v>
      </c>
      <c r="JL14">
        <v>1.9024039822731941E-2</v>
      </c>
      <c r="JM14">
        <v>1.8485470816518704E-2</v>
      </c>
      <c r="JN14">
        <v>1.80718824724906E-2</v>
      </c>
      <c r="JO14">
        <v>1.7877528033019504E-2</v>
      </c>
      <c r="JP14">
        <v>1.8221130576712933E-2</v>
      </c>
      <c r="JQ14">
        <v>1.956332893633566E-2</v>
      </c>
      <c r="JR14">
        <v>1.9467799801902989E-2</v>
      </c>
      <c r="JS14">
        <v>2.0174461098215433E-2</v>
      </c>
      <c r="JT14">
        <v>2.0513472798522885E-2</v>
      </c>
      <c r="JU14">
        <v>2.0564938484550321E-2</v>
      </c>
      <c r="JV14">
        <v>2.0743124978343852E-2</v>
      </c>
      <c r="JW14">
        <v>2.0652832052269619E-2</v>
      </c>
      <c r="JX14">
        <v>2.0644896074583672E-2</v>
      </c>
      <c r="JY14">
        <v>1.961470427516538E-2</v>
      </c>
      <c r="JZ14">
        <v>1.9457536265782196E-2</v>
      </c>
      <c r="KA14">
        <v>1.9271550709417596E-2</v>
      </c>
      <c r="KB14">
        <v>1.8678030911466963E-2</v>
      </c>
      <c r="KC14">
        <v>1.8926615035833722E-2</v>
      </c>
      <c r="KD14">
        <v>1.9672476367838004E-2</v>
      </c>
      <c r="KE14">
        <v>1.8794704834294608E-2</v>
      </c>
      <c r="KF14">
        <v>1.89525949223836E-2</v>
      </c>
      <c r="KG14">
        <v>1.908913883359608E-2</v>
      </c>
      <c r="KH14">
        <v>1.9235873945250018E-2</v>
      </c>
      <c r="KI14">
        <v>1.9014611949300472E-2</v>
      </c>
      <c r="KJ14">
        <v>1.8939431722718315E-2</v>
      </c>
      <c r="KK14">
        <v>1.8402518870787355E-2</v>
      </c>
      <c r="KL14">
        <v>1.7498326453623037E-2</v>
      </c>
      <c r="KM14">
        <v>1.737093830850877E-2</v>
      </c>
      <c r="KN14">
        <v>1.7816952563050676E-2</v>
      </c>
      <c r="KO14">
        <v>1.8276468886417603E-2</v>
      </c>
      <c r="KP14">
        <v>1.7417868828415187E-2</v>
      </c>
      <c r="KQ14">
        <v>1.7041949756711906E-2</v>
      </c>
      <c r="KR14">
        <v>1.6921414325235709E-2</v>
      </c>
      <c r="KS14">
        <v>1.7043976782674233E-2</v>
      </c>
      <c r="KT14">
        <v>1.672465498948238E-2</v>
      </c>
      <c r="KU14">
        <v>1.6713940360310198E-2</v>
      </c>
      <c r="KV14">
        <v>1.6383723162805168E-2</v>
      </c>
      <c r="KW14">
        <v>1.6429209234014336E-2</v>
      </c>
      <c r="KX14">
        <v>1.6508984320957005E-2</v>
      </c>
      <c r="KY14">
        <v>1.6704897553029063E-2</v>
      </c>
      <c r="KZ14">
        <v>1.6830560778042767E-2</v>
      </c>
      <c r="LA14">
        <v>1.7006290793582696E-2</v>
      </c>
      <c r="LB14">
        <v>1.6752058345254863E-2</v>
      </c>
      <c r="LC14">
        <v>1.6610873971592763E-2</v>
      </c>
      <c r="LD14">
        <v>1.6839601416423027E-2</v>
      </c>
      <c r="LE14">
        <v>1.70080247201638E-2</v>
      </c>
      <c r="LF14">
        <v>1.7119937551987888E-2</v>
      </c>
      <c r="LG14">
        <v>1.6996988104404063E-2</v>
      </c>
      <c r="LH14">
        <v>1.7009110204453753E-2</v>
      </c>
      <c r="LI14">
        <v>1.6783864980481514E-2</v>
      </c>
      <c r="LJ14">
        <v>1.6873240494668127E-2</v>
      </c>
      <c r="LK14">
        <v>1.6738188768204664E-2</v>
      </c>
      <c r="LL14">
        <v>1.6444312758296317E-2</v>
      </c>
      <c r="LM14">
        <v>1.698205884964642E-2</v>
      </c>
      <c r="LN14">
        <v>1.7498875815396484E-2</v>
      </c>
      <c r="LO14">
        <v>1.6890585591757334E-2</v>
      </c>
      <c r="LP14">
        <v>1.6841531085957644E-2</v>
      </c>
      <c r="LQ14">
        <v>1.7094265584290027E-2</v>
      </c>
      <c r="LR14">
        <v>1.6893127895443019E-2</v>
      </c>
      <c r="LS14">
        <v>1.7102398317819172E-2</v>
      </c>
      <c r="LT14">
        <v>1.7239450303883078E-2</v>
      </c>
      <c r="LU14">
        <v>1.7206185456699816E-2</v>
      </c>
      <c r="LV14">
        <v>1.7495965793011131E-2</v>
      </c>
      <c r="LW14">
        <v>1.7859932775856013E-2</v>
      </c>
      <c r="LX14">
        <v>1.7818735873087903E-2</v>
      </c>
      <c r="LY14">
        <v>1.7976535940038098E-2</v>
      </c>
      <c r="LZ14">
        <v>1.785327505801754E-2</v>
      </c>
      <c r="MA14">
        <v>1.766199417146138E-2</v>
      </c>
      <c r="MB14">
        <v>1.7445703059705948E-2</v>
      </c>
      <c r="MC14">
        <v>1.7587214875334333E-2</v>
      </c>
      <c r="MD14">
        <v>1.7623318778444971E-2</v>
      </c>
      <c r="ME14">
        <v>1.7380564143935847E-2</v>
      </c>
      <c r="MF14">
        <v>1.792001027767345E-2</v>
      </c>
      <c r="MG14">
        <v>1.8662605770812666E-2</v>
      </c>
      <c r="MH14">
        <v>1.8524617233745176E-2</v>
      </c>
      <c r="MI14">
        <v>1.9019655736904988E-2</v>
      </c>
      <c r="MJ14">
        <v>1.9520838384717194E-2</v>
      </c>
      <c r="MK14">
        <v>1.9919216589705704E-2</v>
      </c>
      <c r="ML14">
        <v>2.0026309416862582E-2</v>
      </c>
      <c r="MN14" s="5">
        <f t="shared" si="0"/>
        <v>1.9429253968973069E-2</v>
      </c>
    </row>
    <row r="15" spans="1:353" x14ac:dyDescent="0.2">
      <c r="A15" t="s">
        <v>93</v>
      </c>
      <c r="B15" t="s">
        <v>89</v>
      </c>
      <c r="C15">
        <v>42.524999999999999</v>
      </c>
      <c r="D15">
        <v>41.064999999999998</v>
      </c>
      <c r="E15">
        <v>43.3</v>
      </c>
      <c r="F15">
        <v>45.945</v>
      </c>
      <c r="G15">
        <v>45.5</v>
      </c>
      <c r="H15">
        <v>47.68</v>
      </c>
      <c r="I15">
        <v>47.375</v>
      </c>
      <c r="J15">
        <v>46.034999999999997</v>
      </c>
      <c r="K15">
        <v>48.234999999999999</v>
      </c>
      <c r="L15">
        <v>47.005000000000003</v>
      </c>
      <c r="M15">
        <v>44.645000000000003</v>
      </c>
      <c r="N15">
        <v>47.634999999999998</v>
      </c>
      <c r="O15">
        <v>46.594999999999999</v>
      </c>
      <c r="P15">
        <v>45.844999999999999</v>
      </c>
      <c r="Q15">
        <v>48.52</v>
      </c>
      <c r="R15">
        <v>48.87</v>
      </c>
      <c r="S15">
        <v>48.005000000000003</v>
      </c>
      <c r="T15">
        <v>48.484999999999999</v>
      </c>
      <c r="U15">
        <v>48</v>
      </c>
      <c r="V15">
        <v>46.47</v>
      </c>
      <c r="W15">
        <v>47.73</v>
      </c>
      <c r="X15">
        <v>45.975000000000001</v>
      </c>
      <c r="Y15">
        <v>45.555</v>
      </c>
      <c r="Z15">
        <v>44.56</v>
      </c>
      <c r="AA15">
        <v>44.125</v>
      </c>
      <c r="AB15">
        <v>46.42</v>
      </c>
      <c r="AC15">
        <v>43.784999999999997</v>
      </c>
      <c r="AD15">
        <v>44.344999999999999</v>
      </c>
      <c r="AE15">
        <v>45.64</v>
      </c>
      <c r="AF15">
        <v>44.244999999999997</v>
      </c>
      <c r="AG15">
        <v>45.075000000000003</v>
      </c>
      <c r="AH15">
        <v>45.795000000000002</v>
      </c>
      <c r="AI15">
        <v>44</v>
      </c>
      <c r="AJ15">
        <v>41.08</v>
      </c>
      <c r="AK15">
        <v>41.18</v>
      </c>
      <c r="AL15">
        <v>39.96</v>
      </c>
      <c r="AM15">
        <v>39.69</v>
      </c>
      <c r="AN15">
        <v>40.774999999999999</v>
      </c>
      <c r="AO15">
        <v>40.384999999999998</v>
      </c>
      <c r="AP15">
        <v>41.25</v>
      </c>
      <c r="AQ15">
        <v>45.25</v>
      </c>
      <c r="AR15">
        <v>45.6</v>
      </c>
      <c r="AS15">
        <v>45.5</v>
      </c>
      <c r="AT15">
        <v>44.145000000000003</v>
      </c>
      <c r="AU15">
        <v>46.234999999999999</v>
      </c>
      <c r="AV15">
        <v>44.435000000000002</v>
      </c>
      <c r="AW15">
        <v>46.255000000000003</v>
      </c>
      <c r="AX15">
        <v>46.62</v>
      </c>
      <c r="AY15">
        <v>43.454999999999998</v>
      </c>
      <c r="AZ15">
        <v>41.8</v>
      </c>
      <c r="BA15">
        <v>42.01</v>
      </c>
      <c r="BB15">
        <v>42.104999999999997</v>
      </c>
      <c r="BC15">
        <v>41.265000000000001</v>
      </c>
      <c r="BD15">
        <v>37.35</v>
      </c>
      <c r="BE15">
        <v>37.655000000000001</v>
      </c>
      <c r="BF15">
        <v>39.26</v>
      </c>
      <c r="BG15">
        <v>40.92</v>
      </c>
      <c r="BH15">
        <v>38.905000000000001</v>
      </c>
      <c r="BI15">
        <v>38</v>
      </c>
      <c r="BJ15">
        <v>39.74</v>
      </c>
      <c r="BK15">
        <v>40.835000000000001</v>
      </c>
      <c r="BL15">
        <v>42.674999999999997</v>
      </c>
      <c r="BM15">
        <v>42.35</v>
      </c>
      <c r="BN15">
        <v>42.89</v>
      </c>
      <c r="BO15">
        <v>40.159999999999997</v>
      </c>
      <c r="BP15">
        <v>38.784999999999997</v>
      </c>
      <c r="BQ15">
        <v>40.01</v>
      </c>
      <c r="BR15">
        <v>42.545000000000002</v>
      </c>
      <c r="BS15">
        <v>43.825000000000003</v>
      </c>
      <c r="BT15">
        <v>43.93</v>
      </c>
      <c r="BU15">
        <v>42.94</v>
      </c>
      <c r="BV15">
        <v>42.82</v>
      </c>
      <c r="BW15">
        <v>43.005000000000003</v>
      </c>
      <c r="BX15">
        <v>43.9</v>
      </c>
      <c r="BY15">
        <v>42.295000000000002</v>
      </c>
      <c r="BZ15">
        <v>42.05</v>
      </c>
      <c r="CA15">
        <v>41.26</v>
      </c>
      <c r="CB15">
        <v>40.619999999999997</v>
      </c>
      <c r="CC15">
        <v>43.755000000000003</v>
      </c>
      <c r="CD15">
        <v>42.65</v>
      </c>
      <c r="CE15">
        <v>43.93</v>
      </c>
      <c r="CF15">
        <v>43.085000000000001</v>
      </c>
      <c r="CG15">
        <v>42.76</v>
      </c>
      <c r="CH15">
        <v>42.945</v>
      </c>
      <c r="CI15">
        <v>43.35</v>
      </c>
      <c r="CJ15">
        <v>43.064999999999998</v>
      </c>
      <c r="CK15">
        <v>43.42</v>
      </c>
      <c r="CL15">
        <v>43.984999999999999</v>
      </c>
      <c r="CM15">
        <v>43.854999999999997</v>
      </c>
      <c r="CN15">
        <v>40.604999999999997</v>
      </c>
      <c r="CO15">
        <v>42.534999999999997</v>
      </c>
      <c r="CP15">
        <v>42.17</v>
      </c>
      <c r="CQ15">
        <v>42.93</v>
      </c>
      <c r="CR15">
        <v>44.13</v>
      </c>
      <c r="CS15">
        <v>44.32</v>
      </c>
      <c r="CT15">
        <v>44.4</v>
      </c>
      <c r="CU15">
        <v>42.125</v>
      </c>
      <c r="CV15">
        <v>42.45</v>
      </c>
      <c r="CW15">
        <v>43.12</v>
      </c>
      <c r="CX15">
        <v>44.1</v>
      </c>
      <c r="CY15">
        <v>44.905000000000001</v>
      </c>
      <c r="CZ15">
        <v>46.424999999999997</v>
      </c>
      <c r="DA15">
        <v>48.21</v>
      </c>
      <c r="DB15">
        <v>48.36</v>
      </c>
      <c r="DC15">
        <v>48.72</v>
      </c>
      <c r="DD15">
        <v>48.77</v>
      </c>
      <c r="DE15">
        <v>48.844999999999999</v>
      </c>
      <c r="DF15">
        <v>48.115000000000002</v>
      </c>
      <c r="DG15">
        <v>47.225000000000001</v>
      </c>
      <c r="DH15">
        <v>47.15</v>
      </c>
      <c r="DI15">
        <v>47.924999999999997</v>
      </c>
      <c r="DJ15">
        <v>47.44</v>
      </c>
      <c r="DK15">
        <v>47.734999999999999</v>
      </c>
      <c r="DL15">
        <v>48.075000000000003</v>
      </c>
      <c r="DM15">
        <v>47.265000000000001</v>
      </c>
      <c r="DN15">
        <v>47.36</v>
      </c>
      <c r="DO15">
        <v>46.21</v>
      </c>
      <c r="DP15">
        <v>47.414999999999999</v>
      </c>
      <c r="DQ15">
        <v>49</v>
      </c>
      <c r="DR15">
        <v>48.03</v>
      </c>
      <c r="DS15">
        <v>46.48</v>
      </c>
      <c r="DT15">
        <v>47.17</v>
      </c>
      <c r="DU15">
        <v>48</v>
      </c>
      <c r="DV15">
        <v>47.98</v>
      </c>
      <c r="DW15">
        <v>48.4</v>
      </c>
      <c r="DX15">
        <v>47.435000000000002</v>
      </c>
      <c r="DY15">
        <v>46.8</v>
      </c>
      <c r="DZ15">
        <v>45.695</v>
      </c>
      <c r="EA15">
        <v>44.81</v>
      </c>
      <c r="EB15">
        <v>44.11</v>
      </c>
      <c r="EC15">
        <v>43.284999999999997</v>
      </c>
      <c r="ED15">
        <v>42.46</v>
      </c>
      <c r="EE15">
        <v>43.335000000000001</v>
      </c>
      <c r="EF15">
        <v>42.715000000000003</v>
      </c>
      <c r="EG15">
        <v>42.99</v>
      </c>
      <c r="EH15">
        <v>43.92</v>
      </c>
      <c r="EI15">
        <v>42.75</v>
      </c>
      <c r="EJ15">
        <v>42.65</v>
      </c>
      <c r="EK15">
        <v>43.325000000000003</v>
      </c>
      <c r="EL15">
        <v>43.805</v>
      </c>
      <c r="EM15">
        <v>43.99</v>
      </c>
      <c r="EN15">
        <v>44.924999999999997</v>
      </c>
      <c r="EO15">
        <v>45.935000000000002</v>
      </c>
      <c r="EP15">
        <v>45.445</v>
      </c>
      <c r="EQ15">
        <v>45.555</v>
      </c>
      <c r="ER15">
        <v>45.78</v>
      </c>
      <c r="ES15">
        <v>45.96</v>
      </c>
      <c r="ET15">
        <v>47.27</v>
      </c>
      <c r="EU15">
        <v>48.475000000000001</v>
      </c>
      <c r="EV15">
        <v>48.05</v>
      </c>
      <c r="EW15">
        <v>46.284999999999997</v>
      </c>
      <c r="EX15">
        <v>47.35</v>
      </c>
      <c r="EY15">
        <v>47.395000000000003</v>
      </c>
      <c r="EZ15">
        <v>47.024999999999999</v>
      </c>
      <c r="FA15">
        <v>46.51</v>
      </c>
      <c r="FB15">
        <v>46.47</v>
      </c>
      <c r="FC15">
        <v>46.045000000000002</v>
      </c>
      <c r="FD15">
        <v>47.825000000000003</v>
      </c>
      <c r="FE15">
        <v>48.61</v>
      </c>
      <c r="FF15">
        <v>47.29</v>
      </c>
      <c r="FG15">
        <v>47.52</v>
      </c>
      <c r="FH15">
        <v>46.134999999999998</v>
      </c>
      <c r="FI15">
        <v>44.704999999999998</v>
      </c>
      <c r="FJ15">
        <v>45.9</v>
      </c>
      <c r="FK15">
        <v>47.07</v>
      </c>
      <c r="FL15">
        <v>45.5</v>
      </c>
      <c r="FM15">
        <v>46.46</v>
      </c>
      <c r="FN15">
        <v>47.78</v>
      </c>
      <c r="FO15">
        <v>45.805</v>
      </c>
      <c r="FP15">
        <v>46.13</v>
      </c>
      <c r="FQ15">
        <v>48.475000000000001</v>
      </c>
      <c r="FR15">
        <v>48.6</v>
      </c>
      <c r="FS15">
        <v>50.64</v>
      </c>
      <c r="FT15" s="4">
        <v>52.1</v>
      </c>
      <c r="FU15">
        <v>4.2661750128320297E-2</v>
      </c>
      <c r="FV15">
        <v>4.2212305930261346E-2</v>
      </c>
      <c r="FW15">
        <v>4.217116487390412E-2</v>
      </c>
      <c r="FX15">
        <v>4.2300685787404327E-2</v>
      </c>
      <c r="FY15">
        <v>4.2169006664290756E-2</v>
      </c>
      <c r="FZ15">
        <v>4.3586319581830221E-2</v>
      </c>
      <c r="GA15">
        <v>4.2722544787934386E-2</v>
      </c>
      <c r="GB15">
        <v>4.0970689526468054E-2</v>
      </c>
      <c r="GC15">
        <v>4.1600731682488692E-2</v>
      </c>
      <c r="GD15">
        <v>4.0285751645409686E-2</v>
      </c>
      <c r="GE15">
        <v>3.7806457645754833E-2</v>
      </c>
      <c r="GF15">
        <v>3.967389682969568E-2</v>
      </c>
      <c r="GG15">
        <v>3.9315227059831065E-2</v>
      </c>
      <c r="GH15">
        <v>3.8257369095558755E-2</v>
      </c>
      <c r="GI15">
        <v>3.9381100370677068E-2</v>
      </c>
      <c r="GJ15">
        <v>4.1158946658177667E-2</v>
      </c>
      <c r="GK15">
        <v>4.0007753708327216E-2</v>
      </c>
      <c r="GL15">
        <v>4.1620250938359894E-2</v>
      </c>
      <c r="GM15">
        <v>4.0950220254102554E-2</v>
      </c>
      <c r="GN15">
        <v>4.0512227173887687E-2</v>
      </c>
      <c r="GO15">
        <v>4.0352537797287598E-2</v>
      </c>
      <c r="GP15">
        <v>3.9969675447082173E-2</v>
      </c>
      <c r="GQ15">
        <v>4.0298811211899682E-2</v>
      </c>
      <c r="GR15">
        <v>3.946627516096228E-2</v>
      </c>
      <c r="GS15">
        <v>3.9538486639943013E-2</v>
      </c>
      <c r="GT15">
        <v>3.9750418812464987E-2</v>
      </c>
      <c r="GU15">
        <v>3.9712431784550029E-2</v>
      </c>
      <c r="GV15">
        <v>3.919756747589636E-2</v>
      </c>
      <c r="GW15">
        <v>3.8769542321933942E-2</v>
      </c>
      <c r="GX15">
        <v>3.8310947274317948E-2</v>
      </c>
      <c r="GY15">
        <v>3.9002520263665449E-2</v>
      </c>
      <c r="GZ15">
        <v>3.916862972717728E-2</v>
      </c>
      <c r="HA15">
        <v>3.9204649011955792E-2</v>
      </c>
      <c r="HB15">
        <v>3.9355127658499724E-2</v>
      </c>
      <c r="HC15">
        <v>3.890396521580676E-2</v>
      </c>
      <c r="HD15">
        <v>3.8942196768446617E-2</v>
      </c>
      <c r="HE15">
        <v>3.8540261858965925E-2</v>
      </c>
      <c r="HF15">
        <v>3.9760391691090864E-2</v>
      </c>
      <c r="HG15">
        <v>3.9924710267967588E-2</v>
      </c>
      <c r="HH15">
        <v>4.1117597140367536E-2</v>
      </c>
      <c r="HI15">
        <v>4.2875645764850978E-2</v>
      </c>
      <c r="HJ15">
        <v>4.2997172041077281E-2</v>
      </c>
      <c r="HK15">
        <v>4.117324991745798E-2</v>
      </c>
      <c r="HL15">
        <v>3.9992960038788834E-2</v>
      </c>
      <c r="HM15">
        <v>4.1329619337250482E-2</v>
      </c>
      <c r="HN15">
        <v>4.0775432540198921E-2</v>
      </c>
      <c r="HO15">
        <v>4.1248781334189327E-2</v>
      </c>
      <c r="HP15">
        <v>4.1113635527125499E-2</v>
      </c>
      <c r="HQ15">
        <v>4.0086222809174725E-2</v>
      </c>
      <c r="HR15">
        <v>4.0058073712713596E-2</v>
      </c>
      <c r="HS15">
        <v>3.9528843617448906E-2</v>
      </c>
      <c r="HT15">
        <v>3.9378085540183363E-2</v>
      </c>
      <c r="HU15">
        <v>3.8779568483878257E-2</v>
      </c>
      <c r="HV15">
        <v>3.7592343660410955E-2</v>
      </c>
      <c r="HW15">
        <v>3.9116883670976384E-2</v>
      </c>
      <c r="HX15">
        <v>3.9683412198915947E-2</v>
      </c>
      <c r="HY15">
        <v>4.0862926492823401E-2</v>
      </c>
      <c r="HZ15">
        <v>4.1057641368428321E-2</v>
      </c>
      <c r="IA15">
        <v>4.1856031719655871E-2</v>
      </c>
      <c r="IB15">
        <v>4.1933356081540536E-2</v>
      </c>
      <c r="IC15">
        <v>4.2438359981204911E-2</v>
      </c>
      <c r="ID15">
        <v>4.2861227575633938E-2</v>
      </c>
      <c r="IE15">
        <v>4.2126163778178759E-2</v>
      </c>
      <c r="IF15">
        <v>4.2747541399077722E-2</v>
      </c>
      <c r="IG15">
        <v>4.087420872514471E-2</v>
      </c>
      <c r="IH15">
        <v>3.9796317526363471E-2</v>
      </c>
      <c r="II15">
        <v>4.1634381104096813E-2</v>
      </c>
      <c r="IJ15">
        <v>4.2794525988448288E-2</v>
      </c>
      <c r="IK15">
        <v>4.2972947149957454E-2</v>
      </c>
      <c r="IL15">
        <v>4.4608596956824016E-2</v>
      </c>
      <c r="IM15">
        <v>4.479764336335703E-2</v>
      </c>
      <c r="IN15">
        <v>4.4249456652003291E-2</v>
      </c>
      <c r="IO15">
        <v>4.4410092416341834E-2</v>
      </c>
      <c r="IP15">
        <v>4.3618789874020021E-2</v>
      </c>
      <c r="IQ15">
        <v>4.3006761340128319E-2</v>
      </c>
      <c r="IR15">
        <v>4.3918643092760966E-2</v>
      </c>
      <c r="IS15">
        <v>4.3999582390628698E-2</v>
      </c>
      <c r="IT15">
        <v>4.4658454167223187E-2</v>
      </c>
      <c r="IU15">
        <v>4.618418728618031E-2</v>
      </c>
      <c r="IV15">
        <v>4.5692945693065874E-2</v>
      </c>
      <c r="IW15">
        <v>4.5358039913896427E-2</v>
      </c>
      <c r="IX15">
        <v>4.4261786647436095E-2</v>
      </c>
      <c r="IY15">
        <v>4.3425122887538019E-2</v>
      </c>
      <c r="IZ15">
        <v>4.3781305935212261E-2</v>
      </c>
      <c r="JA15">
        <v>4.3219648399174228E-2</v>
      </c>
      <c r="JB15">
        <v>4.3933461601790257E-2</v>
      </c>
      <c r="JC15">
        <v>4.3777565872071156E-2</v>
      </c>
      <c r="JD15">
        <v>4.3465644972549573E-2</v>
      </c>
      <c r="JE15">
        <v>4.380867176681618E-2</v>
      </c>
      <c r="JF15">
        <v>4.197305573056833E-2</v>
      </c>
      <c r="JG15">
        <v>4.2529318989212313E-2</v>
      </c>
      <c r="JH15">
        <v>4.2548042426032946E-2</v>
      </c>
      <c r="JI15">
        <v>4.3439538424853388E-2</v>
      </c>
      <c r="JJ15">
        <v>4.3733669583106684E-2</v>
      </c>
      <c r="JK15">
        <v>4.3226944185542029E-2</v>
      </c>
      <c r="JL15">
        <v>4.3498997862781448E-2</v>
      </c>
      <c r="JM15">
        <v>4.3032203429668098E-2</v>
      </c>
      <c r="JN15">
        <v>4.2529105316701878E-2</v>
      </c>
      <c r="JO15">
        <v>4.3341836145211338E-2</v>
      </c>
      <c r="JP15">
        <v>4.3799055299974569E-2</v>
      </c>
      <c r="JQ15">
        <v>4.5160685372875001E-2</v>
      </c>
      <c r="JR15">
        <v>4.4146436217994973E-2</v>
      </c>
      <c r="JS15">
        <v>4.4982574191603134E-2</v>
      </c>
      <c r="JT15">
        <v>4.3236450612288632E-2</v>
      </c>
      <c r="JU15">
        <v>4.3300637731571709E-2</v>
      </c>
      <c r="JV15">
        <v>4.3025339896294791E-2</v>
      </c>
      <c r="JW15">
        <v>4.3052203087657517E-2</v>
      </c>
      <c r="JX15">
        <v>4.3127528726259218E-2</v>
      </c>
      <c r="JY15">
        <v>4.2341380281222502E-2</v>
      </c>
      <c r="JZ15">
        <v>4.2628073576649023E-2</v>
      </c>
      <c r="KA15">
        <v>4.3303775946735797E-2</v>
      </c>
      <c r="KB15">
        <v>4.2369227809297659E-2</v>
      </c>
      <c r="KC15">
        <v>4.2656312920232711E-2</v>
      </c>
      <c r="KD15">
        <v>4.1816604339078634E-2</v>
      </c>
      <c r="KE15">
        <v>4.0998162478750252E-2</v>
      </c>
      <c r="KF15">
        <v>4.0620484350497928E-2</v>
      </c>
      <c r="KG15">
        <v>3.9734249535853562E-2</v>
      </c>
      <c r="KH15">
        <v>4.0120250887209004E-2</v>
      </c>
      <c r="KI15">
        <v>4.1635734215881903E-2</v>
      </c>
      <c r="KJ15">
        <v>4.1300991879841306E-2</v>
      </c>
      <c r="KK15">
        <v>4.0092151136359624E-2</v>
      </c>
      <c r="KL15">
        <v>3.9517684469284657E-2</v>
      </c>
      <c r="KM15">
        <v>3.9044718401505946E-2</v>
      </c>
      <c r="KN15">
        <v>3.9232813811117928E-2</v>
      </c>
      <c r="KO15">
        <v>4.0192063554693014E-2</v>
      </c>
      <c r="KP15">
        <v>3.9455247716334498E-2</v>
      </c>
      <c r="KQ15">
        <v>3.8791743284381799E-2</v>
      </c>
      <c r="KR15">
        <v>3.8013777504661221E-2</v>
      </c>
      <c r="KS15">
        <v>3.7685980319311405E-2</v>
      </c>
      <c r="KT15">
        <v>3.7126000647447935E-2</v>
      </c>
      <c r="KU15">
        <v>3.7570250719721796E-2</v>
      </c>
      <c r="KV15">
        <v>3.668354532067411E-2</v>
      </c>
      <c r="KW15">
        <v>3.7014100698779077E-2</v>
      </c>
      <c r="KX15">
        <v>3.7223988051853368E-2</v>
      </c>
      <c r="KY15">
        <v>3.7279275486988929E-2</v>
      </c>
      <c r="KZ15">
        <v>3.7550986297402549E-2</v>
      </c>
      <c r="LA15">
        <v>3.7627250543931956E-2</v>
      </c>
      <c r="LB15">
        <v>3.7117587447357998E-2</v>
      </c>
      <c r="LC15">
        <v>3.7786508888989163E-2</v>
      </c>
      <c r="LD15">
        <v>3.8149235848484335E-2</v>
      </c>
      <c r="LE15">
        <v>3.8262310060578848E-2</v>
      </c>
      <c r="LF15">
        <v>3.8342138929728715E-2</v>
      </c>
      <c r="LG15">
        <v>3.9007330203453039E-2</v>
      </c>
      <c r="LH15">
        <v>3.8011886182241786E-2</v>
      </c>
      <c r="LI15">
        <v>3.8006511406555435E-2</v>
      </c>
      <c r="LJ15">
        <v>3.8438164908734189E-2</v>
      </c>
      <c r="LK15">
        <v>3.8612104676946549E-2</v>
      </c>
      <c r="LL15">
        <v>3.9213614922026074E-2</v>
      </c>
      <c r="LM15">
        <v>3.9795506825293196E-2</v>
      </c>
      <c r="LN15">
        <v>4.0562463856670984E-2</v>
      </c>
      <c r="LO15">
        <v>3.9616634418921645E-2</v>
      </c>
      <c r="LP15">
        <v>4.014732852574391E-2</v>
      </c>
      <c r="LQ15">
        <v>4.0788531701693845E-2</v>
      </c>
      <c r="LR15">
        <v>3.9763738981858962E-2</v>
      </c>
      <c r="LS15">
        <v>3.9705478888579358E-2</v>
      </c>
      <c r="LT15">
        <v>3.9761057664336526E-2</v>
      </c>
      <c r="LU15">
        <v>3.994825801437242E-2</v>
      </c>
      <c r="LV15">
        <v>4.0349338968447467E-2</v>
      </c>
      <c r="LW15">
        <v>4.1114893117740921E-2</v>
      </c>
      <c r="LX15">
        <v>3.965159196848763E-2</v>
      </c>
      <c r="LY15">
        <v>3.9874644283945826E-2</v>
      </c>
      <c r="LZ15">
        <v>4.0060155256421551E-2</v>
      </c>
      <c r="MA15">
        <v>4.1125523380194234E-2</v>
      </c>
      <c r="MB15">
        <v>4.0993416253699837E-2</v>
      </c>
      <c r="MC15">
        <v>4.1893778292421732E-2</v>
      </c>
      <c r="MD15">
        <v>4.1829283952733116E-2</v>
      </c>
      <c r="ME15">
        <v>4.1460280559691171E-2</v>
      </c>
      <c r="MF15">
        <v>4.400561239973013E-2</v>
      </c>
      <c r="MG15">
        <v>4.3913506674386232E-2</v>
      </c>
      <c r="MH15">
        <v>4.3345064771241781E-2</v>
      </c>
      <c r="MI15">
        <v>4.4881066566031066E-2</v>
      </c>
      <c r="MJ15">
        <v>4.481399671279683E-2</v>
      </c>
      <c r="MK15">
        <v>4.6094803440802079E-2</v>
      </c>
      <c r="ML15">
        <v>4.70708671343796E-2</v>
      </c>
      <c r="MN15" s="6">
        <f t="shared" si="0"/>
        <v>4.1145619366027571E-2</v>
      </c>
      <c r="MO15" s="8">
        <f>SUM(MN14:MN15)</f>
        <v>6.057487333500064E-2</v>
      </c>
    </row>
    <row r="16" spans="1:353" x14ac:dyDescent="0.2">
      <c r="A16" t="s">
        <v>27</v>
      </c>
      <c r="B16" t="s">
        <v>30</v>
      </c>
      <c r="C16">
        <v>136.69999999999999</v>
      </c>
      <c r="D16">
        <v>135.85</v>
      </c>
      <c r="E16">
        <v>142.5</v>
      </c>
      <c r="F16">
        <v>147.75</v>
      </c>
      <c r="G16">
        <v>146.4</v>
      </c>
      <c r="H16">
        <v>149.15</v>
      </c>
      <c r="I16">
        <v>148.6</v>
      </c>
      <c r="J16">
        <v>146.6</v>
      </c>
      <c r="K16">
        <v>149.6</v>
      </c>
      <c r="L16">
        <v>151.25</v>
      </c>
      <c r="M16">
        <v>155.5</v>
      </c>
      <c r="N16">
        <v>161.75</v>
      </c>
      <c r="O16">
        <v>160.25</v>
      </c>
      <c r="P16">
        <v>163.5</v>
      </c>
      <c r="Q16">
        <v>169.7</v>
      </c>
      <c r="R16">
        <v>161.25</v>
      </c>
      <c r="S16">
        <v>156.05000000000001</v>
      </c>
      <c r="T16">
        <v>152.6</v>
      </c>
      <c r="U16">
        <v>151</v>
      </c>
      <c r="V16">
        <v>146.94999999999999</v>
      </c>
      <c r="W16">
        <v>152</v>
      </c>
      <c r="X16">
        <v>142.75</v>
      </c>
      <c r="Y16">
        <v>143.1</v>
      </c>
      <c r="Z16">
        <v>142.5</v>
      </c>
      <c r="AA16">
        <v>140.1</v>
      </c>
      <c r="AB16">
        <v>146.5</v>
      </c>
      <c r="AC16">
        <v>141.6</v>
      </c>
      <c r="AD16">
        <v>146.44999999999999</v>
      </c>
      <c r="AE16">
        <v>154.15</v>
      </c>
      <c r="AF16">
        <v>152.75</v>
      </c>
      <c r="AG16">
        <v>149.1</v>
      </c>
      <c r="AH16">
        <v>153.25</v>
      </c>
      <c r="AI16">
        <v>152.44999999999999</v>
      </c>
      <c r="AJ16">
        <v>139.9</v>
      </c>
      <c r="AK16">
        <v>141.9</v>
      </c>
      <c r="AL16">
        <v>139.94999999999999</v>
      </c>
      <c r="AM16">
        <v>140.85</v>
      </c>
      <c r="AN16">
        <v>137</v>
      </c>
      <c r="AO16">
        <v>138.35</v>
      </c>
      <c r="AP16">
        <v>139.44999999999999</v>
      </c>
      <c r="AQ16">
        <v>146.30000000000001</v>
      </c>
      <c r="AR16">
        <v>148.35</v>
      </c>
      <c r="AS16">
        <v>156.1</v>
      </c>
      <c r="AT16">
        <v>159.35</v>
      </c>
      <c r="AU16">
        <v>157.30000000000001</v>
      </c>
      <c r="AV16">
        <v>157.6</v>
      </c>
      <c r="AW16">
        <v>161.69999999999999</v>
      </c>
      <c r="AX16">
        <v>167.3</v>
      </c>
      <c r="AY16">
        <v>162.35</v>
      </c>
      <c r="AZ16">
        <v>158.35</v>
      </c>
      <c r="BA16">
        <v>161.94999999999999</v>
      </c>
      <c r="BB16">
        <v>163</v>
      </c>
      <c r="BC16">
        <v>163.55000000000001</v>
      </c>
      <c r="BD16">
        <v>151.80000000000001</v>
      </c>
      <c r="BE16">
        <v>149.25</v>
      </c>
      <c r="BF16">
        <v>148.15</v>
      </c>
      <c r="BG16">
        <v>148.65</v>
      </c>
      <c r="BH16">
        <v>138.05000000000001</v>
      </c>
      <c r="BI16">
        <v>129</v>
      </c>
      <c r="BJ16">
        <v>134.05000000000001</v>
      </c>
      <c r="BK16">
        <v>137.85</v>
      </c>
      <c r="BL16">
        <v>141.15</v>
      </c>
      <c r="BM16">
        <v>144.65</v>
      </c>
      <c r="BN16">
        <v>144.94999999999999</v>
      </c>
      <c r="BO16">
        <v>142.6</v>
      </c>
      <c r="BP16">
        <v>140.19999999999999</v>
      </c>
      <c r="BQ16">
        <v>138.9</v>
      </c>
      <c r="BR16">
        <v>147.55000000000001</v>
      </c>
      <c r="BS16">
        <v>155.19999999999999</v>
      </c>
      <c r="BT16">
        <v>148.25</v>
      </c>
      <c r="BU16">
        <v>139.35</v>
      </c>
      <c r="BV16">
        <v>137.9</v>
      </c>
      <c r="BW16">
        <v>137.75</v>
      </c>
      <c r="BX16">
        <v>146.75</v>
      </c>
      <c r="BY16">
        <v>142.65</v>
      </c>
      <c r="BZ16">
        <v>134.75</v>
      </c>
      <c r="CA16">
        <v>130.35</v>
      </c>
      <c r="CB16">
        <v>126.8</v>
      </c>
      <c r="CC16">
        <v>127.3</v>
      </c>
      <c r="CD16">
        <v>122.45</v>
      </c>
      <c r="CE16">
        <v>128</v>
      </c>
      <c r="CF16">
        <v>125.85</v>
      </c>
      <c r="CG16">
        <v>128.30000000000001</v>
      </c>
      <c r="CH16">
        <v>126.45</v>
      </c>
      <c r="CI16">
        <v>134.55000000000001</v>
      </c>
      <c r="CJ16">
        <v>129.1</v>
      </c>
      <c r="CK16">
        <v>129.6</v>
      </c>
      <c r="CL16">
        <v>135.69999999999999</v>
      </c>
      <c r="CM16">
        <v>136.55000000000001</v>
      </c>
      <c r="CN16">
        <v>130</v>
      </c>
      <c r="CO16">
        <v>136.6</v>
      </c>
      <c r="CP16">
        <v>132.1</v>
      </c>
      <c r="CQ16">
        <v>135.80000000000001</v>
      </c>
      <c r="CR16">
        <v>138.1</v>
      </c>
      <c r="CS16">
        <v>140</v>
      </c>
      <c r="CT16">
        <v>141.9</v>
      </c>
      <c r="CU16">
        <v>136.44999999999999</v>
      </c>
      <c r="CV16">
        <v>150.80000000000001</v>
      </c>
      <c r="CW16">
        <v>150.75</v>
      </c>
      <c r="CX16">
        <v>150.69999999999999</v>
      </c>
      <c r="CY16">
        <v>148.30000000000001</v>
      </c>
      <c r="CZ16">
        <v>157.25</v>
      </c>
      <c r="DA16">
        <v>156.65</v>
      </c>
      <c r="DB16">
        <v>156.94999999999999</v>
      </c>
      <c r="DC16">
        <v>157</v>
      </c>
      <c r="DD16">
        <v>161.1</v>
      </c>
      <c r="DE16">
        <v>160.80000000000001</v>
      </c>
      <c r="DF16">
        <v>159.25</v>
      </c>
      <c r="DG16">
        <v>162</v>
      </c>
      <c r="DH16">
        <v>158.30000000000001</v>
      </c>
      <c r="DI16">
        <v>156.85</v>
      </c>
      <c r="DJ16">
        <v>162.80000000000001</v>
      </c>
      <c r="DK16">
        <v>163.75</v>
      </c>
      <c r="DL16">
        <v>167.45</v>
      </c>
      <c r="DM16">
        <v>169.15</v>
      </c>
      <c r="DN16">
        <v>170.4</v>
      </c>
      <c r="DO16">
        <v>169.55</v>
      </c>
      <c r="DP16">
        <v>173.65</v>
      </c>
      <c r="DQ16">
        <v>172.55</v>
      </c>
      <c r="DR16">
        <v>170.75</v>
      </c>
      <c r="DS16">
        <v>170.25</v>
      </c>
      <c r="DT16">
        <v>174.8</v>
      </c>
      <c r="DU16">
        <v>173.9</v>
      </c>
      <c r="DV16">
        <v>172.8</v>
      </c>
      <c r="DW16">
        <v>169.8</v>
      </c>
      <c r="DX16">
        <v>171.05</v>
      </c>
      <c r="DY16">
        <v>173.35</v>
      </c>
      <c r="DZ16">
        <v>173.85</v>
      </c>
      <c r="EA16">
        <v>174.45</v>
      </c>
      <c r="EB16">
        <v>173.9</v>
      </c>
      <c r="EC16">
        <v>172.4</v>
      </c>
      <c r="ED16">
        <v>178.75</v>
      </c>
      <c r="EE16">
        <v>182.8</v>
      </c>
      <c r="EF16">
        <v>176.85</v>
      </c>
      <c r="EG16">
        <v>180.65</v>
      </c>
      <c r="EH16">
        <v>185.8</v>
      </c>
      <c r="EI16">
        <v>180.15</v>
      </c>
      <c r="EJ16">
        <v>182.7</v>
      </c>
      <c r="EK16">
        <v>182.2</v>
      </c>
      <c r="EL16">
        <v>180.95</v>
      </c>
      <c r="EM16">
        <v>180.15</v>
      </c>
      <c r="EN16">
        <v>184.95</v>
      </c>
      <c r="EO16">
        <v>186.7</v>
      </c>
      <c r="EP16">
        <v>189.95</v>
      </c>
      <c r="EQ16">
        <v>193.85</v>
      </c>
      <c r="ER16">
        <v>195.55</v>
      </c>
      <c r="ES16">
        <v>197</v>
      </c>
      <c r="ET16">
        <v>199.55</v>
      </c>
      <c r="EU16">
        <v>202.85</v>
      </c>
      <c r="EV16">
        <v>199.85</v>
      </c>
      <c r="EW16">
        <v>197.05</v>
      </c>
      <c r="EX16">
        <v>197.95</v>
      </c>
      <c r="EY16">
        <v>195.75</v>
      </c>
      <c r="EZ16">
        <v>199.15</v>
      </c>
      <c r="FA16">
        <v>197.15</v>
      </c>
      <c r="FB16">
        <v>195.25</v>
      </c>
      <c r="FC16">
        <v>191.5</v>
      </c>
      <c r="FD16">
        <v>198.56</v>
      </c>
      <c r="FE16">
        <v>202</v>
      </c>
      <c r="FF16">
        <v>205.45</v>
      </c>
      <c r="FG16">
        <v>203.9</v>
      </c>
      <c r="FH16">
        <v>200.35</v>
      </c>
      <c r="FI16">
        <v>185.16</v>
      </c>
      <c r="FJ16">
        <v>190.6</v>
      </c>
      <c r="FK16">
        <v>191.5</v>
      </c>
      <c r="FL16">
        <v>183.8</v>
      </c>
      <c r="FM16">
        <v>190.02</v>
      </c>
      <c r="FN16">
        <v>188.92</v>
      </c>
      <c r="FO16">
        <v>180.36</v>
      </c>
      <c r="FP16">
        <v>183.4</v>
      </c>
      <c r="FQ16">
        <v>186.66</v>
      </c>
      <c r="FR16">
        <v>189.42</v>
      </c>
      <c r="FS16">
        <v>193.54</v>
      </c>
      <c r="FT16" s="4">
        <v>194.5</v>
      </c>
      <c r="FU16">
        <v>2.6282717018026522E-2</v>
      </c>
      <c r="FV16">
        <v>2.6762969040742254E-2</v>
      </c>
      <c r="FW16">
        <v>2.659806019778823E-2</v>
      </c>
      <c r="FX16">
        <v>2.6070180682636061E-2</v>
      </c>
      <c r="FY16">
        <v>2.6003418767020014E-2</v>
      </c>
      <c r="FZ16">
        <v>2.613031281984424E-2</v>
      </c>
      <c r="GA16">
        <v>2.567469861275851E-2</v>
      </c>
      <c r="GB16">
        <v>2.4997567511527014E-2</v>
      </c>
      <c r="GC16">
        <v>2.4720026608482857E-2</v>
      </c>
      <c r="GD16">
        <v>2.4835988576946945E-2</v>
      </c>
      <c r="GE16">
        <v>2.5229147243764467E-2</v>
      </c>
      <c r="GF16">
        <v>2.5810831618177182E-2</v>
      </c>
      <c r="GG16">
        <v>2.5905890681919008E-2</v>
      </c>
      <c r="GH16">
        <v>2.6140861676460622E-2</v>
      </c>
      <c r="GI16">
        <v>2.6389302726175585E-2</v>
      </c>
      <c r="GJ16">
        <v>2.6019602299430292E-2</v>
      </c>
      <c r="GK16">
        <v>2.4917271548853346E-2</v>
      </c>
      <c r="GL16">
        <v>2.5097522152141852E-2</v>
      </c>
      <c r="GM16">
        <v>2.4573510275664675E-2</v>
      </c>
      <c r="GN16">
        <v>2.4437584944587806E-2</v>
      </c>
      <c r="GO16">
        <v>2.451310094447106E-2</v>
      </c>
      <c r="GP16">
        <v>2.3673378830324821E-2</v>
      </c>
      <c r="GQ16">
        <v>2.4147438285525336E-2</v>
      </c>
      <c r="GR16">
        <v>2.4075264588559599E-2</v>
      </c>
      <c r="GS16">
        <v>2.3946867233006035E-2</v>
      </c>
      <c r="GT16">
        <v>2.39303717024704E-2</v>
      </c>
      <c r="GU16">
        <v>2.4309681756352605E-2</v>
      </c>
      <c r="GV16">
        <v>2.4502969840061249E-2</v>
      </c>
      <c r="GW16">
        <v>2.4785829606523306E-2</v>
      </c>
      <c r="GX16">
        <v>2.503541542292869E-2</v>
      </c>
      <c r="GY16">
        <v>2.4420214340697563E-2</v>
      </c>
      <c r="GZ16">
        <v>2.4810509941240698E-2</v>
      </c>
      <c r="HA16">
        <v>2.5711488196549434E-2</v>
      </c>
      <c r="HB16">
        <v>2.5369008696597379E-2</v>
      </c>
      <c r="HC16">
        <v>2.5374927712774904E-2</v>
      </c>
      <c r="HD16">
        <v>2.5815632047367382E-2</v>
      </c>
      <c r="HE16">
        <v>2.588840569720929E-2</v>
      </c>
      <c r="HF16">
        <v>2.5286699283703997E-2</v>
      </c>
      <c r="HG16">
        <v>2.5889027791240759E-2</v>
      </c>
      <c r="HH16">
        <v>2.631098973277354E-2</v>
      </c>
      <c r="HI16">
        <v>2.6239243453555501E-2</v>
      </c>
      <c r="HJ16">
        <v>2.6477531470146719E-2</v>
      </c>
      <c r="HK16">
        <v>2.6471857878020831E-2</v>
      </c>
      <c r="HL16">
        <v>2.7054023538970171E-2</v>
      </c>
      <c r="HM16">
        <v>2.6350995912839403E-2</v>
      </c>
      <c r="HN16">
        <v>2.7102376433009879E-2</v>
      </c>
      <c r="HO16">
        <v>2.7023414608706754E-2</v>
      </c>
      <c r="HP16">
        <v>2.7649502475461642E-2</v>
      </c>
      <c r="HQ16">
        <v>2.8066318056993347E-2</v>
      </c>
      <c r="HR16">
        <v>2.8438691823710571E-2</v>
      </c>
      <c r="HS16">
        <v>2.8557497545118399E-2</v>
      </c>
      <c r="HT16">
        <v>2.8568425028435738E-2</v>
      </c>
      <c r="HU16">
        <v>2.880377693280381E-2</v>
      </c>
      <c r="HV16">
        <v>2.8632438421227768E-2</v>
      </c>
      <c r="HW16">
        <v>2.8890635807095121E-2</v>
      </c>
      <c r="HX16">
        <v>2.7886968265215147E-2</v>
      </c>
      <c r="HY16">
        <v>2.7643923896925653E-2</v>
      </c>
      <c r="HZ16">
        <v>2.7131007536687402E-2</v>
      </c>
      <c r="IA16">
        <v>2.6460929694886531E-2</v>
      </c>
      <c r="IB16">
        <v>2.6341439914379833E-2</v>
      </c>
      <c r="IC16">
        <v>2.6679257372839708E-2</v>
      </c>
      <c r="ID16">
        <v>2.6400544971765499E-2</v>
      </c>
      <c r="IE16">
        <v>2.6795253430524388E-2</v>
      </c>
      <c r="IF16">
        <v>2.6903750887786983E-2</v>
      </c>
      <c r="IG16">
        <v>2.7028049006953013E-2</v>
      </c>
      <c r="IH16">
        <v>2.6789624307909592E-2</v>
      </c>
      <c r="II16">
        <v>2.6916917636000424E-2</v>
      </c>
      <c r="IJ16">
        <v>2.736284987745918E-2</v>
      </c>
      <c r="IK16">
        <v>2.8057395434906804E-2</v>
      </c>
      <c r="IL16">
        <v>2.7754568789638629E-2</v>
      </c>
      <c r="IM16">
        <v>2.6802945454769175E-2</v>
      </c>
      <c r="IN16">
        <v>2.627218710621276E-2</v>
      </c>
      <c r="IO16">
        <v>2.6225574784752955E-2</v>
      </c>
      <c r="IP16">
        <v>2.6881771506006423E-2</v>
      </c>
      <c r="IQ16">
        <v>2.6741771187810594E-2</v>
      </c>
      <c r="IR16">
        <v>2.5946714332735637E-2</v>
      </c>
      <c r="IS16">
        <v>2.5626966129321679E-2</v>
      </c>
      <c r="IT16">
        <v>2.5451652724257631E-2</v>
      </c>
      <c r="IU16">
        <v>2.4531662967380609E-2</v>
      </c>
      <c r="IV16">
        <v>2.3950902285896851E-2</v>
      </c>
      <c r="IW16">
        <v>2.4128816106092917E-2</v>
      </c>
      <c r="IX16">
        <v>2.3602932064561138E-2</v>
      </c>
      <c r="IY16">
        <v>2.3787012965326673E-2</v>
      </c>
      <c r="IZ16">
        <v>2.3534492184603059E-2</v>
      </c>
      <c r="JA16">
        <v>2.4488751231335842E-2</v>
      </c>
      <c r="JB16">
        <v>2.4042964983329897E-2</v>
      </c>
      <c r="JC16">
        <v>2.3853801574364945E-2</v>
      </c>
      <c r="JD16">
        <v>2.4480043737451752E-2</v>
      </c>
      <c r="JE16">
        <v>2.4901383961207311E-2</v>
      </c>
      <c r="JF16">
        <v>2.4531563873961808E-2</v>
      </c>
      <c r="JG16">
        <v>2.493295685101285E-2</v>
      </c>
      <c r="JH16">
        <v>2.4330996425648801E-2</v>
      </c>
      <c r="JI16">
        <v>2.5084484363468083E-2</v>
      </c>
      <c r="JJ16">
        <v>2.4736369232876174E-2</v>
      </c>
      <c r="JK16">
        <v>2.4679883402324576E-2</v>
      </c>
      <c r="JL16">
        <v>2.5126902893670165E-2</v>
      </c>
      <c r="JM16">
        <v>2.5193441343576269E-2</v>
      </c>
      <c r="JN16">
        <v>2.7306760284135524E-2</v>
      </c>
      <c r="JO16">
        <v>2.7374948599611343E-2</v>
      </c>
      <c r="JP16">
        <v>2.7040009758056125E-2</v>
      </c>
      <c r="JQ16">
        <v>2.6944765756356296E-2</v>
      </c>
      <c r="JR16">
        <v>2.701480455224255E-2</v>
      </c>
      <c r="JS16">
        <v>2.6406145410964352E-2</v>
      </c>
      <c r="JT16">
        <v>2.639273023786343E-2</v>
      </c>
      <c r="JU16">
        <v>2.6244960412372495E-2</v>
      </c>
      <c r="JV16">
        <v>2.6731686010653198E-2</v>
      </c>
      <c r="JW16">
        <v>2.6650528749254044E-2</v>
      </c>
      <c r="JX16">
        <v>2.6587096826032101E-2</v>
      </c>
      <c r="JY16">
        <v>2.705362417520335E-2</v>
      </c>
      <c r="JZ16">
        <v>2.6657064186327004E-2</v>
      </c>
      <c r="KA16">
        <v>2.6396592110917893E-2</v>
      </c>
      <c r="KB16">
        <v>2.7080704746013803E-2</v>
      </c>
      <c r="KC16">
        <v>2.7253820328523977E-2</v>
      </c>
      <c r="KD16">
        <v>2.7127783803646246E-2</v>
      </c>
      <c r="KE16">
        <v>2.7325766577785623E-2</v>
      </c>
      <c r="KF16">
        <v>2.7219404294414464E-2</v>
      </c>
      <c r="KG16">
        <v>2.7151364894031256E-2</v>
      </c>
      <c r="KH16">
        <v>2.7364498842908883E-2</v>
      </c>
      <c r="KI16">
        <v>2.7090167829727747E-2</v>
      </c>
      <c r="KJ16">
        <v>2.7129087851467521E-2</v>
      </c>
      <c r="KK16">
        <v>2.7133570393779921E-2</v>
      </c>
      <c r="KL16">
        <v>2.6953994681013956E-2</v>
      </c>
      <c r="KM16">
        <v>2.6036148300579369E-2</v>
      </c>
      <c r="KN16">
        <v>2.6001094676086148E-2</v>
      </c>
      <c r="KO16">
        <v>2.5947248410871079E-2</v>
      </c>
      <c r="KP16">
        <v>2.6181084292101701E-2</v>
      </c>
      <c r="KQ16">
        <v>2.6440884002045601E-2</v>
      </c>
      <c r="KR16">
        <v>2.6613728538209518E-2</v>
      </c>
      <c r="KS16">
        <v>2.6996117073787164E-2</v>
      </c>
      <c r="KT16">
        <v>2.6931847593865389E-2</v>
      </c>
      <c r="KU16">
        <v>2.7083760880002722E-2</v>
      </c>
      <c r="KV16">
        <v>2.7951325030776838E-2</v>
      </c>
      <c r="KW16">
        <v>2.8057800138160314E-2</v>
      </c>
      <c r="KX16">
        <v>2.7694694464467685E-2</v>
      </c>
      <c r="KY16">
        <v>2.8150558063097991E-2</v>
      </c>
      <c r="KZ16">
        <v>2.8546558043705688E-2</v>
      </c>
      <c r="LA16">
        <v>2.8493183617463658E-2</v>
      </c>
      <c r="LB16">
        <v>2.8571931249050921E-2</v>
      </c>
      <c r="LC16">
        <v>2.855531232106041E-2</v>
      </c>
      <c r="LD16">
        <v>2.831790302555711E-2</v>
      </c>
      <c r="LE16">
        <v>2.8157353642696489E-2</v>
      </c>
      <c r="LF16">
        <v>2.8360349832229355E-2</v>
      </c>
      <c r="LG16">
        <v>2.8267879810232953E-2</v>
      </c>
      <c r="LH16">
        <v>2.8328202776387253E-2</v>
      </c>
      <c r="LI16">
        <v>2.8835944059835888E-2</v>
      </c>
      <c r="LJ16">
        <v>2.8992527382115076E-2</v>
      </c>
      <c r="LK16">
        <v>2.9224768484785075E-2</v>
      </c>
      <c r="LL16">
        <v>2.9231049471463409E-2</v>
      </c>
      <c r="LM16">
        <v>2.9405775198440481E-2</v>
      </c>
      <c r="LN16">
        <v>2.9790410395750849E-2</v>
      </c>
      <c r="LO16">
        <v>2.9756152371845881E-2</v>
      </c>
      <c r="LP16">
        <v>2.9611144904776121E-2</v>
      </c>
      <c r="LQ16">
        <v>2.9721473733421669E-2</v>
      </c>
      <c r="LR16">
        <v>2.9709938021230172E-2</v>
      </c>
      <c r="LS16">
        <v>2.969047802545887E-2</v>
      </c>
      <c r="LT16">
        <v>2.9084310727928941E-2</v>
      </c>
      <c r="LU16">
        <v>2.8924550906730333E-2</v>
      </c>
      <c r="LV16">
        <v>2.9164577353542456E-2</v>
      </c>
      <c r="LW16">
        <v>2.9690377019135485E-2</v>
      </c>
      <c r="LX16">
        <v>2.9904339740047595E-2</v>
      </c>
      <c r="LY16">
        <v>2.9701225809582094E-2</v>
      </c>
      <c r="LZ16">
        <v>3.0200087963441986E-2</v>
      </c>
      <c r="MA16">
        <v>2.956917917422695E-2</v>
      </c>
      <c r="MB16">
        <v>2.954909118113792E-2</v>
      </c>
      <c r="MC16">
        <v>2.9586521975642373E-2</v>
      </c>
      <c r="MD16">
        <v>2.9331504889143031E-2</v>
      </c>
      <c r="ME16">
        <v>2.9435549651945916E-2</v>
      </c>
      <c r="MF16">
        <v>2.9086362460108577E-2</v>
      </c>
      <c r="MG16">
        <v>2.8902764940180532E-2</v>
      </c>
      <c r="MH16">
        <v>2.8805105223482157E-2</v>
      </c>
      <c r="MI16">
        <v>2.8887495196550202E-2</v>
      </c>
      <c r="MJ16">
        <v>2.902648293487365E-2</v>
      </c>
      <c r="MK16">
        <v>2.927656923862541E-2</v>
      </c>
      <c r="ML16">
        <v>2.9202851293656112E-2</v>
      </c>
      <c r="MN16" s="9">
        <f t="shared" si="0"/>
        <v>2.6812404020471827E-2</v>
      </c>
      <c r="MO16" s="10"/>
    </row>
    <row r="17" spans="1:353" x14ac:dyDescent="0.2">
      <c r="A17" t="s">
        <v>42</v>
      </c>
      <c r="B17" t="s">
        <v>30</v>
      </c>
      <c r="C17">
        <v>7.92</v>
      </c>
      <c r="D17">
        <v>7.319</v>
      </c>
      <c r="E17">
        <v>7.532</v>
      </c>
      <c r="F17">
        <v>7.99</v>
      </c>
      <c r="G17">
        <v>7.6</v>
      </c>
      <c r="H17">
        <v>8.2360000000000007</v>
      </c>
      <c r="I17">
        <v>8.5</v>
      </c>
      <c r="J17">
        <v>8.7829999999999995</v>
      </c>
      <c r="K17">
        <v>8.98</v>
      </c>
      <c r="L17">
        <v>9.0280000000000005</v>
      </c>
      <c r="M17">
        <v>9.1300000000000008</v>
      </c>
      <c r="N17">
        <v>9.3680000000000003</v>
      </c>
      <c r="O17">
        <v>9.4320000000000004</v>
      </c>
      <c r="P17">
        <v>9.6609999999999996</v>
      </c>
      <c r="Q17">
        <v>9.56</v>
      </c>
      <c r="R17">
        <v>9.1989999999999998</v>
      </c>
      <c r="S17">
        <v>9.3719999999999999</v>
      </c>
      <c r="T17">
        <v>9</v>
      </c>
      <c r="U17">
        <v>9.1310000000000002</v>
      </c>
      <c r="V17">
        <v>9.0709999999999997</v>
      </c>
      <c r="W17">
        <v>9.2940000000000005</v>
      </c>
      <c r="X17">
        <v>8.9930000000000003</v>
      </c>
      <c r="Y17">
        <v>8.99</v>
      </c>
      <c r="Z17">
        <v>9.0280000000000005</v>
      </c>
      <c r="AA17">
        <v>9.0250000000000004</v>
      </c>
      <c r="AB17">
        <v>9.3879999999999999</v>
      </c>
      <c r="AC17">
        <v>8.8369999999999997</v>
      </c>
      <c r="AD17">
        <v>9.0190000000000001</v>
      </c>
      <c r="AE17">
        <v>9.3469999999999995</v>
      </c>
      <c r="AF17">
        <v>9.2970000000000006</v>
      </c>
      <c r="AG17">
        <v>9.2140000000000004</v>
      </c>
      <c r="AH17">
        <v>9.2710000000000008</v>
      </c>
      <c r="AI17">
        <v>9.0079999999999991</v>
      </c>
      <c r="AJ17">
        <v>8.3379999999999992</v>
      </c>
      <c r="AK17">
        <v>8.3580000000000005</v>
      </c>
      <c r="AL17">
        <v>7.8659999999999997</v>
      </c>
      <c r="AM17">
        <v>7.8</v>
      </c>
      <c r="AN17">
        <v>7.7059999999999995</v>
      </c>
      <c r="AO17">
        <v>7.5039999999999996</v>
      </c>
      <c r="AP17">
        <v>7.5090000000000003</v>
      </c>
      <c r="AQ17">
        <v>8.093</v>
      </c>
      <c r="AR17">
        <v>8.0380000000000003</v>
      </c>
      <c r="AS17">
        <v>8.1129999999999995</v>
      </c>
      <c r="AT17">
        <v>7.84</v>
      </c>
      <c r="AU17">
        <v>7.9399999999999995</v>
      </c>
      <c r="AV17">
        <v>7.5670000000000002</v>
      </c>
      <c r="AW17">
        <v>7.7350000000000003</v>
      </c>
      <c r="AX17">
        <v>7.819</v>
      </c>
      <c r="AY17">
        <v>7.3780000000000001</v>
      </c>
      <c r="AZ17">
        <v>6.9939999999999998</v>
      </c>
      <c r="BA17">
        <v>7.0419999999999998</v>
      </c>
      <c r="BB17">
        <v>6.9409999999999998</v>
      </c>
      <c r="BC17">
        <v>6.7389999999999999</v>
      </c>
      <c r="BD17">
        <v>6.274</v>
      </c>
      <c r="BE17">
        <v>5.9050000000000002</v>
      </c>
      <c r="BF17">
        <v>5.9589999999999996</v>
      </c>
      <c r="BG17">
        <v>5.8959999999999999</v>
      </c>
      <c r="BH17">
        <v>5.9030000000000005</v>
      </c>
      <c r="BI17">
        <v>5.5019999999999998</v>
      </c>
      <c r="BJ17">
        <v>5.5389999999999997</v>
      </c>
      <c r="BK17">
        <v>5.7679999999999998</v>
      </c>
      <c r="BL17">
        <v>6.2350000000000003</v>
      </c>
      <c r="BM17">
        <v>6.5149999999999997</v>
      </c>
      <c r="BN17">
        <v>6.38</v>
      </c>
      <c r="BO17">
        <v>6.008</v>
      </c>
      <c r="BP17">
        <v>5.7460000000000004</v>
      </c>
      <c r="BQ17">
        <v>5.407</v>
      </c>
      <c r="BR17">
        <v>5.9249999999999998</v>
      </c>
      <c r="BS17">
        <v>6.55</v>
      </c>
      <c r="BT17">
        <v>5.9829999999999997</v>
      </c>
      <c r="BU17">
        <v>5.6260000000000003</v>
      </c>
      <c r="BV17">
        <v>5.51</v>
      </c>
      <c r="BW17">
        <v>5.633</v>
      </c>
      <c r="BX17">
        <v>6.0579999999999998</v>
      </c>
      <c r="BY17">
        <v>5.7130000000000001</v>
      </c>
      <c r="BZ17">
        <v>5.3410000000000002</v>
      </c>
      <c r="CA17">
        <v>5.3970000000000002</v>
      </c>
      <c r="CB17">
        <v>4.8440000000000003</v>
      </c>
      <c r="CC17">
        <v>5.1210000000000004</v>
      </c>
      <c r="CD17">
        <v>5.0049999999999999</v>
      </c>
      <c r="CE17">
        <v>5.3449999999999998</v>
      </c>
      <c r="CF17">
        <v>5.2539999999999996</v>
      </c>
      <c r="CG17">
        <v>5.2249999999999996</v>
      </c>
      <c r="CH17">
        <v>5.0880000000000001</v>
      </c>
      <c r="CI17">
        <v>5.27</v>
      </c>
      <c r="CJ17">
        <v>5.0910000000000002</v>
      </c>
      <c r="CK17">
        <v>5.4290000000000003</v>
      </c>
      <c r="CL17">
        <v>5.6899999999999995</v>
      </c>
      <c r="CM17">
        <v>5.6950000000000003</v>
      </c>
      <c r="CN17">
        <v>5.2320000000000002</v>
      </c>
      <c r="CO17">
        <v>5.4859999999999998</v>
      </c>
      <c r="CP17">
        <v>5.3819999999999997</v>
      </c>
      <c r="CQ17">
        <v>5.4279999999999999</v>
      </c>
      <c r="CR17">
        <v>5.702</v>
      </c>
      <c r="CS17">
        <v>6.17</v>
      </c>
      <c r="CT17">
        <v>6.59</v>
      </c>
      <c r="CU17">
        <v>6.1959999999999997</v>
      </c>
      <c r="CV17">
        <v>5.9119999999999999</v>
      </c>
      <c r="CW17">
        <v>5.859</v>
      </c>
      <c r="CX17">
        <v>5.7709999999999999</v>
      </c>
      <c r="CY17">
        <v>5.7880000000000003</v>
      </c>
      <c r="CZ17">
        <v>6.4139999999999997</v>
      </c>
      <c r="DA17">
        <v>6.5519999999999996</v>
      </c>
      <c r="DB17">
        <v>6.46</v>
      </c>
      <c r="DC17">
        <v>6.4139999999999997</v>
      </c>
      <c r="DD17">
        <v>6.5659999999999998</v>
      </c>
      <c r="DE17">
        <v>6.2359999999999998</v>
      </c>
      <c r="DF17">
        <v>6.1219999999999999</v>
      </c>
      <c r="DG17">
        <v>6.3840000000000003</v>
      </c>
      <c r="DH17">
        <v>6.1820000000000004</v>
      </c>
      <c r="DI17">
        <v>5.9729999999999999</v>
      </c>
      <c r="DJ17">
        <v>6.24</v>
      </c>
      <c r="DK17">
        <v>6.0739999999999998</v>
      </c>
      <c r="DL17">
        <v>6.5860000000000003</v>
      </c>
      <c r="DM17">
        <v>6.8920000000000003</v>
      </c>
      <c r="DN17">
        <v>7.0810000000000004</v>
      </c>
      <c r="DO17">
        <v>7.1890000000000001</v>
      </c>
      <c r="DP17">
        <v>7.27</v>
      </c>
      <c r="DQ17">
        <v>7.1210000000000004</v>
      </c>
      <c r="DR17">
        <v>6.8559999999999999</v>
      </c>
      <c r="DS17">
        <v>7.0949999999999998</v>
      </c>
      <c r="DT17">
        <v>7.3490000000000002</v>
      </c>
      <c r="DU17">
        <v>7.8</v>
      </c>
      <c r="DV17">
        <v>7.3879999999999999</v>
      </c>
      <c r="DW17">
        <v>7.4139999999999997</v>
      </c>
      <c r="DX17">
        <v>7.45</v>
      </c>
      <c r="DY17">
        <v>7.2389999999999999</v>
      </c>
      <c r="DZ17">
        <v>7.4580000000000002</v>
      </c>
      <c r="EA17">
        <v>7.3109999999999999</v>
      </c>
      <c r="EB17">
        <v>7.2379999999999995</v>
      </c>
      <c r="EC17">
        <v>7.2649999999999997</v>
      </c>
      <c r="ED17">
        <v>7.5309999999999997</v>
      </c>
      <c r="EE17">
        <v>7.6779999999999999</v>
      </c>
      <c r="EF17">
        <v>7.4210000000000003</v>
      </c>
      <c r="EG17">
        <v>7.7080000000000002</v>
      </c>
      <c r="EH17">
        <v>7.8339999999999996</v>
      </c>
      <c r="EI17">
        <v>7.452</v>
      </c>
      <c r="EJ17">
        <v>7.5030000000000001</v>
      </c>
      <c r="EK17">
        <v>7.46</v>
      </c>
      <c r="EL17">
        <v>7.4340000000000002</v>
      </c>
      <c r="EM17">
        <v>7.1740000000000004</v>
      </c>
      <c r="EN17">
        <v>7.3769999999999998</v>
      </c>
      <c r="EO17">
        <v>7.5069999999999997</v>
      </c>
      <c r="EP17">
        <v>7.5609999999999999</v>
      </c>
      <c r="EQ17">
        <v>7.319</v>
      </c>
      <c r="ER17">
        <v>7.3319999999999999</v>
      </c>
      <c r="ES17">
        <v>7.3179999999999996</v>
      </c>
      <c r="ET17">
        <v>7.1929999999999996</v>
      </c>
      <c r="EU17">
        <v>7.33</v>
      </c>
      <c r="EV17">
        <v>7.1470000000000002</v>
      </c>
      <c r="EW17">
        <v>7.19</v>
      </c>
      <c r="EX17">
        <v>7.1289999999999996</v>
      </c>
      <c r="EY17">
        <v>7.0739999999999998</v>
      </c>
      <c r="EZ17">
        <v>7.21</v>
      </c>
      <c r="FA17">
        <v>7.149</v>
      </c>
      <c r="FB17">
        <v>7.2640000000000002</v>
      </c>
      <c r="FC17">
        <v>7.1120000000000001</v>
      </c>
      <c r="FD17">
        <v>7.2530000000000001</v>
      </c>
      <c r="FE17">
        <v>7.4480000000000004</v>
      </c>
      <c r="FF17">
        <v>7.4</v>
      </c>
      <c r="FG17">
        <v>7.6340000000000003</v>
      </c>
      <c r="FH17">
        <v>7.3540000000000001</v>
      </c>
      <c r="FI17">
        <v>7.0090000000000003</v>
      </c>
      <c r="FJ17">
        <v>7.0590000000000002</v>
      </c>
      <c r="FK17">
        <v>6.91</v>
      </c>
      <c r="FL17">
        <v>6.6420000000000003</v>
      </c>
      <c r="FM17">
        <v>6.6459999999999999</v>
      </c>
      <c r="FN17">
        <v>6.6509999999999998</v>
      </c>
      <c r="FO17">
        <v>6.274</v>
      </c>
      <c r="FP17">
        <v>6.4290000000000003</v>
      </c>
      <c r="FQ17">
        <v>6.3460000000000001</v>
      </c>
      <c r="FR17">
        <v>6.41</v>
      </c>
      <c r="FS17">
        <v>6.5780000000000003</v>
      </c>
      <c r="FT17" s="4">
        <v>6.6870000000000003</v>
      </c>
      <c r="FU17">
        <v>2.0563173009781062E-2</v>
      </c>
      <c r="FV17">
        <v>1.9471060198730836E-2</v>
      </c>
      <c r="FW17">
        <v>1.8984913161370055E-2</v>
      </c>
      <c r="FX17">
        <v>1.9203535133364643E-2</v>
      </c>
      <c r="FY17">
        <v>1.8387420966702494E-2</v>
      </c>
      <c r="FZ17">
        <v>1.9654207762123826E-2</v>
      </c>
      <c r="GA17">
        <v>2.0004298389524416E-2</v>
      </c>
      <c r="GB17">
        <v>2.0399734531559223E-2</v>
      </c>
      <c r="GC17">
        <v>2.0212104291293723E-2</v>
      </c>
      <c r="GD17">
        <v>2.0192750162435491E-2</v>
      </c>
      <c r="GE17">
        <v>2.0177195828213236E-2</v>
      </c>
      <c r="GF17">
        <v>2.0362094271059242E-2</v>
      </c>
      <c r="GG17">
        <v>2.0769313217584663E-2</v>
      </c>
      <c r="GH17">
        <v>2.1039822789548468E-2</v>
      </c>
      <c r="GI17">
        <v>2.024985037472031E-2</v>
      </c>
      <c r="GJ17">
        <v>2.0218987474572906E-2</v>
      </c>
      <c r="GK17">
        <v>2.0646872518667123E-2</v>
      </c>
      <c r="GL17">
        <v>2.042227435488354E-2</v>
      </c>
      <c r="GM17">
        <v>2.050188903856482E-2</v>
      </c>
      <c r="GN17">
        <v>2.0812734545120087E-2</v>
      </c>
      <c r="GO17">
        <v>2.0679623045241711E-2</v>
      </c>
      <c r="GP17">
        <v>2.0576618640409144E-2</v>
      </c>
      <c r="GQ17">
        <v>2.0930345963483442E-2</v>
      </c>
      <c r="GR17">
        <v>2.1044229965719849E-2</v>
      </c>
      <c r="GS17">
        <v>2.1283500887268759E-2</v>
      </c>
      <c r="GT17">
        <v>2.1157784280173196E-2</v>
      </c>
      <c r="GU17">
        <v>2.0931779891989747E-2</v>
      </c>
      <c r="GV17">
        <v>2.0819630646079654E-2</v>
      </c>
      <c r="GW17">
        <v>2.0735640634621483E-2</v>
      </c>
      <c r="GX17">
        <v>2.1023339248382775E-2</v>
      </c>
      <c r="GY17">
        <v>2.0821179113129997E-2</v>
      </c>
      <c r="GZ17">
        <v>2.0708425154760186E-2</v>
      </c>
      <c r="HA17">
        <v>2.0961069965763027E-2</v>
      </c>
      <c r="HB17">
        <v>2.0860895994430178E-2</v>
      </c>
      <c r="HC17">
        <v>2.0621016477287309E-2</v>
      </c>
      <c r="HD17">
        <v>2.0019309132327388E-2</v>
      </c>
      <c r="HE17">
        <v>1.9780093555451347E-2</v>
      </c>
      <c r="HF17">
        <v>1.9623924555947546E-2</v>
      </c>
      <c r="HG17">
        <v>1.9373794454969111E-2</v>
      </c>
      <c r="HH17">
        <v>1.9547267446834795E-2</v>
      </c>
      <c r="HI17">
        <v>2.0026350251258745E-2</v>
      </c>
      <c r="HJ17">
        <v>1.9793528843564358E-2</v>
      </c>
      <c r="HK17">
        <v>1.8982275822489098E-2</v>
      </c>
      <c r="HL17">
        <v>1.8543541493267035E-2</v>
      </c>
      <c r="HM17">
        <v>1.8530435894384998E-2</v>
      </c>
      <c r="HN17">
        <v>1.8128910955068585E-2</v>
      </c>
      <c r="HO17">
        <v>1.8008906554099487E-2</v>
      </c>
      <c r="HP17">
        <v>1.8002773403739812E-2</v>
      </c>
      <c r="HQ17">
        <v>1.77692305561288E-2</v>
      </c>
      <c r="HR17">
        <v>1.7499030869055271E-2</v>
      </c>
      <c r="HS17">
        <v>1.7299439748330411E-2</v>
      </c>
      <c r="HT17">
        <v>1.6947965077995279E-2</v>
      </c>
      <c r="HU17">
        <v>1.6534503896270585E-2</v>
      </c>
      <c r="HV17">
        <v>1.6486478484315621E-2</v>
      </c>
      <c r="HW17">
        <v>1.5924268210927257E-2</v>
      </c>
      <c r="HX17">
        <v>1.5626792810246488E-2</v>
      </c>
      <c r="HY17">
        <v>1.5275276210434825E-2</v>
      </c>
      <c r="HZ17">
        <v>1.6162149371955346E-2</v>
      </c>
      <c r="IA17">
        <v>1.5722905226669734E-2</v>
      </c>
      <c r="IB17">
        <v>1.5163549737487321E-2</v>
      </c>
      <c r="IC17">
        <v>1.5552099992910637E-2</v>
      </c>
      <c r="ID17">
        <v>1.6246704788275387E-2</v>
      </c>
      <c r="IE17">
        <v>1.6813211377701056E-2</v>
      </c>
      <c r="IF17">
        <v>1.6497271206329975E-2</v>
      </c>
      <c r="IG17">
        <v>1.5864336682951785E-2</v>
      </c>
      <c r="IH17">
        <v>1.5296111939941473E-2</v>
      </c>
      <c r="II17">
        <v>1.4597425633289187E-2</v>
      </c>
      <c r="IJ17">
        <v>1.5307606532779291E-2</v>
      </c>
      <c r="IK17">
        <v>1.6496573945769227E-2</v>
      </c>
      <c r="IL17">
        <v>1.5883330897564774E-2</v>
      </c>
      <c r="IM17">
        <v>1.5344688475325776E-2</v>
      </c>
      <c r="IN17">
        <v>1.4885600515718701E-2</v>
      </c>
      <c r="IO17">
        <v>1.5207434607653574E-2</v>
      </c>
      <c r="IP17">
        <v>1.5735909272377002E-2</v>
      </c>
      <c r="IQ17">
        <v>1.5186769980117244E-2</v>
      </c>
      <c r="IR17">
        <v>1.4583406214588842E-2</v>
      </c>
      <c r="IS17">
        <v>1.5046011035819736E-2</v>
      </c>
      <c r="IT17">
        <v>1.37874410431929E-2</v>
      </c>
      <c r="IU17">
        <v>1.3993816030670391E-2</v>
      </c>
      <c r="IV17">
        <v>1.3881933827040159E-2</v>
      </c>
      <c r="IW17">
        <v>1.428751015206337E-2</v>
      </c>
      <c r="IX17">
        <v>1.3972869517403275E-2</v>
      </c>
      <c r="IY17">
        <v>1.3736697868220044E-2</v>
      </c>
      <c r="IZ17">
        <v>1.3428141199307108E-2</v>
      </c>
      <c r="JA17">
        <v>1.3601172576991373E-2</v>
      </c>
      <c r="JB17">
        <v>1.3444593545794942E-2</v>
      </c>
      <c r="JC17">
        <v>1.4169523342339407E-2</v>
      </c>
      <c r="JD17">
        <v>1.4555509321002295E-2</v>
      </c>
      <c r="JE17">
        <v>1.4726797236709954E-2</v>
      </c>
      <c r="JF17">
        <v>1.4000141228325625E-2</v>
      </c>
      <c r="JG17">
        <v>1.419912844851415E-2</v>
      </c>
      <c r="JH17">
        <v>1.4056706251589198E-2</v>
      </c>
      <c r="JI17">
        <v>1.4217657426151623E-2</v>
      </c>
      <c r="JJ17">
        <v>1.448279181319897E-2</v>
      </c>
      <c r="JK17">
        <v>1.5423503292366868E-2</v>
      </c>
      <c r="JL17">
        <v>1.6767462156499505E-2</v>
      </c>
      <c r="JM17">
        <v>1.6438065937642691E-2</v>
      </c>
      <c r="JN17">
        <v>1.5382559938694997E-2</v>
      </c>
      <c r="JO17">
        <v>1.5287794769532953E-2</v>
      </c>
      <c r="JP17">
        <v>1.4878872434144121E-2</v>
      </c>
      <c r="JQ17">
        <v>1.5110788889541312E-2</v>
      </c>
      <c r="JR17">
        <v>1.5833082898115552E-2</v>
      </c>
      <c r="JS17">
        <v>1.5869887728211431E-2</v>
      </c>
      <c r="JT17">
        <v>1.5609208117681808E-2</v>
      </c>
      <c r="JU17">
        <v>1.540637907576581E-2</v>
      </c>
      <c r="JV17">
        <v>1.5655143165429455E-2</v>
      </c>
      <c r="JW17">
        <v>1.4850847769516661E-2</v>
      </c>
      <c r="JX17">
        <v>1.4686224264618549E-2</v>
      </c>
      <c r="JY17">
        <v>1.5318938431744967E-2</v>
      </c>
      <c r="JZ17">
        <v>1.4958421197930578E-2</v>
      </c>
      <c r="KA17">
        <v>1.4443791400145938E-2</v>
      </c>
      <c r="KB17">
        <v>1.4914733773480657E-2</v>
      </c>
      <c r="KC17">
        <v>1.4526006084385862E-2</v>
      </c>
      <c r="KD17">
        <v>1.5331203363977051E-2</v>
      </c>
      <c r="KE17">
        <v>1.5998194598867838E-2</v>
      </c>
      <c r="KF17">
        <v>1.6252829318405878E-2</v>
      </c>
      <c r="KG17">
        <v>1.6541988333414904E-2</v>
      </c>
      <c r="KH17">
        <v>1.6461616366569176E-2</v>
      </c>
      <c r="KI17">
        <v>1.6064346831960823E-2</v>
      </c>
      <c r="KJ17">
        <v>1.5652028961178694E-2</v>
      </c>
      <c r="KK17">
        <v>1.6247912741821125E-2</v>
      </c>
      <c r="KL17">
        <v>1.6534154390720295E-2</v>
      </c>
      <c r="KM17">
        <v>1.7038987663768896E-2</v>
      </c>
      <c r="KN17">
        <v>1.6219849212501625E-2</v>
      </c>
      <c r="KO17">
        <v>1.6530204890078906E-2</v>
      </c>
      <c r="KP17">
        <v>1.6637683344655364E-2</v>
      </c>
      <c r="KQ17">
        <v>1.611026679840255E-2</v>
      </c>
      <c r="KR17">
        <v>1.6658098967458939E-2</v>
      </c>
      <c r="KS17">
        <v>1.6507417832380657E-2</v>
      </c>
      <c r="KT17">
        <v>1.635524959157603E-2</v>
      </c>
      <c r="KU17">
        <v>1.6929330256880343E-2</v>
      </c>
      <c r="KV17">
        <v>1.7467930160463847E-2</v>
      </c>
      <c r="KW17">
        <v>1.7480666327619607E-2</v>
      </c>
      <c r="KX17">
        <v>1.7237980894245268E-2</v>
      </c>
      <c r="KY17">
        <v>1.7816533067719634E-2</v>
      </c>
      <c r="KZ17">
        <v>1.7853528380666291E-2</v>
      </c>
      <c r="LA17">
        <v>1.7482840922016761E-2</v>
      </c>
      <c r="LB17">
        <v>1.7404776264319598E-2</v>
      </c>
      <c r="LC17">
        <v>1.7342424750423514E-2</v>
      </c>
      <c r="LD17">
        <v>1.7256690450920781E-2</v>
      </c>
      <c r="LE17">
        <v>1.6632264795946212E-2</v>
      </c>
      <c r="LF17">
        <v>1.6779131621400097E-2</v>
      </c>
      <c r="LG17">
        <v>1.6989099837883215E-2</v>
      </c>
      <c r="LH17">
        <v>1.6854427184744673E-2</v>
      </c>
      <c r="LI17">
        <v>1.6273282009580753E-2</v>
      </c>
      <c r="LJ17">
        <v>1.6248218344302387E-2</v>
      </c>
      <c r="LK17">
        <v>1.6226777937334555E-2</v>
      </c>
      <c r="LL17">
        <v>1.5749173616790596E-2</v>
      </c>
      <c r="LM17">
        <v>1.5882418297410009E-2</v>
      </c>
      <c r="LN17">
        <v>1.592396264552455E-2</v>
      </c>
      <c r="LO17">
        <v>1.6228719713292702E-2</v>
      </c>
      <c r="LP17">
        <v>1.593981742547531E-2</v>
      </c>
      <c r="LQ17">
        <v>1.6054199639471172E-2</v>
      </c>
      <c r="LR17">
        <v>1.6077248860553485E-2</v>
      </c>
      <c r="LS17">
        <v>1.6092397073531273E-2</v>
      </c>
      <c r="LT17">
        <v>1.6388244530046284E-2</v>
      </c>
      <c r="LU17">
        <v>1.626965938998726E-2</v>
      </c>
      <c r="LV17">
        <v>1.6135055628702634E-2</v>
      </c>
      <c r="LW17">
        <v>1.6580318833549688E-2</v>
      </c>
      <c r="LX17">
        <v>1.6313556777718868E-2</v>
      </c>
      <c r="LY17">
        <v>1.6842174785191736E-2</v>
      </c>
      <c r="LZ17">
        <v>1.6789252215588787E-2</v>
      </c>
      <c r="MA17">
        <v>1.6952627657283913E-2</v>
      </c>
      <c r="MB17">
        <v>1.6574990203334486E-2</v>
      </c>
      <c r="MC17">
        <v>1.6169330968466549E-2</v>
      </c>
      <c r="MD17">
        <v>1.605375298873591E-2</v>
      </c>
      <c r="ME17">
        <v>1.5592725721716752E-2</v>
      </c>
      <c r="MF17">
        <v>1.5509124751550262E-2</v>
      </c>
      <c r="MG17">
        <v>1.5227638044611047E-2</v>
      </c>
      <c r="MH17">
        <v>1.5293342931750926E-2</v>
      </c>
      <c r="MI17">
        <v>1.487467752317969E-2</v>
      </c>
      <c r="MJ17">
        <v>1.4877004026002604E-2</v>
      </c>
      <c r="MK17">
        <v>1.5070656867871447E-2</v>
      </c>
      <c r="ML17">
        <v>1.5206380071075503E-2</v>
      </c>
      <c r="MN17" s="5">
        <f t="shared" si="0"/>
        <v>1.6969753088203893E-2</v>
      </c>
    </row>
    <row r="18" spans="1:353" x14ac:dyDescent="0.2">
      <c r="A18" t="s">
        <v>51</v>
      </c>
      <c r="B18" t="s">
        <v>30</v>
      </c>
      <c r="C18">
        <v>49.43</v>
      </c>
      <c r="D18">
        <v>44.935000000000002</v>
      </c>
      <c r="E18">
        <v>45.99</v>
      </c>
      <c r="F18">
        <v>49</v>
      </c>
      <c r="G18">
        <v>46.774999999999999</v>
      </c>
      <c r="H18">
        <v>47.17</v>
      </c>
      <c r="I18">
        <v>48.41</v>
      </c>
      <c r="J18">
        <v>51.29</v>
      </c>
      <c r="K18">
        <v>52.09</v>
      </c>
      <c r="L18">
        <v>52.08</v>
      </c>
      <c r="M18">
        <v>51.68</v>
      </c>
      <c r="N18">
        <v>53.98</v>
      </c>
      <c r="O18">
        <v>56.19</v>
      </c>
      <c r="P18">
        <v>57.24</v>
      </c>
      <c r="Q18">
        <v>57.25</v>
      </c>
      <c r="R18">
        <v>55.11</v>
      </c>
      <c r="S18">
        <v>58.99</v>
      </c>
      <c r="T18">
        <v>56.44</v>
      </c>
      <c r="U18">
        <v>57.41</v>
      </c>
      <c r="V18">
        <v>56.74</v>
      </c>
      <c r="W18">
        <v>57.01</v>
      </c>
      <c r="X18">
        <v>54.93</v>
      </c>
      <c r="Y18">
        <v>55.3</v>
      </c>
      <c r="Z18">
        <v>55.3</v>
      </c>
      <c r="AA18">
        <v>53.61</v>
      </c>
      <c r="AB18">
        <v>57.63</v>
      </c>
      <c r="AC18">
        <v>54.27</v>
      </c>
      <c r="AD18">
        <v>54.49</v>
      </c>
      <c r="AE18">
        <v>57.31</v>
      </c>
      <c r="AF18">
        <v>57.21</v>
      </c>
      <c r="AG18">
        <v>59.31</v>
      </c>
      <c r="AH18">
        <v>60.25</v>
      </c>
      <c r="AI18">
        <v>58.15</v>
      </c>
      <c r="AJ18">
        <v>55.58</v>
      </c>
      <c r="AK18">
        <v>56.65</v>
      </c>
      <c r="AL18">
        <v>54.49</v>
      </c>
      <c r="AM18">
        <v>55.24</v>
      </c>
      <c r="AN18">
        <v>52.98</v>
      </c>
      <c r="AO18">
        <v>52.55</v>
      </c>
      <c r="AP18">
        <v>51.92</v>
      </c>
      <c r="AQ18">
        <v>53.81</v>
      </c>
      <c r="AR18">
        <v>54.99</v>
      </c>
      <c r="AS18">
        <v>55.91</v>
      </c>
      <c r="AT18">
        <v>55.26</v>
      </c>
      <c r="AU18">
        <v>57.61</v>
      </c>
      <c r="AV18">
        <v>56.14</v>
      </c>
      <c r="AW18">
        <v>55.44</v>
      </c>
      <c r="AX18">
        <v>56.02</v>
      </c>
      <c r="AY18">
        <v>53.87</v>
      </c>
      <c r="AZ18">
        <v>51.29</v>
      </c>
      <c r="BA18">
        <v>53.19</v>
      </c>
      <c r="BB18">
        <v>53.3</v>
      </c>
      <c r="BC18">
        <v>52.23</v>
      </c>
      <c r="BD18">
        <v>48</v>
      </c>
      <c r="BE18">
        <v>45.38</v>
      </c>
      <c r="BF18">
        <v>44.45</v>
      </c>
      <c r="BG18">
        <v>43.725000000000001</v>
      </c>
      <c r="BH18">
        <v>41.575000000000003</v>
      </c>
      <c r="BI18">
        <v>39.57</v>
      </c>
      <c r="BJ18">
        <v>40.51</v>
      </c>
      <c r="BK18">
        <v>42.45</v>
      </c>
      <c r="BL18">
        <v>46.484999999999999</v>
      </c>
      <c r="BM18">
        <v>48.7</v>
      </c>
      <c r="BN18">
        <v>45.62</v>
      </c>
      <c r="BO18">
        <v>43.42</v>
      </c>
      <c r="BP18">
        <v>44.005000000000003</v>
      </c>
      <c r="BQ18">
        <v>41.935000000000002</v>
      </c>
      <c r="BR18">
        <v>45.16</v>
      </c>
      <c r="BS18">
        <v>47.79</v>
      </c>
      <c r="BT18">
        <v>46.24</v>
      </c>
      <c r="BU18">
        <v>44.265000000000001</v>
      </c>
      <c r="BV18">
        <v>44.02</v>
      </c>
      <c r="BW18">
        <v>45.715000000000003</v>
      </c>
      <c r="BX18">
        <v>49.765000000000001</v>
      </c>
      <c r="BY18">
        <v>46.32</v>
      </c>
      <c r="BZ18">
        <v>44.295000000000002</v>
      </c>
      <c r="CA18">
        <v>43.45</v>
      </c>
      <c r="CB18">
        <v>39.4</v>
      </c>
      <c r="CC18">
        <v>39.909999999999997</v>
      </c>
      <c r="CD18">
        <v>39.814999999999998</v>
      </c>
      <c r="CE18">
        <v>42.78</v>
      </c>
      <c r="CF18">
        <v>43.4</v>
      </c>
      <c r="CG18">
        <v>44.354999999999997</v>
      </c>
      <c r="CH18">
        <v>43.844999999999999</v>
      </c>
      <c r="CI18">
        <v>44.674999999999997</v>
      </c>
      <c r="CJ18">
        <v>42.58</v>
      </c>
      <c r="CK18">
        <v>44.83</v>
      </c>
      <c r="CL18">
        <v>47.82</v>
      </c>
      <c r="CM18">
        <v>47.93</v>
      </c>
      <c r="CN18">
        <v>44.64</v>
      </c>
      <c r="CO18">
        <v>46.954999999999998</v>
      </c>
      <c r="CP18">
        <v>45.77</v>
      </c>
      <c r="CQ18">
        <v>49.31</v>
      </c>
      <c r="CR18">
        <v>48.195</v>
      </c>
      <c r="CS18">
        <v>51.64</v>
      </c>
      <c r="CT18">
        <v>53.97</v>
      </c>
      <c r="CU18">
        <v>50.64</v>
      </c>
      <c r="CV18">
        <v>54.75</v>
      </c>
      <c r="CW18">
        <v>54.39</v>
      </c>
      <c r="CX18">
        <v>54.94</v>
      </c>
      <c r="CY18">
        <v>54.59</v>
      </c>
      <c r="CZ18">
        <v>60</v>
      </c>
      <c r="DA18">
        <v>60.96</v>
      </c>
      <c r="DB18">
        <v>61.17</v>
      </c>
      <c r="DC18">
        <v>60.55</v>
      </c>
      <c r="DD18">
        <v>62.49</v>
      </c>
      <c r="DE18">
        <v>62.16</v>
      </c>
      <c r="DF18">
        <v>60.06</v>
      </c>
      <c r="DG18">
        <v>61.45</v>
      </c>
      <c r="DH18">
        <v>61.14</v>
      </c>
      <c r="DI18">
        <v>55.7</v>
      </c>
      <c r="DJ18">
        <v>55.75</v>
      </c>
      <c r="DK18">
        <v>54.68</v>
      </c>
      <c r="DL18">
        <v>59.31</v>
      </c>
      <c r="DM18">
        <v>61.86</v>
      </c>
      <c r="DN18">
        <v>60.28</v>
      </c>
      <c r="DO18">
        <v>60.46</v>
      </c>
      <c r="DP18">
        <v>62.43</v>
      </c>
      <c r="DQ18">
        <v>60.9</v>
      </c>
      <c r="DR18">
        <v>58.3</v>
      </c>
      <c r="DS18">
        <v>62</v>
      </c>
      <c r="DT18">
        <v>64.78</v>
      </c>
      <c r="DU18">
        <v>67.88</v>
      </c>
      <c r="DV18">
        <v>66.56</v>
      </c>
      <c r="DW18">
        <v>65.67</v>
      </c>
      <c r="DX18">
        <v>66.39</v>
      </c>
      <c r="DY18">
        <v>63.4</v>
      </c>
      <c r="DZ18">
        <v>64.510000000000005</v>
      </c>
      <c r="EA18">
        <v>62.05</v>
      </c>
      <c r="EB18">
        <v>61.5</v>
      </c>
      <c r="EC18">
        <v>63.06</v>
      </c>
      <c r="ED18">
        <v>65.52</v>
      </c>
      <c r="EE18">
        <v>66.3</v>
      </c>
      <c r="EF18">
        <v>63.64</v>
      </c>
      <c r="EG18">
        <v>66.099999999999994</v>
      </c>
      <c r="EH18">
        <v>68.12</v>
      </c>
      <c r="EI18">
        <v>65.69</v>
      </c>
      <c r="EJ18">
        <v>65.989999999999995</v>
      </c>
      <c r="EK18">
        <v>64.22</v>
      </c>
      <c r="EL18">
        <v>64.349999999999994</v>
      </c>
      <c r="EM18">
        <v>62.99</v>
      </c>
      <c r="EN18">
        <v>65.989999999999995</v>
      </c>
      <c r="EO18">
        <v>67.3</v>
      </c>
      <c r="EP18">
        <v>68.25</v>
      </c>
      <c r="EQ18">
        <v>68.400000000000006</v>
      </c>
      <c r="ER18">
        <v>66.05</v>
      </c>
      <c r="ES18">
        <v>68.05</v>
      </c>
      <c r="ET18">
        <v>68.5</v>
      </c>
      <c r="EU18">
        <v>65.760000000000005</v>
      </c>
      <c r="EV18">
        <v>64.760000000000005</v>
      </c>
      <c r="EW18">
        <v>63.15</v>
      </c>
      <c r="EX18">
        <v>63.64</v>
      </c>
      <c r="EY18">
        <v>62.85</v>
      </c>
      <c r="EZ18">
        <v>65.040000000000006</v>
      </c>
      <c r="FA18">
        <v>62.92</v>
      </c>
      <c r="FB18">
        <v>62.95</v>
      </c>
      <c r="FC18">
        <v>62.25</v>
      </c>
      <c r="FD18">
        <v>63.89</v>
      </c>
      <c r="FE18">
        <v>67.459999999999994</v>
      </c>
      <c r="FF18">
        <v>66.95</v>
      </c>
      <c r="FG18">
        <v>68.28</v>
      </c>
      <c r="FH18">
        <v>66</v>
      </c>
      <c r="FI18">
        <v>63.2</v>
      </c>
      <c r="FJ18">
        <v>64.650000000000006</v>
      </c>
      <c r="FK18">
        <v>64.89</v>
      </c>
      <c r="FL18">
        <v>62.88</v>
      </c>
      <c r="FM18">
        <v>62.93</v>
      </c>
      <c r="FN18">
        <v>62.45</v>
      </c>
      <c r="FO18">
        <v>59.24</v>
      </c>
      <c r="FP18">
        <v>60.17</v>
      </c>
      <c r="FQ18">
        <v>60.57</v>
      </c>
      <c r="FR18">
        <v>61.45</v>
      </c>
      <c r="FS18">
        <v>63.21</v>
      </c>
      <c r="FT18" s="4">
        <v>63.57</v>
      </c>
      <c r="FU18">
        <v>2.5907792361557866E-2</v>
      </c>
      <c r="FV18">
        <v>2.4134960803615574E-2</v>
      </c>
      <c r="FW18">
        <v>2.3403764139663694E-2</v>
      </c>
      <c r="FX18">
        <v>2.3572184651106012E-2</v>
      </c>
      <c r="FY18">
        <v>2.265115606603044E-2</v>
      </c>
      <c r="FZ18">
        <v>2.2530686793496891E-2</v>
      </c>
      <c r="GA18">
        <v>2.2803884377522989E-2</v>
      </c>
      <c r="GB18">
        <v>2.3844250821272384E-2</v>
      </c>
      <c r="GC18">
        <v>2.3467071721832738E-2</v>
      </c>
      <c r="GD18">
        <v>2.3315473866154374E-2</v>
      </c>
      <c r="GE18">
        <v>2.2860297920185641E-2</v>
      </c>
      <c r="GF18">
        <v>2.348430928660469E-2</v>
      </c>
      <c r="GG18">
        <v>2.4765478603218118E-2</v>
      </c>
      <c r="GH18">
        <v>2.4951058245017376E-2</v>
      </c>
      <c r="GI18">
        <v>2.4272179027982722E-2</v>
      </c>
      <c r="GJ18">
        <v>2.424479659090114E-2</v>
      </c>
      <c r="GK18">
        <v>2.5680431171141244E-2</v>
      </c>
      <c r="GL18">
        <v>2.5307574300142952E-2</v>
      </c>
      <c r="GM18">
        <v>2.5472114685730952E-2</v>
      </c>
      <c r="GN18">
        <v>2.5725583155019115E-2</v>
      </c>
      <c r="GO18">
        <v>2.5066454477957335E-2</v>
      </c>
      <c r="GP18">
        <v>2.483595892246648E-2</v>
      </c>
      <c r="GQ18">
        <v>2.5441561627697097E-2</v>
      </c>
      <c r="GR18">
        <v>2.5472322145919758E-2</v>
      </c>
      <c r="GS18">
        <v>2.4982942084150146E-2</v>
      </c>
      <c r="GT18">
        <v>2.5665376654757873E-2</v>
      </c>
      <c r="GU18">
        <v>2.540601703935931E-2</v>
      </c>
      <c r="GV18">
        <v>2.4860330657337067E-2</v>
      </c>
      <c r="GW18">
        <v>2.5127946980721374E-2</v>
      </c>
      <c r="GX18">
        <v>2.556890908578963E-2</v>
      </c>
      <c r="GY18">
        <v>2.6489052249822967E-2</v>
      </c>
      <c r="GZ18">
        <v>2.6598609072338679E-2</v>
      </c>
      <c r="HA18">
        <v>2.6743694361360135E-2</v>
      </c>
      <c r="HB18">
        <v>2.7483433821130436E-2</v>
      </c>
      <c r="HC18">
        <v>2.7624154883273341E-2</v>
      </c>
      <c r="HD18">
        <v>2.7409009121110856E-2</v>
      </c>
      <c r="HE18">
        <v>2.7686546830289666E-2</v>
      </c>
      <c r="HF18">
        <v>2.6668738334190287E-2</v>
      </c>
      <c r="HG18">
        <v>2.6818114346740744E-2</v>
      </c>
      <c r="HH18">
        <v>2.671605260244031E-2</v>
      </c>
      <c r="HI18">
        <v>2.6320183606326628E-2</v>
      </c>
      <c r="HJ18">
        <v>2.6766712899816112E-2</v>
      </c>
      <c r="HK18">
        <v>2.5857848730954442E-2</v>
      </c>
      <c r="HL18">
        <v>2.5586569088772052E-2</v>
      </c>
      <c r="HM18">
        <v>2.6320101819616856E-2</v>
      </c>
      <c r="HN18">
        <v>2.6329768319122041E-2</v>
      </c>
      <c r="HO18">
        <v>2.5268350690200975E-2</v>
      </c>
      <c r="HP18">
        <v>2.5249800672535055E-2</v>
      </c>
      <c r="HQ18">
        <v>2.5398238352441409E-2</v>
      </c>
      <c r="HR18">
        <v>2.5122329739421492E-2</v>
      </c>
      <c r="HS18">
        <v>2.558025392928524E-2</v>
      </c>
      <c r="HT18">
        <v>2.5477779127306796E-2</v>
      </c>
      <c r="HU18">
        <v>2.5087338024439961E-2</v>
      </c>
      <c r="HV18">
        <v>2.4692409253823128E-2</v>
      </c>
      <c r="HW18">
        <v>2.3957597541480465E-2</v>
      </c>
      <c r="HX18">
        <v>2.2819568373737456E-2</v>
      </c>
      <c r="HY18">
        <v>2.2176888193186403E-2</v>
      </c>
      <c r="HZ18">
        <v>2.2284237713155849E-2</v>
      </c>
      <c r="IA18">
        <v>2.2136968617535745E-2</v>
      </c>
      <c r="IB18">
        <v>2.1710591042085656E-2</v>
      </c>
      <c r="IC18">
        <v>2.2406879124256752E-2</v>
      </c>
      <c r="ID18">
        <v>2.3712729938516527E-2</v>
      </c>
      <c r="IE18">
        <v>2.4604359927927245E-2</v>
      </c>
      <c r="IF18">
        <v>2.3093702861456913E-2</v>
      </c>
      <c r="IG18">
        <v>2.2445468286084552E-2</v>
      </c>
      <c r="IH18">
        <v>2.2933181817866712E-2</v>
      </c>
      <c r="II18">
        <v>2.2164096215950085E-2</v>
      </c>
      <c r="IJ18">
        <v>2.2841590786117891E-2</v>
      </c>
      <c r="IK18">
        <v>2.3563671858273728E-2</v>
      </c>
      <c r="IL18">
        <v>2.3610648036795377E-2</v>
      </c>
      <c r="IM18">
        <v>2.3221288686627931E-2</v>
      </c>
      <c r="IN18">
        <v>2.2873538019223611E-2</v>
      </c>
      <c r="IO18">
        <v>2.3737964544655044E-2</v>
      </c>
      <c r="IP18">
        <v>2.4863091523080843E-2</v>
      </c>
      <c r="IQ18">
        <v>2.368308578603236E-2</v>
      </c>
      <c r="IR18">
        <v>2.3262674686998119E-2</v>
      </c>
      <c r="IS18">
        <v>2.3299061873464939E-2</v>
      </c>
      <c r="IT18">
        <v>2.1570263561380233E-2</v>
      </c>
      <c r="IU18">
        <v>2.0976972462153864E-2</v>
      </c>
      <c r="IV18">
        <v>2.124090423437202E-2</v>
      </c>
      <c r="IW18">
        <v>2.1995306364535897E-2</v>
      </c>
      <c r="IX18">
        <v>2.2200648327191735E-2</v>
      </c>
      <c r="IY18">
        <v>2.2429470845589571E-2</v>
      </c>
      <c r="IZ18">
        <v>2.2257135197140197E-2</v>
      </c>
      <c r="JA18">
        <v>2.2177403077393635E-2</v>
      </c>
      <c r="JB18">
        <v>2.1628710623058735E-2</v>
      </c>
      <c r="JC18">
        <v>2.250528572088906E-2</v>
      </c>
      <c r="JD18">
        <v>2.3529088589439875E-2</v>
      </c>
      <c r="JE18">
        <v>2.3839826893792659E-2</v>
      </c>
      <c r="JF18">
        <v>2.2975763752095681E-2</v>
      </c>
      <c r="JG18">
        <v>2.3375925753421397E-2</v>
      </c>
      <c r="JH18">
        <v>2.2993330296329141E-2</v>
      </c>
      <c r="JI18">
        <v>2.484301484616739E-2</v>
      </c>
      <c r="JJ18">
        <v>2.3545890363121758E-2</v>
      </c>
      <c r="JK18">
        <v>2.4829739206880773E-2</v>
      </c>
      <c r="JL18">
        <v>2.6066327084254881E-2</v>
      </c>
      <c r="JM18">
        <v>2.5502250558938604E-2</v>
      </c>
      <c r="JN18">
        <v>2.704399518281991E-2</v>
      </c>
      <c r="JO18">
        <v>2.6942192852519767E-2</v>
      </c>
      <c r="JP18">
        <v>2.6890577974332194E-2</v>
      </c>
      <c r="JQ18">
        <v>2.7056040839236229E-2</v>
      </c>
      <c r="JR18">
        <v>2.8117733877259885E-2</v>
      </c>
      <c r="JS18">
        <v>2.8034434700151687E-2</v>
      </c>
      <c r="JT18">
        <v>2.8062975227103989E-2</v>
      </c>
      <c r="JU18">
        <v>2.7614211745187679E-2</v>
      </c>
      <c r="JV18">
        <v>2.8288737720914316E-2</v>
      </c>
      <c r="JW18">
        <v>2.8111375058603033E-2</v>
      </c>
      <c r="JX18">
        <v>2.7360756576696038E-2</v>
      </c>
      <c r="JY18">
        <v>2.8001650034804624E-2</v>
      </c>
      <c r="JZ18">
        <v>2.8093647924483441E-2</v>
      </c>
      <c r="KA18">
        <v>2.558278597653775E-2</v>
      </c>
      <c r="KB18">
        <v>2.530927689406668E-2</v>
      </c>
      <c r="KC18">
        <v>2.4837271779073158E-2</v>
      </c>
      <c r="KD18">
        <v>2.6223242531148716E-2</v>
      </c>
      <c r="KE18">
        <v>2.7276851339762792E-2</v>
      </c>
      <c r="KF18">
        <v>2.6282473703485954E-2</v>
      </c>
      <c r="KG18">
        <v>2.6426885568068728E-2</v>
      </c>
      <c r="KH18">
        <v>2.6852827077778682E-2</v>
      </c>
      <c r="KI18">
        <v>2.60974451600853E-2</v>
      </c>
      <c r="KJ18">
        <v>2.5294095126464501E-2</v>
      </c>
      <c r="KK18">
        <v>2.6982838042674949E-2</v>
      </c>
      <c r="KL18">
        <v>2.7277135865667105E-2</v>
      </c>
      <c r="KM18">
        <v>2.7752052053999787E-2</v>
      </c>
      <c r="KN18">
        <v>2.7352728467723783E-2</v>
      </c>
      <c r="KO18">
        <v>2.7406910809033493E-2</v>
      </c>
      <c r="KP18">
        <v>2.7752791024371296E-2</v>
      </c>
      <c r="KQ18">
        <v>2.6410755773719582E-2</v>
      </c>
      <c r="KR18">
        <v>2.6977274107705798E-2</v>
      </c>
      <c r="KS18">
        <v>2.6230834661935102E-2</v>
      </c>
      <c r="KT18">
        <v>2.6018465353784329E-2</v>
      </c>
      <c r="KU18">
        <v>2.7512248715727852E-2</v>
      </c>
      <c r="KV18">
        <v>2.8453762137976547E-2</v>
      </c>
      <c r="KW18">
        <v>2.8261838628643624E-2</v>
      </c>
      <c r="KX18">
        <v>2.7677772994765103E-2</v>
      </c>
      <c r="KY18">
        <v>2.8606186147745134E-2</v>
      </c>
      <c r="KZ18">
        <v>2.9066459775132898E-2</v>
      </c>
      <c r="LA18">
        <v>2.8855410543283319E-2</v>
      </c>
      <c r="LB18">
        <v>2.8661602123587569E-2</v>
      </c>
      <c r="LC18">
        <v>2.7953109683747514E-2</v>
      </c>
      <c r="LD18">
        <v>2.7968703788318731E-2</v>
      </c>
      <c r="LE18">
        <v>2.7345329483705768E-2</v>
      </c>
      <c r="LF18">
        <v>2.8105373404634024E-2</v>
      </c>
      <c r="LG18">
        <v>2.8519410924218537E-2</v>
      </c>
      <c r="LH18">
        <v>2.848780243002683E-2</v>
      </c>
      <c r="LI18">
        <v>2.8478198811416968E-2</v>
      </c>
      <c r="LJ18">
        <v>2.7408743368238359E-2</v>
      </c>
      <c r="LK18">
        <v>2.8255372014449262E-2</v>
      </c>
      <c r="LL18">
        <v>2.8084797329152002E-2</v>
      </c>
      <c r="LM18">
        <v>2.6681329867738381E-2</v>
      </c>
      <c r="LN18">
        <v>2.7019802907083442E-2</v>
      </c>
      <c r="LO18">
        <v>2.6691728136325348E-2</v>
      </c>
      <c r="LP18">
        <v>2.6646051786394922E-2</v>
      </c>
      <c r="LQ18">
        <v>2.6710182443856589E-2</v>
      </c>
      <c r="LR18">
        <v>2.7158449421878887E-2</v>
      </c>
      <c r="LS18">
        <v>2.6524885240930475E-2</v>
      </c>
      <c r="LT18">
        <v>2.659755349514242E-2</v>
      </c>
      <c r="LU18">
        <v>2.666953388556274E-2</v>
      </c>
      <c r="LV18">
        <v>2.6620171827123749E-2</v>
      </c>
      <c r="LW18">
        <v>2.8127084842605576E-2</v>
      </c>
      <c r="LX18">
        <v>2.7643478868938497E-2</v>
      </c>
      <c r="LY18">
        <v>2.8214002701907867E-2</v>
      </c>
      <c r="LZ18">
        <v>2.8221288601390369E-2</v>
      </c>
      <c r="MA18">
        <v>2.8633974704903514E-2</v>
      </c>
      <c r="MB18">
        <v>2.8435588642899516E-2</v>
      </c>
      <c r="MC18">
        <v>2.8442998128139153E-2</v>
      </c>
      <c r="MD18">
        <v>2.8469106262763125E-2</v>
      </c>
      <c r="ME18">
        <v>2.7671285008502893E-2</v>
      </c>
      <c r="MF18">
        <v>2.7292459674101401E-2</v>
      </c>
      <c r="MG18">
        <v>2.6947158311131668E-2</v>
      </c>
      <c r="MH18">
        <v>2.6825566731462983E-2</v>
      </c>
      <c r="MI18">
        <v>2.6608167031163036E-2</v>
      </c>
      <c r="MJ18">
        <v>2.6731668537906126E-2</v>
      </c>
      <c r="MK18">
        <v>2.7143811592900552E-2</v>
      </c>
      <c r="ML18">
        <v>2.7095268469705003E-2</v>
      </c>
      <c r="MN18" s="5">
        <f t="shared" si="0"/>
        <v>2.565225340121954E-2</v>
      </c>
    </row>
    <row r="19" spans="1:353" x14ac:dyDescent="0.2">
      <c r="A19" t="s">
        <v>57</v>
      </c>
      <c r="B19" t="s">
        <v>30</v>
      </c>
      <c r="C19">
        <v>19.100000000000001</v>
      </c>
      <c r="D19">
        <v>18.715</v>
      </c>
      <c r="E19">
        <v>19.905000000000001</v>
      </c>
      <c r="F19">
        <v>20.695</v>
      </c>
      <c r="G19">
        <v>20.855</v>
      </c>
      <c r="H19">
        <v>20.86</v>
      </c>
      <c r="I19">
        <v>20.84</v>
      </c>
      <c r="J19">
        <v>21.15</v>
      </c>
      <c r="K19">
        <v>22.69</v>
      </c>
      <c r="L19">
        <v>22.79</v>
      </c>
      <c r="M19">
        <v>23.405000000000001</v>
      </c>
      <c r="N19">
        <v>23.824999999999999</v>
      </c>
      <c r="O19">
        <v>23.53</v>
      </c>
      <c r="P19">
        <v>23.914999999999999</v>
      </c>
      <c r="Q19">
        <v>24.475000000000001</v>
      </c>
      <c r="R19">
        <v>23.434999999999999</v>
      </c>
      <c r="S19">
        <v>22.87</v>
      </c>
      <c r="T19">
        <v>22.614999999999998</v>
      </c>
      <c r="U19">
        <v>23.445</v>
      </c>
      <c r="V19">
        <v>22.785</v>
      </c>
      <c r="W19">
        <v>23.934999999999999</v>
      </c>
      <c r="X19">
        <v>22.914999999999999</v>
      </c>
      <c r="Y19">
        <v>22.405000000000001</v>
      </c>
      <c r="Z19">
        <v>22.51</v>
      </c>
      <c r="AA19">
        <v>22.42</v>
      </c>
      <c r="AB19">
        <v>23.855</v>
      </c>
      <c r="AC19">
        <v>22.545000000000002</v>
      </c>
      <c r="AD19">
        <v>23.015000000000001</v>
      </c>
      <c r="AE19">
        <v>24.484999999999999</v>
      </c>
      <c r="AF19">
        <v>24.114999999999998</v>
      </c>
      <c r="AG19">
        <v>24</v>
      </c>
      <c r="AH19">
        <v>24.725000000000001</v>
      </c>
      <c r="AI19">
        <v>23.9</v>
      </c>
      <c r="AJ19">
        <v>22.07</v>
      </c>
      <c r="AK19">
        <v>22.495000000000001</v>
      </c>
      <c r="AL19">
        <v>21.725000000000001</v>
      </c>
      <c r="AM19">
        <v>22.234999999999999</v>
      </c>
      <c r="AN19">
        <v>21.54</v>
      </c>
      <c r="AO19">
        <v>21.72</v>
      </c>
      <c r="AP19">
        <v>21.62</v>
      </c>
      <c r="AQ19">
        <v>22.67</v>
      </c>
      <c r="AR19">
        <v>22.81</v>
      </c>
      <c r="AS19">
        <v>24.05</v>
      </c>
      <c r="AT19">
        <v>24.324999999999999</v>
      </c>
      <c r="AU19">
        <v>24.74</v>
      </c>
      <c r="AV19">
        <v>24.41</v>
      </c>
      <c r="AW19">
        <v>24.824999999999999</v>
      </c>
      <c r="AX19">
        <v>25.545000000000002</v>
      </c>
      <c r="AY19">
        <v>25.25</v>
      </c>
      <c r="AZ19">
        <v>24.65</v>
      </c>
      <c r="BA19">
        <v>24.975000000000001</v>
      </c>
      <c r="BB19">
        <v>25.09</v>
      </c>
      <c r="BC19">
        <v>25.23</v>
      </c>
      <c r="BD19">
        <v>23.245000000000001</v>
      </c>
      <c r="BE19">
        <v>22.77</v>
      </c>
      <c r="BF19">
        <v>22.45</v>
      </c>
      <c r="BG19">
        <v>22.77</v>
      </c>
      <c r="BH19">
        <v>20.329999999999998</v>
      </c>
      <c r="BI19">
        <v>19.350000000000001</v>
      </c>
      <c r="BJ19">
        <v>20.399999999999999</v>
      </c>
      <c r="BK19">
        <v>20.309999999999999</v>
      </c>
      <c r="BL19">
        <v>21.35</v>
      </c>
      <c r="BM19">
        <v>21.63</v>
      </c>
      <c r="BN19">
        <v>21.59</v>
      </c>
      <c r="BO19">
        <v>20.64</v>
      </c>
      <c r="BP19">
        <v>20.335000000000001</v>
      </c>
      <c r="BQ19">
        <v>19.920000000000002</v>
      </c>
      <c r="BR19">
        <v>22.145</v>
      </c>
      <c r="BS19">
        <v>22.864999999999998</v>
      </c>
      <c r="BT19">
        <v>22.015000000000001</v>
      </c>
      <c r="BU19">
        <v>20.43</v>
      </c>
      <c r="BV19">
        <v>20.725000000000001</v>
      </c>
      <c r="BW19">
        <v>21.24</v>
      </c>
      <c r="BX19">
        <v>22.704999999999998</v>
      </c>
      <c r="BY19">
        <v>21.754999999999999</v>
      </c>
      <c r="BZ19">
        <v>20.309999999999999</v>
      </c>
      <c r="CA19">
        <v>19.68</v>
      </c>
      <c r="CB19">
        <v>18.18</v>
      </c>
      <c r="CC19">
        <v>17.86</v>
      </c>
      <c r="CD19">
        <v>17.074999999999999</v>
      </c>
      <c r="CE19">
        <v>18.149999999999999</v>
      </c>
      <c r="CF19">
        <v>17.829999999999998</v>
      </c>
      <c r="CG19">
        <v>18.23</v>
      </c>
      <c r="CH19">
        <v>17.649999999999999</v>
      </c>
      <c r="CI19">
        <v>18.524999999999999</v>
      </c>
      <c r="CJ19">
        <v>17.504999999999999</v>
      </c>
      <c r="CK19">
        <v>17.995000000000001</v>
      </c>
      <c r="CL19">
        <v>19.3</v>
      </c>
      <c r="CM19">
        <v>19.824999999999999</v>
      </c>
      <c r="CN19">
        <v>18.57</v>
      </c>
      <c r="CO19">
        <v>19.77</v>
      </c>
      <c r="CP19">
        <v>18.940000000000001</v>
      </c>
      <c r="CQ19">
        <v>20.16</v>
      </c>
      <c r="CR19">
        <v>20.344999999999999</v>
      </c>
      <c r="CS19">
        <v>20.545000000000002</v>
      </c>
      <c r="CT19">
        <v>20.7</v>
      </c>
      <c r="CU19">
        <v>19.39</v>
      </c>
      <c r="CV19">
        <v>22.15</v>
      </c>
      <c r="CW19">
        <v>21.9</v>
      </c>
      <c r="CX19">
        <v>22.14</v>
      </c>
      <c r="CY19">
        <v>22.22</v>
      </c>
      <c r="CZ19">
        <v>23.945</v>
      </c>
      <c r="DA19">
        <v>23.99</v>
      </c>
      <c r="DB19">
        <v>24.05</v>
      </c>
      <c r="DC19">
        <v>23.984999999999999</v>
      </c>
      <c r="DD19">
        <v>25</v>
      </c>
      <c r="DE19">
        <v>24.344999999999999</v>
      </c>
      <c r="DF19">
        <v>23.1</v>
      </c>
      <c r="DG19">
        <v>23.254999999999999</v>
      </c>
      <c r="DH19">
        <v>23.16</v>
      </c>
      <c r="DI19">
        <v>22.605</v>
      </c>
      <c r="DJ19">
        <v>22.465</v>
      </c>
      <c r="DK19">
        <v>22.195</v>
      </c>
      <c r="DL19">
        <v>23.605</v>
      </c>
      <c r="DM19">
        <v>23.92</v>
      </c>
      <c r="DN19">
        <v>23.864999999999998</v>
      </c>
      <c r="DO19">
        <v>23.55</v>
      </c>
      <c r="DP19">
        <v>24.254999999999999</v>
      </c>
      <c r="DQ19">
        <v>23.68</v>
      </c>
      <c r="DR19">
        <v>23.25</v>
      </c>
      <c r="DS19">
        <v>23.495000000000001</v>
      </c>
      <c r="DT19">
        <v>24.51</v>
      </c>
      <c r="DU19">
        <v>25</v>
      </c>
      <c r="DV19">
        <v>24.234999999999999</v>
      </c>
      <c r="DW19">
        <v>23.79</v>
      </c>
      <c r="DX19">
        <v>23.704999999999998</v>
      </c>
      <c r="DY19">
        <v>23.885000000000002</v>
      </c>
      <c r="DZ19">
        <v>24.024999999999999</v>
      </c>
      <c r="EA19">
        <v>24.225000000000001</v>
      </c>
      <c r="EB19">
        <v>23.92</v>
      </c>
      <c r="EC19">
        <v>23.95</v>
      </c>
      <c r="ED19">
        <v>25</v>
      </c>
      <c r="EE19">
        <v>25.215</v>
      </c>
      <c r="EF19">
        <v>24.56</v>
      </c>
      <c r="EG19">
        <v>25.145</v>
      </c>
      <c r="EH19">
        <v>25.47</v>
      </c>
      <c r="EI19">
        <v>24.565000000000001</v>
      </c>
      <c r="EJ19">
        <v>24.78</v>
      </c>
      <c r="EK19">
        <v>24.79</v>
      </c>
      <c r="EL19">
        <v>24.495000000000001</v>
      </c>
      <c r="EM19">
        <v>23.954999999999998</v>
      </c>
      <c r="EN19">
        <v>24.55</v>
      </c>
      <c r="EO19">
        <v>24.954999999999998</v>
      </c>
      <c r="EP19">
        <v>25.59</v>
      </c>
      <c r="EQ19">
        <v>25.94</v>
      </c>
      <c r="ER19">
        <v>25.31</v>
      </c>
      <c r="ES19">
        <v>25.475000000000001</v>
      </c>
      <c r="ET19">
        <v>25.754999999999999</v>
      </c>
      <c r="EU19">
        <v>25.475000000000001</v>
      </c>
      <c r="EV19">
        <v>25.215</v>
      </c>
      <c r="EW19">
        <v>25.14</v>
      </c>
      <c r="EX19">
        <v>25.35</v>
      </c>
      <c r="EY19">
        <v>25.23</v>
      </c>
      <c r="EZ19">
        <v>25.27</v>
      </c>
      <c r="FA19">
        <v>25.274999999999999</v>
      </c>
      <c r="FB19">
        <v>25.175000000000001</v>
      </c>
      <c r="FC19">
        <v>24.734999999999999</v>
      </c>
      <c r="FD19">
        <v>25.504999999999999</v>
      </c>
      <c r="FE19">
        <v>26.86</v>
      </c>
      <c r="FF19">
        <v>27.335000000000001</v>
      </c>
      <c r="FG19">
        <v>26.92</v>
      </c>
      <c r="FH19">
        <v>26.565000000000001</v>
      </c>
      <c r="FI19">
        <v>24.91</v>
      </c>
      <c r="FJ19">
        <v>25.22</v>
      </c>
      <c r="FK19">
        <v>25.48</v>
      </c>
      <c r="FL19">
        <v>25.05</v>
      </c>
      <c r="FM19">
        <v>22.49</v>
      </c>
      <c r="FN19">
        <v>22.795000000000002</v>
      </c>
      <c r="FO19">
        <v>21.31</v>
      </c>
      <c r="FP19">
        <v>21.6</v>
      </c>
      <c r="FQ19">
        <v>22</v>
      </c>
      <c r="FR19">
        <v>22.7</v>
      </c>
      <c r="FS19">
        <v>23.414999999999999</v>
      </c>
      <c r="FT19" s="4">
        <v>23.54</v>
      </c>
      <c r="FU19">
        <v>1.9622938276225181E-2</v>
      </c>
      <c r="FV19">
        <v>1.9701232959543596E-2</v>
      </c>
      <c r="FW19">
        <v>1.9855279348922936E-2</v>
      </c>
      <c r="FX19">
        <v>1.9514647090671144E-2</v>
      </c>
      <c r="FY19">
        <v>1.9796038372714053E-2</v>
      </c>
      <c r="FZ19">
        <v>1.9530545555031333E-2</v>
      </c>
      <c r="GA19">
        <v>1.9243385149086269E-2</v>
      </c>
      <c r="GB19">
        <v>1.9273978229425601E-2</v>
      </c>
      <c r="GC19">
        <v>2.0037754388942678E-2</v>
      </c>
      <c r="GD19">
        <v>1.9999889952673391E-2</v>
      </c>
      <c r="GE19">
        <v>2.0304614100273909E-2</v>
      </c>
      <c r="GF19">
        <v>2.0328462548742186E-2</v>
      </c>
      <c r="GG19">
        <v>2.0339315540024459E-2</v>
      </c>
      <c r="GH19">
        <v>2.0444968400578283E-2</v>
      </c>
      <c r="GI19">
        <v>2.0350856395669061E-2</v>
      </c>
      <c r="GJ19">
        <v>2.0219937328953396E-2</v>
      </c>
      <c r="GK19">
        <v>1.9526157729947039E-2</v>
      </c>
      <c r="GL19">
        <v>1.9887803535751897E-2</v>
      </c>
      <c r="GM19">
        <v>2.0401138544523089E-2</v>
      </c>
      <c r="GN19">
        <v>2.0338548724557818E-2</v>
      </c>
      <c r="GO19">
        <v>2.0719073491710305E-2</v>
      </c>
      <c r="GP19">
        <v>2.0397936052186212E-2</v>
      </c>
      <c r="GQ19">
        <v>2.0301205075223636E-2</v>
      </c>
      <c r="GR19">
        <v>2.0421006258256238E-2</v>
      </c>
      <c r="GS19">
        <v>2.0577452998022966E-2</v>
      </c>
      <c r="GT19">
        <v>2.0831832898320173E-2</v>
      </c>
      <c r="GU19">
        <v>2.0699166622429661E-2</v>
      </c>
      <c r="GV19">
        <v>2.05933466205151E-2</v>
      </c>
      <c r="GW19">
        <v>2.1054582780780158E-2</v>
      </c>
      <c r="GX19">
        <v>2.1137199690108192E-2</v>
      </c>
      <c r="GY19">
        <v>2.102178889726769E-2</v>
      </c>
      <c r="GZ19">
        <v>2.1411230078716405E-2</v>
      </c>
      <c r="HA19">
        <v>2.1560945284346766E-2</v>
      </c>
      <c r="HB19">
        <v>2.1407119165189389E-2</v>
      </c>
      <c r="HC19">
        <v>2.1516841780267398E-2</v>
      </c>
      <c r="HD19">
        <v>2.1440318981730828E-2</v>
      </c>
      <c r="HE19">
        <v>2.1864884417508234E-2</v>
      </c>
      <c r="HF19">
        <v>2.1270557519414791E-2</v>
      </c>
      <c r="HG19">
        <v>2.1744929140753998E-2</v>
      </c>
      <c r="HH19">
        <v>2.1824080442682858E-2</v>
      </c>
      <c r="HI19">
        <v>2.1755529379641581E-2</v>
      </c>
      <c r="HJ19">
        <v>2.1783435795350428E-2</v>
      </c>
      <c r="HK19">
        <v>2.1822663330350257E-2</v>
      </c>
      <c r="HL19">
        <v>2.2097533305803871E-2</v>
      </c>
      <c r="HM19">
        <v>2.2176872178862928E-2</v>
      </c>
      <c r="HN19">
        <v>2.2462144994886541E-2</v>
      </c>
      <c r="HO19">
        <v>2.2199937346335546E-2</v>
      </c>
      <c r="HP19">
        <v>2.2590694061856091E-2</v>
      </c>
      <c r="HQ19">
        <v>2.3536484505459792E-2</v>
      </c>
      <c r="HR19">
        <v>2.387735904078242E-2</v>
      </c>
      <c r="HS19">
        <v>2.3753221121095253E-2</v>
      </c>
      <c r="HT19">
        <v>2.3330034165191672E-2</v>
      </c>
      <c r="HU19">
        <v>2.3573939269635594E-2</v>
      </c>
      <c r="HV19">
        <v>2.3261200983142934E-2</v>
      </c>
      <c r="HW19">
        <v>2.3402506191272432E-2</v>
      </c>
      <c r="HX19">
        <v>2.2437402066812318E-2</v>
      </c>
      <c r="HY19">
        <v>2.2483006401567984E-2</v>
      </c>
      <c r="HZ19">
        <v>2.1214044134634076E-2</v>
      </c>
      <c r="IA19">
        <v>2.1074575849980827E-2</v>
      </c>
      <c r="IB19">
        <v>2.1284592759280713E-2</v>
      </c>
      <c r="IC19">
        <v>2.0870813361289486E-2</v>
      </c>
      <c r="ID19">
        <v>2.1202758829588286E-2</v>
      </c>
      <c r="IE19">
        <v>2.127448090406862E-2</v>
      </c>
      <c r="IF19">
        <v>2.1287902464957108E-2</v>
      </c>
      <c r="IG19">
        <v>2.0782150291867332E-2</v>
      </c>
      <c r="IH19">
        <v>2.06418397608755E-2</v>
      </c>
      <c r="II19">
        <v>2.0508157836779988E-2</v>
      </c>
      <c r="IJ19">
        <v>2.1817854231077596E-2</v>
      </c>
      <c r="IK19">
        <v>2.1960442110299221E-2</v>
      </c>
      <c r="IL19">
        <v>2.1896399557873241E-2</v>
      </c>
      <c r="IM19">
        <v>2.0879084667946662E-2</v>
      </c>
      <c r="IN19">
        <v>2.0979447211327176E-2</v>
      </c>
      <c r="IO19">
        <v>2.1485994466879897E-2</v>
      </c>
      <c r="IP19">
        <v>2.2098806586835124E-2</v>
      </c>
      <c r="IQ19">
        <v>2.1669306847133446E-2</v>
      </c>
      <c r="IR19">
        <v>2.0785990398315014E-2</v>
      </c>
      <c r="IS19">
        <v>2.0564514264985938E-2</v>
      </c>
      <c r="IT19">
        <v>1.9395358732027246E-2</v>
      </c>
      <c r="IU19">
        <v>1.8257218622591883E-2</v>
      </c>
      <c r="IV19">
        <v>1.7716518317495815E-2</v>
      </c>
      <c r="IW19">
        <v>1.8149190075797437E-2</v>
      </c>
      <c r="IX19">
        <v>1.7738572013592174E-2</v>
      </c>
      <c r="IY19">
        <v>1.7928935190277103E-2</v>
      </c>
      <c r="IZ19">
        <v>1.7425616420055488E-2</v>
      </c>
      <c r="JA19">
        <v>1.7885397476722971E-2</v>
      </c>
      <c r="JB19">
        <v>1.7293437906933842E-2</v>
      </c>
      <c r="JC19">
        <v>1.7569600796172986E-2</v>
      </c>
      <c r="JD19">
        <v>1.8469157841539036E-2</v>
      </c>
      <c r="JE19">
        <v>1.9178268969632407E-2</v>
      </c>
      <c r="JF19">
        <v>1.8589093651370181E-2</v>
      </c>
      <c r="JG19">
        <v>1.9142302908310729E-2</v>
      </c>
      <c r="JH19">
        <v>1.850552799584745E-2</v>
      </c>
      <c r="JI19">
        <v>1.9754241770387936E-2</v>
      </c>
      <c r="JJ19">
        <v>1.9331895163272238E-2</v>
      </c>
      <c r="JK19">
        <v>1.9213021746297229E-2</v>
      </c>
      <c r="JL19">
        <v>1.9444705601032508E-2</v>
      </c>
      <c r="JM19">
        <v>1.8991804221237835E-2</v>
      </c>
      <c r="JN19">
        <v>2.1279036457520543E-2</v>
      </c>
      <c r="JO19">
        <v>2.109839885594356E-2</v>
      </c>
      <c r="JP19">
        <v>2.1075631671421586E-2</v>
      </c>
      <c r="JQ19">
        <v>2.14183843564228E-2</v>
      </c>
      <c r="JR19">
        <v>2.2049844051986667E-2</v>
      </c>
      <c r="JS19">
        <v>2.1676260638757699E-2</v>
      </c>
      <c r="JT19">
        <v>2.1444892051218606E-2</v>
      </c>
      <c r="JU19">
        <v>2.1260416944498959E-2</v>
      </c>
      <c r="JV19">
        <v>2.1996653033209048E-2</v>
      </c>
      <c r="JW19">
        <v>2.1411731605684207E-2</v>
      </c>
      <c r="JX19">
        <v>2.0465656597093443E-2</v>
      </c>
      <c r="JY19">
        <v>2.0608624603476879E-2</v>
      </c>
      <c r="JZ19">
        <v>2.0696274906107977E-2</v>
      </c>
      <c r="KA19">
        <v>2.0189315429544833E-2</v>
      </c>
      <c r="KB19">
        <v>1.9831964116735826E-2</v>
      </c>
      <c r="KC19">
        <v>1.9604463986380705E-2</v>
      </c>
      <c r="KD19">
        <v>2.029522617023204E-2</v>
      </c>
      <c r="KE19">
        <v>2.0507950206451665E-2</v>
      </c>
      <c r="KF19">
        <v>2.0231644792641675E-2</v>
      </c>
      <c r="KG19">
        <v>2.0014535281281342E-2</v>
      </c>
      <c r="KH19">
        <v>2.0284986222115522E-2</v>
      </c>
      <c r="KI19">
        <v>1.9730548424396033E-2</v>
      </c>
      <c r="KJ19">
        <v>1.9606151922018852E-2</v>
      </c>
      <c r="KK19">
        <v>1.9874224898649002E-2</v>
      </c>
      <c r="KL19">
        <v>2.0059492810715861E-2</v>
      </c>
      <c r="KM19">
        <v>1.9873561835620248E-2</v>
      </c>
      <c r="KN19">
        <v>1.9361966561038006E-2</v>
      </c>
      <c r="KO19">
        <v>1.9302191186216917E-2</v>
      </c>
      <c r="KP19">
        <v>1.9264735793005559E-2</v>
      </c>
      <c r="KQ19">
        <v>1.9343538299005768E-2</v>
      </c>
      <c r="KR19">
        <v>1.9536170214266537E-2</v>
      </c>
      <c r="KS19">
        <v>1.9913111306411293E-2</v>
      </c>
      <c r="KT19">
        <v>1.9677628083289499E-2</v>
      </c>
      <c r="KU19">
        <v>2.0318079330388816E-2</v>
      </c>
      <c r="KV19">
        <v>2.1115006849017726E-2</v>
      </c>
      <c r="KW19">
        <v>2.0904089995930377E-2</v>
      </c>
      <c r="KX19">
        <v>2.07737425263416E-2</v>
      </c>
      <c r="KY19">
        <v>2.1126873483195849E-2</v>
      </c>
      <c r="KZ19">
        <v>2.1103778565310462E-2</v>
      </c>
      <c r="LA19">
        <v>2.0953024146013445E-2</v>
      </c>
      <c r="LB19">
        <v>2.0899003840259701E-2</v>
      </c>
      <c r="LC19">
        <v>2.0952618395183045E-2</v>
      </c>
      <c r="LD19">
        <v>2.0672984603406049E-2</v>
      </c>
      <c r="LE19">
        <v>2.0201019023035227E-2</v>
      </c>
      <c r="LF19">
        <v>2.03108583782277E-2</v>
      </c>
      <c r="LG19">
        <v>2.0542278413411826E-2</v>
      </c>
      <c r="LH19">
        <v>2.0748759133875919E-2</v>
      </c>
      <c r="LI19">
        <v>2.0982017515431849E-2</v>
      </c>
      <c r="LJ19">
        <v>2.040465731159212E-2</v>
      </c>
      <c r="LK19">
        <v>2.0549816605573187E-2</v>
      </c>
      <c r="LL19">
        <v>2.051460383344875E-2</v>
      </c>
      <c r="LM19">
        <v>2.0087342838458016E-2</v>
      </c>
      <c r="LN19">
        <v>2.0444758481197294E-2</v>
      </c>
      <c r="LO19">
        <v>2.0649820768980552E-2</v>
      </c>
      <c r="LP19">
        <v>2.0626632721819915E-2</v>
      </c>
      <c r="LQ19">
        <v>2.0837062686751288E-2</v>
      </c>
      <c r="LR19">
        <v>2.0673526131679214E-2</v>
      </c>
      <c r="LS19">
        <v>2.0873700756031378E-2</v>
      </c>
      <c r="LT19">
        <v>2.0838905352434857E-2</v>
      </c>
      <c r="LU19">
        <v>2.0580239984689733E-2</v>
      </c>
      <c r="LV19">
        <v>2.063620932408133E-2</v>
      </c>
      <c r="LW19">
        <v>2.1748283867089564E-2</v>
      </c>
      <c r="LX19">
        <v>2.1918043890755568E-2</v>
      </c>
      <c r="LY19">
        <v>2.1601646012100153E-2</v>
      </c>
      <c r="LZ19">
        <v>2.2058873135957571E-2</v>
      </c>
      <c r="MA19">
        <v>2.1913939883850729E-2</v>
      </c>
      <c r="MB19">
        <v>2.1538772826281048E-2</v>
      </c>
      <c r="MC19">
        <v>2.1685987440601868E-2</v>
      </c>
      <c r="MD19">
        <v>2.2021718677533334E-2</v>
      </c>
      <c r="ME19">
        <v>1.9195897833671451E-2</v>
      </c>
      <c r="MF19">
        <v>1.9337361212992954E-2</v>
      </c>
      <c r="MG19">
        <v>1.8816062729854414E-2</v>
      </c>
      <c r="MH19">
        <v>1.8692613406056428E-2</v>
      </c>
      <c r="MI19">
        <v>1.8759767166569082E-2</v>
      </c>
      <c r="MJ19">
        <v>1.9167159944931837E-2</v>
      </c>
      <c r="MK19">
        <v>1.951672458588662E-2</v>
      </c>
      <c r="ML19">
        <v>1.947490891601273E-2</v>
      </c>
      <c r="MN19" s="5">
        <f t="shared" si="0"/>
        <v>2.05808641511586E-2</v>
      </c>
    </row>
    <row r="20" spans="1:353" x14ac:dyDescent="0.2">
      <c r="A20" t="s">
        <v>63</v>
      </c>
      <c r="B20" t="s">
        <v>30</v>
      </c>
      <c r="C20">
        <v>22.54</v>
      </c>
      <c r="D20">
        <v>21.34</v>
      </c>
      <c r="E20">
        <v>22.048999999999999</v>
      </c>
      <c r="F20">
        <v>23.317</v>
      </c>
      <c r="G20">
        <v>23.027000000000001</v>
      </c>
      <c r="H20">
        <v>24.173999999999999</v>
      </c>
      <c r="I20">
        <v>25.303000000000001</v>
      </c>
      <c r="J20">
        <v>26.03</v>
      </c>
      <c r="K20">
        <v>26.216999999999999</v>
      </c>
      <c r="L20">
        <v>26.315999999999999</v>
      </c>
      <c r="M20">
        <v>26.887</v>
      </c>
      <c r="N20">
        <v>28.248000000000001</v>
      </c>
      <c r="O20">
        <v>28.23</v>
      </c>
      <c r="P20">
        <v>29.247</v>
      </c>
      <c r="Q20">
        <v>29.533000000000001</v>
      </c>
      <c r="R20">
        <v>27.4</v>
      </c>
      <c r="S20">
        <v>28.181000000000001</v>
      </c>
      <c r="T20">
        <v>25.637</v>
      </c>
      <c r="U20">
        <v>25.762</v>
      </c>
      <c r="V20">
        <v>25.923000000000002</v>
      </c>
      <c r="W20">
        <v>25.695</v>
      </c>
      <c r="X20">
        <v>24.468</v>
      </c>
      <c r="Y20">
        <v>24.646999999999998</v>
      </c>
      <c r="Z20">
        <v>25.391999999999999</v>
      </c>
      <c r="AA20">
        <v>23.875</v>
      </c>
      <c r="AB20">
        <v>25.731000000000002</v>
      </c>
      <c r="AC20">
        <v>25.146000000000001</v>
      </c>
      <c r="AD20">
        <v>25.463000000000001</v>
      </c>
      <c r="AE20">
        <v>27.155000000000001</v>
      </c>
      <c r="AF20">
        <v>27.364000000000001</v>
      </c>
      <c r="AG20">
        <v>28.577999999999999</v>
      </c>
      <c r="AH20">
        <v>27.454000000000001</v>
      </c>
      <c r="AI20">
        <v>25.843</v>
      </c>
      <c r="AJ20">
        <v>23.625</v>
      </c>
      <c r="AK20">
        <v>23.54</v>
      </c>
      <c r="AL20">
        <v>22.696000000000002</v>
      </c>
      <c r="AM20">
        <v>22.879000000000001</v>
      </c>
      <c r="AN20">
        <v>22.481999999999999</v>
      </c>
      <c r="AO20">
        <v>22.023</v>
      </c>
      <c r="AP20">
        <v>21.242000000000001</v>
      </c>
      <c r="AQ20">
        <v>23.111000000000001</v>
      </c>
      <c r="AR20">
        <v>23.173999999999999</v>
      </c>
      <c r="AS20">
        <v>24.771999999999998</v>
      </c>
      <c r="AT20">
        <v>22.731999999999999</v>
      </c>
      <c r="AU20">
        <v>22.896999999999998</v>
      </c>
      <c r="AV20">
        <v>21.263999999999999</v>
      </c>
      <c r="AW20">
        <v>21.782</v>
      </c>
      <c r="AX20">
        <v>21.416</v>
      </c>
      <c r="AY20">
        <v>20.706</v>
      </c>
      <c r="AZ20">
        <v>18.957000000000001</v>
      </c>
      <c r="BA20">
        <v>19.411999999999999</v>
      </c>
      <c r="BB20">
        <v>19.916</v>
      </c>
      <c r="BC20">
        <v>20.103999999999999</v>
      </c>
      <c r="BD20">
        <v>18.265000000000001</v>
      </c>
      <c r="BE20">
        <v>17.117999999999999</v>
      </c>
      <c r="BF20">
        <v>15.69</v>
      </c>
      <c r="BG20">
        <v>14.637</v>
      </c>
      <c r="BH20">
        <v>13.629</v>
      </c>
      <c r="BI20">
        <v>13.654999999999999</v>
      </c>
      <c r="BJ20">
        <v>13.566000000000001</v>
      </c>
      <c r="BK20">
        <v>14.2</v>
      </c>
      <c r="BL20">
        <v>16.079000000000001</v>
      </c>
      <c r="BM20">
        <v>16.369</v>
      </c>
      <c r="BN20">
        <v>15.24</v>
      </c>
      <c r="BO20">
        <v>13.936999999999999</v>
      </c>
      <c r="BP20">
        <v>13.307</v>
      </c>
      <c r="BQ20">
        <v>12.486000000000001</v>
      </c>
      <c r="BR20">
        <v>13.7</v>
      </c>
      <c r="BS20">
        <v>14.994</v>
      </c>
      <c r="BT20">
        <v>14.7</v>
      </c>
      <c r="BU20">
        <v>13.156000000000001</v>
      </c>
      <c r="BV20">
        <v>13.098000000000001</v>
      </c>
      <c r="BW20">
        <v>13.507999999999999</v>
      </c>
      <c r="BX20">
        <v>14.534000000000001</v>
      </c>
      <c r="BY20">
        <v>13.388</v>
      </c>
      <c r="BZ20">
        <v>12.526</v>
      </c>
      <c r="CA20">
        <v>12.205</v>
      </c>
      <c r="CB20">
        <v>11.928000000000001</v>
      </c>
      <c r="CC20">
        <v>11.205</v>
      </c>
      <c r="CD20">
        <v>10.491</v>
      </c>
      <c r="CE20">
        <v>11.62</v>
      </c>
      <c r="CF20">
        <v>11.678000000000001</v>
      </c>
      <c r="CG20">
        <v>10.731999999999999</v>
      </c>
      <c r="CH20">
        <v>10.532</v>
      </c>
      <c r="CI20">
        <v>11.379</v>
      </c>
      <c r="CJ20">
        <v>10.664999999999999</v>
      </c>
      <c r="CK20">
        <v>11.241</v>
      </c>
      <c r="CL20">
        <v>11.888</v>
      </c>
      <c r="CM20">
        <v>12.183</v>
      </c>
      <c r="CN20">
        <v>10.701000000000001</v>
      </c>
      <c r="CO20">
        <v>10.183999999999999</v>
      </c>
      <c r="CP20">
        <v>10.326000000000001</v>
      </c>
      <c r="CQ20">
        <v>10.79</v>
      </c>
      <c r="CR20">
        <v>10.92</v>
      </c>
      <c r="CS20">
        <v>11.71</v>
      </c>
      <c r="CT20">
        <v>11.893000000000001</v>
      </c>
      <c r="CU20">
        <v>10.914999999999999</v>
      </c>
      <c r="CV20">
        <v>13.164</v>
      </c>
      <c r="CW20">
        <v>13.352</v>
      </c>
      <c r="CX20">
        <v>13.254</v>
      </c>
      <c r="CY20">
        <v>13.24</v>
      </c>
      <c r="CZ20">
        <v>15.475999999999999</v>
      </c>
      <c r="DA20">
        <v>16.355</v>
      </c>
      <c r="DB20">
        <v>15.896000000000001</v>
      </c>
      <c r="DC20">
        <v>15.396000000000001</v>
      </c>
      <c r="DD20">
        <v>16.350999999999999</v>
      </c>
      <c r="DE20">
        <v>16.195</v>
      </c>
      <c r="DF20">
        <v>16.119</v>
      </c>
      <c r="DG20">
        <v>17.117999999999999</v>
      </c>
      <c r="DH20">
        <v>16.815000000000001</v>
      </c>
      <c r="DI20">
        <v>15.887</v>
      </c>
      <c r="DJ20">
        <v>16.244</v>
      </c>
      <c r="DK20">
        <v>16.190000000000001</v>
      </c>
      <c r="DL20">
        <v>17.082999999999998</v>
      </c>
      <c r="DM20">
        <v>16.297000000000001</v>
      </c>
      <c r="DN20">
        <v>15.94</v>
      </c>
      <c r="DO20">
        <v>15.535</v>
      </c>
      <c r="DP20">
        <v>16.149999999999999</v>
      </c>
      <c r="DQ20">
        <v>15.53</v>
      </c>
      <c r="DR20">
        <v>15.125</v>
      </c>
      <c r="DS20">
        <v>15.565</v>
      </c>
      <c r="DT20">
        <v>16.53</v>
      </c>
      <c r="DU20">
        <v>17.414999999999999</v>
      </c>
      <c r="DV20">
        <v>17.184999999999999</v>
      </c>
      <c r="DW20">
        <v>17.09</v>
      </c>
      <c r="DX20">
        <v>16.489999999999998</v>
      </c>
      <c r="DY20">
        <v>15.59</v>
      </c>
      <c r="DZ20">
        <v>15.815</v>
      </c>
      <c r="EA20">
        <v>15</v>
      </c>
      <c r="EB20">
        <v>14.9</v>
      </c>
      <c r="EC20">
        <v>15.525</v>
      </c>
      <c r="ED20">
        <v>16.68</v>
      </c>
      <c r="EE20">
        <v>16.37</v>
      </c>
      <c r="EF20">
        <v>15.625</v>
      </c>
      <c r="EG20">
        <v>15.41</v>
      </c>
      <c r="EH20">
        <v>15.64</v>
      </c>
      <c r="EI20">
        <v>14.22</v>
      </c>
      <c r="EJ20">
        <v>14.1</v>
      </c>
      <c r="EK20">
        <v>13.795</v>
      </c>
      <c r="EL20">
        <v>13.535</v>
      </c>
      <c r="EM20">
        <v>13.34</v>
      </c>
      <c r="EN20">
        <v>13.81</v>
      </c>
      <c r="EO20">
        <v>13.9</v>
      </c>
      <c r="EP20">
        <v>14.63</v>
      </c>
      <c r="EQ20">
        <v>14.72</v>
      </c>
      <c r="ER20">
        <v>13.994999999999999</v>
      </c>
      <c r="ES20">
        <v>14.4</v>
      </c>
      <c r="ET20">
        <v>14.16</v>
      </c>
      <c r="EU20">
        <v>14.51</v>
      </c>
      <c r="EV20">
        <v>15.46</v>
      </c>
      <c r="EW20">
        <v>16.225000000000001</v>
      </c>
      <c r="EX20">
        <v>16.05</v>
      </c>
      <c r="EY20">
        <v>15.775</v>
      </c>
      <c r="EZ20">
        <v>16.489999999999998</v>
      </c>
      <c r="FA20">
        <v>16.54</v>
      </c>
      <c r="FB20">
        <v>16.315000000000001</v>
      </c>
      <c r="FC20">
        <v>15.875</v>
      </c>
      <c r="FD20">
        <v>15.49</v>
      </c>
      <c r="FE20">
        <v>15.286</v>
      </c>
      <c r="FF20">
        <v>15.334</v>
      </c>
      <c r="FG20">
        <v>15.65</v>
      </c>
      <c r="FH20">
        <v>13.856</v>
      </c>
      <c r="FI20">
        <v>12.513999999999999</v>
      </c>
      <c r="FJ20">
        <v>12.922000000000001</v>
      </c>
      <c r="FK20">
        <v>13.295999999999999</v>
      </c>
      <c r="FL20">
        <v>12.55</v>
      </c>
      <c r="FM20">
        <v>13.038</v>
      </c>
      <c r="FN20">
        <v>12.842000000000001</v>
      </c>
      <c r="FO20">
        <v>11.318</v>
      </c>
      <c r="FP20">
        <v>11.326000000000001</v>
      </c>
      <c r="FQ20">
        <v>11.352</v>
      </c>
      <c r="FR20">
        <v>11.7</v>
      </c>
      <c r="FS20">
        <v>11.574</v>
      </c>
      <c r="FT20" s="4">
        <v>11.436</v>
      </c>
      <c r="FU20">
        <v>1.4654720972198379E-2</v>
      </c>
      <c r="FV20">
        <v>1.4216443442658598E-2</v>
      </c>
      <c r="FW20">
        <v>1.3917008590203433E-2</v>
      </c>
      <c r="FX20">
        <v>1.3912690431996576E-2</v>
      </c>
      <c r="FY20">
        <v>1.3830842375767692E-2</v>
      </c>
      <c r="FZ20">
        <v>1.4321607479381044E-2</v>
      </c>
      <c r="GA20">
        <v>1.4783608666201702E-2</v>
      </c>
      <c r="GB20">
        <v>1.5009279511349992E-2</v>
      </c>
      <c r="GC20">
        <v>1.4649480770154568E-2</v>
      </c>
      <c r="GD20">
        <v>1.4612611681507471E-2</v>
      </c>
      <c r="GE20">
        <v>1.4751508125465817E-2</v>
      </c>
      <c r="GF20">
        <v>1.5242889819704076E-2</v>
      </c>
      <c r="GG20">
        <v>1.5432392702025035E-2</v>
      </c>
      <c r="GH20">
        <v>1.5812675722364937E-2</v>
      </c>
      <c r="GI20">
        <v>1.55301459024737E-2</v>
      </c>
      <c r="GJ20">
        <v>1.4951108437052626E-2</v>
      </c>
      <c r="GK20">
        <v>1.5216508386699081E-2</v>
      </c>
      <c r="GL20">
        <v>1.4258223352965138E-2</v>
      </c>
      <c r="GM20">
        <v>1.4177241102945453E-2</v>
      </c>
      <c r="GN20">
        <v>1.4577929693435699E-2</v>
      </c>
      <c r="GO20">
        <v>1.4012808446923064E-2</v>
      </c>
      <c r="GP20">
        <v>1.3721591955706791E-2</v>
      </c>
      <c r="GQ20">
        <v>1.4064276428237512E-2</v>
      </c>
      <c r="GR20">
        <v>1.4506913162650674E-2</v>
      </c>
      <c r="GS20">
        <v>1.3799897127762958E-2</v>
      </c>
      <c r="GT20">
        <v>1.4213151396787157E-2</v>
      </c>
      <c r="GU20">
        <v>1.4598452761551379E-2</v>
      </c>
      <c r="GV20">
        <v>1.4406577407993717E-2</v>
      </c>
      <c r="GW20">
        <v>1.4764938264120788E-2</v>
      </c>
      <c r="GX20">
        <v>1.5166140068761174E-2</v>
      </c>
      <c r="GY20">
        <v>1.5827982358516967E-2</v>
      </c>
      <c r="GZ20">
        <v>1.503012991037387E-2</v>
      </c>
      <c r="HA20">
        <v>1.4738884347730836E-2</v>
      </c>
      <c r="HB20">
        <v>1.448703460834197E-2</v>
      </c>
      <c r="HC20">
        <v>1.4234780488086568E-2</v>
      </c>
      <c r="HD20">
        <v>1.4157321022924286E-2</v>
      </c>
      <c r="HE20">
        <v>1.4220255199131044E-2</v>
      </c>
      <c r="HF20">
        <v>1.4032285678037756E-2</v>
      </c>
      <c r="HG20">
        <v>1.3935897860132799E-2</v>
      </c>
      <c r="HH20">
        <v>1.3553016548571903E-2</v>
      </c>
      <c r="HI20">
        <v>1.4016759380380378E-2</v>
      </c>
      <c r="HJ20">
        <v>1.3986622147773665E-2</v>
      </c>
      <c r="HK20">
        <v>1.4205760497172622E-2</v>
      </c>
      <c r="HL20">
        <v>1.3050866304858062E-2</v>
      </c>
      <c r="HM20">
        <v>1.2970860624543419E-2</v>
      </c>
      <c r="HN20">
        <v>1.2365680497286508E-2</v>
      </c>
      <c r="HO20">
        <v>1.2309767657942578E-2</v>
      </c>
      <c r="HP20">
        <v>1.1968828273060454E-2</v>
      </c>
      <c r="HQ20">
        <v>1.2104622691863413E-2</v>
      </c>
      <c r="HR20">
        <v>1.1512855531963134E-2</v>
      </c>
      <c r="HS20">
        <v>1.1575276557651587E-2</v>
      </c>
      <c r="HT20">
        <v>1.1803823562471867E-2</v>
      </c>
      <c r="HU20">
        <v>1.1973007750525223E-2</v>
      </c>
      <c r="HV20">
        <v>1.1650059353046926E-2</v>
      </c>
      <c r="HW20">
        <v>1.120515012333448E-2</v>
      </c>
      <c r="HX20">
        <v>9.9872170365655679E-3</v>
      </c>
      <c r="HY20">
        <v>9.2046810743373168E-3</v>
      </c>
      <c r="HZ20">
        <v>9.0576471891503293E-3</v>
      </c>
      <c r="IA20">
        <v>9.4717230439133274E-3</v>
      </c>
      <c r="IB20">
        <v>9.0145988074285498E-3</v>
      </c>
      <c r="IC20">
        <v>9.2934551673132994E-3</v>
      </c>
      <c r="ID20">
        <v>1.0169812411800015E-2</v>
      </c>
      <c r="IE20">
        <v>1.025376777184042E-2</v>
      </c>
      <c r="IF20">
        <v>9.5653634851439982E-3</v>
      </c>
      <c r="IG20">
        <v>8.9327744810922486E-3</v>
      </c>
      <c r="IH20">
        <v>8.5984597776063865E-3</v>
      </c>
      <c r="II20">
        <v>8.1821664110461028E-3</v>
      </c>
      <c r="IJ20">
        <v>8.5914126448718552E-3</v>
      </c>
      <c r="IK20">
        <v>9.1663205415370378E-3</v>
      </c>
      <c r="IL20">
        <v>9.3063421317079818E-3</v>
      </c>
      <c r="IM20">
        <v>8.5569956636306049E-3</v>
      </c>
      <c r="IN20">
        <v>8.4383754756745793E-3</v>
      </c>
      <c r="IO20">
        <v>8.6965371677889709E-3</v>
      </c>
      <c r="IP20">
        <v>9.0029912657644453E-3</v>
      </c>
      <c r="IQ20">
        <v>8.4870350118330506E-3</v>
      </c>
      <c r="IR20">
        <v>8.1562006535769432E-3</v>
      </c>
      <c r="IS20">
        <v>8.1142024789740575E-3</v>
      </c>
      <c r="IT20">
        <v>8.096293870859729E-3</v>
      </c>
      <c r="IU20">
        <v>7.3018405363123595E-3</v>
      </c>
      <c r="IV20">
        <v>6.9390796746203734E-3</v>
      </c>
      <c r="IW20">
        <v>7.4071999733298869E-3</v>
      </c>
      <c r="IX20">
        <v>7.4063307881898676E-3</v>
      </c>
      <c r="IY20">
        <v>6.7284621625725008E-3</v>
      </c>
      <c r="IZ20">
        <v>6.6285531980325952E-3</v>
      </c>
      <c r="JA20">
        <v>7.0034000087644353E-3</v>
      </c>
      <c r="JB20">
        <v>6.7165235063967182E-3</v>
      </c>
      <c r="JC20">
        <v>6.9964775699527101E-3</v>
      </c>
      <c r="JD20">
        <v>7.2520875054286589E-3</v>
      </c>
      <c r="JE20">
        <v>7.51290543093868E-3</v>
      </c>
      <c r="JF20">
        <v>6.8285445081962782E-3</v>
      </c>
      <c r="JG20">
        <v>6.2858407534409754E-3</v>
      </c>
      <c r="JH20">
        <v>6.4314825496056167E-3</v>
      </c>
      <c r="JI20">
        <v>6.7398270210739615E-3</v>
      </c>
      <c r="JJ20">
        <v>6.6143445212985246E-3</v>
      </c>
      <c r="JK20">
        <v>6.9806178036917205E-3</v>
      </c>
      <c r="JL20">
        <v>7.1214738251683144E-3</v>
      </c>
      <c r="JM20">
        <v>6.8149016463965048E-3</v>
      </c>
      <c r="JN20">
        <v>8.0608085693614287E-3</v>
      </c>
      <c r="JO20">
        <v>8.1990627996697801E-3</v>
      </c>
      <c r="JP20">
        <v>8.0419701270475381E-3</v>
      </c>
      <c r="JQ20">
        <v>8.1347300234360341E-3</v>
      </c>
      <c r="JR20">
        <v>8.9906645565985266E-3</v>
      </c>
      <c r="JS20">
        <v>9.3228148081517231E-3</v>
      </c>
      <c r="JT20">
        <v>9.0392573382638008E-3</v>
      </c>
      <c r="JU20">
        <v>8.7031420023460804E-3</v>
      </c>
      <c r="JV20">
        <v>9.1748088954860217E-3</v>
      </c>
      <c r="JW20">
        <v>9.0765882676687431E-3</v>
      </c>
      <c r="JX20">
        <v>9.1002111458982279E-3</v>
      </c>
      <c r="JY20">
        <v>9.6668584126369441E-3</v>
      </c>
      <c r="JZ20">
        <v>9.575251109106413E-3</v>
      </c>
      <c r="KA20">
        <v>9.041221970358216E-3</v>
      </c>
      <c r="KB20">
        <v>9.1373537760161654E-3</v>
      </c>
      <c r="KC20">
        <v>9.1120233962014106E-3</v>
      </c>
      <c r="KD20">
        <v>9.3586930262576726E-3</v>
      </c>
      <c r="KE20">
        <v>8.902867608871547E-3</v>
      </c>
      <c r="KF20">
        <v>8.6103189756701944E-3</v>
      </c>
      <c r="KG20">
        <v>7.508257602805238E-3</v>
      </c>
      <c r="KH20">
        <v>7.6810266603422163E-3</v>
      </c>
      <c r="KI20">
        <v>1.1026679890207856E-2</v>
      </c>
      <c r="KJ20">
        <v>1.0867920233188904E-2</v>
      </c>
      <c r="KK20">
        <v>1.1218777330134442E-2</v>
      </c>
      <c r="KL20">
        <v>1.1527394146729864E-2</v>
      </c>
      <c r="KM20">
        <v>1.1791721481514873E-2</v>
      </c>
      <c r="KN20">
        <v>1.1694294061022559E-2</v>
      </c>
      <c r="KO20">
        <v>1.1810608284138768E-2</v>
      </c>
      <c r="KP20">
        <v>1.1414628600308202E-2</v>
      </c>
      <c r="KQ20">
        <v>1.0754118542037394E-2</v>
      </c>
      <c r="KR20">
        <v>1.0949059182571759E-2</v>
      </c>
      <c r="KS20">
        <v>1.0497796928441371E-2</v>
      </c>
      <c r="KT20">
        <v>1.0435888103930901E-2</v>
      </c>
      <c r="KU20">
        <v>1.1213477489675602E-2</v>
      </c>
      <c r="KV20">
        <v>1.1991938529439724E-2</v>
      </c>
      <c r="KW20">
        <v>1.1552157537105732E-2</v>
      </c>
      <c r="KX20">
        <v>1.1249896774924054E-2</v>
      </c>
      <c r="KY20">
        <v>1.1040498397764387E-2</v>
      </c>
      <c r="KZ20">
        <v>1.1047952232760595E-2</v>
      </c>
      <c r="LA20">
        <v>1.0340542029334533E-2</v>
      </c>
      <c r="LB20">
        <v>1.0138113736939514E-2</v>
      </c>
      <c r="LC20">
        <v>9.9402485584131894E-3</v>
      </c>
      <c r="LD20">
        <v>9.738627629242701E-3</v>
      </c>
      <c r="LE20">
        <v>9.5862863139302406E-3</v>
      </c>
      <c r="LF20">
        <v>9.7361649707251186E-3</v>
      </c>
      <c r="LG20">
        <v>9.7504194976622445E-3</v>
      </c>
      <c r="LH20">
        <v>1.0108428261686191E-2</v>
      </c>
      <c r="LI20">
        <v>1.0144619482160212E-2</v>
      </c>
      <c r="LJ20">
        <v>9.61303981576761E-3</v>
      </c>
      <c r="LK20">
        <v>9.8970765170522858E-3</v>
      </c>
      <c r="LL20">
        <v>9.6098257247687596E-3</v>
      </c>
      <c r="LM20">
        <v>9.7450622077158676E-3</v>
      </c>
      <c r="LN20">
        <v>1.0676807331016608E-2</v>
      </c>
      <c r="LO20">
        <v>1.1351274414590129E-2</v>
      </c>
      <c r="LP20">
        <v>1.1123316963358654E-2</v>
      </c>
      <c r="LQ20">
        <v>1.1096793895033147E-2</v>
      </c>
      <c r="LR20">
        <v>1.1397291952602813E-2</v>
      </c>
      <c r="LS20">
        <v>1.1540257417171355E-2</v>
      </c>
      <c r="LT20">
        <v>1.1409016971242731E-2</v>
      </c>
      <c r="LU20">
        <v>1.1256541972053002E-2</v>
      </c>
      <c r="LV20">
        <v>1.0680922292587774E-2</v>
      </c>
      <c r="LW20">
        <v>1.0547550489936242E-2</v>
      </c>
      <c r="LX20">
        <v>1.047796506401231E-2</v>
      </c>
      <c r="LY20">
        <v>1.0701998959782338E-2</v>
      </c>
      <c r="LZ20">
        <v>9.8050576284786032E-3</v>
      </c>
      <c r="MA20">
        <v>9.3817026096652649E-3</v>
      </c>
      <c r="MB20">
        <v>9.4046878017738887E-3</v>
      </c>
      <c r="MC20">
        <v>9.6436082052471696E-3</v>
      </c>
      <c r="MD20">
        <v>9.4021240966413837E-3</v>
      </c>
      <c r="ME20">
        <v>9.4815038885870742E-3</v>
      </c>
      <c r="MF20">
        <v>9.2819143196461226E-3</v>
      </c>
      <c r="MG20">
        <v>8.5130327219053777E-3</v>
      </c>
      <c r="MH20">
        <v>8.3495321410210731E-3</v>
      </c>
      <c r="MI20">
        <v>8.2475398371446677E-3</v>
      </c>
      <c r="MJ20">
        <v>8.4168165364315647E-3</v>
      </c>
      <c r="MK20">
        <v>8.2191392575596597E-3</v>
      </c>
      <c r="ML20">
        <v>8.0607084383246715E-3</v>
      </c>
      <c r="MN20" s="5">
        <f t="shared" si="0"/>
        <v>1.0743814703901943E-2</v>
      </c>
    </row>
    <row r="21" spans="1:353" x14ac:dyDescent="0.2">
      <c r="A21" t="s">
        <v>99</v>
      </c>
      <c r="B21" t="s">
        <v>30</v>
      </c>
      <c r="C21">
        <v>35.36</v>
      </c>
      <c r="D21">
        <v>33.4</v>
      </c>
      <c r="E21">
        <v>34.11</v>
      </c>
      <c r="F21">
        <v>37.81</v>
      </c>
      <c r="G21">
        <v>35.835000000000001</v>
      </c>
      <c r="H21">
        <v>37.22</v>
      </c>
      <c r="I21">
        <v>38.4</v>
      </c>
      <c r="J21">
        <v>40.454999999999998</v>
      </c>
      <c r="K21">
        <v>41.314999999999998</v>
      </c>
      <c r="L21">
        <v>41.805</v>
      </c>
      <c r="M21">
        <v>42.29</v>
      </c>
      <c r="N21">
        <v>43.155000000000001</v>
      </c>
      <c r="O21">
        <v>44.655000000000001</v>
      </c>
      <c r="P21">
        <v>45.92</v>
      </c>
      <c r="Q21">
        <v>46.185000000000002</v>
      </c>
      <c r="R21">
        <v>44.83</v>
      </c>
      <c r="S21">
        <v>45.835000000000001</v>
      </c>
      <c r="T21">
        <v>44.704999999999998</v>
      </c>
      <c r="U21">
        <v>44.075000000000003</v>
      </c>
      <c r="V21">
        <v>44.65</v>
      </c>
      <c r="W21">
        <v>44.75</v>
      </c>
      <c r="X21">
        <v>42.524999999999999</v>
      </c>
      <c r="Y21">
        <v>42.3</v>
      </c>
      <c r="Z21">
        <v>42.895000000000003</v>
      </c>
      <c r="AA21">
        <v>42.405000000000001</v>
      </c>
      <c r="AB21">
        <v>44.454999999999998</v>
      </c>
      <c r="AC21">
        <v>41.98</v>
      </c>
      <c r="AD21">
        <v>42.45</v>
      </c>
      <c r="AE21">
        <v>44.844999999999999</v>
      </c>
      <c r="AF21">
        <v>45.265000000000001</v>
      </c>
      <c r="AG21">
        <v>44.8</v>
      </c>
      <c r="AH21">
        <v>47.875</v>
      </c>
      <c r="AI21">
        <v>46.7</v>
      </c>
      <c r="AJ21">
        <v>43.54</v>
      </c>
      <c r="AK21">
        <v>43.674999999999997</v>
      </c>
      <c r="AL21">
        <v>41.62</v>
      </c>
      <c r="AM21">
        <v>42.36</v>
      </c>
      <c r="AN21">
        <v>40.435000000000002</v>
      </c>
      <c r="AO21">
        <v>39.704999999999998</v>
      </c>
      <c r="AP21">
        <v>39.625</v>
      </c>
      <c r="AQ21">
        <v>41.895000000000003</v>
      </c>
      <c r="AR21">
        <v>42.055</v>
      </c>
      <c r="AS21">
        <v>43.3</v>
      </c>
      <c r="AT21">
        <v>42.31</v>
      </c>
      <c r="AU21">
        <v>45.405000000000001</v>
      </c>
      <c r="AV21">
        <v>43.86</v>
      </c>
      <c r="AW21">
        <v>44.024999999999999</v>
      </c>
      <c r="AX21">
        <v>44.81</v>
      </c>
      <c r="AY21">
        <v>43.71</v>
      </c>
      <c r="AZ21">
        <v>40.685000000000002</v>
      </c>
      <c r="BA21">
        <v>42.914999999999999</v>
      </c>
      <c r="BB21">
        <v>43.265000000000001</v>
      </c>
      <c r="BC21">
        <v>42.57</v>
      </c>
      <c r="BD21">
        <v>38.905000000000001</v>
      </c>
      <c r="BE21">
        <v>35.979999999999997</v>
      </c>
      <c r="BF21">
        <v>35.884999999999998</v>
      </c>
      <c r="BG21">
        <v>35.18</v>
      </c>
      <c r="BH21">
        <v>32.11</v>
      </c>
      <c r="BI21">
        <v>28.4</v>
      </c>
      <c r="BJ21">
        <v>30.43</v>
      </c>
      <c r="BK21">
        <v>32.020000000000003</v>
      </c>
      <c r="BL21">
        <v>35.1</v>
      </c>
      <c r="BM21">
        <v>36.79</v>
      </c>
      <c r="BN21">
        <v>35.79</v>
      </c>
      <c r="BO21">
        <v>32.875</v>
      </c>
      <c r="BP21">
        <v>32.414999999999999</v>
      </c>
      <c r="BQ21">
        <v>30.885000000000002</v>
      </c>
      <c r="BR21">
        <v>33.840000000000003</v>
      </c>
      <c r="BS21">
        <v>35.814999999999998</v>
      </c>
      <c r="BT21">
        <v>34.25</v>
      </c>
      <c r="BU21">
        <v>32.86</v>
      </c>
      <c r="BV21">
        <v>33.395000000000003</v>
      </c>
      <c r="BW21">
        <v>34.674999999999997</v>
      </c>
      <c r="BX21">
        <v>36.950000000000003</v>
      </c>
      <c r="BY21">
        <v>35.61</v>
      </c>
      <c r="BZ21">
        <v>32.674999999999997</v>
      </c>
      <c r="CA21">
        <v>32.869999999999997</v>
      </c>
      <c r="CB21">
        <v>28.8</v>
      </c>
      <c r="CC21">
        <v>28.38</v>
      </c>
      <c r="CD21">
        <v>28</v>
      </c>
      <c r="CE21">
        <v>30.344999999999999</v>
      </c>
      <c r="CF21">
        <v>30.234999999999999</v>
      </c>
      <c r="CG21">
        <v>30.555</v>
      </c>
      <c r="CH21">
        <v>30.94</v>
      </c>
      <c r="CI21">
        <v>32.045000000000002</v>
      </c>
      <c r="CJ21">
        <v>30.06</v>
      </c>
      <c r="CK21">
        <v>31.92</v>
      </c>
      <c r="CL21">
        <v>33.159999999999997</v>
      </c>
      <c r="CM21">
        <v>33.340000000000003</v>
      </c>
      <c r="CN21">
        <v>31.13</v>
      </c>
      <c r="CO21">
        <v>31.89</v>
      </c>
      <c r="CP21">
        <v>30.78</v>
      </c>
      <c r="CQ21">
        <v>32.869999999999997</v>
      </c>
      <c r="CR21">
        <v>32.85</v>
      </c>
      <c r="CS21">
        <v>34.700000000000003</v>
      </c>
      <c r="CT21">
        <v>36.104999999999997</v>
      </c>
      <c r="CU21">
        <v>35.58</v>
      </c>
      <c r="CV21">
        <v>39.79</v>
      </c>
      <c r="CW21">
        <v>40.22</v>
      </c>
      <c r="CX21">
        <v>39.92</v>
      </c>
      <c r="CY21">
        <v>40.21</v>
      </c>
      <c r="CZ21">
        <v>46.36</v>
      </c>
      <c r="DA21">
        <v>46.954999999999998</v>
      </c>
      <c r="DB21">
        <v>46.81</v>
      </c>
      <c r="DC21">
        <v>46.744999999999997</v>
      </c>
      <c r="DD21">
        <v>47.34</v>
      </c>
      <c r="DE21">
        <v>47.475000000000001</v>
      </c>
      <c r="DF21">
        <v>45.84</v>
      </c>
      <c r="DG21">
        <v>47.37</v>
      </c>
      <c r="DH21">
        <v>45.865000000000002</v>
      </c>
      <c r="DI21">
        <v>42.384999999999998</v>
      </c>
      <c r="DJ21">
        <v>42.4</v>
      </c>
      <c r="DK21">
        <v>41.43</v>
      </c>
      <c r="DL21">
        <v>46.13</v>
      </c>
      <c r="DM21">
        <v>47.75</v>
      </c>
      <c r="DN21">
        <v>47.11</v>
      </c>
      <c r="DO21">
        <v>47.314999999999998</v>
      </c>
      <c r="DP21">
        <v>47.55</v>
      </c>
      <c r="DQ21">
        <v>46.52</v>
      </c>
      <c r="DR21">
        <v>43.505000000000003</v>
      </c>
      <c r="DS21">
        <v>46.284999999999997</v>
      </c>
      <c r="DT21">
        <v>50.21</v>
      </c>
      <c r="DU21">
        <v>51.88</v>
      </c>
      <c r="DV21">
        <v>49.695</v>
      </c>
      <c r="DW21">
        <v>50.02</v>
      </c>
      <c r="DX21">
        <v>49.344999999999999</v>
      </c>
      <c r="DY21">
        <v>47.3</v>
      </c>
      <c r="DZ21">
        <v>48</v>
      </c>
      <c r="EA21">
        <v>46.49</v>
      </c>
      <c r="EB21">
        <v>46.085000000000001</v>
      </c>
      <c r="EC21">
        <v>47.11</v>
      </c>
      <c r="ED21">
        <v>49.424999999999997</v>
      </c>
      <c r="EE21">
        <v>48.98</v>
      </c>
      <c r="EF21">
        <v>47.6</v>
      </c>
      <c r="EG21">
        <v>49.954999999999998</v>
      </c>
      <c r="EH21">
        <v>49.83</v>
      </c>
      <c r="EI21">
        <v>47.215000000000003</v>
      </c>
      <c r="EJ21">
        <v>48.02</v>
      </c>
      <c r="EK21">
        <v>46.924999999999997</v>
      </c>
      <c r="EL21">
        <v>47.39</v>
      </c>
      <c r="EM21">
        <v>46.32</v>
      </c>
      <c r="EN21">
        <v>48.265000000000001</v>
      </c>
      <c r="EO21">
        <v>48.905000000000001</v>
      </c>
      <c r="EP21">
        <v>49.534999999999997</v>
      </c>
      <c r="EQ21">
        <v>48.91</v>
      </c>
      <c r="ER21">
        <v>47.32</v>
      </c>
      <c r="ES21">
        <v>48.62</v>
      </c>
      <c r="ET21">
        <v>48.62</v>
      </c>
      <c r="EU21">
        <v>45.7</v>
      </c>
      <c r="EV21">
        <v>43.734999999999999</v>
      </c>
      <c r="EW21">
        <v>43.284999999999997</v>
      </c>
      <c r="EX21">
        <v>43.515000000000001</v>
      </c>
      <c r="EY21">
        <v>41.96</v>
      </c>
      <c r="EZ21">
        <v>43.914999999999999</v>
      </c>
      <c r="FA21">
        <v>43.195</v>
      </c>
      <c r="FB21">
        <v>43.454999999999998</v>
      </c>
      <c r="FC21">
        <v>43.05</v>
      </c>
      <c r="FD21">
        <v>45.075000000000003</v>
      </c>
      <c r="FE21">
        <v>46.46</v>
      </c>
      <c r="FF21">
        <v>45.33</v>
      </c>
      <c r="FG21">
        <v>46.7</v>
      </c>
      <c r="FH21">
        <v>45.924999999999997</v>
      </c>
      <c r="FI21">
        <v>44.134999999999998</v>
      </c>
      <c r="FJ21">
        <v>46.52</v>
      </c>
      <c r="FK21">
        <v>46.534999999999997</v>
      </c>
      <c r="FL21">
        <v>45.19</v>
      </c>
      <c r="FM21">
        <v>45.97</v>
      </c>
      <c r="FN21">
        <v>45.185000000000002</v>
      </c>
      <c r="FO21">
        <v>43.55</v>
      </c>
      <c r="FP21">
        <v>44.16</v>
      </c>
      <c r="FQ21">
        <v>44.52</v>
      </c>
      <c r="FR21">
        <v>44.24</v>
      </c>
      <c r="FS21">
        <v>45.594999999999999</v>
      </c>
      <c r="FT21" s="4">
        <v>45.34</v>
      </c>
      <c r="FU21">
        <v>1.1978461122402218E-2</v>
      </c>
      <c r="FV21">
        <v>1.1593357313660809E-2</v>
      </c>
      <c r="FW21">
        <v>1.1217826033848733E-2</v>
      </c>
      <c r="FX21">
        <v>1.1754796363556971E-2</v>
      </c>
      <c r="FY21">
        <v>1.1214725893103423E-2</v>
      </c>
      <c r="FZ21">
        <v>1.1489195013171374E-2</v>
      </c>
      <c r="GA21">
        <v>1.1689883675482881E-2</v>
      </c>
      <c r="GB21">
        <v>1.2154256729777706E-2</v>
      </c>
      <c r="GC21">
        <v>1.2028667435717455E-2</v>
      </c>
      <c r="GD21">
        <v>1.209502349272798E-2</v>
      </c>
      <c r="GE21">
        <v>1.2089406489013887E-2</v>
      </c>
      <c r="GF21">
        <v>1.2133439985879233E-2</v>
      </c>
      <c r="GG21">
        <v>1.2719372937638305E-2</v>
      </c>
      <c r="GH21">
        <v>1.2935974136579662E-2</v>
      </c>
      <c r="GI21">
        <v>1.265441689359533E-2</v>
      </c>
      <c r="GJ21">
        <v>1.2745732131008731E-2</v>
      </c>
      <c r="GK21">
        <v>1.2895229179516347E-2</v>
      </c>
      <c r="GL21">
        <v>1.2954705034256841E-2</v>
      </c>
      <c r="GM21">
        <v>1.2637980758829274E-2</v>
      </c>
      <c r="GN21">
        <v>1.3082937729864796E-2</v>
      </c>
      <c r="GO21">
        <v>1.2715774643838306E-2</v>
      </c>
      <c r="GP21">
        <v>1.2439449872344709E-2</v>
      </c>
      <c r="GQ21">
        <v>1.2590544707653315E-2</v>
      </c>
      <c r="GR21">
        <v>1.2783082672127473E-2</v>
      </c>
      <c r="GS21">
        <v>1.2784989029922235E-2</v>
      </c>
      <c r="GT21">
        <v>1.2808702993080866E-2</v>
      </c>
      <c r="GU21">
        <v>1.2712506131707484E-2</v>
      </c>
      <c r="GV21">
        <v>1.2527942894957686E-2</v>
      </c>
      <c r="GW21">
        <v>1.2718815870879805E-2</v>
      </c>
      <c r="GX21">
        <v>1.3086057645968607E-2</v>
      </c>
      <c r="GY21">
        <v>1.2942630812528364E-2</v>
      </c>
      <c r="GZ21">
        <v>1.3671517272323347E-2</v>
      </c>
      <c r="HA21">
        <v>1.3892787327992002E-2</v>
      </c>
      <c r="HB21">
        <v>1.3926658576314182E-2</v>
      </c>
      <c r="HC21">
        <v>1.3776156030123738E-2</v>
      </c>
      <c r="HD21">
        <v>1.3542057595508776E-2</v>
      </c>
      <c r="HE21">
        <v>1.3734988691941025E-2</v>
      </c>
      <c r="HF21">
        <v>1.3165971916835535E-2</v>
      </c>
      <c r="HG21">
        <v>1.3107071811528761E-2</v>
      </c>
      <c r="HH21">
        <v>1.3188999203132023E-2</v>
      </c>
      <c r="HI21">
        <v>1.3255456658120954E-2</v>
      </c>
      <c r="HJ21">
        <v>1.3241375329787426E-2</v>
      </c>
      <c r="HK21">
        <v>1.2953732730347106E-2</v>
      </c>
      <c r="HL21">
        <v>1.2672092588921215E-2</v>
      </c>
      <c r="HM21">
        <v>1.341830030860568E-2</v>
      </c>
      <c r="HN21">
        <v>1.3305932120333047E-2</v>
      </c>
      <c r="HO21">
        <v>1.2979414011163055E-2</v>
      </c>
      <c r="HP21">
        <v>1.3064649590875548E-2</v>
      </c>
      <c r="HQ21">
        <v>1.3330468038861459E-2</v>
      </c>
      <c r="HR21">
        <v>1.2890258272759409E-2</v>
      </c>
      <c r="HS21">
        <v>1.3350086021206924E-2</v>
      </c>
      <c r="HT21">
        <v>1.3377382762193701E-2</v>
      </c>
      <c r="HU21">
        <v>1.3226297651731283E-2</v>
      </c>
      <c r="HV21">
        <v>1.2945765469242913E-2</v>
      </c>
      <c r="HW21">
        <v>1.2287175453456678E-2</v>
      </c>
      <c r="HX21">
        <v>1.1916829841132792E-2</v>
      </c>
      <c r="HY21">
        <v>1.154193837593756E-2</v>
      </c>
      <c r="HZ21">
        <v>1.1133147361394681E-2</v>
      </c>
      <c r="IA21">
        <v>1.0277558311547861E-2</v>
      </c>
      <c r="IB21">
        <v>1.0549475459930145E-2</v>
      </c>
      <c r="IC21">
        <v>1.0933130064685269E-2</v>
      </c>
      <c r="ID21">
        <v>1.158231432265904E-2</v>
      </c>
      <c r="IE21">
        <v>1.2024138984851385E-2</v>
      </c>
      <c r="IF21">
        <v>1.1720363477634659E-2</v>
      </c>
      <c r="IG21">
        <v>1.0993746091800996E-2</v>
      </c>
      <c r="IH21">
        <v>1.0928219367320125E-2</v>
      </c>
      <c r="II21">
        <v>1.0559794198710271E-2</v>
      </c>
      <c r="IJ21">
        <v>1.1090726697492921E-2</v>
      </c>
      <c r="IK21">
        <v>1.1442689849625121E-2</v>
      </c>
      <c r="IL21">
        <v>1.1314299631263848E-2</v>
      </c>
      <c r="IM21">
        <v>1.1169934943108542E-2</v>
      </c>
      <c r="IN21">
        <v>1.1244002800774037E-2</v>
      </c>
      <c r="IO21">
        <v>1.1666952042066529E-2</v>
      </c>
      <c r="IP21">
        <v>1.1961943676017299E-2</v>
      </c>
      <c r="IQ21">
        <v>1.1797715017377452E-2</v>
      </c>
      <c r="IR21">
        <v>1.1119281569019372E-2</v>
      </c>
      <c r="IS21">
        <v>1.1420717749075684E-2</v>
      </c>
      <c r="IT21">
        <v>1.0216373411542544E-2</v>
      </c>
      <c r="IU21">
        <v>9.6653706242230634E-3</v>
      </c>
      <c r="IV21">
        <v>9.6789591267813953E-3</v>
      </c>
      <c r="IW21">
        <v>1.0109291528560802E-2</v>
      </c>
      <c r="IX21">
        <v>1.0021442627632174E-2</v>
      </c>
      <c r="IY21">
        <v>1.0011590465495877E-2</v>
      </c>
      <c r="IZ21">
        <v>1.0176860993657796E-2</v>
      </c>
      <c r="JA21">
        <v>1.0307438407831621E-2</v>
      </c>
      <c r="JB21">
        <v>9.8936898751200656E-3</v>
      </c>
      <c r="JC21">
        <v>1.0383003932571024E-2</v>
      </c>
      <c r="JD21">
        <v>1.0571932916773625E-2</v>
      </c>
      <c r="JE21">
        <v>1.0744962667968186E-2</v>
      </c>
      <c r="JF21">
        <v>1.0381701521590824E-2</v>
      </c>
      <c r="JG21">
        <v>1.0286914741710557E-2</v>
      </c>
      <c r="JH21">
        <v>1.0019204197281157E-2</v>
      </c>
      <c r="JI21">
        <v>1.0730319347647552E-2</v>
      </c>
      <c r="JJ21">
        <v>1.0398846924720141E-2</v>
      </c>
      <c r="JK21">
        <v>1.0810656737871967E-2</v>
      </c>
      <c r="JL21">
        <v>1.1298777340797891E-2</v>
      </c>
      <c r="JM21">
        <v>1.1609872052670073E-2</v>
      </c>
      <c r="JN21">
        <v>1.2733573824172503E-2</v>
      </c>
      <c r="JO21">
        <v>1.2907602809751409E-2</v>
      </c>
      <c r="JP21">
        <v>1.26587743785088E-2</v>
      </c>
      <c r="JQ21">
        <v>1.2911445594006071E-2</v>
      </c>
      <c r="JR21">
        <v>1.407544512854041E-2</v>
      </c>
      <c r="JS21">
        <v>1.3988269510280931E-2</v>
      </c>
      <c r="JT21">
        <v>1.391134672242739E-2</v>
      </c>
      <c r="JU21">
        <v>1.3809850235703639E-2</v>
      </c>
      <c r="JV21">
        <v>1.3882465393063795E-2</v>
      </c>
      <c r="JW21">
        <v>1.3906766711217669E-2</v>
      </c>
      <c r="JX21">
        <v>1.3526252664562064E-2</v>
      </c>
      <c r="JY21">
        <v>1.3981547201694734E-2</v>
      </c>
      <c r="JZ21">
        <v>1.3650677645950623E-2</v>
      </c>
      <c r="KA21">
        <v>1.2607977723260406E-2</v>
      </c>
      <c r="KB21">
        <v>1.2466407673378746E-2</v>
      </c>
      <c r="KC21">
        <v>1.2187957183388881E-2</v>
      </c>
      <c r="KD21">
        <v>1.320938277453448E-2</v>
      </c>
      <c r="KE21">
        <v>1.3635229495967613E-2</v>
      </c>
      <c r="KF21">
        <v>1.3301813489734308E-2</v>
      </c>
      <c r="KG21">
        <v>1.3393110151614197E-2</v>
      </c>
      <c r="KH21">
        <v>1.3244999811914989E-2</v>
      </c>
      <c r="KI21">
        <v>1.290996788877846E-2</v>
      </c>
      <c r="KJ21">
        <v>1.2219817970518895E-2</v>
      </c>
      <c r="KK21">
        <v>1.3041008441662586E-2</v>
      </c>
      <c r="KL21">
        <v>1.3687464803845315E-2</v>
      </c>
      <c r="KM21">
        <v>1.373182329084806E-2</v>
      </c>
      <c r="KN21">
        <v>1.3219397856151121E-2</v>
      </c>
      <c r="KO21">
        <v>1.3512894782399931E-2</v>
      </c>
      <c r="KP21">
        <v>1.3352383202610679E-2</v>
      </c>
      <c r="KQ21">
        <v>1.2754526770142105E-2</v>
      </c>
      <c r="KR21">
        <v>1.2990424678715732E-2</v>
      </c>
      <c r="KS21">
        <v>1.271864833098822E-2</v>
      </c>
      <c r="KT21">
        <v>1.2617614137472222E-2</v>
      </c>
      <c r="KU21">
        <v>1.3301368206583175E-2</v>
      </c>
      <c r="KV21">
        <v>1.3890392894640996E-2</v>
      </c>
      <c r="KW21">
        <v>1.3511628904448007E-2</v>
      </c>
      <c r="KX21">
        <v>1.3397074392867556E-2</v>
      </c>
      <c r="KY21">
        <v>1.3990702067975563E-2</v>
      </c>
      <c r="KZ21">
        <v>1.3759746443062078E-2</v>
      </c>
      <c r="LA21">
        <v>1.3421411948225694E-2</v>
      </c>
      <c r="LB21">
        <v>1.3496921033478737E-2</v>
      </c>
      <c r="LC21">
        <v>1.3217652365298843E-2</v>
      </c>
      <c r="LD21">
        <v>1.3329096543605364E-2</v>
      </c>
      <c r="LE21">
        <v>1.301180726704463E-2</v>
      </c>
      <c r="LF21">
        <v>1.3301513535226021E-2</v>
      </c>
      <c r="LG21">
        <v>1.3410231302581446E-2</v>
      </c>
      <c r="LH21">
        <v>1.3379071640535797E-2</v>
      </c>
      <c r="LI21">
        <v>1.3176501601402862E-2</v>
      </c>
      <c r="LJ21">
        <v>1.2705948157196003E-2</v>
      </c>
      <c r="LK21">
        <v>1.3062728339353626E-2</v>
      </c>
      <c r="LL21">
        <v>1.2898574536673413E-2</v>
      </c>
      <c r="LM21">
        <v>1.1997973770393459E-2</v>
      </c>
      <c r="LN21">
        <v>1.1806890941054382E-2</v>
      </c>
      <c r="LO21">
        <v>1.1837823049564418E-2</v>
      </c>
      <c r="LP21">
        <v>1.1788886016705375E-2</v>
      </c>
      <c r="LQ21">
        <v>1.1538201953060451E-2</v>
      </c>
      <c r="LR21">
        <v>1.1865018220409007E-2</v>
      </c>
      <c r="LS21">
        <v>1.1781157829520189E-2</v>
      </c>
      <c r="LT21">
        <v>1.1878877590496252E-2</v>
      </c>
      <c r="LU21">
        <v>1.1932705479801438E-2</v>
      </c>
      <c r="LV21">
        <v>1.2149756604278151E-2</v>
      </c>
      <c r="LW21">
        <v>1.2531742656957542E-2</v>
      </c>
      <c r="LX21">
        <v>1.2108259246949835E-2</v>
      </c>
      <c r="LY21">
        <v>1.2483660459031083E-2</v>
      </c>
      <c r="LZ21">
        <v>1.2703867211294148E-2</v>
      </c>
      <c r="MA21">
        <v>1.2934306473154971E-2</v>
      </c>
      <c r="MB21">
        <v>1.3235149684531503E-2</v>
      </c>
      <c r="MC21">
        <v>1.3193887429717511E-2</v>
      </c>
      <c r="MD21">
        <v>1.3234242836872839E-2</v>
      </c>
      <c r="ME21">
        <v>1.3068184558929868E-2</v>
      </c>
      <c r="MF21">
        <v>1.2766553835375772E-2</v>
      </c>
      <c r="MG21">
        <v>1.2807231006561181E-2</v>
      </c>
      <c r="MH21">
        <v>1.2728203752649988E-2</v>
      </c>
      <c r="MI21">
        <v>1.2643918852103943E-2</v>
      </c>
      <c r="MJ21">
        <v>1.244089492686387E-2</v>
      </c>
      <c r="MK21">
        <v>1.2657110905991847E-2</v>
      </c>
      <c r="ML21">
        <v>1.2492664779423492E-2</v>
      </c>
      <c r="MN21" s="5">
        <f t="shared" si="0"/>
        <v>1.240116678082483E-2</v>
      </c>
    </row>
    <row r="22" spans="1:353" x14ac:dyDescent="0.2">
      <c r="A22" t="s">
        <v>105</v>
      </c>
      <c r="B22" t="s">
        <v>30</v>
      </c>
      <c r="C22">
        <v>10.85</v>
      </c>
      <c r="D22">
        <v>10.395</v>
      </c>
      <c r="E22">
        <v>10.965</v>
      </c>
      <c r="F22">
        <v>11.385</v>
      </c>
      <c r="G22">
        <v>11.12</v>
      </c>
      <c r="H22">
        <v>11.14</v>
      </c>
      <c r="I22">
        <v>12.35</v>
      </c>
      <c r="J22">
        <v>12.61</v>
      </c>
      <c r="K22">
        <v>13.355</v>
      </c>
      <c r="L22">
        <v>13.404999999999999</v>
      </c>
      <c r="M22">
        <v>13.53</v>
      </c>
      <c r="N22">
        <v>13.744999999999999</v>
      </c>
      <c r="O22">
        <v>13.375</v>
      </c>
      <c r="P22">
        <v>13.865</v>
      </c>
      <c r="Q22">
        <v>14.14</v>
      </c>
      <c r="R22">
        <v>13.45</v>
      </c>
      <c r="S22">
        <v>13.97</v>
      </c>
      <c r="T22">
        <v>13.795</v>
      </c>
      <c r="U22">
        <v>14.26</v>
      </c>
      <c r="V22">
        <v>14.505000000000001</v>
      </c>
      <c r="W22">
        <v>15</v>
      </c>
      <c r="X22">
        <v>14.975</v>
      </c>
      <c r="Y22">
        <v>14.615</v>
      </c>
      <c r="Z22">
        <v>14.65</v>
      </c>
      <c r="AA22">
        <v>14.58</v>
      </c>
      <c r="AB22">
        <v>15.484999999999999</v>
      </c>
      <c r="AC22">
        <v>14.85</v>
      </c>
      <c r="AD22">
        <v>15.175000000000001</v>
      </c>
      <c r="AE22">
        <v>15.81</v>
      </c>
      <c r="AF22">
        <v>15.56</v>
      </c>
      <c r="AG22">
        <v>15.49</v>
      </c>
      <c r="AH22">
        <v>14.62</v>
      </c>
      <c r="AI22">
        <v>14.11</v>
      </c>
      <c r="AJ22">
        <v>13.154999999999999</v>
      </c>
      <c r="AK22">
        <v>13.664999999999999</v>
      </c>
      <c r="AL22">
        <v>13.1</v>
      </c>
      <c r="AM22">
        <v>13.25</v>
      </c>
      <c r="AN22">
        <v>12.76</v>
      </c>
      <c r="AO22">
        <v>12.865</v>
      </c>
      <c r="AP22">
        <v>12.675000000000001</v>
      </c>
      <c r="AQ22">
        <v>12.725</v>
      </c>
      <c r="AR22">
        <v>12.97</v>
      </c>
      <c r="AS22">
        <v>13.365</v>
      </c>
      <c r="AT22">
        <v>13.234999999999999</v>
      </c>
      <c r="AU22">
        <v>13.74</v>
      </c>
      <c r="AV22">
        <v>13.265000000000001</v>
      </c>
      <c r="AW22">
        <v>13.12</v>
      </c>
      <c r="AX22">
        <v>13.175000000000001</v>
      </c>
      <c r="AY22">
        <v>12.61</v>
      </c>
      <c r="AZ22">
        <v>12.08</v>
      </c>
      <c r="BA22">
        <v>12.38</v>
      </c>
      <c r="BB22">
        <v>12.55</v>
      </c>
      <c r="BC22">
        <v>12.45</v>
      </c>
      <c r="BD22">
        <v>11.525</v>
      </c>
      <c r="BE22">
        <v>11.01</v>
      </c>
      <c r="BF22">
        <v>10.895</v>
      </c>
      <c r="BG22">
        <v>10.595000000000001</v>
      </c>
      <c r="BH22">
        <v>10.51</v>
      </c>
      <c r="BI22">
        <v>9.7729999999999997</v>
      </c>
      <c r="BJ22">
        <v>10.32</v>
      </c>
      <c r="BK22">
        <v>10.805</v>
      </c>
      <c r="BL22">
        <v>11.45</v>
      </c>
      <c r="BM22">
        <v>11.81</v>
      </c>
      <c r="BN22">
        <v>11.295</v>
      </c>
      <c r="BO22">
        <v>10.88</v>
      </c>
      <c r="BP22">
        <v>10.41</v>
      </c>
      <c r="BQ22">
        <v>10.16</v>
      </c>
      <c r="BR22">
        <v>11.07</v>
      </c>
      <c r="BS22">
        <v>11.47</v>
      </c>
      <c r="BT22">
        <v>10.695</v>
      </c>
      <c r="BU22">
        <v>10.199999999999999</v>
      </c>
      <c r="BV22">
        <v>10.425000000000001</v>
      </c>
      <c r="BW22">
        <v>10.49</v>
      </c>
      <c r="BX22">
        <v>11.38</v>
      </c>
      <c r="BY22">
        <v>10.84</v>
      </c>
      <c r="BZ22">
        <v>10.285</v>
      </c>
      <c r="CA22">
        <v>9.9819999999999993</v>
      </c>
      <c r="CB22">
        <v>9.3350000000000009</v>
      </c>
      <c r="CC22">
        <v>9.16</v>
      </c>
      <c r="CD22">
        <v>9.1210000000000004</v>
      </c>
      <c r="CE22">
        <v>9.782</v>
      </c>
      <c r="CF22">
        <v>10.145</v>
      </c>
      <c r="CG22">
        <v>10</v>
      </c>
      <c r="CH22">
        <v>10.3</v>
      </c>
      <c r="CI22">
        <v>10.585000000000001</v>
      </c>
      <c r="CJ22">
        <v>10.445</v>
      </c>
      <c r="CK22">
        <v>10.88</v>
      </c>
      <c r="CL22">
        <v>11.45</v>
      </c>
      <c r="CM22">
        <v>11.32</v>
      </c>
      <c r="CN22">
        <v>10.685</v>
      </c>
      <c r="CO22">
        <v>11.06</v>
      </c>
      <c r="CP22">
        <v>10.99</v>
      </c>
      <c r="CQ22">
        <v>11.244999999999999</v>
      </c>
      <c r="CR22">
        <v>11.285</v>
      </c>
      <c r="CS22">
        <v>11.79</v>
      </c>
      <c r="CT22">
        <v>12.07</v>
      </c>
      <c r="CU22">
        <v>11.95</v>
      </c>
      <c r="CV22">
        <v>12.85</v>
      </c>
      <c r="CW22">
        <v>12.78</v>
      </c>
      <c r="CX22">
        <v>12.75</v>
      </c>
      <c r="CY22">
        <v>12.61</v>
      </c>
      <c r="CZ22">
        <v>13.62</v>
      </c>
      <c r="DA22">
        <v>13.6</v>
      </c>
      <c r="DB22">
        <v>13.625</v>
      </c>
      <c r="DC22">
        <v>13.37</v>
      </c>
      <c r="DD22">
        <v>13.904999999999999</v>
      </c>
      <c r="DE22">
        <v>13.775</v>
      </c>
      <c r="DF22">
        <v>13.365</v>
      </c>
      <c r="DG22">
        <v>13.66</v>
      </c>
      <c r="DH22">
        <v>13.81</v>
      </c>
      <c r="DI22">
        <v>13.425000000000001</v>
      </c>
      <c r="DJ22">
        <v>13.455</v>
      </c>
      <c r="DK22">
        <v>13.03</v>
      </c>
      <c r="DL22">
        <v>13.88</v>
      </c>
      <c r="DM22">
        <v>14.62</v>
      </c>
      <c r="DN22">
        <v>14.385</v>
      </c>
      <c r="DO22">
        <v>13.765000000000001</v>
      </c>
      <c r="DP22">
        <v>14.17</v>
      </c>
      <c r="DQ22">
        <v>14.07</v>
      </c>
      <c r="DR22">
        <v>13.81</v>
      </c>
      <c r="DS22">
        <v>14.21</v>
      </c>
      <c r="DT22">
        <v>14.945</v>
      </c>
      <c r="DU22">
        <v>15.755000000000001</v>
      </c>
      <c r="DV22">
        <v>15.315</v>
      </c>
      <c r="DW22">
        <v>15.09</v>
      </c>
      <c r="DX22">
        <v>15.2</v>
      </c>
      <c r="DY22">
        <v>14.93</v>
      </c>
      <c r="DZ22">
        <v>15.52</v>
      </c>
      <c r="EA22">
        <v>15.14</v>
      </c>
      <c r="EB22">
        <v>14.925000000000001</v>
      </c>
      <c r="EC22">
        <v>15.1</v>
      </c>
      <c r="ED22">
        <v>15.6</v>
      </c>
      <c r="EE22">
        <v>15.7</v>
      </c>
      <c r="EF22">
        <v>15.465</v>
      </c>
      <c r="EG22">
        <v>15.81</v>
      </c>
      <c r="EH22">
        <v>15.7</v>
      </c>
      <c r="EI22">
        <v>15.14</v>
      </c>
      <c r="EJ22">
        <v>15.265000000000001</v>
      </c>
      <c r="EK22">
        <v>14.96</v>
      </c>
      <c r="EL22">
        <v>14.93</v>
      </c>
      <c r="EM22">
        <v>14.69</v>
      </c>
      <c r="EN22">
        <v>15.115</v>
      </c>
      <c r="EO22">
        <v>15.35</v>
      </c>
      <c r="EP22">
        <v>15.6</v>
      </c>
      <c r="EQ22">
        <v>15.72</v>
      </c>
      <c r="ER22">
        <v>15.574999999999999</v>
      </c>
      <c r="ES22">
        <v>15.85</v>
      </c>
      <c r="ET22">
        <v>15.89</v>
      </c>
      <c r="EU22">
        <v>15.755000000000001</v>
      </c>
      <c r="EV22">
        <v>15.605</v>
      </c>
      <c r="EW22">
        <v>15.275</v>
      </c>
      <c r="EX22">
        <v>15.295</v>
      </c>
      <c r="EY22">
        <v>14.994999999999999</v>
      </c>
      <c r="EZ22">
        <v>15.65</v>
      </c>
      <c r="FA22">
        <v>15.475</v>
      </c>
      <c r="FB22">
        <v>15.545</v>
      </c>
      <c r="FC22">
        <v>15.324999999999999</v>
      </c>
      <c r="FD22">
        <v>15.811999999999999</v>
      </c>
      <c r="FE22">
        <v>16.611999999999998</v>
      </c>
      <c r="FF22">
        <v>16.45</v>
      </c>
      <c r="FG22">
        <v>16.23</v>
      </c>
      <c r="FH22">
        <v>15.662000000000001</v>
      </c>
      <c r="FI22">
        <v>14.736000000000001</v>
      </c>
      <c r="FJ22">
        <v>14.744</v>
      </c>
      <c r="FK22">
        <v>14.736000000000001</v>
      </c>
      <c r="FL22">
        <v>14.122</v>
      </c>
      <c r="FM22">
        <v>14.33</v>
      </c>
      <c r="FN22">
        <v>14.352</v>
      </c>
      <c r="FO22">
        <v>13.41</v>
      </c>
      <c r="FP22">
        <v>13.7</v>
      </c>
      <c r="FQ22">
        <v>13.736000000000001</v>
      </c>
      <c r="FR22">
        <v>14.14</v>
      </c>
      <c r="FS22">
        <v>14.256</v>
      </c>
      <c r="FT22" s="4">
        <v>13.882</v>
      </c>
      <c r="FU22">
        <v>1.7613205490455162E-2</v>
      </c>
      <c r="FV22">
        <v>1.7289535486560929E-2</v>
      </c>
      <c r="FW22">
        <v>1.7279370589054825E-2</v>
      </c>
      <c r="FX22">
        <v>1.6960309345306457E-2</v>
      </c>
      <c r="FY22">
        <v>1.6675479979834519E-2</v>
      </c>
      <c r="FZ22">
        <v>1.6477490217945607E-2</v>
      </c>
      <c r="GA22">
        <v>1.8015155819561812E-2</v>
      </c>
      <c r="GB22">
        <v>1.815362611541451E-2</v>
      </c>
      <c r="GC22">
        <v>1.8631411294616321E-2</v>
      </c>
      <c r="GD22">
        <v>1.8585464704043712E-2</v>
      </c>
      <c r="GE22">
        <v>1.8534911330553093E-2</v>
      </c>
      <c r="GF22">
        <v>1.8519232775872363E-2</v>
      </c>
      <c r="GG22">
        <v>1.8256386401685039E-2</v>
      </c>
      <c r="GH22">
        <v>1.8735263411038715E-2</v>
      </c>
      <c r="GI22">
        <v>1.8586262788301923E-2</v>
      </c>
      <c r="GJ22">
        <v>1.8345088289115817E-2</v>
      </c>
      <c r="GK22">
        <v>1.8855137735145414E-2</v>
      </c>
      <c r="GL22">
        <v>1.9177615559668942E-2</v>
      </c>
      <c r="GM22">
        <v>1.9638417730140363E-2</v>
      </c>
      <c r="GN22">
        <v>2.0412826466360539E-2</v>
      </c>
      <c r="GO22">
        <v>2.047116888721397E-2</v>
      </c>
      <c r="GP22">
        <v>2.101588476904696E-2</v>
      </c>
      <c r="GQ22">
        <v>2.0872974744099066E-2</v>
      </c>
      <c r="GR22">
        <v>2.0948258574994202E-2</v>
      </c>
      <c r="GS22">
        <v>2.109221511518445E-2</v>
      </c>
      <c r="GT22">
        <v>2.1408050783544501E-2</v>
      </c>
      <c r="GU22">
        <v>2.158535711822249E-2</v>
      </c>
      <c r="GV22">
        <v>2.1496849387442226E-2</v>
      </c>
      <c r="GW22">
        <v>2.1523285430866686E-2</v>
      </c>
      <c r="GX22">
        <v>2.1592351450484586E-2</v>
      </c>
      <c r="GY22">
        <v>2.1480283567095686E-2</v>
      </c>
      <c r="GZ22">
        <v>2.0040075091599899E-2</v>
      </c>
      <c r="HA22">
        <v>2.0149190088197672E-2</v>
      </c>
      <c r="HB22">
        <v>2.019795636592733E-2</v>
      </c>
      <c r="HC22">
        <v>2.0690112337011391E-2</v>
      </c>
      <c r="HD22">
        <v>2.0460763070923434E-2</v>
      </c>
      <c r="HE22">
        <v>2.0620775967662174E-2</v>
      </c>
      <c r="HF22">
        <v>1.9943187449278407E-2</v>
      </c>
      <c r="HG22">
        <v>2.0385374251225677E-2</v>
      </c>
      <c r="HH22">
        <v>2.0251978579122008E-2</v>
      </c>
      <c r="HI22">
        <v>1.9327051270493764E-2</v>
      </c>
      <c r="HJ22">
        <v>1.9603370277913187E-2</v>
      </c>
      <c r="HK22">
        <v>1.9193373177063117E-2</v>
      </c>
      <c r="HL22">
        <v>1.902850050970455E-2</v>
      </c>
      <c r="HM22">
        <v>1.9491976026729328E-2</v>
      </c>
      <c r="HN22">
        <v>1.9317869994652601E-2</v>
      </c>
      <c r="HO22">
        <v>1.8567988755375422E-2</v>
      </c>
      <c r="HP22">
        <v>1.8439232008047986E-2</v>
      </c>
      <c r="HQ22">
        <v>1.8460738093638806E-2</v>
      </c>
      <c r="HR22">
        <v>1.8372121396999421E-2</v>
      </c>
      <c r="HS22">
        <v>1.8486754132903065E-2</v>
      </c>
      <c r="HT22">
        <v>1.8627014160304239E-2</v>
      </c>
      <c r="HU22">
        <v>1.8568168422147799E-2</v>
      </c>
      <c r="HV22">
        <v>1.8409534143365807E-2</v>
      </c>
      <c r="HW22">
        <v>1.8048677283331566E-2</v>
      </c>
      <c r="HX22">
        <v>1.7367694935047369E-2</v>
      </c>
      <c r="HY22">
        <v>1.6685953811313693E-2</v>
      </c>
      <c r="HZ22">
        <v>1.7492324604517089E-2</v>
      </c>
      <c r="IA22">
        <v>1.6976907729077555E-2</v>
      </c>
      <c r="IB22">
        <v>1.7173851020125124E-2</v>
      </c>
      <c r="IC22">
        <v>1.7709530117189905E-2</v>
      </c>
      <c r="ID22">
        <v>1.8136471464831994E-2</v>
      </c>
      <c r="IE22">
        <v>1.8526979862683101E-2</v>
      </c>
      <c r="IF22">
        <v>1.7753997298452163E-2</v>
      </c>
      <c r="IG22">
        <v>1.7463824905304362E-2</v>
      </c>
      <c r="IH22">
        <v>1.6845528467357616E-2</v>
      </c>
      <c r="II22">
        <v>1.6679567572613525E-2</v>
      </c>
      <c r="IJ22">
        <v>1.7391527751737523E-2</v>
      </c>
      <c r="IK22">
        <v>1.7566573345261009E-2</v>
      </c>
      <c r="IL22">
        <v>1.6962449607475328E-2</v>
      </c>
      <c r="IM22">
        <v>1.6620486065876915E-2</v>
      </c>
      <c r="IN22">
        <v>1.6825811732592136E-2</v>
      </c>
      <c r="IO22">
        <v>1.6919085898800305E-2</v>
      </c>
      <c r="IP22">
        <v>1.7659973059881123E-2</v>
      </c>
      <c r="IQ22">
        <v>1.7215342761012501E-2</v>
      </c>
      <c r="IR22">
        <v>1.6777447629521113E-2</v>
      </c>
      <c r="IS22">
        <v>1.6625385498503432E-2</v>
      </c>
      <c r="IT22">
        <v>1.5873732481403346E-2</v>
      </c>
      <c r="IU22">
        <v>1.4954161230365784E-2</v>
      </c>
      <c r="IV22">
        <v>1.5138826868954553E-2</v>
      </c>
      <c r="IW22">
        <v>1.5647334958073123E-2</v>
      </c>
      <c r="IX22">
        <v>1.6145498736662281E-2</v>
      </c>
      <c r="IY22">
        <v>1.5732619888952828E-2</v>
      </c>
      <c r="IZ22">
        <v>1.6267133087213458E-2</v>
      </c>
      <c r="JA22">
        <v>1.6347885856664104E-2</v>
      </c>
      <c r="JB22">
        <v>1.65066150402765E-2</v>
      </c>
      <c r="JC22">
        <v>1.6992970095840002E-2</v>
      </c>
      <c r="JD22">
        <v>1.752772801370988E-2</v>
      </c>
      <c r="JE22">
        <v>1.7517253070756973E-2</v>
      </c>
      <c r="JF22">
        <v>1.7109771371521754E-2</v>
      </c>
      <c r="JG22">
        <v>1.7130341074124415E-2</v>
      </c>
      <c r="JH22">
        <v>1.7176812175045023E-2</v>
      </c>
      <c r="JI22">
        <v>1.762595532212852E-2</v>
      </c>
      <c r="JJ22">
        <v>1.7153219113835022E-2</v>
      </c>
      <c r="JK22">
        <v>1.7637241784393482E-2</v>
      </c>
      <c r="JL22">
        <v>1.813700745826308E-2</v>
      </c>
      <c r="JM22">
        <v>1.8723354306904364E-2</v>
      </c>
      <c r="JN22">
        <v>1.9745755702152555E-2</v>
      </c>
      <c r="JO22">
        <v>1.9693759997551036E-2</v>
      </c>
      <c r="JP22">
        <v>1.9413577421392044E-2</v>
      </c>
      <c r="JQ22">
        <v>1.9442412072103399E-2</v>
      </c>
      <c r="JR22">
        <v>1.9855922948920957E-2</v>
      </c>
      <c r="JS22">
        <v>1.9454286851636516E-2</v>
      </c>
      <c r="JT22">
        <v>1.9442911766657939E-2</v>
      </c>
      <c r="JU22">
        <v>1.8966162728158282E-2</v>
      </c>
      <c r="JV22">
        <v>1.9581574449574441E-2</v>
      </c>
      <c r="JW22">
        <v>1.9375690880044021E-2</v>
      </c>
      <c r="JX22">
        <v>1.8936784781256242E-2</v>
      </c>
      <c r="JY22">
        <v>1.936007081321647E-2</v>
      </c>
      <c r="JZ22">
        <v>1.9736533928648343E-2</v>
      </c>
      <c r="KA22">
        <v>1.917447302721988E-2</v>
      </c>
      <c r="KB22">
        <v>1.8994814989460897E-2</v>
      </c>
      <c r="KC22">
        <v>1.8405020251720732E-2</v>
      </c>
      <c r="KD22">
        <v>1.9083781436152501E-2</v>
      </c>
      <c r="KE22">
        <v>2.0044421599314209E-2</v>
      </c>
      <c r="KF22">
        <v>1.9501350868253546E-2</v>
      </c>
      <c r="KG22">
        <v>1.8707505953268581E-2</v>
      </c>
      <c r="KH22">
        <v>1.8950835662941683E-2</v>
      </c>
      <c r="KI22">
        <v>1.8747209536990668E-2</v>
      </c>
      <c r="KJ22">
        <v>1.8644621525763072E-2</v>
      </c>
      <c r="KK22">
        <v>1.9244175798515693E-2</v>
      </c>
      <c r="KL22">
        <v>1.9582270397446564E-2</v>
      </c>
      <c r="KM22">
        <v>2.0043842238451699E-2</v>
      </c>
      <c r="KN22">
        <v>1.9581696242937763E-2</v>
      </c>
      <c r="KO22">
        <v>1.9594233414659028E-2</v>
      </c>
      <c r="KP22">
        <v>1.9769402885050556E-2</v>
      </c>
      <c r="KQ22">
        <v>1.9350729690976745E-2</v>
      </c>
      <c r="KR22">
        <v>2.0188690879719116E-2</v>
      </c>
      <c r="KS22">
        <v>1.9908641122394797E-2</v>
      </c>
      <c r="KT22">
        <v>1.9641123194920996E-2</v>
      </c>
      <c r="KU22">
        <v>2.0492478516242436E-2</v>
      </c>
      <c r="KV22">
        <v>2.10730200394409E-2</v>
      </c>
      <c r="KW22">
        <v>2.0827966021372327E-2</v>
      </c>
      <c r="KX22">
        <v>2.0932023835588755E-2</v>
      </c>
      <c r="KY22">
        <v>2.1293678616681869E-2</v>
      </c>
      <c r="KZ22">
        <v>2.0848627805414643E-2</v>
      </c>
      <c r="LA22">
        <v>2.0696760193621908E-2</v>
      </c>
      <c r="LB22">
        <v>2.0633249981128695E-2</v>
      </c>
      <c r="LC22">
        <v>2.0264687813863425E-2</v>
      </c>
      <c r="LD22">
        <v>2.0194452932374311E-2</v>
      </c>
      <c r="LE22">
        <v>1.9844910605299627E-2</v>
      </c>
      <c r="LF22">
        <v>2.003250139727944E-2</v>
      </c>
      <c r="LG22">
        <v>2.024182497383668E-2</v>
      </c>
      <c r="LH22">
        <v>2.0262670875233646E-2</v>
      </c>
      <c r="LI22">
        <v>2.0366353521596433E-2</v>
      </c>
      <c r="LJ22">
        <v>2.0113025514536014E-2</v>
      </c>
      <c r="LK22">
        <v>2.0480248093646472E-2</v>
      </c>
      <c r="LL22">
        <v>2.0273917108756413E-2</v>
      </c>
      <c r="LM22">
        <v>1.9892855215913368E-2</v>
      </c>
      <c r="LN22">
        <v>2.0260828481198749E-2</v>
      </c>
      <c r="LO22">
        <v>2.0091050585201723E-2</v>
      </c>
      <c r="LP22">
        <v>1.9928300727022105E-2</v>
      </c>
      <c r="LQ22">
        <v>1.9830612709561071E-2</v>
      </c>
      <c r="LR22">
        <v>2.0335594366189459E-2</v>
      </c>
      <c r="LS22">
        <v>2.0298883903269411E-2</v>
      </c>
      <c r="LT22">
        <v>2.043682308102478E-2</v>
      </c>
      <c r="LU22">
        <v>2.0429289141573759E-2</v>
      </c>
      <c r="LV22">
        <v>2.049890629938669E-2</v>
      </c>
      <c r="LW22">
        <v>2.1550940462346457E-2</v>
      </c>
      <c r="LX22">
        <v>2.1133622053322802E-2</v>
      </c>
      <c r="LY22">
        <v>2.0866789226803486E-2</v>
      </c>
      <c r="LZ22">
        <v>2.0837520612460157E-2</v>
      </c>
      <c r="MA22">
        <v>2.0770725740643141E-2</v>
      </c>
      <c r="MB22">
        <v>2.0175138078896027E-2</v>
      </c>
      <c r="MC22">
        <v>2.009484733723688E-2</v>
      </c>
      <c r="MD22">
        <v>1.9891384268970129E-2</v>
      </c>
      <c r="ME22">
        <v>1.9592912010966301E-2</v>
      </c>
      <c r="MF22">
        <v>1.9503109640359083E-2</v>
      </c>
      <c r="MG22">
        <v>1.8967404397971475E-2</v>
      </c>
      <c r="MH22">
        <v>1.8991998333219511E-2</v>
      </c>
      <c r="MI22">
        <v>1.8773716985565209E-2</v>
      </c>
      <c r="MJ22">
        <v>1.9135920299468229E-2</v>
      </c>
      <c r="MK22">
        <v>1.9044891043450099E-2</v>
      </c>
      <c r="ML22">
        <v>1.8407255943297549E-2</v>
      </c>
      <c r="MN22" s="5">
        <f t="shared" si="0"/>
        <v>1.900236112146814E-2</v>
      </c>
    </row>
    <row r="23" spans="1:353" x14ac:dyDescent="0.2">
      <c r="A23" t="s">
        <v>108</v>
      </c>
      <c r="B23" t="s">
        <v>30</v>
      </c>
      <c r="C23">
        <v>2.4540000000000002</v>
      </c>
      <c r="D23">
        <v>2.2759999999999998</v>
      </c>
      <c r="E23">
        <v>2.4980000000000002</v>
      </c>
      <c r="F23">
        <v>2.6139999999999999</v>
      </c>
      <c r="G23">
        <v>2.5979999999999999</v>
      </c>
      <c r="H23">
        <v>2.5739999999999998</v>
      </c>
      <c r="I23">
        <v>2.8180000000000001</v>
      </c>
      <c r="J23">
        <v>2.9039999999999999</v>
      </c>
      <c r="K23">
        <v>2.984</v>
      </c>
      <c r="L23">
        <v>2.96</v>
      </c>
      <c r="M23">
        <v>3.048</v>
      </c>
      <c r="N23">
        <v>3.1259999999999999</v>
      </c>
      <c r="O23">
        <v>3.14</v>
      </c>
      <c r="P23">
        <v>3.1819999999999999</v>
      </c>
      <c r="Q23">
        <v>3.1840000000000002</v>
      </c>
      <c r="R23">
        <v>2.984</v>
      </c>
      <c r="S23">
        <v>3.0760000000000001</v>
      </c>
      <c r="T23">
        <v>3.016</v>
      </c>
      <c r="U23">
        <v>3.1459999999999999</v>
      </c>
      <c r="V23">
        <v>3.3239999999999998</v>
      </c>
      <c r="W23">
        <v>3.35</v>
      </c>
      <c r="X23">
        <v>3.282</v>
      </c>
      <c r="Y23">
        <v>3.2120000000000002</v>
      </c>
      <c r="Z23">
        <v>3.254</v>
      </c>
      <c r="AA23">
        <v>3.222</v>
      </c>
      <c r="AB23">
        <v>3.4779999999999998</v>
      </c>
      <c r="AC23">
        <v>3.2439999999999998</v>
      </c>
      <c r="AD23">
        <v>3.3519999999999999</v>
      </c>
      <c r="AE23">
        <v>3.5579999999999998</v>
      </c>
      <c r="AF23">
        <v>3.5259999999999998</v>
      </c>
      <c r="AG23">
        <v>3.5019999999999998</v>
      </c>
      <c r="AH23">
        <v>3.4359999999999999</v>
      </c>
      <c r="AI23">
        <v>3.3879999999999999</v>
      </c>
      <c r="AJ23">
        <v>3.1619999999999999</v>
      </c>
      <c r="AK23">
        <v>3.2439999999999998</v>
      </c>
      <c r="AL23">
        <v>3.14</v>
      </c>
      <c r="AM23">
        <v>3.1619999999999999</v>
      </c>
      <c r="AN23">
        <v>3.08</v>
      </c>
      <c r="AO23">
        <v>3.13</v>
      </c>
      <c r="AP23">
        <v>3.1480000000000001</v>
      </c>
      <c r="AQ23">
        <v>3.1859999999999999</v>
      </c>
      <c r="AR23">
        <v>3.2560000000000002</v>
      </c>
      <c r="AS23">
        <v>3.2160000000000002</v>
      </c>
      <c r="AT23">
        <v>3.1680000000000001</v>
      </c>
      <c r="AU23">
        <v>3.1760000000000002</v>
      </c>
      <c r="AV23">
        <v>3.1240000000000001</v>
      </c>
      <c r="AW23">
        <v>3.1139999999999999</v>
      </c>
      <c r="AX23">
        <v>3.214</v>
      </c>
      <c r="AY23">
        <v>3.1659999999999999</v>
      </c>
      <c r="AZ23">
        <v>3.0179999999999998</v>
      </c>
      <c r="BA23">
        <v>3.0880000000000001</v>
      </c>
      <c r="BB23">
        <v>3.09</v>
      </c>
      <c r="BC23">
        <v>3.0880000000000001</v>
      </c>
      <c r="BD23">
        <v>2.8980000000000001</v>
      </c>
      <c r="BE23">
        <v>2.802</v>
      </c>
      <c r="BF23">
        <v>2.714</v>
      </c>
      <c r="BG23">
        <v>2.6179999999999999</v>
      </c>
      <c r="BH23">
        <v>2.3839999999999999</v>
      </c>
      <c r="BI23">
        <v>2.3959999999999999</v>
      </c>
      <c r="BJ23">
        <v>2.3279999999999998</v>
      </c>
      <c r="BK23">
        <v>2.3380000000000001</v>
      </c>
      <c r="BL23">
        <v>2.524</v>
      </c>
      <c r="BM23">
        <v>2.734</v>
      </c>
      <c r="BN23">
        <v>2.492</v>
      </c>
      <c r="BO23">
        <v>2.4079999999999999</v>
      </c>
      <c r="BP23">
        <v>2.3719999999999999</v>
      </c>
      <c r="BQ23">
        <v>2.294</v>
      </c>
      <c r="BR23">
        <v>2.448</v>
      </c>
      <c r="BS23">
        <v>2.46</v>
      </c>
      <c r="BT23">
        <v>2.42</v>
      </c>
      <c r="BU23">
        <v>2.226</v>
      </c>
      <c r="BV23">
        <v>2.2240000000000002</v>
      </c>
      <c r="BW23">
        <v>2.3140000000000001</v>
      </c>
      <c r="BX23">
        <v>2.3559999999999999</v>
      </c>
      <c r="BY23">
        <v>2.2120000000000002</v>
      </c>
      <c r="BZ23">
        <v>2.1059999999999999</v>
      </c>
      <c r="CA23">
        <v>2.04</v>
      </c>
      <c r="CB23">
        <v>1.74</v>
      </c>
      <c r="CC23">
        <v>1.6800000000000002</v>
      </c>
      <c r="CD23">
        <v>1.76</v>
      </c>
      <c r="CE23">
        <v>1.931</v>
      </c>
      <c r="CF23">
        <v>1.956</v>
      </c>
      <c r="CG23">
        <v>1.97</v>
      </c>
      <c r="CH23">
        <v>1.9</v>
      </c>
      <c r="CI23">
        <v>1.976</v>
      </c>
      <c r="CJ23">
        <v>1.829</v>
      </c>
      <c r="CK23">
        <v>2.0139999999999998</v>
      </c>
      <c r="CL23">
        <v>2.1920000000000002</v>
      </c>
      <c r="CM23">
        <v>2.1659999999999999</v>
      </c>
      <c r="CN23">
        <v>2.0139999999999998</v>
      </c>
      <c r="CO23">
        <v>1.996</v>
      </c>
      <c r="CP23">
        <v>1.974</v>
      </c>
      <c r="CQ23">
        <v>2.0019999999999998</v>
      </c>
      <c r="CR23">
        <v>1.9830000000000001</v>
      </c>
      <c r="CS23">
        <v>2.1120000000000001</v>
      </c>
      <c r="CT23">
        <v>2.1640000000000001</v>
      </c>
      <c r="CU23">
        <v>2.0059999999999998</v>
      </c>
      <c r="CV23">
        <v>2.23</v>
      </c>
      <c r="CW23">
        <v>2.036</v>
      </c>
      <c r="CX23">
        <v>2.02</v>
      </c>
      <c r="CY23">
        <v>2.13</v>
      </c>
      <c r="CZ23">
        <v>2.3559999999999999</v>
      </c>
      <c r="DA23">
        <v>2.4140000000000001</v>
      </c>
      <c r="DB23">
        <v>2.46</v>
      </c>
      <c r="DC23">
        <v>2.4260000000000002</v>
      </c>
      <c r="DD23">
        <v>2.544</v>
      </c>
      <c r="DE23">
        <v>2.4660000000000002</v>
      </c>
      <c r="DF23">
        <v>2.4699999999999998</v>
      </c>
      <c r="DG23">
        <v>2.2679999999999998</v>
      </c>
      <c r="DH23">
        <v>2.238</v>
      </c>
      <c r="DI23">
        <v>2.1339999999999999</v>
      </c>
      <c r="DJ23">
        <v>2.17</v>
      </c>
      <c r="DK23">
        <v>2.0760000000000001</v>
      </c>
      <c r="DL23">
        <v>2.3359999999999999</v>
      </c>
      <c r="DM23">
        <v>2.4319999999999999</v>
      </c>
      <c r="DN23">
        <v>2.4820000000000002</v>
      </c>
      <c r="DO23">
        <v>2.5380000000000003</v>
      </c>
      <c r="DP23">
        <v>2.5460000000000003</v>
      </c>
      <c r="DQ23">
        <v>2.54</v>
      </c>
      <c r="DR23">
        <v>2.4380000000000002</v>
      </c>
      <c r="DS23">
        <v>2.5140000000000002</v>
      </c>
      <c r="DT23">
        <v>2.6739999999999999</v>
      </c>
      <c r="DU23">
        <v>2.8420000000000001</v>
      </c>
      <c r="DV23">
        <v>2.8279999999999998</v>
      </c>
      <c r="DW23">
        <v>2.8</v>
      </c>
      <c r="DX23">
        <v>2.6219999999999999</v>
      </c>
      <c r="DY23">
        <v>2.59</v>
      </c>
      <c r="DZ23">
        <v>2.5859999999999999</v>
      </c>
      <c r="EA23">
        <v>2.556</v>
      </c>
      <c r="EB23">
        <v>2.6160000000000001</v>
      </c>
      <c r="EC23">
        <v>2.7759999999999998</v>
      </c>
      <c r="ED23">
        <v>2.84</v>
      </c>
      <c r="EE23">
        <v>2.8639999999999999</v>
      </c>
      <c r="EF23">
        <v>2.8519999999999999</v>
      </c>
      <c r="EG23">
        <v>2.9039999999999999</v>
      </c>
      <c r="EH23">
        <v>2.92</v>
      </c>
      <c r="EI23">
        <v>2.8460000000000001</v>
      </c>
      <c r="EJ23">
        <v>2.9159999999999999</v>
      </c>
      <c r="EK23">
        <v>2.84</v>
      </c>
      <c r="EL23">
        <v>2.8420000000000001</v>
      </c>
      <c r="EM23">
        <v>2.8120000000000003</v>
      </c>
      <c r="EN23">
        <v>2.9140000000000001</v>
      </c>
      <c r="EO23">
        <v>2.972</v>
      </c>
      <c r="EP23">
        <v>2.992</v>
      </c>
      <c r="EQ23">
        <v>2.93</v>
      </c>
      <c r="ER23">
        <v>2.86</v>
      </c>
      <c r="ES23">
        <v>2.8679999999999999</v>
      </c>
      <c r="ET23">
        <v>2.9159999999999999</v>
      </c>
      <c r="EU23">
        <v>2.85</v>
      </c>
      <c r="EV23">
        <v>2.83</v>
      </c>
      <c r="EW23">
        <v>2.7720000000000002</v>
      </c>
      <c r="EX23">
        <v>2.8180000000000001</v>
      </c>
      <c r="EY23">
        <v>2.7679999999999998</v>
      </c>
      <c r="EZ23">
        <v>2.88</v>
      </c>
      <c r="FA23">
        <v>2.802</v>
      </c>
      <c r="FB23">
        <v>2.84</v>
      </c>
      <c r="FC23">
        <v>2.77</v>
      </c>
      <c r="FD23">
        <v>2.8159999999999998</v>
      </c>
      <c r="FE23">
        <v>3.0259999999999998</v>
      </c>
      <c r="FF23">
        <v>3.0880000000000001</v>
      </c>
      <c r="FG23">
        <v>3.16</v>
      </c>
      <c r="FH23">
        <v>3.1154999999999999</v>
      </c>
      <c r="FI23">
        <v>3.0834999999999999</v>
      </c>
      <c r="FJ23">
        <v>3.1375000000000002</v>
      </c>
      <c r="FK23">
        <v>3.0830000000000002</v>
      </c>
      <c r="FL23">
        <v>3.0065</v>
      </c>
      <c r="FM23">
        <v>3.0379999999999998</v>
      </c>
      <c r="FN23">
        <v>3.077</v>
      </c>
      <c r="FO23">
        <v>2.9525000000000001</v>
      </c>
      <c r="FP23">
        <v>2.9535</v>
      </c>
      <c r="FQ23">
        <v>2.9954999999999998</v>
      </c>
      <c r="FR23">
        <v>3.0670000000000002</v>
      </c>
      <c r="FS23">
        <v>3.1349999999999998</v>
      </c>
      <c r="FT23" s="4">
        <v>3.153</v>
      </c>
      <c r="FU23">
        <v>1.6359959381931553E-2</v>
      </c>
      <c r="FV23">
        <v>1.5547222891343698E-2</v>
      </c>
      <c r="FW23">
        <v>1.6167149430496158E-2</v>
      </c>
      <c r="FX23">
        <v>1.5992930611046053E-2</v>
      </c>
      <c r="FY23">
        <v>1.6000532571736698E-2</v>
      </c>
      <c r="FZ23">
        <v>1.5636365444157269E-2</v>
      </c>
      <c r="GA23">
        <v>1.6882371460586805E-2</v>
      </c>
      <c r="GB23">
        <v>1.7169842439833913E-2</v>
      </c>
      <c r="GC23">
        <v>1.7097085255183709E-2</v>
      </c>
      <c r="GD23">
        <v>1.6853251326887878E-2</v>
      </c>
      <c r="GE23">
        <v>1.7147193900673798E-2</v>
      </c>
      <c r="GF23">
        <v>1.7296275734831359E-2</v>
      </c>
      <c r="GG23">
        <v>1.7600947867509653E-2</v>
      </c>
      <c r="GH23">
        <v>1.7640392156349244E-2</v>
      </c>
      <c r="GI23">
        <v>1.7168211312012013E-2</v>
      </c>
      <c r="GJ23">
        <v>1.669573980691225E-2</v>
      </c>
      <c r="GK23">
        <v>1.7030561284838205E-2</v>
      </c>
      <c r="GL23">
        <v>1.7199410737820848E-2</v>
      </c>
      <c r="GM23">
        <v>1.7752310612360503E-2</v>
      </c>
      <c r="GN23">
        <v>1.916706551012938E-2</v>
      </c>
      <c r="GO23">
        <v>1.8732916223458639E-2</v>
      </c>
      <c r="GP23">
        <v>1.887246488007454E-2</v>
      </c>
      <c r="GQ23">
        <v>1.8793725782159026E-2</v>
      </c>
      <c r="GR23">
        <v>1.9062491856596316E-2</v>
      </c>
      <c r="GS23">
        <v>1.9095983262188098E-2</v>
      </c>
      <c r="GT23">
        <v>1.9699142216050954E-2</v>
      </c>
      <c r="GU23">
        <v>1.931091195594116E-2</v>
      </c>
      <c r="GV23">
        <v>1.9446402816517657E-2</v>
      </c>
      <c r="GW23">
        <v>1.983680812716242E-2</v>
      </c>
      <c r="GX23">
        <v>2.0050549952384644E-2</v>
      </c>
      <c r="GY23">
        <v>1.9900242451847988E-2</v>
      </c>
      <c r="GZ23">
        <v>1.93000644990695E-2</v>
      </c>
      <c r="HA23">
        <v>1.9825017774381934E-2</v>
      </c>
      <c r="HB23">
        <v>1.9893813684789496E-2</v>
      </c>
      <c r="HC23">
        <v>2.0126750438972187E-2</v>
      </c>
      <c r="HD23">
        <v>2.0096013114631439E-2</v>
      </c>
      <c r="HE23">
        <v>2.0164187070610497E-2</v>
      </c>
      <c r="HF23">
        <v>1.9723895412719253E-2</v>
      </c>
      <c r="HG23">
        <v>2.0321291871239953E-2</v>
      </c>
      <c r="HH23">
        <v>2.0607427851440527E-2</v>
      </c>
      <c r="HI23">
        <v>1.9825454492729197E-2</v>
      </c>
      <c r="HJ23">
        <v>2.0162516521518334E-2</v>
      </c>
      <c r="HK23">
        <v>1.892204004884512E-2</v>
      </c>
      <c r="HL23">
        <v>1.8661019490426596E-2</v>
      </c>
      <c r="HM23">
        <v>1.84594689363589E-2</v>
      </c>
      <c r="HN23">
        <v>1.8639428091839237E-2</v>
      </c>
      <c r="HO23">
        <v>1.80559029024812E-2</v>
      </c>
      <c r="HP23">
        <v>1.8433704651321152E-2</v>
      </c>
      <c r="HQ23">
        <v>1.8994131150898083E-2</v>
      </c>
      <c r="HR23">
        <v>1.8809885638948785E-2</v>
      </c>
      <c r="HS23">
        <v>1.8896956346392112E-2</v>
      </c>
      <c r="HT23">
        <v>1.8794576573422643E-2</v>
      </c>
      <c r="HU23">
        <v>1.8873461280272796E-2</v>
      </c>
      <c r="HV23">
        <v>1.8969693648980337E-2</v>
      </c>
      <c r="HW23">
        <v>1.882288821829339E-2</v>
      </c>
      <c r="HX23">
        <v>1.7729025404471896E-2</v>
      </c>
      <c r="HY23">
        <v>1.6895840059699796E-2</v>
      </c>
      <c r="HZ23">
        <v>1.6259647813321135E-2</v>
      </c>
      <c r="IA23">
        <v>1.7056015211473489E-2</v>
      </c>
      <c r="IB23">
        <v>1.5875632658315156E-2</v>
      </c>
      <c r="IC23">
        <v>1.5703152394452875E-2</v>
      </c>
      <c r="ID23">
        <v>1.6383124527097889E-2</v>
      </c>
      <c r="IE23">
        <v>1.7575727624066399E-2</v>
      </c>
      <c r="IF23">
        <v>1.6051588725149977E-2</v>
      </c>
      <c r="IG23">
        <v>1.5838973315771342E-2</v>
      </c>
      <c r="IH23">
        <v>1.5729273595057051E-2</v>
      </c>
      <c r="II23">
        <v>1.542736894515585E-2</v>
      </c>
      <c r="IJ23">
        <v>1.5754655088777714E-2</v>
      </c>
      <c r="IK23">
        <v>1.5433560033279786E-2</v>
      </c>
      <c r="IL23">
        <v>1.5722822826793027E-2</v>
      </c>
      <c r="IM23">
        <v>1.4858538088017967E-2</v>
      </c>
      <c r="IN23">
        <v>1.4704224254219288E-2</v>
      </c>
      <c r="IO23">
        <v>1.5288755479679004E-2</v>
      </c>
      <c r="IP23">
        <v>1.4977193261624349E-2</v>
      </c>
      <c r="IQ23">
        <v>1.4390599528482139E-2</v>
      </c>
      <c r="IR23">
        <v>1.4073020999892223E-2</v>
      </c>
      <c r="IS23">
        <v>1.3918476457238961E-2</v>
      </c>
      <c r="IT23">
        <v>1.212052288668365E-2</v>
      </c>
      <c r="IU23">
        <v>1.1235262917918147E-2</v>
      </c>
      <c r="IV23">
        <v>1.1946787246279926E-2</v>
      </c>
      <c r="IW23">
        <v>1.2632336620355436E-2</v>
      </c>
      <c r="IX23">
        <v>1.2730837048131452E-2</v>
      </c>
      <c r="IY23">
        <v>1.2675200896337901E-2</v>
      </c>
      <c r="IZ23">
        <v>1.2271989397456455E-2</v>
      </c>
      <c r="JA23">
        <v>1.2480881218060779E-2</v>
      </c>
      <c r="JB23">
        <v>1.1820908603670282E-2</v>
      </c>
      <c r="JC23">
        <v>1.2864337912657136E-2</v>
      </c>
      <c r="JD23">
        <v>1.3722974739768488E-2</v>
      </c>
      <c r="JE23">
        <v>1.3707732002442114E-2</v>
      </c>
      <c r="JF23">
        <v>1.3189147384937124E-2</v>
      </c>
      <c r="JG23">
        <v>1.2643257857604411E-2</v>
      </c>
      <c r="JH23">
        <v>1.2617682587050044E-2</v>
      </c>
      <c r="JI23">
        <v>1.2833492279140608E-2</v>
      </c>
      <c r="JJ23">
        <v>1.2326516542145182E-2</v>
      </c>
      <c r="JK23">
        <v>1.2920649757229204E-2</v>
      </c>
      <c r="JL23">
        <v>1.3298087759460094E-2</v>
      </c>
      <c r="JM23">
        <v>1.2853466081004012E-2</v>
      </c>
      <c r="JN23">
        <v>1.4013579179304311E-2</v>
      </c>
      <c r="JO23">
        <v>1.2830664161678522E-2</v>
      </c>
      <c r="JP23">
        <v>1.2578419770689046E-2</v>
      </c>
      <c r="JQ23">
        <v>1.343055586751897E-2</v>
      </c>
      <c r="JR23">
        <v>1.4046482573994429E-2</v>
      </c>
      <c r="JS23">
        <v>1.4121895710879007E-2</v>
      </c>
      <c r="JT23">
        <v>1.4356191036037457E-2</v>
      </c>
      <c r="JU23">
        <v>1.4074020816646436E-2</v>
      </c>
      <c r="JV23">
        <v>1.4649710441623337E-2</v>
      </c>
      <c r="JW23">
        <v>1.418384512967903E-2</v>
      </c>
      <c r="JX23">
        <v>1.4310985851687257E-2</v>
      </c>
      <c r="JY23">
        <v>1.314421369628911E-2</v>
      </c>
      <c r="JZ23">
        <v>1.3078941821847176E-2</v>
      </c>
      <c r="KA23">
        <v>1.2463467242267923E-2</v>
      </c>
      <c r="KB23">
        <v>1.2526980991054929E-2</v>
      </c>
      <c r="KC23">
        <v>1.1990976501922407E-2</v>
      </c>
      <c r="KD23">
        <v>1.3133580039141675E-2</v>
      </c>
      <c r="KE23">
        <v>1.3634683009976202E-2</v>
      </c>
      <c r="KF23">
        <v>1.3759160158661457E-2</v>
      </c>
      <c r="KG23">
        <v>1.4104789623550515E-2</v>
      </c>
      <c r="KH23">
        <v>1.3923622285504271E-2</v>
      </c>
      <c r="KI23">
        <v>1.3839218667956696E-2</v>
      </c>
      <c r="KJ23">
        <v>1.3442786580395017E-2</v>
      </c>
      <c r="KK23">
        <v>1.3904847181629168E-2</v>
      </c>
      <c r="KL23">
        <v>1.4309492648523806E-2</v>
      </c>
      <c r="KM23">
        <v>1.4766662572558589E-2</v>
      </c>
      <c r="KN23">
        <v>1.4767549067551318E-2</v>
      </c>
      <c r="KO23">
        <v>1.4848848559622402E-2</v>
      </c>
      <c r="KP23">
        <v>1.3927666554105716E-2</v>
      </c>
      <c r="KQ23">
        <v>1.3709859745196958E-2</v>
      </c>
      <c r="KR23">
        <v>1.3738542803923197E-2</v>
      </c>
      <c r="KS23">
        <v>1.3726894677699962E-2</v>
      </c>
      <c r="KT23">
        <v>1.4060003497211041E-2</v>
      </c>
      <c r="KU23">
        <v>1.5386247429161297E-2</v>
      </c>
      <c r="KV23">
        <v>1.5668096258865935E-2</v>
      </c>
      <c r="KW23">
        <v>1.5509292282102898E-2</v>
      </c>
      <c r="KX23">
        <v>1.5757328038546473E-2</v>
      </c>
      <c r="KY23">
        <v>1.5965671747859053E-2</v>
      </c>
      <c r="KZ23">
        <v>1.5828232982070672E-2</v>
      </c>
      <c r="LA23">
        <v>1.5881193858668284E-2</v>
      </c>
      <c r="LB23">
        <v>1.6089039198212945E-2</v>
      </c>
      <c r="LC23">
        <v>1.5703571021909085E-2</v>
      </c>
      <c r="LD23">
        <v>1.5691632103474806E-2</v>
      </c>
      <c r="LE23">
        <v>1.5506522952696864E-2</v>
      </c>
      <c r="LF23">
        <v>1.5764795319294665E-2</v>
      </c>
      <c r="LG23">
        <v>1.5997858436832636E-2</v>
      </c>
      <c r="LH23">
        <v>1.5863734763404684E-2</v>
      </c>
      <c r="LI23">
        <v>1.549530451883349E-2</v>
      </c>
      <c r="LJ23">
        <v>1.5075037982600539E-2</v>
      </c>
      <c r="LK23">
        <v>1.5126140374822582E-2</v>
      </c>
      <c r="LL23">
        <v>1.518603238428797E-2</v>
      </c>
      <c r="LM23">
        <v>1.4688133358491121E-2</v>
      </c>
      <c r="LN23">
        <v>1.4997639930025746E-2</v>
      </c>
      <c r="LO23">
        <v>1.4881877120458553E-2</v>
      </c>
      <c r="LP23">
        <v>1.4986659350627549E-2</v>
      </c>
      <c r="LQ23">
        <v>1.4941658586931097E-2</v>
      </c>
      <c r="LR23">
        <v>1.5274889472248856E-2</v>
      </c>
      <c r="LS23">
        <v>1.5002122004990685E-2</v>
      </c>
      <c r="LT23">
        <v>1.523996813997891E-2</v>
      </c>
      <c r="LU23">
        <v>1.5072163656958237E-2</v>
      </c>
      <c r="LV23">
        <v>1.4900284445721116E-2</v>
      </c>
      <c r="LW23">
        <v>1.6022535866343425E-2</v>
      </c>
      <c r="LX23">
        <v>1.6192106432146677E-2</v>
      </c>
      <c r="LY23">
        <v>1.6582202567628504E-2</v>
      </c>
      <c r="LZ23">
        <v>1.6917827891037011E-2</v>
      </c>
      <c r="MA23">
        <v>1.7739200207636134E-2</v>
      </c>
      <c r="MB23">
        <v>1.7522777727568654E-2</v>
      </c>
      <c r="MC23">
        <v>1.7159184626011459E-2</v>
      </c>
      <c r="MD23">
        <v>1.7284150229007957E-2</v>
      </c>
      <c r="ME23">
        <v>1.695346957932525E-2</v>
      </c>
      <c r="MF23">
        <v>1.7066204951165159E-2</v>
      </c>
      <c r="MG23">
        <v>1.7044609518335179E-2</v>
      </c>
      <c r="MH23">
        <v>1.6711102214278496E-2</v>
      </c>
      <c r="MI23">
        <v>1.6700363897139844E-2</v>
      </c>
      <c r="MJ23">
        <v>1.6930911752766318E-2</v>
      </c>
      <c r="MK23">
        <v>1.7083819607215688E-2</v>
      </c>
      <c r="ML23">
        <v>1.7054052977384847E-2</v>
      </c>
      <c r="MN23" s="5">
        <f t="shared" si="0"/>
        <v>1.5913621397892926E-2</v>
      </c>
    </row>
    <row r="24" spans="1:353" x14ac:dyDescent="0.2">
      <c r="A24" t="s">
        <v>117</v>
      </c>
      <c r="B24" t="s">
        <v>30</v>
      </c>
      <c r="C24">
        <v>164.85</v>
      </c>
      <c r="D24">
        <v>161.4</v>
      </c>
      <c r="E24">
        <v>171.1</v>
      </c>
      <c r="F24">
        <v>178.3</v>
      </c>
      <c r="G24">
        <v>178</v>
      </c>
      <c r="H24">
        <v>180.45</v>
      </c>
      <c r="I24">
        <v>182.4</v>
      </c>
      <c r="J24">
        <v>178.5</v>
      </c>
      <c r="K24">
        <v>185.5</v>
      </c>
      <c r="L24">
        <v>187.05</v>
      </c>
      <c r="M24">
        <v>194.4</v>
      </c>
      <c r="N24">
        <v>203.1</v>
      </c>
      <c r="O24">
        <v>199.5</v>
      </c>
      <c r="P24">
        <v>200.9</v>
      </c>
      <c r="Q24">
        <v>205.3</v>
      </c>
      <c r="R24">
        <v>195.7</v>
      </c>
      <c r="S24">
        <v>181.85</v>
      </c>
      <c r="T24">
        <v>174.9</v>
      </c>
      <c r="U24">
        <v>174.6</v>
      </c>
      <c r="V24">
        <v>172.5</v>
      </c>
      <c r="W24">
        <v>175</v>
      </c>
      <c r="X24">
        <v>168</v>
      </c>
      <c r="Y24">
        <v>165.15</v>
      </c>
      <c r="Z24">
        <v>163.85</v>
      </c>
      <c r="AA24">
        <v>160.65</v>
      </c>
      <c r="AB24">
        <v>164.8</v>
      </c>
      <c r="AC24">
        <v>163.69999999999999</v>
      </c>
      <c r="AD24">
        <v>168.4</v>
      </c>
      <c r="AE24">
        <v>173.6</v>
      </c>
      <c r="AF24">
        <v>170.1</v>
      </c>
      <c r="AG24">
        <v>167.3</v>
      </c>
      <c r="AH24">
        <v>173.2</v>
      </c>
      <c r="AI24">
        <v>168</v>
      </c>
      <c r="AJ24">
        <v>161.9</v>
      </c>
      <c r="AK24">
        <v>164.05</v>
      </c>
      <c r="AL24">
        <v>163.80000000000001</v>
      </c>
      <c r="AM24">
        <v>165.7</v>
      </c>
      <c r="AN24">
        <v>164.3</v>
      </c>
      <c r="AO24">
        <v>167.85</v>
      </c>
      <c r="AP24">
        <v>163.95</v>
      </c>
      <c r="AQ24">
        <v>168.85</v>
      </c>
      <c r="AR24">
        <v>170.25</v>
      </c>
      <c r="AS24">
        <v>177.8</v>
      </c>
      <c r="AT24">
        <v>181.5</v>
      </c>
      <c r="AU24">
        <v>179.45</v>
      </c>
      <c r="AV24">
        <v>180.15</v>
      </c>
      <c r="AW24">
        <v>184.8</v>
      </c>
      <c r="AX24">
        <v>188.95</v>
      </c>
      <c r="AY24">
        <v>186.3</v>
      </c>
      <c r="AZ24">
        <v>183.25</v>
      </c>
      <c r="BA24">
        <v>186.25</v>
      </c>
      <c r="BB24">
        <v>184.2</v>
      </c>
      <c r="BC24">
        <v>184.55</v>
      </c>
      <c r="BD24">
        <v>172.85</v>
      </c>
      <c r="BE24">
        <v>173.3</v>
      </c>
      <c r="BF24">
        <v>173.45</v>
      </c>
      <c r="BG24">
        <v>176.85</v>
      </c>
      <c r="BH24">
        <v>170.65</v>
      </c>
      <c r="BI24">
        <v>164.1</v>
      </c>
      <c r="BJ24">
        <v>175.2</v>
      </c>
      <c r="BK24">
        <v>181.8</v>
      </c>
      <c r="BL24">
        <v>179.75</v>
      </c>
      <c r="BM24">
        <v>184.65</v>
      </c>
      <c r="BN24">
        <v>181.4</v>
      </c>
      <c r="BO24">
        <v>176.65</v>
      </c>
      <c r="BP24">
        <v>175.8</v>
      </c>
      <c r="BQ24">
        <v>174.8</v>
      </c>
      <c r="BR24">
        <v>181.05</v>
      </c>
      <c r="BS24">
        <v>182.05</v>
      </c>
      <c r="BT24">
        <v>161.94999999999999</v>
      </c>
      <c r="BU24">
        <v>162.6</v>
      </c>
      <c r="BV24">
        <v>158.4</v>
      </c>
      <c r="BW24">
        <v>159.75</v>
      </c>
      <c r="BX24">
        <v>169.45</v>
      </c>
      <c r="BY24">
        <v>160.65</v>
      </c>
      <c r="BZ24">
        <v>155.4</v>
      </c>
      <c r="CA24">
        <v>150.44999999999999</v>
      </c>
      <c r="CB24">
        <v>149.35</v>
      </c>
      <c r="CC24">
        <v>152.25</v>
      </c>
      <c r="CD24">
        <v>145.1</v>
      </c>
      <c r="CE24">
        <v>148.19999999999999</v>
      </c>
      <c r="CF24">
        <v>146.6</v>
      </c>
      <c r="CG24">
        <v>149.19999999999999</v>
      </c>
      <c r="CH24">
        <v>150.9</v>
      </c>
      <c r="CI24">
        <v>160.4</v>
      </c>
      <c r="CJ24">
        <v>159.1</v>
      </c>
      <c r="CK24">
        <v>159.5</v>
      </c>
      <c r="CL24">
        <v>164.95</v>
      </c>
      <c r="CM24">
        <v>166.8</v>
      </c>
      <c r="CN24">
        <v>160.65</v>
      </c>
      <c r="CO24">
        <v>170.45</v>
      </c>
      <c r="CP24">
        <v>166</v>
      </c>
      <c r="CQ24">
        <v>164.8</v>
      </c>
      <c r="CR24">
        <v>171.1</v>
      </c>
      <c r="CS24">
        <v>176.1</v>
      </c>
      <c r="CT24">
        <v>176.45</v>
      </c>
      <c r="CU24">
        <v>171.55</v>
      </c>
      <c r="CV24">
        <v>178.35</v>
      </c>
      <c r="CW24">
        <v>173.4</v>
      </c>
      <c r="CX24">
        <v>173.85</v>
      </c>
      <c r="CY24">
        <v>169.8</v>
      </c>
      <c r="CZ24">
        <v>175.1</v>
      </c>
      <c r="DA24">
        <v>176.8</v>
      </c>
      <c r="DB24">
        <v>178.5</v>
      </c>
      <c r="DC24">
        <v>179.65</v>
      </c>
      <c r="DD24">
        <v>178.35</v>
      </c>
      <c r="DE24">
        <v>179.65</v>
      </c>
      <c r="DF24">
        <v>176</v>
      </c>
      <c r="DG24">
        <v>177</v>
      </c>
      <c r="DH24">
        <v>177.9</v>
      </c>
      <c r="DI24">
        <v>178.5</v>
      </c>
      <c r="DJ24">
        <v>177.45</v>
      </c>
      <c r="DK24">
        <v>178.15</v>
      </c>
      <c r="DL24">
        <v>180.25</v>
      </c>
      <c r="DM24">
        <v>179.5</v>
      </c>
      <c r="DN24">
        <v>180</v>
      </c>
      <c r="DO24">
        <v>178.7</v>
      </c>
      <c r="DP24">
        <v>183.4</v>
      </c>
      <c r="DQ24">
        <v>182.75</v>
      </c>
      <c r="DR24">
        <v>183</v>
      </c>
      <c r="DS24">
        <v>182.4</v>
      </c>
      <c r="DT24">
        <v>175.95</v>
      </c>
      <c r="DU24">
        <v>180.3</v>
      </c>
      <c r="DV24">
        <v>175.5</v>
      </c>
      <c r="DW24">
        <v>172.35</v>
      </c>
      <c r="DX24">
        <v>172.6</v>
      </c>
      <c r="DY24">
        <v>177.4</v>
      </c>
      <c r="DZ24">
        <v>177.3</v>
      </c>
      <c r="EA24">
        <v>176.55</v>
      </c>
      <c r="EB24">
        <v>177.3</v>
      </c>
      <c r="EC24">
        <v>176.55</v>
      </c>
      <c r="ED24">
        <v>180.1</v>
      </c>
      <c r="EE24">
        <v>181.8</v>
      </c>
      <c r="EF24">
        <v>177.65</v>
      </c>
      <c r="EG24">
        <v>180.9</v>
      </c>
      <c r="EH24">
        <v>186.15</v>
      </c>
      <c r="EI24">
        <v>176.3</v>
      </c>
      <c r="EJ24">
        <v>178.7</v>
      </c>
      <c r="EK24">
        <v>176.8</v>
      </c>
      <c r="EL24">
        <v>173.35</v>
      </c>
      <c r="EM24">
        <v>169.5</v>
      </c>
      <c r="EN24">
        <v>175.3</v>
      </c>
      <c r="EO24">
        <v>178</v>
      </c>
      <c r="EP24">
        <v>180.9</v>
      </c>
      <c r="EQ24">
        <v>185</v>
      </c>
      <c r="ER24">
        <v>184.65</v>
      </c>
      <c r="ES24">
        <v>188.35</v>
      </c>
      <c r="ET24">
        <v>192.85</v>
      </c>
      <c r="EU24">
        <v>194.85</v>
      </c>
      <c r="EV24">
        <v>195.4</v>
      </c>
      <c r="EW24">
        <v>190.8</v>
      </c>
      <c r="EX24">
        <v>189.6</v>
      </c>
      <c r="EY24">
        <v>184.45</v>
      </c>
      <c r="EZ24">
        <v>184.8</v>
      </c>
      <c r="FA24">
        <v>186.3</v>
      </c>
      <c r="FB24">
        <v>183.5</v>
      </c>
      <c r="FC24">
        <v>180.75</v>
      </c>
      <c r="FD24">
        <v>184.75</v>
      </c>
      <c r="FE24">
        <v>190</v>
      </c>
      <c r="FF24">
        <v>192.25</v>
      </c>
      <c r="FG24">
        <v>191.05</v>
      </c>
      <c r="FH24">
        <v>189.45</v>
      </c>
      <c r="FI24">
        <v>177.45</v>
      </c>
      <c r="FJ24">
        <v>182.1</v>
      </c>
      <c r="FK24">
        <v>183.55</v>
      </c>
      <c r="FL24">
        <v>178.05</v>
      </c>
      <c r="FM24">
        <v>184.7</v>
      </c>
      <c r="FN24">
        <v>189</v>
      </c>
      <c r="FO24">
        <v>184.75</v>
      </c>
      <c r="FP24">
        <v>188.85</v>
      </c>
      <c r="FQ24">
        <v>192.05</v>
      </c>
      <c r="FR24">
        <v>191.35</v>
      </c>
      <c r="FS24">
        <v>195.8</v>
      </c>
      <c r="FT24" s="4">
        <v>189.85</v>
      </c>
      <c r="FU24">
        <v>1.1994371173865776E-2</v>
      </c>
      <c r="FV24">
        <v>1.2032752048844457E-2</v>
      </c>
      <c r="FW24">
        <v>1.2085702458764636E-2</v>
      </c>
      <c r="FX24">
        <v>1.1905693090970363E-2</v>
      </c>
      <c r="FY24">
        <v>1.1964544349954026E-2</v>
      </c>
      <c r="FZ24">
        <v>1.196368654778125E-2</v>
      </c>
      <c r="GA24">
        <v>1.1926092324257334E-2</v>
      </c>
      <c r="GB24">
        <v>1.1518310677158763E-2</v>
      </c>
      <c r="GC24">
        <v>1.1599734327349707E-2</v>
      </c>
      <c r="GD24">
        <v>1.1623330020351081E-2</v>
      </c>
      <c r="GE24">
        <v>1.1935901519763491E-2</v>
      </c>
      <c r="GF24">
        <v>1.2264629124575837E-2</v>
      </c>
      <c r="GG24">
        <v>1.2204786274380118E-2</v>
      </c>
      <c r="GH24">
        <v>1.2155389146330568E-2</v>
      </c>
      <c r="GI24">
        <v>1.2081526490123179E-2</v>
      </c>
      <c r="GJ24">
        <v>1.1950292759968815E-2</v>
      </c>
      <c r="GK24">
        <v>1.098845934694005E-2</v>
      </c>
      <c r="GL24">
        <v>1.0501721946408095E-2</v>
      </c>
      <c r="GM24">
        <v>1.0373585344623026E-2</v>
      </c>
      <c r="GN24">
        <v>1.0473026117196331E-2</v>
      </c>
      <c r="GO24">
        <v>1.030355533004697E-2</v>
      </c>
      <c r="GP24">
        <v>1.017156563671869E-2</v>
      </c>
      <c r="GQ24">
        <v>1.0174296794412833E-2</v>
      </c>
      <c r="GR24">
        <v>1.0106413036438779E-2</v>
      </c>
      <c r="GS24">
        <v>1.0025030306354961E-2</v>
      </c>
      <c r="GT24">
        <v>9.8279609070385573E-3</v>
      </c>
      <c r="GU24">
        <v>1.0260277165035473E-2</v>
      </c>
      <c r="GV24">
        <v>1.0286457352068812E-2</v>
      </c>
      <c r="GW24">
        <v>1.0190700656960013E-2</v>
      </c>
      <c r="GX24">
        <v>1.0178230694381443E-2</v>
      </c>
      <c r="GY24">
        <v>1.0003734620650942E-2</v>
      </c>
      <c r="GZ24">
        <v>1.0237112791261799E-2</v>
      </c>
      <c r="HA24">
        <v>1.0344356059772594E-2</v>
      </c>
      <c r="HB24">
        <v>1.0718327548769089E-2</v>
      </c>
      <c r="HC24">
        <v>1.0710088171453082E-2</v>
      </c>
      <c r="HD24">
        <v>1.103108294725978E-2</v>
      </c>
      <c r="HE24">
        <v>1.111899042210986E-2</v>
      </c>
      <c r="HF24">
        <v>1.1071425278860831E-2</v>
      </c>
      <c r="HG24">
        <v>1.1467066129141239E-2</v>
      </c>
      <c r="HH24">
        <v>1.129339402139116E-2</v>
      </c>
      <c r="HI24">
        <v>1.1056112294737328E-2</v>
      </c>
      <c r="HJ24">
        <v>1.1093573268285618E-2</v>
      </c>
      <c r="HK24">
        <v>1.1007980949782939E-2</v>
      </c>
      <c r="HL24">
        <v>1.1249955856711008E-2</v>
      </c>
      <c r="HM24">
        <v>1.0975041393476274E-2</v>
      </c>
      <c r="HN24">
        <v>1.1310448316376894E-2</v>
      </c>
      <c r="HO24">
        <v>1.1275259986183356E-2</v>
      </c>
      <c r="HP24">
        <v>1.1400730236337694E-2</v>
      </c>
      <c r="HQ24">
        <v>1.1758187941638854E-2</v>
      </c>
      <c r="HR24">
        <v>1.2015170108661523E-2</v>
      </c>
      <c r="HS24">
        <v>1.1990295059295837E-2</v>
      </c>
      <c r="HT24">
        <v>1.1786441721319971E-2</v>
      </c>
      <c r="HU24">
        <v>1.1866081672911455E-2</v>
      </c>
      <c r="HV24">
        <v>1.1902833014708783E-2</v>
      </c>
      <c r="HW24">
        <v>1.2247169141048833E-2</v>
      </c>
      <c r="HX24">
        <v>1.1919782860247174E-2</v>
      </c>
      <c r="HY24">
        <v>1.200699231105897E-2</v>
      </c>
      <c r="HZ24">
        <v>1.2244193854074461E-2</v>
      </c>
      <c r="IA24">
        <v>1.2289051461225718E-2</v>
      </c>
      <c r="IB24">
        <v>1.2569013365441434E-2</v>
      </c>
      <c r="IC24">
        <v>1.2845624962777663E-2</v>
      </c>
      <c r="ID24">
        <v>1.2274259523671163E-2</v>
      </c>
      <c r="IE24">
        <v>1.2487719533982186E-2</v>
      </c>
      <c r="IF24">
        <v>1.2292105789747442E-2</v>
      </c>
      <c r="IG24">
        <v>1.2223714762328306E-2</v>
      </c>
      <c r="IH24">
        <v>1.2263992422788875E-2</v>
      </c>
      <c r="II24">
        <v>1.2366844538432438E-2</v>
      </c>
      <c r="IJ24">
        <v>1.225787070930325E-2</v>
      </c>
      <c r="IK24">
        <v>1.2015468593944803E-2</v>
      </c>
      <c r="IL24">
        <v>1.068503748581052E-2</v>
      </c>
      <c r="IM24">
        <v>1.1021771580375773E-2</v>
      </c>
      <c r="IN24">
        <v>1.0635121480492985E-2</v>
      </c>
      <c r="IO24">
        <v>1.0718390862700886E-2</v>
      </c>
      <c r="IP24">
        <v>1.0938975863271694E-2</v>
      </c>
      <c r="IQ24">
        <v>1.0613397693272875E-2</v>
      </c>
      <c r="IR24">
        <v>1.0545323969331983E-2</v>
      </c>
      <c r="IS24">
        <v>1.0423982341434102E-2</v>
      </c>
      <c r="IT24">
        <v>1.0564702642858102E-2</v>
      </c>
      <c r="IU24">
        <v>1.0339777720391392E-2</v>
      </c>
      <c r="IV24">
        <v>1.0001976214841155E-2</v>
      </c>
      <c r="IW24">
        <v>9.8453138016980999E-3</v>
      </c>
      <c r="IX24">
        <v>9.6895146195960548E-3</v>
      </c>
      <c r="IY24">
        <v>9.7484909214891249E-3</v>
      </c>
      <c r="IZ24">
        <v>9.8976149287733333E-3</v>
      </c>
      <c r="JA24">
        <v>1.0288276247287939E-2</v>
      </c>
      <c r="JB24">
        <v>1.044208626755931E-2</v>
      </c>
      <c r="JC24">
        <v>1.0345907797800076E-2</v>
      </c>
      <c r="JD24">
        <v>1.0486727361116473E-2</v>
      </c>
      <c r="JE24">
        <v>1.0719712607529011E-2</v>
      </c>
      <c r="JF24">
        <v>1.0683607596741782E-2</v>
      </c>
      <c r="JG24">
        <v>1.096416107581146E-2</v>
      </c>
      <c r="JH24">
        <v>1.077507944422201E-2</v>
      </c>
      <c r="JI24">
        <v>1.0727979403393994E-2</v>
      </c>
      <c r="JJ24">
        <v>1.0800593013733642E-2</v>
      </c>
      <c r="JK24">
        <v>1.0940312802348745E-2</v>
      </c>
      <c r="JL24">
        <v>1.1011171937869241E-2</v>
      </c>
      <c r="JM24">
        <v>1.1162461980904453E-2</v>
      </c>
      <c r="JN24">
        <v>1.1381441369477843E-2</v>
      </c>
      <c r="JO24">
        <v>1.1096867494816176E-2</v>
      </c>
      <c r="JP24">
        <v>1.0993186661141297E-2</v>
      </c>
      <c r="JQ24">
        <v>1.0872421052604799E-2</v>
      </c>
      <c r="JR24">
        <v>1.0601141646052583E-2</v>
      </c>
      <c r="JS24">
        <v>1.0502971510943164E-2</v>
      </c>
      <c r="JT24">
        <v>1.0578315962415395E-2</v>
      </c>
      <c r="JU24">
        <v>1.0583487633510909E-2</v>
      </c>
      <c r="JV24">
        <v>1.0429397976368696E-2</v>
      </c>
      <c r="JW24">
        <v>1.049306401938354E-2</v>
      </c>
      <c r="JX24">
        <v>1.0355223087306546E-2</v>
      </c>
      <c r="JY24">
        <v>1.0416912589629583E-2</v>
      </c>
      <c r="JZ24">
        <v>1.0557538320464173E-2</v>
      </c>
      <c r="KA24">
        <v>1.0586609028416689E-2</v>
      </c>
      <c r="KB24">
        <v>1.0402479793481306E-2</v>
      </c>
      <c r="KC24">
        <v>1.0449300579119936E-2</v>
      </c>
      <c r="KD24">
        <v>1.0291051526683465E-2</v>
      </c>
      <c r="KE24">
        <v>1.0219275808443092E-2</v>
      </c>
      <c r="KF24">
        <v>1.013297209117783E-2</v>
      </c>
      <c r="KG24">
        <v>1.0084949789185293E-2</v>
      </c>
      <c r="KH24">
        <v>1.0185148326916405E-2</v>
      </c>
      <c r="KI24">
        <v>1.0111356741595209E-2</v>
      </c>
      <c r="KJ24">
        <v>1.0246626000159367E-2</v>
      </c>
      <c r="KK24">
        <v>1.0244717177105997E-2</v>
      </c>
      <c r="KL24">
        <v>9.2037523720698393E-3</v>
      </c>
      <c r="KM24">
        <v>9.1572869965160439E-3</v>
      </c>
      <c r="KN24">
        <v>8.9581629805073285E-3</v>
      </c>
      <c r="KO24">
        <v>8.9342655291653958E-3</v>
      </c>
      <c r="KP24">
        <v>8.9618833349528436E-3</v>
      </c>
      <c r="KQ24">
        <v>9.1790911944790218E-3</v>
      </c>
      <c r="KR24">
        <v>9.2073299691408806E-3</v>
      </c>
      <c r="KS24">
        <v>9.268127404585675E-3</v>
      </c>
      <c r="KT24">
        <v>9.3147080192092935E-3</v>
      </c>
      <c r="KU24">
        <v>9.5651942377182539E-3</v>
      </c>
      <c r="KV24">
        <v>9.7123522496445451E-3</v>
      </c>
      <c r="KW24">
        <v>9.6233363910295557E-3</v>
      </c>
      <c r="KX24">
        <v>9.5942512694068387E-3</v>
      </c>
      <c r="KY24">
        <v>9.7216945600981236E-3</v>
      </c>
      <c r="KZ24">
        <v>9.8633727182673731E-3</v>
      </c>
      <c r="LA24">
        <v>9.6164191579396936E-3</v>
      </c>
      <c r="LB24">
        <v>9.6378455863632678E-3</v>
      </c>
      <c r="LC24">
        <v>9.555978522101178E-3</v>
      </c>
      <c r="LD24">
        <v>9.355795299445132E-3</v>
      </c>
      <c r="LE24">
        <v>9.1365373473365867E-3</v>
      </c>
      <c r="LF24">
        <v>9.2702944012093558E-3</v>
      </c>
      <c r="LG24">
        <v>9.3658213170750848E-3</v>
      </c>
      <c r="LH24">
        <v>9.3755172877783895E-3</v>
      </c>
      <c r="LI24">
        <v>9.5635040233280656E-3</v>
      </c>
      <c r="LJ24">
        <v>9.5138109051825515E-3</v>
      </c>
      <c r="LK24">
        <v>9.7101832351317099E-3</v>
      </c>
      <c r="LL24">
        <v>9.8172367970272203E-3</v>
      </c>
      <c r="LM24">
        <v>9.8160096892125365E-3</v>
      </c>
      <c r="LN24">
        <v>1.0122174976141254E-2</v>
      </c>
      <c r="LO24">
        <v>1.0012802562188793E-2</v>
      </c>
      <c r="LP24">
        <v>9.8563240605613871E-3</v>
      </c>
      <c r="LQ24">
        <v>9.7324947107369428E-3</v>
      </c>
      <c r="LR24">
        <v>9.5807685664900093E-3</v>
      </c>
      <c r="LS24">
        <v>9.7501256145360576E-3</v>
      </c>
      <c r="LT24">
        <v>9.6253068068807828E-3</v>
      </c>
      <c r="LU24">
        <v>9.6136195639235679E-3</v>
      </c>
      <c r="LV24">
        <v>9.5556261367940026E-3</v>
      </c>
      <c r="LW24">
        <v>9.8339664796586301E-3</v>
      </c>
      <c r="LX24">
        <v>9.8538330647666428E-3</v>
      </c>
      <c r="LY24">
        <v>9.7997493881246175E-3</v>
      </c>
      <c r="LZ24">
        <v>1.005597651481961E-2</v>
      </c>
      <c r="MA24">
        <v>9.9788129070987018E-3</v>
      </c>
      <c r="MB24">
        <v>9.9412720169287892E-3</v>
      </c>
      <c r="MC24">
        <v>9.9859711065966392E-3</v>
      </c>
      <c r="MD24">
        <v>1.0005564505018001E-2</v>
      </c>
      <c r="ME24">
        <v>1.0075126580110292E-2</v>
      </c>
      <c r="MF24">
        <v>1.0246700883686736E-2</v>
      </c>
      <c r="MG24">
        <v>1.0425439946295563E-2</v>
      </c>
      <c r="MH24">
        <v>1.0444746490956851E-2</v>
      </c>
      <c r="MI24">
        <v>1.0466071947857682E-2</v>
      </c>
      <c r="MJ24">
        <v>1.0325422482203748E-2</v>
      </c>
      <c r="MK24">
        <v>1.0429726335376985E-2</v>
      </c>
      <c r="ML24">
        <v>9.6820753011756227E-3</v>
      </c>
      <c r="MN24" s="5">
        <f t="shared" si="0"/>
        <v>1.0622350024161722E-2</v>
      </c>
    </row>
    <row r="25" spans="1:353" x14ac:dyDescent="0.2">
      <c r="A25" t="s">
        <v>138</v>
      </c>
      <c r="B25" t="s">
        <v>30</v>
      </c>
      <c r="C25">
        <v>6.9154</v>
      </c>
      <c r="D25">
        <v>5.7930999999999999</v>
      </c>
      <c r="E25">
        <v>5.9112</v>
      </c>
      <c r="F25">
        <v>6.1097999999999999</v>
      </c>
      <c r="G25">
        <v>5.8620000000000001</v>
      </c>
      <c r="H25">
        <v>6.04</v>
      </c>
      <c r="I25">
        <v>6.1866000000000003</v>
      </c>
      <c r="J25">
        <v>6.3026</v>
      </c>
      <c r="K25">
        <v>6.4256000000000002</v>
      </c>
      <c r="L25">
        <v>6.3734000000000002</v>
      </c>
      <c r="M25">
        <v>6.3202999999999996</v>
      </c>
      <c r="N25">
        <v>6.6882000000000001</v>
      </c>
      <c r="O25">
        <v>6.7687999999999997</v>
      </c>
      <c r="P25">
        <v>6.9577</v>
      </c>
      <c r="Q25">
        <v>6.9439000000000002</v>
      </c>
      <c r="R25">
        <v>6.4492000000000003</v>
      </c>
      <c r="S25">
        <v>6.5514999999999999</v>
      </c>
      <c r="T25">
        <v>6.6448999999999998</v>
      </c>
      <c r="U25">
        <v>6.6882000000000001</v>
      </c>
      <c r="V25">
        <v>6.5338000000000003</v>
      </c>
      <c r="W25">
        <v>6.6478999999999999</v>
      </c>
      <c r="X25">
        <v>6.3773999999999997</v>
      </c>
      <c r="Y25">
        <v>6.4275000000000002</v>
      </c>
      <c r="Z25">
        <v>6.3743999999999996</v>
      </c>
      <c r="AA25">
        <v>6.3007</v>
      </c>
      <c r="AB25">
        <v>6.6675000000000004</v>
      </c>
      <c r="AC25">
        <v>6.2111999999999998</v>
      </c>
      <c r="AD25">
        <v>6.3715000000000002</v>
      </c>
      <c r="AE25">
        <v>6.6025999999999998</v>
      </c>
      <c r="AF25">
        <v>6.4432999999999998</v>
      </c>
      <c r="AG25">
        <v>6.1806999999999999</v>
      </c>
      <c r="AH25">
        <v>6.1020000000000003</v>
      </c>
      <c r="AI25">
        <v>5.8384</v>
      </c>
      <c r="AJ25">
        <v>5.5049999999999999</v>
      </c>
      <c r="AK25">
        <v>5.4725000000000001</v>
      </c>
      <c r="AL25">
        <v>5.0929000000000002</v>
      </c>
      <c r="AM25">
        <v>4.9473000000000003</v>
      </c>
      <c r="AN25">
        <v>4.9679000000000002</v>
      </c>
      <c r="AO25">
        <v>4.6394000000000002</v>
      </c>
      <c r="AP25">
        <v>4.6886000000000001</v>
      </c>
      <c r="AQ25">
        <v>5.2816999999999998</v>
      </c>
      <c r="AR25">
        <v>5.1047000000000002</v>
      </c>
      <c r="AS25">
        <v>5.1843000000000004</v>
      </c>
      <c r="AT25">
        <v>5.0160999999999998</v>
      </c>
      <c r="AU25">
        <v>5.2178000000000004</v>
      </c>
      <c r="AV25">
        <v>4.9157999999999999</v>
      </c>
      <c r="AW25">
        <v>5.0781000000000001</v>
      </c>
      <c r="AX25">
        <v>5.0328999999999997</v>
      </c>
      <c r="AY25">
        <v>4.8774999999999995</v>
      </c>
      <c r="AZ25">
        <v>4.5312000000000001</v>
      </c>
      <c r="BA25">
        <v>4.6265999999999998</v>
      </c>
      <c r="BB25">
        <v>4.6139000000000001</v>
      </c>
      <c r="BC25">
        <v>4.4829999999999997</v>
      </c>
      <c r="BD25">
        <v>3.9725999999999999</v>
      </c>
      <c r="BE25">
        <v>3.9323000000000001</v>
      </c>
      <c r="BF25">
        <v>3.9529000000000001</v>
      </c>
      <c r="BG25">
        <v>3.8702999999999999</v>
      </c>
      <c r="BH25">
        <v>3.6874000000000002</v>
      </c>
      <c r="BI25">
        <v>3.4247000000000001</v>
      </c>
      <c r="BJ25">
        <v>3.4415</v>
      </c>
      <c r="BK25">
        <v>3.6254</v>
      </c>
      <c r="BL25">
        <v>4.0541999999999998</v>
      </c>
      <c r="BM25">
        <v>4.3788</v>
      </c>
      <c r="BN25">
        <v>4.2115999999999998</v>
      </c>
      <c r="BO25">
        <v>3.9243999999999999</v>
      </c>
      <c r="BP25">
        <v>3.7326000000000001</v>
      </c>
      <c r="BQ25">
        <v>3.6028000000000002</v>
      </c>
      <c r="BR25">
        <v>3.9903</v>
      </c>
      <c r="BS25">
        <v>4.3964999999999996</v>
      </c>
      <c r="BT25">
        <v>4.3483000000000001</v>
      </c>
      <c r="BU25">
        <v>3.9990999999999999</v>
      </c>
      <c r="BV25">
        <v>3.9942000000000002</v>
      </c>
      <c r="BW25">
        <v>4.0768000000000004</v>
      </c>
      <c r="BX25">
        <v>4.3276000000000003</v>
      </c>
      <c r="BY25">
        <v>3.9864000000000002</v>
      </c>
      <c r="BZ25">
        <v>3.7974999999999999</v>
      </c>
      <c r="CA25">
        <v>3.7433999999999998</v>
      </c>
      <c r="CB25">
        <v>3.3284000000000002</v>
      </c>
      <c r="CC25">
        <v>3.4454000000000002</v>
      </c>
      <c r="CD25">
        <v>3.4651000000000001</v>
      </c>
      <c r="CE25">
        <v>3.7492999999999999</v>
      </c>
      <c r="CF25">
        <v>3.8142</v>
      </c>
      <c r="CG25">
        <v>3.7316000000000003</v>
      </c>
      <c r="CH25">
        <v>3.6431</v>
      </c>
      <c r="CI25">
        <v>3.7787999999999999</v>
      </c>
      <c r="CJ25">
        <v>3.5800999999999998</v>
      </c>
      <c r="CK25">
        <v>3.8210999999999999</v>
      </c>
      <c r="CL25">
        <v>4.0335999999999999</v>
      </c>
      <c r="CM25">
        <v>4.1318999999999999</v>
      </c>
      <c r="CN25">
        <v>3.8151999999999999</v>
      </c>
      <c r="CO25">
        <v>3.8929</v>
      </c>
      <c r="CP25">
        <v>3.8820999999999999</v>
      </c>
      <c r="CQ25">
        <v>3.9036999999999997</v>
      </c>
      <c r="CR25">
        <v>3.9834000000000001</v>
      </c>
      <c r="CS25">
        <v>4.2587999999999999</v>
      </c>
      <c r="CT25">
        <v>4.4436999999999998</v>
      </c>
      <c r="CU25">
        <v>4.2263000000000002</v>
      </c>
      <c r="CV25">
        <v>4.1801000000000004</v>
      </c>
      <c r="CW25">
        <v>4.1958000000000002</v>
      </c>
      <c r="CX25">
        <v>4.2077</v>
      </c>
      <c r="CY25">
        <v>4.2195</v>
      </c>
      <c r="CZ25">
        <v>4.7938999999999998</v>
      </c>
      <c r="DA25">
        <v>4.9501999999999997</v>
      </c>
      <c r="DB25">
        <v>4.8911999999999995</v>
      </c>
      <c r="DC25">
        <v>4.8774999999999995</v>
      </c>
      <c r="DD25">
        <v>5.0929000000000002</v>
      </c>
      <c r="DE25">
        <v>5.0643000000000002</v>
      </c>
      <c r="DF25">
        <v>5.0486000000000004</v>
      </c>
      <c r="DG25">
        <v>5.2689000000000004</v>
      </c>
      <c r="DH25">
        <v>5.2473000000000001</v>
      </c>
      <c r="DI25">
        <v>4.9581</v>
      </c>
      <c r="DJ25">
        <v>5.0555000000000003</v>
      </c>
      <c r="DK25">
        <v>4.9660000000000002</v>
      </c>
      <c r="DL25">
        <v>5.2275999999999998</v>
      </c>
      <c r="DM25">
        <v>5.3997000000000002</v>
      </c>
      <c r="DN25">
        <v>5.5571000000000002</v>
      </c>
      <c r="DO25">
        <v>5.6210000000000004</v>
      </c>
      <c r="DP25">
        <v>5.6505000000000001</v>
      </c>
      <c r="DQ25">
        <v>5.68</v>
      </c>
      <c r="DR25">
        <v>5.3967999999999998</v>
      </c>
      <c r="DS25">
        <v>5.5768000000000004</v>
      </c>
      <c r="DT25">
        <v>5.8884999999999996</v>
      </c>
      <c r="DU25">
        <v>6.1935000000000002</v>
      </c>
      <c r="DV25">
        <v>5.9288999999999996</v>
      </c>
      <c r="DW25">
        <v>5.7370999999999999</v>
      </c>
      <c r="DX25">
        <v>5.7705000000000002</v>
      </c>
      <c r="DY25">
        <v>5.7243000000000004</v>
      </c>
      <c r="DZ25">
        <v>6.0194000000000001</v>
      </c>
      <c r="EA25">
        <v>5.7576999999999998</v>
      </c>
      <c r="EB25">
        <v>5.6997</v>
      </c>
      <c r="EC25">
        <v>5.6967999999999996</v>
      </c>
      <c r="ED25">
        <v>5.8090000000000002</v>
      </c>
      <c r="EE25">
        <v>5.7949999999999999</v>
      </c>
      <c r="EF25">
        <v>5.6370000000000005</v>
      </c>
      <c r="EG25">
        <v>5.8</v>
      </c>
      <c r="EH25">
        <v>5.8149999999999995</v>
      </c>
      <c r="EI25">
        <v>5.4710000000000001</v>
      </c>
      <c r="EJ25">
        <v>5.49</v>
      </c>
      <c r="EK25">
        <v>5.47</v>
      </c>
      <c r="EL25">
        <v>5.4770000000000003</v>
      </c>
      <c r="EM25">
        <v>5.3440000000000003</v>
      </c>
      <c r="EN25">
        <v>5.5869999999999997</v>
      </c>
      <c r="EO25">
        <v>5.7389999999999999</v>
      </c>
      <c r="EP25">
        <v>5.907</v>
      </c>
      <c r="EQ25">
        <v>5.774</v>
      </c>
      <c r="ER25">
        <v>5.5640000000000001</v>
      </c>
      <c r="ES25">
        <v>5.6</v>
      </c>
      <c r="ET25">
        <v>5.6980000000000004</v>
      </c>
      <c r="EU25">
        <v>5.7110000000000003</v>
      </c>
      <c r="EV25">
        <v>5.5629999999999997</v>
      </c>
      <c r="EW25">
        <v>5.4809999999999999</v>
      </c>
      <c r="EX25">
        <v>5.5570000000000004</v>
      </c>
      <c r="EY25">
        <v>5.5030000000000001</v>
      </c>
      <c r="EZ25">
        <v>5.63</v>
      </c>
      <c r="FA25">
        <v>5.6239999999999997</v>
      </c>
      <c r="FB25">
        <v>5.5940000000000003</v>
      </c>
      <c r="FC25">
        <v>5.4790000000000001</v>
      </c>
      <c r="FD25">
        <v>5.6749999999999998</v>
      </c>
      <c r="FE25">
        <v>5.9180000000000001</v>
      </c>
      <c r="FF25">
        <v>5.93</v>
      </c>
      <c r="FG25">
        <v>6.0570000000000004</v>
      </c>
      <c r="FH25">
        <v>5.8540000000000001</v>
      </c>
      <c r="FI25">
        <v>5.4829999999999997</v>
      </c>
      <c r="FJ25">
        <v>5.6150000000000002</v>
      </c>
      <c r="FK25">
        <v>5.6530000000000005</v>
      </c>
      <c r="FL25">
        <v>5.484</v>
      </c>
      <c r="FM25">
        <v>5.4589999999999996</v>
      </c>
      <c r="FN25">
        <v>5.44</v>
      </c>
      <c r="FO25">
        <v>5.18</v>
      </c>
      <c r="FP25">
        <v>5.2949999999999999</v>
      </c>
      <c r="FQ25">
        <v>5.3369999999999997</v>
      </c>
      <c r="FR25">
        <v>5.3689999999999998</v>
      </c>
      <c r="FS25">
        <v>5.508</v>
      </c>
      <c r="FT25" s="4">
        <v>5.3159999999999998</v>
      </c>
      <c r="FU25">
        <v>3.7225178847219743E-2</v>
      </c>
      <c r="FV25">
        <v>3.1952395055289524E-2</v>
      </c>
      <c r="FW25">
        <v>3.3869737206922573E-2</v>
      </c>
      <c r="FX25">
        <v>3.3093646146611352E-2</v>
      </c>
      <c r="FY25">
        <v>3.1962170259576386E-2</v>
      </c>
      <c r="FZ25">
        <v>3.2483241657170009E-2</v>
      </c>
      <c r="GA25">
        <v>3.3436954492297992E-2</v>
      </c>
      <c r="GB25">
        <v>3.3617983278287002E-2</v>
      </c>
      <c r="GC25">
        <v>3.3213845352161313E-2</v>
      </c>
      <c r="GD25">
        <v>3.2737489804267078E-2</v>
      </c>
      <c r="GE25">
        <v>3.207731457196706E-2</v>
      </c>
      <c r="GF25">
        <v>3.3385285293643936E-2</v>
      </c>
      <c r="GG25">
        <v>3.4229480227480603E-2</v>
      </c>
      <c r="GH25">
        <v>3.4798135361308158E-2</v>
      </c>
      <c r="GI25">
        <v>3.3778290220419144E-2</v>
      </c>
      <c r="GJ25">
        <v>3.2553291587169651E-2</v>
      </c>
      <c r="GK25">
        <v>3.2723940141363719E-2</v>
      </c>
      <c r="GL25">
        <v>3.4186362564149864E-2</v>
      </c>
      <c r="GM25">
        <v>3.4047688679764876E-2</v>
      </c>
      <c r="GN25">
        <v>3.4608289790689556E-2</v>
      </c>
      <c r="GO25">
        <v>3.414795904371707E-2</v>
      </c>
      <c r="GP25">
        <v>3.3686306558176754E-2</v>
      </c>
      <c r="GQ25">
        <v>3.454610784930004E-2</v>
      </c>
      <c r="GR25">
        <v>3.4302132878948906E-2</v>
      </c>
      <c r="GS25">
        <v>3.4302437440876174E-2</v>
      </c>
      <c r="GT25">
        <v>3.4689692668022673E-2</v>
      </c>
      <c r="GU25">
        <v>3.3963867812885122E-2</v>
      </c>
      <c r="GV25">
        <v>3.3954445697058147E-2</v>
      </c>
      <c r="GW25">
        <v>3.3814309733442724E-2</v>
      </c>
      <c r="GX25">
        <v>3.363624785709729E-2</v>
      </c>
      <c r="GY25">
        <v>3.224297454786703E-2</v>
      </c>
      <c r="GZ25">
        <v>3.1465382745320729E-2</v>
      </c>
      <c r="HA25">
        <v>3.1363118580278238E-2</v>
      </c>
      <c r="HB25">
        <v>3.1795723695011727E-2</v>
      </c>
      <c r="HC25">
        <v>3.1169784282715985E-2</v>
      </c>
      <c r="HD25">
        <v>2.9922688846978143E-2</v>
      </c>
      <c r="HE25">
        <v>2.8962917624159049E-2</v>
      </c>
      <c r="HF25">
        <v>2.9205862085984406E-2</v>
      </c>
      <c r="HG25">
        <v>2.7651838042550447E-2</v>
      </c>
      <c r="HH25">
        <v>2.8176526763925774E-2</v>
      </c>
      <c r="HI25">
        <v>3.0172154350464872E-2</v>
      </c>
      <c r="HJ25">
        <v>2.9019222631770161E-2</v>
      </c>
      <c r="HK25">
        <v>2.8002528797663094E-2</v>
      </c>
      <c r="HL25">
        <v>2.7125115107580023E-2</v>
      </c>
      <c r="HM25">
        <v>2.7840776737115071E-2</v>
      </c>
      <c r="HN25">
        <v>2.7147608098294113E-2</v>
      </c>
      <c r="HO25">
        <v>2.7253209798620354E-2</v>
      </c>
      <c r="HP25">
        <v>2.6711353042452167E-2</v>
      </c>
      <c r="HQ25">
        <v>2.707800309628557E-2</v>
      </c>
      <c r="HR25">
        <v>2.6133103288997279E-2</v>
      </c>
      <c r="HS25">
        <v>2.6199159283951636E-2</v>
      </c>
      <c r="HT25">
        <v>2.5968871512489958E-2</v>
      </c>
      <c r="HU25">
        <v>2.5354429055137864E-2</v>
      </c>
      <c r="HV25">
        <v>2.4062880154826344E-2</v>
      </c>
      <c r="HW25">
        <v>2.4444187655799969E-2</v>
      </c>
      <c r="HX25">
        <v>2.3894705397130515E-2</v>
      </c>
      <c r="HY25">
        <v>2.3113494511565583E-2</v>
      </c>
      <c r="HZ25">
        <v>2.3272121111367328E-2</v>
      </c>
      <c r="IA25">
        <v>2.2559222534859948E-2</v>
      </c>
      <c r="IB25">
        <v>2.1717342114769628E-2</v>
      </c>
      <c r="IC25">
        <v>2.2532485622241503E-2</v>
      </c>
      <c r="ID25">
        <v>2.4351369168566426E-2</v>
      </c>
      <c r="IE25">
        <v>2.6048381651794173E-2</v>
      </c>
      <c r="IF25">
        <v>2.5103133536830434E-2</v>
      </c>
      <c r="IG25">
        <v>2.3886616951905412E-2</v>
      </c>
      <c r="IH25">
        <v>2.290426012122547E-2</v>
      </c>
      <c r="II25">
        <v>2.2420714056425539E-2</v>
      </c>
      <c r="IJ25">
        <v>2.3763689439894528E-2</v>
      </c>
      <c r="IK25">
        <v>2.5524010793882817E-2</v>
      </c>
      <c r="IL25">
        <v>2.6142401944419167E-2</v>
      </c>
      <c r="IM25">
        <v>2.4701539412998831E-2</v>
      </c>
      <c r="IN25">
        <v>2.4437004880787618E-2</v>
      </c>
      <c r="IO25">
        <v>2.492522114244515E-2</v>
      </c>
      <c r="IP25">
        <v>2.5457344137106087E-2</v>
      </c>
      <c r="IQ25">
        <v>2.3998575991941825E-2</v>
      </c>
      <c r="IR25">
        <v>2.3482135244969646E-2</v>
      </c>
      <c r="IS25">
        <v>2.3634074565438954E-2</v>
      </c>
      <c r="IT25">
        <v>2.1454502813119385E-2</v>
      </c>
      <c r="IU25">
        <v>2.1321828269919289E-2</v>
      </c>
      <c r="IV25">
        <v>2.1765320567172921E-2</v>
      </c>
      <c r="IW25">
        <v>2.2696685599027829E-2</v>
      </c>
      <c r="IX25">
        <v>2.2972190247214926E-2</v>
      </c>
      <c r="IY25">
        <v>2.2217466975774269E-2</v>
      </c>
      <c r="IZ25">
        <v>2.1774254589451376E-2</v>
      </c>
      <c r="JA25">
        <v>2.2086304226574861E-2</v>
      </c>
      <c r="JB25">
        <v>2.1411305358822675E-2</v>
      </c>
      <c r="JC25">
        <v>2.2585370030330544E-2</v>
      </c>
      <c r="JD25">
        <v>2.3367452904298949E-2</v>
      </c>
      <c r="JE25">
        <v>2.4197349009732139E-2</v>
      </c>
      <c r="JF25">
        <v>2.3119870556749231E-2</v>
      </c>
      <c r="JG25">
        <v>2.2818260816239597E-2</v>
      </c>
      <c r="JH25">
        <v>2.2962015279418806E-2</v>
      </c>
      <c r="JI25">
        <v>2.3156240357514006E-2</v>
      </c>
      <c r="JJ25">
        <v>2.2913023541709945E-2</v>
      </c>
      <c r="JK25">
        <v>2.4109517516125199E-2</v>
      </c>
      <c r="JL25">
        <v>2.5268967879994279E-2</v>
      </c>
      <c r="JM25">
        <v>2.5058812269068264E-2</v>
      </c>
      <c r="JN25">
        <v>2.45565562879323E-2</v>
      </c>
      <c r="JO25">
        <v>2.4718534871702832E-2</v>
      </c>
      <c r="JP25">
        <v>2.4493469930632929E-2</v>
      </c>
      <c r="JQ25">
        <v>2.4871742220697855E-2</v>
      </c>
      <c r="JR25">
        <v>2.6718501762542209E-2</v>
      </c>
      <c r="JS25">
        <v>2.7071312510133262E-2</v>
      </c>
      <c r="JT25">
        <v>2.6683965804949042E-2</v>
      </c>
      <c r="JU25">
        <v>2.6451816601394229E-2</v>
      </c>
      <c r="JV25">
        <v>2.7416241370528411E-2</v>
      </c>
      <c r="JW25">
        <v>2.7230220953844492E-2</v>
      </c>
      <c r="JX25">
        <v>2.7344777530010498E-2</v>
      </c>
      <c r="JY25">
        <v>2.8545808589320619E-2</v>
      </c>
      <c r="JZ25">
        <v>2.866680238404606E-2</v>
      </c>
      <c r="KA25">
        <v>2.7070144600948101E-2</v>
      </c>
      <c r="KB25">
        <v>2.7282340924961037E-2</v>
      </c>
      <c r="KC25">
        <v>2.6814194194704762E-2</v>
      </c>
      <c r="KD25">
        <v>2.7475364858243846E-2</v>
      </c>
      <c r="KE25">
        <v>2.8299706994404351E-2</v>
      </c>
      <c r="KF25">
        <v>2.8798455269918453E-2</v>
      </c>
      <c r="KG25">
        <v>2.9202458325209058E-2</v>
      </c>
      <c r="KH25">
        <v>2.8887605575417842E-2</v>
      </c>
      <c r="KI25">
        <v>2.8930572171312306E-2</v>
      </c>
      <c r="KJ25">
        <v>2.7817798610711306E-2</v>
      </c>
      <c r="KK25">
        <v>2.8834793724148582E-2</v>
      </c>
      <c r="KL25">
        <v>2.9457666745514199E-2</v>
      </c>
      <c r="KM25">
        <v>3.0083284563114904E-2</v>
      </c>
      <c r="KN25">
        <v>2.8942362262148479E-2</v>
      </c>
      <c r="KO25">
        <v>2.8441860296796479E-2</v>
      </c>
      <c r="KP25">
        <v>2.8654309736044475E-2</v>
      </c>
      <c r="KQ25">
        <v>2.8326079285632196E-2</v>
      </c>
      <c r="KR25">
        <v>2.9894836802013675E-2</v>
      </c>
      <c r="KS25">
        <v>2.8906220882427374E-2</v>
      </c>
      <c r="KT25">
        <v>2.8637197776461894E-2</v>
      </c>
      <c r="KU25">
        <v>2.9517193034466264E-2</v>
      </c>
      <c r="KV25">
        <v>2.9466543447968518E-2</v>
      </c>
      <c r="KW25">
        <v>2.8853754614831032E-2</v>
      </c>
      <c r="KX25">
        <v>2.8635911841999692E-2</v>
      </c>
      <c r="KY25">
        <v>2.9318956173531113E-2</v>
      </c>
      <c r="KZ25">
        <v>3.1880260165437567E-2</v>
      </c>
      <c r="LA25">
        <v>3.0877172299911455E-2</v>
      </c>
      <c r="LB25">
        <v>3.0636382960688956E-2</v>
      </c>
      <c r="LC25">
        <v>3.0590738700959973E-2</v>
      </c>
      <c r="LD25">
        <v>3.0585060209674352E-2</v>
      </c>
      <c r="LE25">
        <v>2.9804930572659098E-2</v>
      </c>
      <c r="LF25">
        <v>3.0570322161185232E-2</v>
      </c>
      <c r="LG25">
        <v>3.1244373744433521E-2</v>
      </c>
      <c r="LH25">
        <v>3.1676221906402104E-2</v>
      </c>
      <c r="LI25">
        <v>3.0883878115568177E-2</v>
      </c>
      <c r="LJ25">
        <v>2.9662111174458248E-2</v>
      </c>
      <c r="LK25">
        <v>2.9871674035603129E-2</v>
      </c>
      <c r="LL25">
        <v>3.0012474357963902E-2</v>
      </c>
      <c r="LM25">
        <v>2.976846645492923E-2</v>
      </c>
      <c r="LN25">
        <v>2.9817283513234916E-2</v>
      </c>
      <c r="LO25">
        <v>2.9938288562991001E-2</v>
      </c>
      <c r="LP25">
        <v>3.0068164912394738E-2</v>
      </c>
      <c r="LQ25">
        <v>3.0222815182384639E-2</v>
      </c>
      <c r="LR25">
        <v>3.0380622139790966E-2</v>
      </c>
      <c r="LS25">
        <v>3.0636034772547085E-2</v>
      </c>
      <c r="LT25">
        <v>3.0541535006443434E-2</v>
      </c>
      <c r="LU25">
        <v>3.0331913736422286E-2</v>
      </c>
      <c r="LV25">
        <v>3.0551353423073122E-2</v>
      </c>
      <c r="LW25">
        <v>3.1881589766494994E-2</v>
      </c>
      <c r="LX25">
        <v>3.1636135806821272E-2</v>
      </c>
      <c r="LY25">
        <v>3.2338166062422437E-2</v>
      </c>
      <c r="LZ25">
        <v>3.2342400046958111E-2</v>
      </c>
      <c r="MA25">
        <v>3.2093051132955741E-2</v>
      </c>
      <c r="MB25">
        <v>3.1905948352792854E-2</v>
      </c>
      <c r="MC25">
        <v>3.2011408795936273E-2</v>
      </c>
      <c r="MD25">
        <v>3.207649819115807E-2</v>
      </c>
      <c r="ME25">
        <v>3.0994639954141586E-2</v>
      </c>
      <c r="MF25">
        <v>3.0698067731680375E-2</v>
      </c>
      <c r="MG25">
        <v>3.0424930118321862E-2</v>
      </c>
      <c r="MH25">
        <v>3.0481530153865618E-2</v>
      </c>
      <c r="MI25">
        <v>3.0273071943027467E-2</v>
      </c>
      <c r="MJ25">
        <v>3.0155230588578538E-2</v>
      </c>
      <c r="MK25">
        <v>3.0538242752340485E-2</v>
      </c>
      <c r="ML25">
        <v>2.9254406310660109E-2</v>
      </c>
      <c r="MN25" s="6">
        <f t="shared" si="0"/>
        <v>2.8514925232139818E-2</v>
      </c>
      <c r="MO25" s="8">
        <f>SUM(MN16:MN25)</f>
        <v>0.18721351392144325</v>
      </c>
    </row>
    <row r="26" spans="1:353" x14ac:dyDescent="0.2">
      <c r="A26" t="s">
        <v>38</v>
      </c>
      <c r="B26" t="s">
        <v>41</v>
      </c>
      <c r="C26">
        <v>113</v>
      </c>
      <c r="D26">
        <v>113.15</v>
      </c>
      <c r="E26">
        <v>123.7</v>
      </c>
      <c r="F26">
        <v>128.1</v>
      </c>
      <c r="G26">
        <v>128.05000000000001</v>
      </c>
      <c r="H26">
        <v>125.25</v>
      </c>
      <c r="I26">
        <v>126.45</v>
      </c>
      <c r="J26">
        <v>124.5</v>
      </c>
      <c r="K26">
        <v>132.05000000000001</v>
      </c>
      <c r="L26">
        <v>133.65</v>
      </c>
      <c r="M26">
        <v>141.69999999999999</v>
      </c>
      <c r="N26">
        <v>143.94999999999999</v>
      </c>
      <c r="O26">
        <v>139.15</v>
      </c>
      <c r="P26">
        <v>138.80000000000001</v>
      </c>
      <c r="Q26">
        <v>146.19999999999999</v>
      </c>
      <c r="R26">
        <v>133.5</v>
      </c>
      <c r="S26">
        <v>135.30000000000001</v>
      </c>
      <c r="T26">
        <v>129.9</v>
      </c>
      <c r="U26">
        <v>132.75</v>
      </c>
      <c r="V26">
        <v>130.44999999999999</v>
      </c>
      <c r="W26">
        <v>137.1</v>
      </c>
      <c r="X26">
        <v>129.15</v>
      </c>
      <c r="Y26">
        <v>126.3</v>
      </c>
      <c r="Z26">
        <v>127.35</v>
      </c>
      <c r="AA26">
        <v>127.7</v>
      </c>
      <c r="AB26">
        <v>132.94999999999999</v>
      </c>
      <c r="AC26">
        <v>125.85</v>
      </c>
      <c r="AD26">
        <v>132.75</v>
      </c>
      <c r="AE26">
        <v>136.94999999999999</v>
      </c>
      <c r="AF26">
        <v>131</v>
      </c>
      <c r="AG26">
        <v>134.30000000000001</v>
      </c>
      <c r="AH26">
        <v>134.65</v>
      </c>
      <c r="AI26">
        <v>128.94999999999999</v>
      </c>
      <c r="AJ26">
        <v>118.25</v>
      </c>
      <c r="AK26">
        <v>121.5</v>
      </c>
      <c r="AL26">
        <v>117.7</v>
      </c>
      <c r="AM26">
        <v>118.9</v>
      </c>
      <c r="AN26">
        <v>115.05</v>
      </c>
      <c r="AO26">
        <v>116.65</v>
      </c>
      <c r="AP26">
        <v>113.15</v>
      </c>
      <c r="AQ26">
        <v>111.35</v>
      </c>
      <c r="AR26">
        <v>109.95</v>
      </c>
      <c r="AS26">
        <v>116.4</v>
      </c>
      <c r="AT26">
        <v>121.35</v>
      </c>
      <c r="AU26">
        <v>123.45</v>
      </c>
      <c r="AV26">
        <v>119.7</v>
      </c>
      <c r="AW26">
        <v>126.2</v>
      </c>
      <c r="AX26">
        <v>125.8</v>
      </c>
      <c r="AY26">
        <v>116.45</v>
      </c>
      <c r="AZ26">
        <v>112.1</v>
      </c>
      <c r="BA26">
        <v>115.85</v>
      </c>
      <c r="BB26">
        <v>116.1</v>
      </c>
      <c r="BC26">
        <v>115.8</v>
      </c>
      <c r="BD26">
        <v>103.9</v>
      </c>
      <c r="BE26">
        <v>100.6</v>
      </c>
      <c r="BF26">
        <v>105.55</v>
      </c>
      <c r="BG26">
        <v>103.4</v>
      </c>
      <c r="BH26">
        <v>96.4</v>
      </c>
      <c r="BI26">
        <v>94.77</v>
      </c>
      <c r="BJ26">
        <v>98.03</v>
      </c>
      <c r="BK26">
        <v>97.83</v>
      </c>
      <c r="BL26">
        <v>98.49</v>
      </c>
      <c r="BM26">
        <v>97.96</v>
      </c>
      <c r="BN26">
        <v>99.26</v>
      </c>
      <c r="BO26">
        <v>102.5</v>
      </c>
      <c r="BP26">
        <v>101.1</v>
      </c>
      <c r="BQ26">
        <v>101.75</v>
      </c>
      <c r="BR26">
        <v>105.7</v>
      </c>
      <c r="BS26">
        <v>110.3</v>
      </c>
      <c r="BT26">
        <v>100.75</v>
      </c>
      <c r="BU26">
        <v>97.77</v>
      </c>
      <c r="BV26">
        <v>96.14</v>
      </c>
      <c r="BW26">
        <v>89.54</v>
      </c>
      <c r="BX26">
        <v>85.33</v>
      </c>
      <c r="BY26">
        <v>89.34</v>
      </c>
      <c r="BZ26">
        <v>88</v>
      </c>
      <c r="CA26">
        <v>88.08</v>
      </c>
      <c r="CB26">
        <v>87.64</v>
      </c>
      <c r="CC26">
        <v>90.69</v>
      </c>
      <c r="CD26">
        <v>90.92</v>
      </c>
      <c r="CE26">
        <v>93.89</v>
      </c>
      <c r="CF26">
        <v>92.07</v>
      </c>
      <c r="CG26">
        <v>96.22</v>
      </c>
      <c r="CH26">
        <v>95.87</v>
      </c>
      <c r="CI26">
        <v>98.1</v>
      </c>
      <c r="CJ26">
        <v>96.35</v>
      </c>
      <c r="CK26">
        <v>97</v>
      </c>
      <c r="CL26">
        <v>94.93</v>
      </c>
      <c r="CM26">
        <v>95.02</v>
      </c>
      <c r="CN26">
        <v>90.78</v>
      </c>
      <c r="CO26">
        <v>91.48</v>
      </c>
      <c r="CP26">
        <v>89.43</v>
      </c>
      <c r="CQ26">
        <v>89.8</v>
      </c>
      <c r="CR26">
        <v>90.54</v>
      </c>
      <c r="CS26">
        <v>90.33</v>
      </c>
      <c r="CT26">
        <v>90.72</v>
      </c>
      <c r="CU26">
        <v>87.92</v>
      </c>
      <c r="CV26">
        <v>93.9</v>
      </c>
      <c r="CW26">
        <v>91.46</v>
      </c>
      <c r="CX26">
        <v>88.8</v>
      </c>
      <c r="CY26">
        <v>87.15</v>
      </c>
      <c r="CZ26">
        <v>94.54</v>
      </c>
      <c r="DA26">
        <v>97.57</v>
      </c>
      <c r="DB26">
        <v>98.5</v>
      </c>
      <c r="DC26">
        <v>99.13</v>
      </c>
      <c r="DD26">
        <v>102.4</v>
      </c>
      <c r="DE26">
        <v>101.65</v>
      </c>
      <c r="DF26">
        <v>102.5</v>
      </c>
      <c r="DG26">
        <v>105.95</v>
      </c>
      <c r="DH26">
        <v>103.2</v>
      </c>
      <c r="DI26">
        <v>106</v>
      </c>
      <c r="DJ26">
        <v>106.5</v>
      </c>
      <c r="DK26">
        <v>104.25</v>
      </c>
      <c r="DL26">
        <v>106.65</v>
      </c>
      <c r="DM26">
        <v>106.75</v>
      </c>
      <c r="DN26">
        <v>106.85</v>
      </c>
      <c r="DO26">
        <v>107</v>
      </c>
      <c r="DP26">
        <v>108.05</v>
      </c>
      <c r="DQ26">
        <v>107.5</v>
      </c>
      <c r="DR26">
        <v>106.55</v>
      </c>
      <c r="DS26">
        <v>105.2</v>
      </c>
      <c r="DT26">
        <v>113.6</v>
      </c>
      <c r="DU26">
        <v>115.1</v>
      </c>
      <c r="DV26">
        <v>116.75</v>
      </c>
      <c r="DW26">
        <v>116.95</v>
      </c>
      <c r="DX26">
        <v>116.7</v>
      </c>
      <c r="DY26">
        <v>121.6</v>
      </c>
      <c r="DZ26">
        <v>119.05</v>
      </c>
      <c r="EA26">
        <v>122.8</v>
      </c>
      <c r="EB26">
        <v>121.9</v>
      </c>
      <c r="EC26">
        <v>113.2</v>
      </c>
      <c r="ED26">
        <v>109.95</v>
      </c>
      <c r="EE26">
        <v>112.75</v>
      </c>
      <c r="EF26">
        <v>111</v>
      </c>
      <c r="EG26">
        <v>107.7</v>
      </c>
      <c r="EH26">
        <v>107</v>
      </c>
      <c r="EI26">
        <v>105.7</v>
      </c>
      <c r="EJ26">
        <v>107.9</v>
      </c>
      <c r="EK26">
        <v>109</v>
      </c>
      <c r="EL26">
        <v>108.35</v>
      </c>
      <c r="EM26">
        <v>108.65</v>
      </c>
      <c r="EN26">
        <v>110.25</v>
      </c>
      <c r="EO26">
        <v>110.1</v>
      </c>
      <c r="EP26">
        <v>115.3</v>
      </c>
      <c r="EQ26">
        <v>117.2</v>
      </c>
      <c r="ER26">
        <v>118.15</v>
      </c>
      <c r="ES26">
        <v>117.95</v>
      </c>
      <c r="ET26">
        <v>111.7</v>
      </c>
      <c r="EU26">
        <v>116</v>
      </c>
      <c r="EV26">
        <v>109.8</v>
      </c>
      <c r="EW26">
        <v>107.55</v>
      </c>
      <c r="EX26">
        <v>107.75</v>
      </c>
      <c r="EY26">
        <v>106.3</v>
      </c>
      <c r="EZ26">
        <v>104.7</v>
      </c>
      <c r="FA26">
        <v>106.5</v>
      </c>
      <c r="FB26">
        <v>105.45</v>
      </c>
      <c r="FC26">
        <v>104</v>
      </c>
      <c r="FD26">
        <v>108.22</v>
      </c>
      <c r="FE26">
        <v>104.86</v>
      </c>
      <c r="FF26">
        <v>104.08</v>
      </c>
      <c r="FG26">
        <v>107.1</v>
      </c>
      <c r="FH26">
        <v>102</v>
      </c>
      <c r="FI26">
        <v>96.14</v>
      </c>
      <c r="FJ26">
        <v>98.54</v>
      </c>
      <c r="FK26">
        <v>97.92</v>
      </c>
      <c r="FL26">
        <v>92.69</v>
      </c>
      <c r="FM26">
        <v>97.81</v>
      </c>
      <c r="FN26">
        <v>95.54</v>
      </c>
      <c r="FO26">
        <v>90.35</v>
      </c>
      <c r="FP26">
        <v>91.79</v>
      </c>
      <c r="FQ26">
        <v>93.61</v>
      </c>
      <c r="FR26">
        <v>98.65</v>
      </c>
      <c r="FS26">
        <v>99</v>
      </c>
      <c r="FT26" s="4">
        <v>98.13</v>
      </c>
      <c r="FU26">
        <v>3.9313543382006932E-2</v>
      </c>
      <c r="FV26">
        <v>4.0335849540878717E-2</v>
      </c>
      <c r="FW26">
        <v>4.1779842743526432E-2</v>
      </c>
      <c r="FX26">
        <v>4.0900411964974452E-2</v>
      </c>
      <c r="FY26">
        <v>4.1155791393195779E-2</v>
      </c>
      <c r="FZ26">
        <v>3.9706452438354252E-2</v>
      </c>
      <c r="GA26">
        <v>3.9533692472149135E-2</v>
      </c>
      <c r="GB26">
        <v>3.8414495345796017E-2</v>
      </c>
      <c r="GC26">
        <v>3.9483691232842268E-2</v>
      </c>
      <c r="GD26">
        <v>3.971156771720849E-2</v>
      </c>
      <c r="GE26">
        <v>4.1601024823495987E-2</v>
      </c>
      <c r="GF26">
        <v>4.1565343950149693E-2</v>
      </c>
      <c r="GG26">
        <v>4.070480721047777E-2</v>
      </c>
      <c r="GH26">
        <v>4.0156292527247311E-2</v>
      </c>
      <c r="GI26">
        <v>4.1139162538083765E-2</v>
      </c>
      <c r="GJ26">
        <v>3.8980212087436281E-2</v>
      </c>
      <c r="GK26">
        <v>3.9092775897127917E-2</v>
      </c>
      <c r="GL26">
        <v>3.8658719507417103E-2</v>
      </c>
      <c r="GM26">
        <v>3.9091900307790604E-2</v>
      </c>
      <c r="GN26">
        <v>3.9254981631854272E-2</v>
      </c>
      <c r="GO26">
        <v>4.0008670657556152E-2</v>
      </c>
      <c r="GP26">
        <v>3.8756142369475735E-2</v>
      </c>
      <c r="GQ26">
        <v>3.8565306092681523E-2</v>
      </c>
      <c r="GR26">
        <v>3.8932935906788375E-2</v>
      </c>
      <c r="GS26">
        <v>3.9496941748069982E-2</v>
      </c>
      <c r="GT26">
        <v>3.9297250249434978E-2</v>
      </c>
      <c r="GU26">
        <v>3.9095902331191951E-2</v>
      </c>
      <c r="GV26">
        <v>4.0190728684825157E-2</v>
      </c>
      <c r="GW26">
        <v>3.984593006652979E-2</v>
      </c>
      <c r="GX26">
        <v>3.8851418515028484E-2</v>
      </c>
      <c r="GY26">
        <v>3.9802453333810009E-2</v>
      </c>
      <c r="GZ26">
        <v>3.9446054123585178E-2</v>
      </c>
      <c r="HA26">
        <v>3.9353479160905827E-2</v>
      </c>
      <c r="HB26">
        <v>3.8801537377897273E-2</v>
      </c>
      <c r="HC26">
        <v>3.9315218829949115E-2</v>
      </c>
      <c r="HD26">
        <v>3.9286950851766519E-2</v>
      </c>
      <c r="HE26">
        <v>3.9545066502200292E-2</v>
      </c>
      <c r="HF26">
        <v>3.8425559587038839E-2</v>
      </c>
      <c r="HG26">
        <v>3.9498747322795687E-2</v>
      </c>
      <c r="HH26">
        <v>3.8630935555552824E-2</v>
      </c>
      <c r="HI26">
        <v>3.6137591589719582E-2</v>
      </c>
      <c r="HJ26">
        <v>3.5509714212641451E-2</v>
      </c>
      <c r="HK26">
        <v>3.5718770463289112E-2</v>
      </c>
      <c r="HL26">
        <v>3.7280487048219652E-2</v>
      </c>
      <c r="HM26">
        <v>3.7421518496562431E-2</v>
      </c>
      <c r="HN26">
        <v>3.7248373323970622E-2</v>
      </c>
      <c r="HO26">
        <v>3.8163795549971832E-2</v>
      </c>
      <c r="HP26">
        <v>3.7621319387899969E-2</v>
      </c>
      <c r="HQ26">
        <v>3.6427942592705112E-2</v>
      </c>
      <c r="HR26">
        <v>3.6429999142840105E-2</v>
      </c>
      <c r="HS26">
        <v>3.6965555336609619E-2</v>
      </c>
      <c r="HT26">
        <v>3.6820774124151467E-2</v>
      </c>
      <c r="HU26">
        <v>3.6903660898939768E-2</v>
      </c>
      <c r="HV26">
        <v>3.5462072428267356E-2</v>
      </c>
      <c r="HW26">
        <v>3.5237309553459682E-2</v>
      </c>
      <c r="HX26">
        <v>3.5951737607167758E-2</v>
      </c>
      <c r="HY26">
        <v>3.4795037991656758E-2</v>
      </c>
      <c r="HZ26">
        <v>3.4282189092545552E-2</v>
      </c>
      <c r="IA26">
        <v>3.517614722781745E-2</v>
      </c>
      <c r="IB26">
        <v>3.4857296190873188E-2</v>
      </c>
      <c r="IC26">
        <v>3.4261077783214758E-2</v>
      </c>
      <c r="ID26">
        <v>3.3333901513242704E-2</v>
      </c>
      <c r="IE26">
        <v>3.2835997093557043E-2</v>
      </c>
      <c r="IF26">
        <v>3.333733546848032E-2</v>
      </c>
      <c r="IG26">
        <v>3.5154509173119443E-2</v>
      </c>
      <c r="IH26">
        <v>3.4956807765775637E-2</v>
      </c>
      <c r="II26">
        <v>3.5679560726979954E-2</v>
      </c>
      <c r="IJ26">
        <v>3.5469829620269837E-2</v>
      </c>
      <c r="IK26">
        <v>3.6082211652129756E-2</v>
      </c>
      <c r="IL26">
        <v>3.4130829096704424E-2</v>
      </c>
      <c r="IM26">
        <v>3.4028528229698235E-2</v>
      </c>
      <c r="IN26">
        <v>3.3143478062466286E-2</v>
      </c>
      <c r="IO26">
        <v>3.0846969142165278E-2</v>
      </c>
      <c r="IP26">
        <v>2.8284175420845825E-2</v>
      </c>
      <c r="IQ26">
        <v>3.0305841097013165E-2</v>
      </c>
      <c r="IR26">
        <v>3.0661844003432599E-2</v>
      </c>
      <c r="IS26">
        <v>3.1334694615346215E-2</v>
      </c>
      <c r="IT26">
        <v>3.1831793246028833E-2</v>
      </c>
      <c r="IU26">
        <v>3.1624232100853453E-2</v>
      </c>
      <c r="IV26">
        <v>3.2179887215174521E-2</v>
      </c>
      <c r="IW26">
        <v>3.2026345466664066E-2</v>
      </c>
      <c r="IX26">
        <v>3.124588865031775E-2</v>
      </c>
      <c r="IY26">
        <v>3.2280526282764774E-2</v>
      </c>
      <c r="IZ26">
        <v>3.2287225474187317E-2</v>
      </c>
      <c r="JA26">
        <v>3.2308288020671788E-2</v>
      </c>
      <c r="JB26">
        <v>3.2469492583866971E-2</v>
      </c>
      <c r="JC26">
        <v>3.230623412754343E-2</v>
      </c>
      <c r="JD26">
        <v>3.0988305136221011E-2</v>
      </c>
      <c r="JE26">
        <v>3.1355144572667373E-2</v>
      </c>
      <c r="JF26">
        <v>3.099802772281357E-2</v>
      </c>
      <c r="JG26">
        <v>3.0214209982504625E-2</v>
      </c>
      <c r="JH26">
        <v>2.980590474465528E-2</v>
      </c>
      <c r="JI26">
        <v>3.0015373086161395E-2</v>
      </c>
      <c r="JJ26">
        <v>2.9345719873965267E-2</v>
      </c>
      <c r="JK26">
        <v>2.881436672793411E-2</v>
      </c>
      <c r="JL26">
        <v>2.9068432183697805E-2</v>
      </c>
      <c r="JM26">
        <v>2.9374036846448567E-2</v>
      </c>
      <c r="JN26">
        <v>3.0767798995343775E-2</v>
      </c>
      <c r="JO26">
        <v>3.0053093999610564E-2</v>
      </c>
      <c r="JP26">
        <v>2.8831587684302776E-2</v>
      </c>
      <c r="JQ26">
        <v>2.8652508757998386E-2</v>
      </c>
      <c r="JR26">
        <v>2.9389268377909554E-2</v>
      </c>
      <c r="JS26">
        <v>2.976136987893848E-2</v>
      </c>
      <c r="JT26">
        <v>2.9972380021051705E-2</v>
      </c>
      <c r="JU26">
        <v>2.9985643745055291E-2</v>
      </c>
      <c r="JV26">
        <v>3.0746293501777232E-2</v>
      </c>
      <c r="JW26">
        <v>3.0485208492592304E-2</v>
      </c>
      <c r="JX26">
        <v>3.0965446220825785E-2</v>
      </c>
      <c r="JY26">
        <v>3.2016466567387963E-2</v>
      </c>
      <c r="JZ26">
        <v>3.1446556899036526E-2</v>
      </c>
      <c r="KA26">
        <v>3.2279827478923037E-2</v>
      </c>
      <c r="KB26">
        <v>3.2056578770781767E-2</v>
      </c>
      <c r="KC26">
        <v>3.1396710217096051E-2</v>
      </c>
      <c r="KD26">
        <v>3.1264538664541021E-2</v>
      </c>
      <c r="KE26">
        <v>3.1205434705144221E-2</v>
      </c>
      <c r="KF26">
        <v>3.0884854057534574E-2</v>
      </c>
      <c r="KG26">
        <v>3.1005565096870028E-2</v>
      </c>
      <c r="KH26">
        <v>3.0810552307008614E-2</v>
      </c>
      <c r="KI26">
        <v>3.0539870933858043E-2</v>
      </c>
      <c r="KJ26">
        <v>3.0633028483815269E-2</v>
      </c>
      <c r="KK26">
        <v>3.0338741729449593E-2</v>
      </c>
      <c r="KL26">
        <v>3.1697283378049744E-2</v>
      </c>
      <c r="KM26">
        <v>3.118275477161539E-2</v>
      </c>
      <c r="KN26">
        <v>3.1788262075448784E-2</v>
      </c>
      <c r="KO26">
        <v>3.2338200620490566E-2</v>
      </c>
      <c r="KP26">
        <v>3.2321939094352617E-2</v>
      </c>
      <c r="KQ26">
        <v>3.3561989790286413E-2</v>
      </c>
      <c r="KR26">
        <v>3.2977856855623031E-2</v>
      </c>
      <c r="KS26">
        <v>3.4386715619436813E-2</v>
      </c>
      <c r="KT26">
        <v>3.4161133523805329E-2</v>
      </c>
      <c r="KU26">
        <v>3.2714520215139084E-2</v>
      </c>
      <c r="KV26">
        <v>3.1628165516248107E-2</v>
      </c>
      <c r="KW26">
        <v>3.1835846036670286E-2</v>
      </c>
      <c r="KX26">
        <v>3.1976940742880412E-2</v>
      </c>
      <c r="KY26">
        <v>3.0873592346910381E-2</v>
      </c>
      <c r="KZ26">
        <v>3.024225970921476E-2</v>
      </c>
      <c r="LA26">
        <v>3.0754177520796708E-2</v>
      </c>
      <c r="LB26">
        <v>3.104165823046344E-2</v>
      </c>
      <c r="LC26">
        <v>3.1425880818533751E-2</v>
      </c>
      <c r="LD26">
        <v>3.1192762435218013E-2</v>
      </c>
      <c r="LE26">
        <v>3.123990602961476E-2</v>
      </c>
      <c r="LF26">
        <v>3.1099847927206707E-2</v>
      </c>
      <c r="LG26">
        <v>3.0901619563796019E-2</v>
      </c>
      <c r="LH26">
        <v>3.1875282047225707E-2</v>
      </c>
      <c r="LI26">
        <v>3.2317740179445845E-2</v>
      </c>
      <c r="LJ26">
        <v>3.247184655690101E-2</v>
      </c>
      <c r="LK26">
        <v>3.2436038175010784E-2</v>
      </c>
      <c r="LL26">
        <v>3.0331288041386975E-2</v>
      </c>
      <c r="LM26">
        <v>3.1171709080589364E-2</v>
      </c>
      <c r="LN26">
        <v>3.0340286541834599E-2</v>
      </c>
      <c r="LO26">
        <v>3.010618693035334E-2</v>
      </c>
      <c r="LP26">
        <v>2.9878719193732573E-2</v>
      </c>
      <c r="LQ26">
        <v>2.9918983773869801E-2</v>
      </c>
      <c r="LR26">
        <v>2.8954303418022069E-2</v>
      </c>
      <c r="LS26">
        <v>2.9731376780897181E-2</v>
      </c>
      <c r="LT26">
        <v>2.9504832531134173E-2</v>
      </c>
      <c r="LU26">
        <v>2.9505978538953318E-2</v>
      </c>
      <c r="LV26">
        <v>2.9857283310974949E-2</v>
      </c>
      <c r="LW26">
        <v>2.8950297628966157E-2</v>
      </c>
      <c r="LX26">
        <v>2.8456022300962572E-2</v>
      </c>
      <c r="LY26">
        <v>2.9303902130731078E-2</v>
      </c>
      <c r="LZ26">
        <v>2.888004525642451E-2</v>
      </c>
      <c r="MA26">
        <v>2.8838658291436461E-2</v>
      </c>
      <c r="MB26">
        <v>2.869542268682641E-2</v>
      </c>
      <c r="MC26">
        <v>2.8416813564663409E-2</v>
      </c>
      <c r="MD26">
        <v>2.7784370220534066E-2</v>
      </c>
      <c r="ME26">
        <v>2.8460002344557322E-2</v>
      </c>
      <c r="MF26">
        <v>2.7629660488631278E-2</v>
      </c>
      <c r="MG26">
        <v>2.7196070460370571E-2</v>
      </c>
      <c r="MH26">
        <v>2.7079730698858329E-2</v>
      </c>
      <c r="MI26">
        <v>2.7211952647926255E-2</v>
      </c>
      <c r="MJ26">
        <v>2.8395172445048963E-2</v>
      </c>
      <c r="MK26">
        <v>2.9184095794313969E-2</v>
      </c>
      <c r="ML26">
        <v>2.8712370647871639E-2</v>
      </c>
      <c r="MN26" s="5">
        <f t="shared" si="0"/>
        <v>3.3580202217615499E-2</v>
      </c>
    </row>
    <row r="27" spans="1:353" x14ac:dyDescent="0.2">
      <c r="A27" t="s">
        <v>76</v>
      </c>
      <c r="B27" t="s">
        <v>41</v>
      </c>
      <c r="C27">
        <v>91</v>
      </c>
      <c r="D27">
        <v>91.45</v>
      </c>
      <c r="E27">
        <v>97.64</v>
      </c>
      <c r="F27">
        <v>99.34</v>
      </c>
      <c r="G27">
        <v>99.07</v>
      </c>
      <c r="H27">
        <v>95.97</v>
      </c>
      <c r="I27">
        <v>96.16</v>
      </c>
      <c r="J27">
        <v>99.31</v>
      </c>
      <c r="K27">
        <v>104.45</v>
      </c>
      <c r="L27">
        <v>105.2</v>
      </c>
      <c r="M27">
        <v>107.5</v>
      </c>
      <c r="N27">
        <v>108.35</v>
      </c>
      <c r="O27">
        <v>106.3</v>
      </c>
      <c r="P27">
        <v>108.9</v>
      </c>
      <c r="Q27">
        <v>113.05</v>
      </c>
      <c r="R27">
        <v>109.25</v>
      </c>
      <c r="S27">
        <v>114</v>
      </c>
      <c r="T27">
        <v>108.75</v>
      </c>
      <c r="U27">
        <v>111.55</v>
      </c>
      <c r="V27">
        <v>108.85</v>
      </c>
      <c r="W27">
        <v>113.35</v>
      </c>
      <c r="X27">
        <v>111.15</v>
      </c>
      <c r="Y27">
        <v>108.75</v>
      </c>
      <c r="Z27">
        <v>107.9</v>
      </c>
      <c r="AA27">
        <v>106.25</v>
      </c>
      <c r="AB27">
        <v>112.95</v>
      </c>
      <c r="AC27">
        <v>107.15</v>
      </c>
      <c r="AD27">
        <v>111.6</v>
      </c>
      <c r="AE27">
        <v>119.15</v>
      </c>
      <c r="AF27">
        <v>118.65</v>
      </c>
      <c r="AG27">
        <v>116.6</v>
      </c>
      <c r="AH27">
        <v>115.9</v>
      </c>
      <c r="AI27">
        <v>113.6</v>
      </c>
      <c r="AJ27">
        <v>104.3</v>
      </c>
      <c r="AK27">
        <v>106.85</v>
      </c>
      <c r="AL27">
        <v>107.45</v>
      </c>
      <c r="AM27">
        <v>107.3</v>
      </c>
      <c r="AN27">
        <v>106.25</v>
      </c>
      <c r="AO27">
        <v>108.95</v>
      </c>
      <c r="AP27">
        <v>107.2</v>
      </c>
      <c r="AQ27">
        <v>107.4</v>
      </c>
      <c r="AR27">
        <v>110.1</v>
      </c>
      <c r="AS27">
        <v>116.45</v>
      </c>
      <c r="AT27">
        <v>119.6</v>
      </c>
      <c r="AU27">
        <v>121.8</v>
      </c>
      <c r="AV27">
        <v>119.6</v>
      </c>
      <c r="AW27">
        <v>121.95</v>
      </c>
      <c r="AX27">
        <v>123.35</v>
      </c>
      <c r="AY27">
        <v>116.25</v>
      </c>
      <c r="AZ27">
        <v>113.85</v>
      </c>
      <c r="BA27">
        <v>115.05</v>
      </c>
      <c r="BB27">
        <v>114.5</v>
      </c>
      <c r="BC27">
        <v>115.05</v>
      </c>
      <c r="BD27">
        <v>110.95</v>
      </c>
      <c r="BE27">
        <v>107.75</v>
      </c>
      <c r="BF27">
        <v>111.25</v>
      </c>
      <c r="BG27">
        <v>114.35</v>
      </c>
      <c r="BH27">
        <v>107.75</v>
      </c>
      <c r="BI27">
        <v>104.1</v>
      </c>
      <c r="BJ27">
        <v>109.35</v>
      </c>
      <c r="BK27">
        <v>109</v>
      </c>
      <c r="BL27">
        <v>109.5</v>
      </c>
      <c r="BM27">
        <v>111.9</v>
      </c>
      <c r="BN27">
        <v>108.85</v>
      </c>
      <c r="BO27">
        <v>105.55</v>
      </c>
      <c r="BP27">
        <v>106.75</v>
      </c>
      <c r="BQ27">
        <v>107.45</v>
      </c>
      <c r="BR27">
        <v>108.4</v>
      </c>
      <c r="BS27">
        <v>115.5</v>
      </c>
      <c r="BT27">
        <v>113.05</v>
      </c>
      <c r="BU27">
        <v>112.25</v>
      </c>
      <c r="BV27">
        <v>113</v>
      </c>
      <c r="BW27">
        <v>114.55</v>
      </c>
      <c r="BX27">
        <v>118.25</v>
      </c>
      <c r="BY27">
        <v>117.65</v>
      </c>
      <c r="BZ27">
        <v>116.1</v>
      </c>
      <c r="CA27">
        <v>110.35</v>
      </c>
      <c r="CB27">
        <v>115</v>
      </c>
      <c r="CC27">
        <v>119.55</v>
      </c>
      <c r="CD27">
        <v>118.6</v>
      </c>
      <c r="CE27">
        <v>121.75</v>
      </c>
      <c r="CF27">
        <v>122.15</v>
      </c>
      <c r="CG27">
        <v>114.55</v>
      </c>
      <c r="CH27">
        <v>114</v>
      </c>
      <c r="CI27">
        <v>115.25</v>
      </c>
      <c r="CJ27">
        <v>112.15</v>
      </c>
      <c r="CK27">
        <v>112.95</v>
      </c>
      <c r="CL27">
        <v>116.45</v>
      </c>
      <c r="CM27">
        <v>115.85</v>
      </c>
      <c r="CN27">
        <v>113.45</v>
      </c>
      <c r="CO27">
        <v>118.4</v>
      </c>
      <c r="CP27">
        <v>114.8</v>
      </c>
      <c r="CQ27">
        <v>111.5</v>
      </c>
      <c r="CR27">
        <v>111.2</v>
      </c>
      <c r="CS27">
        <v>104.9</v>
      </c>
      <c r="CT27">
        <v>103.05</v>
      </c>
      <c r="CU27">
        <v>101</v>
      </c>
      <c r="CV27">
        <v>100.5</v>
      </c>
      <c r="CW27">
        <v>101.95</v>
      </c>
      <c r="CX27">
        <v>99.01</v>
      </c>
      <c r="CY27">
        <v>97.97</v>
      </c>
      <c r="CZ27">
        <v>103.7</v>
      </c>
      <c r="DA27">
        <v>105.25</v>
      </c>
      <c r="DB27">
        <v>105.45</v>
      </c>
      <c r="DC27">
        <v>107.35</v>
      </c>
      <c r="DD27">
        <v>105.8</v>
      </c>
      <c r="DE27">
        <v>102.1</v>
      </c>
      <c r="DF27">
        <v>110.25</v>
      </c>
      <c r="DG27">
        <v>109.25</v>
      </c>
      <c r="DH27">
        <v>108.55</v>
      </c>
      <c r="DI27">
        <v>108.55</v>
      </c>
      <c r="DJ27">
        <v>107.75</v>
      </c>
      <c r="DK27">
        <v>108.75</v>
      </c>
      <c r="DL27">
        <v>108.9</v>
      </c>
      <c r="DM27">
        <v>111.85</v>
      </c>
      <c r="DN27">
        <v>112.45</v>
      </c>
      <c r="DO27">
        <v>113.55</v>
      </c>
      <c r="DP27">
        <v>113.9</v>
      </c>
      <c r="DQ27">
        <v>112.45</v>
      </c>
      <c r="DR27">
        <v>114.85</v>
      </c>
      <c r="DS27">
        <v>112.75</v>
      </c>
      <c r="DT27">
        <v>118.95</v>
      </c>
      <c r="DU27">
        <v>120.25</v>
      </c>
      <c r="DV27">
        <v>120.15</v>
      </c>
      <c r="DW27">
        <v>118.75</v>
      </c>
      <c r="DX27">
        <v>120</v>
      </c>
      <c r="DY27">
        <v>119.2</v>
      </c>
      <c r="DZ27">
        <v>118.25</v>
      </c>
      <c r="EA27">
        <v>120.75</v>
      </c>
      <c r="EB27">
        <v>118.25</v>
      </c>
      <c r="EC27">
        <v>111.4</v>
      </c>
      <c r="ED27">
        <v>112.4</v>
      </c>
      <c r="EE27">
        <v>114.7</v>
      </c>
      <c r="EF27">
        <v>114.1</v>
      </c>
      <c r="EG27">
        <v>111.6</v>
      </c>
      <c r="EH27">
        <v>107</v>
      </c>
      <c r="EI27">
        <v>105</v>
      </c>
      <c r="EJ27">
        <v>104.6</v>
      </c>
      <c r="EK27">
        <v>105.05</v>
      </c>
      <c r="EL27">
        <v>106.5</v>
      </c>
      <c r="EM27">
        <v>109.6</v>
      </c>
      <c r="EN27">
        <v>106.1</v>
      </c>
      <c r="EO27">
        <v>103.85</v>
      </c>
      <c r="EP27">
        <v>104.75</v>
      </c>
      <c r="EQ27">
        <v>105</v>
      </c>
      <c r="ER27">
        <v>101.9</v>
      </c>
      <c r="ES27">
        <v>101.05</v>
      </c>
      <c r="ET27">
        <v>107.3</v>
      </c>
      <c r="EU27">
        <v>108</v>
      </c>
      <c r="EV27">
        <v>105.4</v>
      </c>
      <c r="EW27">
        <v>106.6</v>
      </c>
      <c r="EX27">
        <v>108.2</v>
      </c>
      <c r="EY27">
        <v>107.7</v>
      </c>
      <c r="EZ27">
        <v>114.35</v>
      </c>
      <c r="FA27">
        <v>112.45</v>
      </c>
      <c r="FB27">
        <v>115.25</v>
      </c>
      <c r="FC27">
        <v>114.95</v>
      </c>
      <c r="FD27">
        <v>114.35</v>
      </c>
      <c r="FE27">
        <v>112.2</v>
      </c>
      <c r="FF27">
        <v>112.05</v>
      </c>
      <c r="FG27">
        <v>114</v>
      </c>
      <c r="FH27">
        <v>111.05</v>
      </c>
      <c r="FI27">
        <v>106.25</v>
      </c>
      <c r="FJ27">
        <v>111</v>
      </c>
      <c r="FK27">
        <v>109.85</v>
      </c>
      <c r="FL27">
        <v>112.5</v>
      </c>
      <c r="FM27">
        <v>112.85</v>
      </c>
      <c r="FN27">
        <v>111.5</v>
      </c>
      <c r="FO27">
        <v>107.7</v>
      </c>
      <c r="FP27">
        <v>109.6</v>
      </c>
      <c r="FQ27">
        <v>112.4</v>
      </c>
      <c r="FR27">
        <v>113.4</v>
      </c>
      <c r="FS27">
        <v>114.45</v>
      </c>
      <c r="FT27" s="4">
        <v>112.3</v>
      </c>
      <c r="FU27">
        <v>8.2349561322899913E-3</v>
      </c>
      <c r="FV27">
        <v>8.4796223706661809E-3</v>
      </c>
      <c r="FW27">
        <v>8.6096447526407306E-3</v>
      </c>
      <c r="FX27">
        <v>8.2806240645373966E-3</v>
      </c>
      <c r="FY27">
        <v>8.3129256738695527E-3</v>
      </c>
      <c r="FZ27">
        <v>7.9429020541674344E-3</v>
      </c>
      <c r="GA27">
        <v>7.851964659769008E-3</v>
      </c>
      <c r="GB27">
        <v>8.003023613555307E-3</v>
      </c>
      <c r="GC27">
        <v>8.1568621237043254E-3</v>
      </c>
      <c r="GD27">
        <v>8.1639276013051685E-3</v>
      </c>
      <c r="GE27">
        <v>8.2444639784621139E-3</v>
      </c>
      <c r="GF27">
        <v>8.1727536164353867E-3</v>
      </c>
      <c r="GG27">
        <v>8.1229828705196624E-3</v>
      </c>
      <c r="GH27">
        <v>8.2302268213087851E-3</v>
      </c>
      <c r="GI27">
        <v>8.3099502177835585E-3</v>
      </c>
      <c r="GJ27">
        <v>8.3330532889058437E-3</v>
      </c>
      <c r="GK27">
        <v>8.6063664783130669E-3</v>
      </c>
      <c r="GL27">
        <v>8.4563675323021704E-3</v>
      </c>
      <c r="GM27">
        <v>8.5829799534115764E-3</v>
      </c>
      <c r="GN27">
        <v>8.5584555451981084E-3</v>
      </c>
      <c r="GO27">
        <v>8.6436399752868927E-3</v>
      </c>
      <c r="GP27">
        <v>8.7159368952493283E-3</v>
      </c>
      <c r="GQ27">
        <v>8.6772313345034741E-3</v>
      </c>
      <c r="GR27">
        <v>8.6198186375258026E-3</v>
      </c>
      <c r="GS27">
        <v>8.5873663118099085E-3</v>
      </c>
      <c r="GT27">
        <v>8.7240577983515605E-3</v>
      </c>
      <c r="GU27">
        <v>8.6981856871784936E-3</v>
      </c>
      <c r="GV27">
        <v>8.8307669917787723E-3</v>
      </c>
      <c r="GW27">
        <v>9.0606396606762087E-3</v>
      </c>
      <c r="GX27">
        <v>9.1970004440300769E-3</v>
      </c>
      <c r="GY27">
        <v>9.0318197162409207E-3</v>
      </c>
      <c r="GZ27">
        <v>8.8740837883863818E-3</v>
      </c>
      <c r="HA27">
        <v>9.0611433027798401E-3</v>
      </c>
      <c r="HB27">
        <v>8.9448893547851675E-3</v>
      </c>
      <c r="HC27">
        <v>9.0365327388109203E-3</v>
      </c>
      <c r="HD27">
        <v>9.3739182349276556E-3</v>
      </c>
      <c r="HE27">
        <v>9.3275832277986363E-3</v>
      </c>
      <c r="HF27">
        <v>9.2751613174567663E-3</v>
      </c>
      <c r="HG27">
        <v>9.6423916883384853E-3</v>
      </c>
      <c r="HH27">
        <v>9.5660888051500668E-3</v>
      </c>
      <c r="HI27">
        <v>9.1109226434917638E-3</v>
      </c>
      <c r="HJ27">
        <v>9.294549746702567E-3</v>
      </c>
      <c r="HK27">
        <v>9.3405426393340027E-3</v>
      </c>
      <c r="HL27">
        <v>9.6044415112543063E-3</v>
      </c>
      <c r="HM27">
        <v>9.651366207642004E-3</v>
      </c>
      <c r="HN27">
        <v>9.7287162054001449E-3</v>
      </c>
      <c r="HO27">
        <v>9.6401813647743299E-3</v>
      </c>
      <c r="HP27">
        <v>9.6425450069019432E-3</v>
      </c>
      <c r="HQ27">
        <v>9.5072200907093275E-3</v>
      </c>
      <c r="HR27">
        <v>9.6727957885497529E-3</v>
      </c>
      <c r="HS27">
        <v>9.5973924844052032E-3</v>
      </c>
      <c r="HT27">
        <v>9.503451439684776E-3</v>
      </c>
      <c r="HU27">
        <v>9.5953913592202907E-3</v>
      </c>
      <c r="HV27">
        <v>9.9121370676022013E-3</v>
      </c>
      <c r="HW27">
        <v>9.8790109595985418E-3</v>
      </c>
      <c r="HX27">
        <v>9.9186620886367958E-3</v>
      </c>
      <c r="HY27">
        <v>1.0072200738736395E-2</v>
      </c>
      <c r="HZ27">
        <v>1.0029983496817109E-2</v>
      </c>
      <c r="IA27">
        <v>1.0114528184685105E-2</v>
      </c>
      <c r="IB27">
        <v>1.017820025185597E-2</v>
      </c>
      <c r="IC27">
        <v>9.992472804888056E-3</v>
      </c>
      <c r="ID27">
        <v>9.7012040492561492E-3</v>
      </c>
      <c r="IE27">
        <v>9.8188145964075921E-3</v>
      </c>
      <c r="IF27">
        <v>9.5701911789262475E-3</v>
      </c>
      <c r="IG27">
        <v>9.4765656739554463E-3</v>
      </c>
      <c r="IH27">
        <v>9.6623788157668943E-3</v>
      </c>
      <c r="II27">
        <v>9.8644575056005095E-3</v>
      </c>
      <c r="IJ27">
        <v>9.5234674707615381E-3</v>
      </c>
      <c r="IK27">
        <v>9.8919366628729723E-3</v>
      </c>
      <c r="IL27">
        <v>1.0026608448164602E-2</v>
      </c>
      <c r="IM27">
        <v>1.0228492325378953E-2</v>
      </c>
      <c r="IN27">
        <v>1.0199059612355288E-2</v>
      </c>
      <c r="IO27">
        <v>1.033185317546134E-2</v>
      </c>
      <c r="IP27">
        <v>1.0261967838911364E-2</v>
      </c>
      <c r="IQ27">
        <v>1.044864679278462E-2</v>
      </c>
      <c r="IR27">
        <v>1.0666935007938553E-2</v>
      </c>
      <c r="IS27">
        <v>1.0351715548399925E-2</v>
      </c>
      <c r="IT27">
        <v>1.1014084610592093E-2</v>
      </c>
      <c r="IU27">
        <v>1.0992639837100087E-2</v>
      </c>
      <c r="IV27">
        <v>1.1070857741095294E-2</v>
      </c>
      <c r="IW27">
        <v>1.095288443595928E-2</v>
      </c>
      <c r="IX27">
        <v>1.0933008845553394E-2</v>
      </c>
      <c r="IY27">
        <v>1.0135422055039787E-2</v>
      </c>
      <c r="IZ27">
        <v>1.0125683328294758E-2</v>
      </c>
      <c r="JA27">
        <v>1.0010674420361224E-2</v>
      </c>
      <c r="JB27">
        <v>9.9678277629884349E-3</v>
      </c>
      <c r="JC27">
        <v>9.9215220411319124E-3</v>
      </c>
      <c r="JD27">
        <v>1.002562139796479E-2</v>
      </c>
      <c r="JE27">
        <v>1.0082570479619015E-2</v>
      </c>
      <c r="JF27">
        <v>1.021715145078613E-2</v>
      </c>
      <c r="JG27">
        <v>1.0313788861185868E-2</v>
      </c>
      <c r="JH27">
        <v>1.0091190699682175E-2</v>
      </c>
      <c r="JI27">
        <v>9.8309480795177508E-3</v>
      </c>
      <c r="JJ27">
        <v>9.5074092889811425E-3</v>
      </c>
      <c r="JK27">
        <v>8.8268487113027146E-3</v>
      </c>
      <c r="JL27">
        <v>8.7100307639424862E-3</v>
      </c>
      <c r="JM27">
        <v>8.9012388646510752E-3</v>
      </c>
      <c r="JN27">
        <v>8.6872411731747628E-3</v>
      </c>
      <c r="JO27">
        <v>8.8375157767213598E-3</v>
      </c>
      <c r="JP27">
        <v>8.4804643458176402E-3</v>
      </c>
      <c r="JQ27">
        <v>8.4971512705000422E-3</v>
      </c>
      <c r="JR27">
        <v>8.5047742799620359E-3</v>
      </c>
      <c r="JS27">
        <v>8.4697301835717012E-3</v>
      </c>
      <c r="JT27">
        <v>8.4653017333207858E-3</v>
      </c>
      <c r="JU27">
        <v>8.5668503013841251E-3</v>
      </c>
      <c r="JV27">
        <v>8.3808745168481649E-3</v>
      </c>
      <c r="JW27">
        <v>8.0908969436145096E-3</v>
      </c>
      <c r="JX27">
        <v>8.8007810434882362E-3</v>
      </c>
      <c r="JY27">
        <v>8.7233445343602965E-3</v>
      </c>
      <c r="JZ27">
        <v>8.7400189147558757E-3</v>
      </c>
      <c r="KA27">
        <v>8.7354253620398857E-3</v>
      </c>
      <c r="KB27">
        <v>8.5706494334096082E-3</v>
      </c>
      <c r="KC27">
        <v>8.6549833437686331E-3</v>
      </c>
      <c r="KD27">
        <v>8.4362207330815012E-3</v>
      </c>
      <c r="KE27">
        <v>8.6402683584967058E-3</v>
      </c>
      <c r="KF27">
        <v>8.589331741461979E-3</v>
      </c>
      <c r="KG27">
        <v>8.6950463576420649E-3</v>
      </c>
      <c r="KH27">
        <v>8.5827670694782632E-3</v>
      </c>
      <c r="KI27">
        <v>8.4420337235632595E-3</v>
      </c>
      <c r="KJ27">
        <v>8.7256214967962927E-3</v>
      </c>
      <c r="KK27">
        <v>8.5926528333168956E-3</v>
      </c>
      <c r="KL27">
        <v>8.770756366528033E-3</v>
      </c>
      <c r="KM27">
        <v>8.6090083809508243E-3</v>
      </c>
      <c r="KN27">
        <v>8.6449514897846361E-3</v>
      </c>
      <c r="KO27">
        <v>8.6771705380224214E-3</v>
      </c>
      <c r="KP27">
        <v>8.7828747091382164E-3</v>
      </c>
      <c r="KQ27">
        <v>8.6939927014826664E-3</v>
      </c>
      <c r="KR27">
        <v>8.6561160068099365E-3</v>
      </c>
      <c r="KS27">
        <v>8.9352839744792512E-3</v>
      </c>
      <c r="KT27">
        <v>8.7570656698601826E-3</v>
      </c>
      <c r="KU27">
        <v>8.5076224625706357E-3</v>
      </c>
      <c r="KV27">
        <v>8.5442504561523188E-3</v>
      </c>
      <c r="KW27">
        <v>8.5583915730101622E-3</v>
      </c>
      <c r="KX27">
        <v>8.6861728557539875E-3</v>
      </c>
      <c r="KY27">
        <v>8.4540448329478851E-3</v>
      </c>
      <c r="KZ27">
        <v>7.9917727955509683E-3</v>
      </c>
      <c r="LA27">
        <v>8.0750401131469019E-3</v>
      </c>
      <c r="LB27">
        <v>7.9539235534386628E-3</v>
      </c>
      <c r="LC27">
        <v>8.0054044384541157E-3</v>
      </c>
      <c r="LD27">
        <v>8.104025324419048E-3</v>
      </c>
      <c r="LE27">
        <v>8.3301069694078599E-3</v>
      </c>
      <c r="LF27">
        <v>7.9114317737901414E-3</v>
      </c>
      <c r="LG27">
        <v>7.704783848639386E-3</v>
      </c>
      <c r="LH27">
        <v>7.6548872212140731E-3</v>
      </c>
      <c r="LI27">
        <v>7.6537212695152769E-3</v>
      </c>
      <c r="LJ27">
        <v>7.4031647426767381E-3</v>
      </c>
      <c r="LK27">
        <v>7.3457500243179659E-3</v>
      </c>
      <c r="LL27">
        <v>7.7020684135404383E-3</v>
      </c>
      <c r="LM27">
        <v>7.6717837113432887E-3</v>
      </c>
      <c r="LN27">
        <v>7.6994500325190136E-3</v>
      </c>
      <c r="LO27">
        <v>7.8886792799480032E-3</v>
      </c>
      <c r="LP27">
        <v>7.9318357919221302E-3</v>
      </c>
      <c r="LQ27">
        <v>8.0185375408118025E-3</v>
      </c>
      <c r="LR27">
        <v>8.3672671254990463E-3</v>
      </c>
      <c r="LS27">
        <v>8.3062672146913732E-3</v>
      </c>
      <c r="LT27">
        <v>8.5323473975845599E-3</v>
      </c>
      <c r="LU27">
        <v>8.6392194458160872E-3</v>
      </c>
      <c r="LV27">
        <v>8.3597378037284353E-3</v>
      </c>
      <c r="LW27">
        <v>8.208234672879235E-3</v>
      </c>
      <c r="LX27">
        <v>8.1176906616951001E-3</v>
      </c>
      <c r="LY27">
        <v>8.2652227729609149E-3</v>
      </c>
      <c r="LZ27">
        <v>8.3316302573568767E-3</v>
      </c>
      <c r="MA27">
        <v>8.4453868127749385E-3</v>
      </c>
      <c r="MB27">
        <v>8.5653028037201429E-3</v>
      </c>
      <c r="MC27">
        <v>8.4474126208793666E-3</v>
      </c>
      <c r="MD27">
        <v>8.9359323286942512E-3</v>
      </c>
      <c r="ME27">
        <v>8.7011146602761092E-3</v>
      </c>
      <c r="MF27">
        <v>8.544503547966863E-3</v>
      </c>
      <c r="MG27">
        <v>8.5904390284699504E-3</v>
      </c>
      <c r="MH27">
        <v>8.5680339961965168E-3</v>
      </c>
      <c r="MI27">
        <v>8.6581564319138573E-3</v>
      </c>
      <c r="MJ27">
        <v>8.649323307482271E-3</v>
      </c>
      <c r="MK27">
        <v>8.6171913186856072E-3</v>
      </c>
      <c r="ML27">
        <v>8.3923946788428058E-3</v>
      </c>
      <c r="MN27" s="5">
        <f t="shared" si="0"/>
        <v>8.952077832992119E-3</v>
      </c>
    </row>
    <row r="28" spans="1:353" x14ac:dyDescent="0.2">
      <c r="A28" t="s">
        <v>96</v>
      </c>
      <c r="B28" t="s">
        <v>41</v>
      </c>
      <c r="C28">
        <v>42.534999999999997</v>
      </c>
      <c r="D28">
        <v>43.555</v>
      </c>
      <c r="E28">
        <v>48.314999999999998</v>
      </c>
      <c r="F28">
        <v>49.26</v>
      </c>
      <c r="G28">
        <v>50.76</v>
      </c>
      <c r="H28">
        <v>48.08</v>
      </c>
      <c r="I28">
        <v>47.59</v>
      </c>
      <c r="J28">
        <v>47.68</v>
      </c>
      <c r="K28">
        <v>51.18</v>
      </c>
      <c r="L28">
        <v>51.8</v>
      </c>
      <c r="M28">
        <v>54.6</v>
      </c>
      <c r="N28">
        <v>55.51</v>
      </c>
      <c r="O28">
        <v>55.43</v>
      </c>
      <c r="P28">
        <v>55</v>
      </c>
      <c r="Q28">
        <v>57.47</v>
      </c>
      <c r="R28">
        <v>54.04</v>
      </c>
      <c r="S28">
        <v>53.96</v>
      </c>
      <c r="T28">
        <v>53.43</v>
      </c>
      <c r="U28">
        <v>55.09</v>
      </c>
      <c r="V28">
        <v>54.58</v>
      </c>
      <c r="W28">
        <v>57.47</v>
      </c>
      <c r="X28">
        <v>57.93</v>
      </c>
      <c r="Y28">
        <v>55.95</v>
      </c>
      <c r="Z28">
        <v>55.67</v>
      </c>
      <c r="AA28">
        <v>56.36</v>
      </c>
      <c r="AB28">
        <v>59.31</v>
      </c>
      <c r="AC28">
        <v>57.86</v>
      </c>
      <c r="AD28">
        <v>60.85</v>
      </c>
      <c r="AE28">
        <v>63.59</v>
      </c>
      <c r="AF28">
        <v>62.54</v>
      </c>
      <c r="AG28">
        <v>62.83</v>
      </c>
      <c r="AH28">
        <v>63.46</v>
      </c>
      <c r="AI28">
        <v>65.39</v>
      </c>
      <c r="AJ28">
        <v>60.6</v>
      </c>
      <c r="AK28">
        <v>62.59</v>
      </c>
      <c r="AL28">
        <v>62.61</v>
      </c>
      <c r="AM28">
        <v>63.2</v>
      </c>
      <c r="AN28">
        <v>64.260000000000005</v>
      </c>
      <c r="AO28">
        <v>63.6</v>
      </c>
      <c r="AP28">
        <v>58.27</v>
      </c>
      <c r="AQ28">
        <v>57.67</v>
      </c>
      <c r="AR28">
        <v>59.27</v>
      </c>
      <c r="AS28">
        <v>63.29</v>
      </c>
      <c r="AT28">
        <v>66.75</v>
      </c>
      <c r="AU28">
        <v>67.94</v>
      </c>
      <c r="AV28">
        <v>67.42</v>
      </c>
      <c r="AW28">
        <v>68.540000000000006</v>
      </c>
      <c r="AX28">
        <v>69.59</v>
      </c>
      <c r="AY28">
        <v>64.69</v>
      </c>
      <c r="AZ28">
        <v>63.26</v>
      </c>
      <c r="BA28">
        <v>64.86</v>
      </c>
      <c r="BB28">
        <v>64.790000000000006</v>
      </c>
      <c r="BC28">
        <v>65.97</v>
      </c>
      <c r="BD28">
        <v>60.87</v>
      </c>
      <c r="BE28">
        <v>58.36</v>
      </c>
      <c r="BF28">
        <v>59.66</v>
      </c>
      <c r="BG28">
        <v>60.94</v>
      </c>
      <c r="BH28">
        <v>54.83</v>
      </c>
      <c r="BI28">
        <v>53.82</v>
      </c>
      <c r="BJ28">
        <v>56.75</v>
      </c>
      <c r="BK28">
        <v>61.56</v>
      </c>
      <c r="BL28">
        <v>60.35</v>
      </c>
      <c r="BM28">
        <v>62.15</v>
      </c>
      <c r="BN28">
        <v>61.83</v>
      </c>
      <c r="BO28">
        <v>61.77</v>
      </c>
      <c r="BP28">
        <v>62.87</v>
      </c>
      <c r="BQ28">
        <v>63.36</v>
      </c>
      <c r="BR28">
        <v>64.41</v>
      </c>
      <c r="BS28">
        <v>65.260000000000005</v>
      </c>
      <c r="BT28">
        <v>63.52</v>
      </c>
      <c r="BU28">
        <v>63.12</v>
      </c>
      <c r="BV28">
        <v>64.150000000000006</v>
      </c>
      <c r="BW28">
        <v>64.989999999999995</v>
      </c>
      <c r="BX28">
        <v>68.03</v>
      </c>
      <c r="BY28">
        <v>66.319999999999993</v>
      </c>
      <c r="BZ28">
        <v>64</v>
      </c>
      <c r="CA28">
        <v>62.03</v>
      </c>
      <c r="CB28">
        <v>63.64</v>
      </c>
      <c r="CC28">
        <v>66.23</v>
      </c>
      <c r="CD28">
        <v>66.41</v>
      </c>
      <c r="CE28">
        <v>66.92</v>
      </c>
      <c r="CF28">
        <v>67.150000000000006</v>
      </c>
      <c r="CG28">
        <v>66.790000000000006</v>
      </c>
      <c r="CH28">
        <v>67.209999999999994</v>
      </c>
      <c r="CI28">
        <v>68.67</v>
      </c>
      <c r="CJ28">
        <v>66.05</v>
      </c>
      <c r="CK28">
        <v>65.45</v>
      </c>
      <c r="CL28">
        <v>65.900000000000006</v>
      </c>
      <c r="CM28">
        <v>69.31</v>
      </c>
      <c r="CN28">
        <v>69.16</v>
      </c>
      <c r="CO28">
        <v>72.77</v>
      </c>
      <c r="CP28">
        <v>71.010000000000005</v>
      </c>
      <c r="CQ28">
        <v>69.53</v>
      </c>
      <c r="CR28">
        <v>69.86</v>
      </c>
      <c r="CS28">
        <v>69.97</v>
      </c>
      <c r="CT28">
        <v>67.48</v>
      </c>
      <c r="CU28">
        <v>64.900000000000006</v>
      </c>
      <c r="CV28">
        <v>68.02</v>
      </c>
      <c r="CW28">
        <v>66.92</v>
      </c>
      <c r="CX28">
        <v>67.12</v>
      </c>
      <c r="CY28">
        <v>66.98</v>
      </c>
      <c r="CZ28">
        <v>70.38</v>
      </c>
      <c r="DA28">
        <v>72.069999999999993</v>
      </c>
      <c r="DB28">
        <v>73.540000000000006</v>
      </c>
      <c r="DC28">
        <v>74.260000000000005</v>
      </c>
      <c r="DD28">
        <v>74.88</v>
      </c>
      <c r="DE28">
        <v>73.33</v>
      </c>
      <c r="DF28">
        <v>74.239999999999995</v>
      </c>
      <c r="DG28">
        <v>74.7</v>
      </c>
      <c r="DH28">
        <v>73.81</v>
      </c>
      <c r="DI28">
        <v>74.64</v>
      </c>
      <c r="DJ28">
        <v>75.239999999999995</v>
      </c>
      <c r="DK28">
        <v>75.67</v>
      </c>
      <c r="DL28">
        <v>75.959999999999994</v>
      </c>
      <c r="DM28">
        <v>74.13</v>
      </c>
      <c r="DN28">
        <v>75.400000000000006</v>
      </c>
      <c r="DO28">
        <v>73.81</v>
      </c>
      <c r="DP28">
        <v>75.33</v>
      </c>
      <c r="DQ28">
        <v>74.680000000000007</v>
      </c>
      <c r="DR28">
        <v>74.92</v>
      </c>
      <c r="DS28">
        <v>73.55</v>
      </c>
      <c r="DT28">
        <v>74.41</v>
      </c>
      <c r="DU28">
        <v>78.89</v>
      </c>
      <c r="DV28">
        <v>79.489999999999995</v>
      </c>
      <c r="DW28">
        <v>76.040000000000006</v>
      </c>
      <c r="DX28">
        <v>76.34</v>
      </c>
      <c r="DY28">
        <v>76.81</v>
      </c>
      <c r="DZ28">
        <v>77.760000000000005</v>
      </c>
      <c r="EA28">
        <v>79.34</v>
      </c>
      <c r="EB28">
        <v>78.239999999999995</v>
      </c>
      <c r="EC28">
        <v>75.06</v>
      </c>
      <c r="ED28">
        <v>74.72</v>
      </c>
      <c r="EE28">
        <v>76.23</v>
      </c>
      <c r="EF28">
        <v>73.459999999999994</v>
      </c>
      <c r="EG28">
        <v>72.25</v>
      </c>
      <c r="EH28">
        <v>69.95</v>
      </c>
      <c r="EI28">
        <v>68.349999999999994</v>
      </c>
      <c r="EJ28">
        <v>68.7</v>
      </c>
      <c r="EK28">
        <v>71.09</v>
      </c>
      <c r="EL28">
        <v>71.3</v>
      </c>
      <c r="EM28">
        <v>70.25</v>
      </c>
      <c r="EN28">
        <v>69.91</v>
      </c>
      <c r="EO28">
        <v>67.72</v>
      </c>
      <c r="EP28">
        <v>68.25</v>
      </c>
      <c r="EQ28">
        <v>70.38</v>
      </c>
      <c r="ER28">
        <v>69.45</v>
      </c>
      <c r="ES28">
        <v>71.17</v>
      </c>
      <c r="ET28">
        <v>72.08</v>
      </c>
      <c r="EU28">
        <v>69.77</v>
      </c>
      <c r="EV28">
        <v>68.39</v>
      </c>
      <c r="EW28">
        <v>63.37</v>
      </c>
      <c r="EX28">
        <v>60.76</v>
      </c>
      <c r="EY28">
        <v>60.6</v>
      </c>
      <c r="EZ28">
        <v>66.22</v>
      </c>
      <c r="FA28">
        <v>64.180000000000007</v>
      </c>
      <c r="FB28">
        <v>65.36</v>
      </c>
      <c r="FC28">
        <v>65.069999999999993</v>
      </c>
      <c r="FD28">
        <v>67.06</v>
      </c>
      <c r="FE28">
        <v>65.42</v>
      </c>
      <c r="FF28">
        <v>67.14</v>
      </c>
      <c r="FG28">
        <v>69.66</v>
      </c>
      <c r="FH28">
        <v>66.680000000000007</v>
      </c>
      <c r="FI28">
        <v>61.62</v>
      </c>
      <c r="FJ28">
        <v>63.94</v>
      </c>
      <c r="FK28">
        <v>63.48</v>
      </c>
      <c r="FL28">
        <v>62.9</v>
      </c>
      <c r="FM28">
        <v>65.900000000000006</v>
      </c>
      <c r="FN28">
        <v>63.92</v>
      </c>
      <c r="FO28">
        <v>60.74</v>
      </c>
      <c r="FP28">
        <v>62.06</v>
      </c>
      <c r="FQ28">
        <v>63.38</v>
      </c>
      <c r="FR28">
        <v>64.06</v>
      </c>
      <c r="FS28">
        <v>65.7</v>
      </c>
      <c r="FT28" s="4">
        <v>62.38</v>
      </c>
      <c r="FU28">
        <v>9.6907392577310434E-3</v>
      </c>
      <c r="FV28">
        <v>1.0167668862462486E-2</v>
      </c>
      <c r="FW28">
        <v>1.0686261831136518E-2</v>
      </c>
      <c r="FX28">
        <v>1.0299584045812592E-2</v>
      </c>
      <c r="FY28">
        <v>1.068365151503561E-2</v>
      </c>
      <c r="FZ28">
        <v>9.9886038543681287E-3</v>
      </c>
      <c r="GA28">
        <v>9.7503729759482339E-3</v>
      </c>
      <c r="GB28">
        <v>9.6409316879042615E-3</v>
      </c>
      <c r="GC28">
        <v>1.0030124350629241E-2</v>
      </c>
      <c r="GD28">
        <v>1.0088024441525669E-2</v>
      </c>
      <c r="GE28">
        <v>1.0506428726661736E-2</v>
      </c>
      <c r="GF28">
        <v>1.0505560630915642E-2</v>
      </c>
      <c r="GG28">
        <v>1.0627611422005662E-2</v>
      </c>
      <c r="GH28">
        <v>1.044480825888742E-2</v>
      </c>
      <c r="GI28">
        <v>1.0615071169221117E-2</v>
      </c>
      <c r="GJ28">
        <v>1.0357427727359902E-2</v>
      </c>
      <c r="GK28">
        <v>1.0233973626285033E-2</v>
      </c>
      <c r="GL28">
        <v>1.043924591122194E-2</v>
      </c>
      <c r="GM28">
        <v>1.0650516398846408E-2</v>
      </c>
      <c r="GN28">
        <v>1.0782758204958979E-2</v>
      </c>
      <c r="GO28">
        <v>1.1010410325820435E-2</v>
      </c>
      <c r="GP28">
        <v>1.1417401014201141E-2</v>
      </c>
      <c r="GQ28">
        <v>1.1220471772084089E-2</v>
      </c>
      <c r="GR28">
        <v>1.1177817672000517E-2</v>
      </c>
      <c r="GS28">
        <v>1.1448831170614704E-2</v>
      </c>
      <c r="GT28">
        <v>1.1513817446355172E-2</v>
      </c>
      <c r="GU28">
        <v>1.1813022113617852E-2</v>
      </c>
      <c r="GV28">
        <v>1.2107556366557762E-2</v>
      </c>
      <c r="GW28">
        <v>1.2159488973469091E-2</v>
      </c>
      <c r="GX28">
        <v>1.2189840632408929E-2</v>
      </c>
      <c r="GY28">
        <v>1.2237859287970545E-2</v>
      </c>
      <c r="GZ28">
        <v>1.223216662373177E-2</v>
      </c>
      <c r="HA28">
        <v>1.3130438696140676E-2</v>
      </c>
      <c r="HB28">
        <v>1.3083577766890359E-2</v>
      </c>
      <c r="HC28">
        <v>1.3325867260742334E-2</v>
      </c>
      <c r="HD28">
        <v>1.3771677616467661E-2</v>
      </c>
      <c r="HE28">
        <v>1.3851564130369974E-2</v>
      </c>
      <c r="HF28">
        <v>1.4143131591778085E-2</v>
      </c>
      <c r="HG28">
        <v>1.4191456756475837E-2</v>
      </c>
      <c r="HH28">
        <v>1.3111246630709256E-2</v>
      </c>
      <c r="HI28">
        <v>1.2334945544163284E-2</v>
      </c>
      <c r="HJ28">
        <v>1.2615520443011714E-2</v>
      </c>
      <c r="HK28">
        <v>1.2799615313914894E-2</v>
      </c>
      <c r="HL28">
        <v>1.3515201468813175E-2</v>
      </c>
      <c r="HM28">
        <v>1.3573295741134249E-2</v>
      </c>
      <c r="HN28">
        <v>1.3827108359638829E-2</v>
      </c>
      <c r="HO28">
        <v>1.3660473807503926E-2</v>
      </c>
      <c r="HP28">
        <v>1.3716069429581179E-2</v>
      </c>
      <c r="HQ28">
        <v>1.3353604336909599E-2</v>
      </c>
      <c r="HR28">
        <v>1.3565910212884964E-2</v>
      </c>
      <c r="HS28">
        <v>1.3656655167568414E-2</v>
      </c>
      <c r="HT28">
        <v>1.3559225312978146E-2</v>
      </c>
      <c r="HU28">
        <v>1.3873101955091198E-2</v>
      </c>
      <c r="HV28">
        <v>1.3710392959223246E-2</v>
      </c>
      <c r="HW28">
        <v>1.3490190419226399E-2</v>
      </c>
      <c r="HX28">
        <v>1.341043707172458E-2</v>
      </c>
      <c r="HY28">
        <v>1.3533099095766827E-2</v>
      </c>
      <c r="HZ28">
        <v>1.2868162827453386E-2</v>
      </c>
      <c r="IA28">
        <v>1.3183413460637771E-2</v>
      </c>
      <c r="IB28">
        <v>1.3317029124544705E-2</v>
      </c>
      <c r="IC28">
        <v>1.422768915086608E-2</v>
      </c>
      <c r="ID28">
        <v>1.3480028393856435E-2</v>
      </c>
      <c r="IE28">
        <v>1.3748714292794548E-2</v>
      </c>
      <c r="IF28">
        <v>1.370488460083496E-2</v>
      </c>
      <c r="IG28">
        <v>1.3981517052108641E-2</v>
      </c>
      <c r="IH28">
        <v>1.434789381181828E-2</v>
      </c>
      <c r="II28">
        <v>1.4664401148257834E-2</v>
      </c>
      <c r="IJ28">
        <v>1.4265976260128365E-2</v>
      </c>
      <c r="IK28">
        <v>1.40905773872275E-2</v>
      </c>
      <c r="IL28">
        <v>1.4202877967640635E-2</v>
      </c>
      <c r="IM28">
        <v>1.4504005647737416E-2</v>
      </c>
      <c r="IN28">
        <v>1.460071229892885E-2</v>
      </c>
      <c r="IO28">
        <v>1.4781733404845019E-2</v>
      </c>
      <c r="IP28">
        <v>1.488763342862783E-2</v>
      </c>
      <c r="IQ28">
        <v>1.4857370331143375E-2</v>
      </c>
      <c r="IR28">
        <v>1.4726943106679363E-2</v>
      </c>
      <c r="IS28">
        <v>1.4573604489620305E-2</v>
      </c>
      <c r="IT28">
        <v>1.5265321131627842E-2</v>
      </c>
      <c r="IU28">
        <v>1.5256385236663601E-2</v>
      </c>
      <c r="IV28">
        <v>1.5527261793429815E-2</v>
      </c>
      <c r="IW28">
        <v>1.5079268762135405E-2</v>
      </c>
      <c r="IX28">
        <v>1.5054178428066009E-2</v>
      </c>
      <c r="IY28">
        <v>1.4802088689549882E-2</v>
      </c>
      <c r="IZ28">
        <v>1.4954731337301979E-2</v>
      </c>
      <c r="JA28">
        <v>1.4941999123371597E-2</v>
      </c>
      <c r="JB28">
        <v>1.4705958140018491E-2</v>
      </c>
      <c r="JC28">
        <v>1.4401939210990278E-2</v>
      </c>
      <c r="JD28">
        <v>1.422042242877123E-2</v>
      </c>
      <c r="JE28">
        <v>1.5118977492925798E-2</v>
      </c>
      <c r="JF28">
        <v>1.5611031811748386E-2</v>
      </c>
      <c r="JG28">
        <v>1.5888035528582412E-2</v>
      </c>
      <c r="JH28">
        <v>1.5652889444234552E-2</v>
      </c>
      <c r="JI28">
        <v>1.5370767924753174E-2</v>
      </c>
      <c r="JJ28">
        <v>1.4975757034375817E-2</v>
      </c>
      <c r="JK28">
        <v>1.4761988739321422E-2</v>
      </c>
      <c r="JL28">
        <v>1.4300445517085153E-2</v>
      </c>
      <c r="JM28">
        <v>1.4341298989033656E-2</v>
      </c>
      <c r="JN28">
        <v>1.4741283633644891E-2</v>
      </c>
      <c r="JO28">
        <v>1.4543929557686436E-2</v>
      </c>
      <c r="JP28">
        <v>1.441369666196495E-2</v>
      </c>
      <c r="JQ28">
        <v>1.456556378822626E-2</v>
      </c>
      <c r="JR28">
        <v>1.4471359521384761E-2</v>
      </c>
      <c r="JS28">
        <v>1.4540456056170771E-2</v>
      </c>
      <c r="JT28">
        <v>1.4801152020387228E-2</v>
      </c>
      <c r="JU28">
        <v>1.4857649517353208E-2</v>
      </c>
      <c r="JV28">
        <v>1.4877600221075721E-2</v>
      </c>
      <c r="JW28">
        <v>1.4552503365990245E-2</v>
      </c>
      <c r="JX28">
        <v>1.4841085850560013E-2</v>
      </c>
      <c r="JY28">
        <v>1.4937134025603793E-2</v>
      </c>
      <c r="JZ28">
        <v>1.5051852941986877E-2</v>
      </c>
      <c r="KA28">
        <v>1.5211720171671021E-2</v>
      </c>
      <c r="KB28">
        <v>1.5156457530990781E-2</v>
      </c>
      <c r="KC28">
        <v>1.5251521531933761E-2</v>
      </c>
      <c r="KD28">
        <v>1.4903708902117311E-2</v>
      </c>
      <c r="KE28">
        <v>1.45035591912266E-2</v>
      </c>
      <c r="KF28">
        <v>1.4586819577816658E-2</v>
      </c>
      <c r="KG28">
        <v>1.4314932915678959E-2</v>
      </c>
      <c r="KH28">
        <v>1.4376756533515689E-2</v>
      </c>
      <c r="KI28">
        <v>1.4200384783332663E-2</v>
      </c>
      <c r="KJ28">
        <v>1.4416881192706869E-2</v>
      </c>
      <c r="KK28">
        <v>1.4197163120146952E-2</v>
      </c>
      <c r="KL28">
        <v>1.3896712917073763E-2</v>
      </c>
      <c r="KM28">
        <v>1.4309397645517691E-2</v>
      </c>
      <c r="KN28">
        <v>1.449047538048678E-2</v>
      </c>
      <c r="KO28">
        <v>1.4077254875242215E-2</v>
      </c>
      <c r="KP28">
        <v>1.415594764908221E-2</v>
      </c>
      <c r="KQ28">
        <v>1.4199610452940593E-2</v>
      </c>
      <c r="KR28">
        <v>1.4427590921959986E-2</v>
      </c>
      <c r="KS28">
        <v>1.4880895451717393E-2</v>
      </c>
      <c r="KT28">
        <v>1.4685946717048631E-2</v>
      </c>
      <c r="KU28">
        <v>1.4540061117126862E-2</v>
      </c>
      <c r="KV28">
        <v>1.4407186423035933E-2</v>
      </c>
      <c r="KW28">
        <v>1.4427441045358256E-2</v>
      </c>
      <c r="KX28">
        <v>1.4184969317746886E-2</v>
      </c>
      <c r="KY28">
        <v>1.3882665418169144E-2</v>
      </c>
      <c r="KZ28">
        <v>1.3252343740472143E-2</v>
      </c>
      <c r="LA28">
        <v>1.3330368677218755E-2</v>
      </c>
      <c r="LB28">
        <v>1.3248134169041401E-2</v>
      </c>
      <c r="LC28">
        <v>1.3738647722041622E-2</v>
      </c>
      <c r="LD28">
        <v>1.3762094606170196E-2</v>
      </c>
      <c r="LE28">
        <v>1.3542423904991257E-2</v>
      </c>
      <c r="LF28">
        <v>1.3221753514482095E-2</v>
      </c>
      <c r="LG28">
        <v>1.2743272180603976E-2</v>
      </c>
      <c r="LH28">
        <v>1.2650202334435111E-2</v>
      </c>
      <c r="LI28">
        <v>1.3014124685985977E-2</v>
      </c>
      <c r="LJ28">
        <v>1.2799642436229709E-2</v>
      </c>
      <c r="LK28">
        <v>1.3124390714433118E-2</v>
      </c>
      <c r="LL28">
        <v>1.3125165419169126E-2</v>
      </c>
      <c r="LM28">
        <v>1.2574100511661777E-2</v>
      </c>
      <c r="LN28">
        <v>1.2674053064123817E-2</v>
      </c>
      <c r="LO28">
        <v>1.1896922313939681E-2</v>
      </c>
      <c r="LP28">
        <v>1.1299729377752829E-2</v>
      </c>
      <c r="LQ28">
        <v>1.1440376702836942E-2</v>
      </c>
      <c r="LR28">
        <v>1.2283149646847692E-2</v>
      </c>
      <c r="LS28">
        <v>1.2017641731209113E-2</v>
      </c>
      <c r="LT28">
        <v>1.2266276226891812E-2</v>
      </c>
      <c r="LU28">
        <v>1.2382593519613266E-2</v>
      </c>
      <c r="LV28">
        <v>1.2410637843074612E-2</v>
      </c>
      <c r="LW28">
        <v>1.2115504781303847E-2</v>
      </c>
      <c r="LX28">
        <v>1.2313344773371168E-2</v>
      </c>
      <c r="LY28">
        <v>1.2785191826380764E-2</v>
      </c>
      <c r="LZ28">
        <v>1.2665758031187638E-2</v>
      </c>
      <c r="MA28">
        <v>1.2400252409167044E-2</v>
      </c>
      <c r="MB28">
        <v>1.2491385125289746E-2</v>
      </c>
      <c r="MC28">
        <v>1.2358870720995561E-2</v>
      </c>
      <c r="MD28">
        <v>1.2649707566174387E-2</v>
      </c>
      <c r="ME28">
        <v>1.2864687834518791E-2</v>
      </c>
      <c r="MF28">
        <v>1.2401929062373251E-2</v>
      </c>
      <c r="MG28">
        <v>1.2266338734609307E-2</v>
      </c>
      <c r="MH28">
        <v>1.2283521990170895E-2</v>
      </c>
      <c r="MI28">
        <v>1.236250991810958E-2</v>
      </c>
      <c r="MJ28">
        <v>1.2372324784823493E-2</v>
      </c>
      <c r="MK28">
        <v>1.2525948131551385E-2</v>
      </c>
      <c r="ML28">
        <v>1.1804478760689859E-2</v>
      </c>
      <c r="MN28" s="5">
        <f t="shared" si="0"/>
        <v>1.3282235044688605E-2</v>
      </c>
    </row>
    <row r="29" spans="1:353" x14ac:dyDescent="0.2">
      <c r="A29" t="s">
        <v>135</v>
      </c>
      <c r="B29" t="s">
        <v>41</v>
      </c>
      <c r="C29">
        <v>75.44</v>
      </c>
      <c r="D29">
        <v>74.88</v>
      </c>
      <c r="E29">
        <v>79.930000000000007</v>
      </c>
      <c r="F29">
        <v>83.58</v>
      </c>
      <c r="G29">
        <v>82</v>
      </c>
      <c r="H29">
        <v>85</v>
      </c>
      <c r="I29">
        <v>86.73</v>
      </c>
      <c r="J29">
        <v>87.39</v>
      </c>
      <c r="K29">
        <v>87.7</v>
      </c>
      <c r="L29">
        <v>87.65</v>
      </c>
      <c r="M29">
        <v>89.83</v>
      </c>
      <c r="N29">
        <v>93.63</v>
      </c>
      <c r="O29">
        <v>91.69</v>
      </c>
      <c r="P29">
        <v>93.73</v>
      </c>
      <c r="Q29">
        <v>98.75</v>
      </c>
      <c r="R29">
        <v>95.65</v>
      </c>
      <c r="S29">
        <v>95.86</v>
      </c>
      <c r="T29">
        <v>91.2</v>
      </c>
      <c r="U29">
        <v>91.69</v>
      </c>
      <c r="V29">
        <v>88.08</v>
      </c>
      <c r="W29">
        <v>92.3</v>
      </c>
      <c r="X29">
        <v>89.15</v>
      </c>
      <c r="Y29">
        <v>89.14</v>
      </c>
      <c r="Z29">
        <v>89.2</v>
      </c>
      <c r="AA29">
        <v>86.42</v>
      </c>
      <c r="AB29">
        <v>92.96</v>
      </c>
      <c r="AC29">
        <v>88.18</v>
      </c>
      <c r="AD29">
        <v>92.47</v>
      </c>
      <c r="AE29">
        <v>99.06</v>
      </c>
      <c r="AF29">
        <v>98.17</v>
      </c>
      <c r="AG29">
        <v>97.97</v>
      </c>
      <c r="AH29">
        <v>98.24</v>
      </c>
      <c r="AI29">
        <v>94.06</v>
      </c>
      <c r="AJ29">
        <v>88.26</v>
      </c>
      <c r="AK29">
        <v>88.44</v>
      </c>
      <c r="AL29">
        <v>87.17</v>
      </c>
      <c r="AM29">
        <v>88.02</v>
      </c>
      <c r="AN29">
        <v>87.88</v>
      </c>
      <c r="AO29">
        <v>87.01</v>
      </c>
      <c r="AP29">
        <v>84.98</v>
      </c>
      <c r="AQ29">
        <v>86.03</v>
      </c>
      <c r="AR29">
        <v>88.71</v>
      </c>
      <c r="AS29">
        <v>92.45</v>
      </c>
      <c r="AT29">
        <v>91.85</v>
      </c>
      <c r="AU29">
        <v>86.9</v>
      </c>
      <c r="AV29">
        <v>80.67</v>
      </c>
      <c r="AW29">
        <v>83.09</v>
      </c>
      <c r="AX29">
        <v>83.83</v>
      </c>
      <c r="AY29">
        <v>79.260000000000005</v>
      </c>
      <c r="AZ29">
        <v>76.42</v>
      </c>
      <c r="BA29">
        <v>78.75</v>
      </c>
      <c r="BB29">
        <v>79.09</v>
      </c>
      <c r="BC29">
        <v>78.599999999999994</v>
      </c>
      <c r="BD29">
        <v>74.67</v>
      </c>
      <c r="BE29">
        <v>71.5</v>
      </c>
      <c r="BF29">
        <v>76.2</v>
      </c>
      <c r="BG29">
        <v>76.55</v>
      </c>
      <c r="BH29">
        <v>71.7</v>
      </c>
      <c r="BI29">
        <v>68.8</v>
      </c>
      <c r="BJ29">
        <v>70.349999999999994</v>
      </c>
      <c r="BK29">
        <v>73.7</v>
      </c>
      <c r="BL29">
        <v>72.430000000000007</v>
      </c>
      <c r="BM29">
        <v>73.959999999999994</v>
      </c>
      <c r="BN29">
        <v>70.73</v>
      </c>
      <c r="BO29">
        <v>69.02</v>
      </c>
      <c r="BP29">
        <v>70.75</v>
      </c>
      <c r="BQ29">
        <v>74.569999999999993</v>
      </c>
      <c r="BR29">
        <v>77.45</v>
      </c>
      <c r="BS29">
        <v>78.510000000000005</v>
      </c>
      <c r="BT29">
        <v>72.11</v>
      </c>
      <c r="BU29">
        <v>70.400000000000006</v>
      </c>
      <c r="BV29">
        <v>69.98</v>
      </c>
      <c r="BW29">
        <v>71.180000000000007</v>
      </c>
      <c r="BX29">
        <v>73.8</v>
      </c>
      <c r="BY29">
        <v>72.489999999999995</v>
      </c>
      <c r="BZ29">
        <v>70.44</v>
      </c>
      <c r="CA29">
        <v>67.83</v>
      </c>
      <c r="CB29">
        <v>69.37</v>
      </c>
      <c r="CC29">
        <v>75.02</v>
      </c>
      <c r="CD29">
        <v>74.19</v>
      </c>
      <c r="CE29">
        <v>75.63</v>
      </c>
      <c r="CF29">
        <v>76.599999999999994</v>
      </c>
      <c r="CG29">
        <v>76.150000000000006</v>
      </c>
      <c r="CH29">
        <v>72.53</v>
      </c>
      <c r="CI29">
        <v>71.7</v>
      </c>
      <c r="CJ29">
        <v>69.709999999999994</v>
      </c>
      <c r="CK29">
        <v>69.349999999999994</v>
      </c>
      <c r="CL29">
        <v>70.25</v>
      </c>
      <c r="CM29">
        <v>70.349999999999994</v>
      </c>
      <c r="CN29">
        <v>69.010000000000005</v>
      </c>
      <c r="CO29">
        <v>68.45</v>
      </c>
      <c r="CP29">
        <v>67.64</v>
      </c>
      <c r="CQ29">
        <v>68.8</v>
      </c>
      <c r="CR29">
        <v>68.5</v>
      </c>
      <c r="CS29">
        <v>69.2</v>
      </c>
      <c r="CT29">
        <v>71.430000000000007</v>
      </c>
      <c r="CU29">
        <v>71.56</v>
      </c>
      <c r="CV29">
        <v>76.069999999999993</v>
      </c>
      <c r="CW29">
        <v>76.05</v>
      </c>
      <c r="CX29">
        <v>75.260000000000005</v>
      </c>
      <c r="CY29">
        <v>75.3</v>
      </c>
      <c r="CZ29">
        <v>76.33</v>
      </c>
      <c r="DA29">
        <v>74.39</v>
      </c>
      <c r="DB29">
        <v>75.86</v>
      </c>
      <c r="DC29">
        <v>76.900000000000006</v>
      </c>
      <c r="DD29">
        <v>76.69</v>
      </c>
      <c r="DE29">
        <v>78.069999999999993</v>
      </c>
      <c r="DF29">
        <v>75.62</v>
      </c>
      <c r="DG29">
        <v>74.489999999999995</v>
      </c>
      <c r="DH29">
        <v>75.62</v>
      </c>
      <c r="DI29">
        <v>80.150000000000006</v>
      </c>
      <c r="DJ29">
        <v>81.489999999999995</v>
      </c>
      <c r="DK29">
        <v>80.58</v>
      </c>
      <c r="DL29">
        <v>83.59</v>
      </c>
      <c r="DM29">
        <v>82.24</v>
      </c>
      <c r="DN29">
        <v>82.61</v>
      </c>
      <c r="DO29">
        <v>82.87</v>
      </c>
      <c r="DP29">
        <v>84.62</v>
      </c>
      <c r="DQ29">
        <v>84.65</v>
      </c>
      <c r="DR29">
        <v>85.33</v>
      </c>
      <c r="DS29">
        <v>82.36</v>
      </c>
      <c r="DT29">
        <v>86.61</v>
      </c>
      <c r="DU29">
        <v>89.69</v>
      </c>
      <c r="DV29">
        <v>92.75</v>
      </c>
      <c r="DW29">
        <v>88.38</v>
      </c>
      <c r="DX29">
        <v>87.74</v>
      </c>
      <c r="DY29">
        <v>88.87</v>
      </c>
      <c r="DZ29">
        <v>86.14</v>
      </c>
      <c r="EA29">
        <v>85.06</v>
      </c>
      <c r="EB29">
        <v>87.87</v>
      </c>
      <c r="EC29">
        <v>83.76</v>
      </c>
      <c r="ED29">
        <v>83.66</v>
      </c>
      <c r="EE29">
        <v>84.58</v>
      </c>
      <c r="EF29">
        <v>81.52</v>
      </c>
      <c r="EG29">
        <v>81.59</v>
      </c>
      <c r="EH29">
        <v>81.61</v>
      </c>
      <c r="EI29">
        <v>80.599999999999994</v>
      </c>
      <c r="EJ29">
        <v>82.26</v>
      </c>
      <c r="EK29">
        <v>82.1</v>
      </c>
      <c r="EL29">
        <v>82.71</v>
      </c>
      <c r="EM29">
        <v>82.21</v>
      </c>
      <c r="EN29">
        <v>81.37</v>
      </c>
      <c r="EO29">
        <v>84.12</v>
      </c>
      <c r="EP29">
        <v>84.01</v>
      </c>
      <c r="EQ29">
        <v>86.26</v>
      </c>
      <c r="ER29">
        <v>83.6</v>
      </c>
      <c r="ES29">
        <v>83.81</v>
      </c>
      <c r="ET29">
        <v>82.28</v>
      </c>
      <c r="EU29">
        <v>79.02</v>
      </c>
      <c r="EV29">
        <v>77.430000000000007</v>
      </c>
      <c r="EW29">
        <v>75.430000000000007</v>
      </c>
      <c r="EX29">
        <v>77.45</v>
      </c>
      <c r="EY29">
        <v>74.819999999999993</v>
      </c>
      <c r="EZ29">
        <v>73.180000000000007</v>
      </c>
      <c r="FA29">
        <v>73.55</v>
      </c>
      <c r="FB29">
        <v>72.55</v>
      </c>
      <c r="FC29">
        <v>71.849999999999994</v>
      </c>
      <c r="FD29">
        <v>74.36</v>
      </c>
      <c r="FE29">
        <v>73.67</v>
      </c>
      <c r="FF29">
        <v>72.95</v>
      </c>
      <c r="FG29">
        <v>73.48</v>
      </c>
      <c r="FH29">
        <v>69.95</v>
      </c>
      <c r="FI29">
        <v>63.39</v>
      </c>
      <c r="FJ29">
        <v>64.5</v>
      </c>
      <c r="FK29">
        <v>65.05</v>
      </c>
      <c r="FL29">
        <v>63.4</v>
      </c>
      <c r="FM29">
        <v>65.58</v>
      </c>
      <c r="FN29">
        <v>66.17</v>
      </c>
      <c r="FO29">
        <v>63.71</v>
      </c>
      <c r="FP29">
        <v>65.33</v>
      </c>
      <c r="FQ29">
        <v>66.099999999999994</v>
      </c>
      <c r="FR29">
        <v>65.989999999999995</v>
      </c>
      <c r="FS29">
        <v>65.28</v>
      </c>
      <c r="FT29" s="4">
        <v>65.16</v>
      </c>
      <c r="FU29">
        <v>4.188398167140079E-2</v>
      </c>
      <c r="FV29">
        <v>4.259758922726653E-2</v>
      </c>
      <c r="FW29">
        <v>4.3081364474472077E-2</v>
      </c>
      <c r="FX29">
        <v>4.2585667116135657E-2</v>
      </c>
      <c r="FY29">
        <v>4.2057917263121122E-2</v>
      </c>
      <c r="FZ29">
        <v>4.3001619652717281E-2</v>
      </c>
      <c r="GA29">
        <v>4.3271348315709939E-2</v>
      </c>
      <c r="GB29">
        <v>4.3020448750657164E-2</v>
      </c>
      <c r="GC29">
        <v>4.1837560266842336E-2</v>
      </c>
      <c r="GD29">
        <v>4.1605420910401397E-2</v>
      </c>
      <c r="GE29">
        <v>4.224164441596872E-2</v>
      </c>
      <c r="GF29">
        <v>4.3303197956523203E-2</v>
      </c>
      <c r="GG29">
        <v>4.2960537041877238E-2</v>
      </c>
      <c r="GH29">
        <v>4.3433817055249603E-2</v>
      </c>
      <c r="GI29">
        <v>4.4507214621032604E-2</v>
      </c>
      <c r="GJ29">
        <v>4.4733527271756154E-2</v>
      </c>
      <c r="GK29">
        <v>4.4363047840025885E-2</v>
      </c>
      <c r="GL29">
        <v>4.3472877721899811E-2</v>
      </c>
      <c r="GM29">
        <v>4.3247346222263075E-2</v>
      </c>
      <c r="GN29">
        <v>4.1915712529192489E-2</v>
      </c>
      <c r="GO29">
        <v>4.2595843230662012E-2</v>
      </c>
      <c r="GP29">
        <v>4.230739952961577E-2</v>
      </c>
      <c r="GQ29">
        <v>4.304422710090524E-2</v>
      </c>
      <c r="GR29">
        <v>4.32208773714894E-2</v>
      </c>
      <c r="GS29">
        <v>4.2364038395905662E-2</v>
      </c>
      <c r="GT29">
        <v>4.3549227402612828E-2</v>
      </c>
      <c r="GU29">
        <v>4.3416882326801687E-2</v>
      </c>
      <c r="GV29">
        <v>4.4383817035660515E-2</v>
      </c>
      <c r="GW29">
        <v>4.5693318111116044E-2</v>
      </c>
      <c r="GX29">
        <v>4.6157982303773062E-2</v>
      </c>
      <c r="GY29">
        <v>4.6031950562539302E-2</v>
      </c>
      <c r="GZ29">
        <v>4.5668630193773548E-2</v>
      </c>
      <c r="HA29">
        <v>4.555113307865602E-2</v>
      </c>
      <c r="HB29">
        <v>4.5956202042738939E-2</v>
      </c>
      <c r="HC29">
        <v>4.5411471651114595E-2</v>
      </c>
      <c r="HD29">
        <v>4.6171217821186834E-2</v>
      </c>
      <c r="HE29">
        <v>4.6464209819161495E-2</v>
      </c>
      <c r="HF29">
        <v>4.6585457193820214E-2</v>
      </c>
      <c r="HG29">
        <v>4.6762151437428817E-2</v>
      </c>
      <c r="HH29">
        <v>4.6049416377351327E-2</v>
      </c>
      <c r="HI29">
        <v>4.4317382126424595E-2</v>
      </c>
      <c r="HJ29">
        <v>4.5475733625501391E-2</v>
      </c>
      <c r="HK29">
        <v>4.50303816092485E-2</v>
      </c>
      <c r="HL29">
        <v>4.4789493248883837E-2</v>
      </c>
      <c r="HM29">
        <v>4.1581185265705277E-2</v>
      </c>
      <c r="HN29">
        <v>3.962825332556133E-2</v>
      </c>
      <c r="HO29">
        <v>3.9666207306979763E-2</v>
      </c>
      <c r="HP29">
        <v>3.9576060382860351E-2</v>
      </c>
      <c r="HQ29">
        <v>3.9140730900754331E-2</v>
      </c>
      <c r="HR29">
        <v>3.9210510903353944E-2</v>
      </c>
      <c r="HS29">
        <v>3.9672875434131803E-2</v>
      </c>
      <c r="HT29">
        <v>3.9602644751306024E-2</v>
      </c>
      <c r="HU29">
        <v>3.9548075712827382E-2</v>
      </c>
      <c r="HV29">
        <v>4.0238023094175818E-2</v>
      </c>
      <c r="HW29">
        <v>3.9543491048991013E-2</v>
      </c>
      <c r="HX29">
        <v>4.0980836992308201E-2</v>
      </c>
      <c r="HY29">
        <v>4.0672997159836015E-2</v>
      </c>
      <c r="HZ29">
        <v>4.0260102190562676E-2</v>
      </c>
      <c r="IA29">
        <v>4.0320882882362373E-2</v>
      </c>
      <c r="IB29">
        <v>3.9497231886767126E-2</v>
      </c>
      <c r="IC29">
        <v>4.0753444277691807E-2</v>
      </c>
      <c r="ID29">
        <v>3.8706184241827014E-2</v>
      </c>
      <c r="IE29">
        <v>3.9144089742505626E-2</v>
      </c>
      <c r="IF29">
        <v>3.7508365243446952E-2</v>
      </c>
      <c r="IG29">
        <v>3.7481959197057449E-2</v>
      </c>
      <c r="IH29">
        <v>3.8734433631463068E-2</v>
      </c>
      <c r="II29">
        <v>4.1403721566122612E-2</v>
      </c>
      <c r="IJ29">
        <v>4.1152449668073611E-2</v>
      </c>
      <c r="IK29">
        <v>4.0666495687917088E-2</v>
      </c>
      <c r="IL29">
        <v>3.8680440772219292E-2</v>
      </c>
      <c r="IM29">
        <v>3.8797553901077503E-2</v>
      </c>
      <c r="IN29">
        <v>3.8199883366872446E-2</v>
      </c>
      <c r="IO29">
        <v>3.8159212717652567E-2</v>
      </c>
      <c r="IP29">
        <v>3.8066605524820614E-2</v>
      </c>
      <c r="IQ29">
        <v>3.8265245739123877E-2</v>
      </c>
      <c r="IR29">
        <v>3.8192752476913998E-2</v>
      </c>
      <c r="IS29">
        <v>3.7554608322399437E-2</v>
      </c>
      <c r="IT29">
        <v>3.9212424020647549E-2</v>
      </c>
      <c r="IU29">
        <v>4.0712793832153094E-2</v>
      </c>
      <c r="IV29">
        <v>4.0870182341900221E-2</v>
      </c>
      <c r="IW29">
        <v>4.0153024060414093E-2</v>
      </c>
      <c r="IX29">
        <v>4.0461280302369264E-2</v>
      </c>
      <c r="IY29">
        <v>3.9763195215798651E-2</v>
      </c>
      <c r="IZ29">
        <v>3.801909635830876E-2</v>
      </c>
      <c r="JA29">
        <v>3.6805141024664659E-2</v>
      </c>
      <c r="JB29">
        <v>3.6618224911589857E-2</v>
      </c>
      <c r="JC29">
        <v>3.6003066247913093E-2</v>
      </c>
      <c r="JD29">
        <v>3.5745312134317135E-2</v>
      </c>
      <c r="JE29">
        <v>3.6185643945874896E-2</v>
      </c>
      <c r="JF29">
        <v>3.6731133757411626E-2</v>
      </c>
      <c r="JG29">
        <v>3.5240933699056794E-2</v>
      </c>
      <c r="JH29">
        <v>3.5140791896609333E-2</v>
      </c>
      <c r="JI29">
        <v>3.5846331292773981E-2</v>
      </c>
      <c r="JJ29">
        <v>3.4610749548017607E-2</v>
      </c>
      <c r="JK29">
        <v>3.4411187195541856E-2</v>
      </c>
      <c r="JL29">
        <v>3.567924943926383E-2</v>
      </c>
      <c r="JM29">
        <v>3.7270290726356105E-2</v>
      </c>
      <c r="JN29">
        <v>3.8856237620902762E-2</v>
      </c>
      <c r="JO29">
        <v>3.8965218601319317E-2</v>
      </c>
      <c r="JP29">
        <v>3.810129288193121E-2</v>
      </c>
      <c r="JQ29">
        <v>3.8602030066870394E-2</v>
      </c>
      <c r="JR29">
        <v>3.6998860193796432E-2</v>
      </c>
      <c r="JS29">
        <v>3.538107930948254E-2</v>
      </c>
      <c r="JT29">
        <v>3.6032780096871941E-2</v>
      </c>
      <c r="JU29">
        <v>3.63106934921366E-2</v>
      </c>
      <c r="JV29">
        <v>3.5944420207675847E-2</v>
      </c>
      <c r="JW29">
        <v>3.6548192101663338E-2</v>
      </c>
      <c r="JX29">
        <v>3.5692901859328281E-2</v>
      </c>
      <c r="JY29">
        <v>3.5169170157953178E-2</v>
      </c>
      <c r="JZ29">
        <v>3.6001598522998945E-2</v>
      </c>
      <c r="KA29">
        <v>3.8134721046623438E-2</v>
      </c>
      <c r="KB29">
        <v>3.8323360816271822E-2</v>
      </c>
      <c r="KC29">
        <v>3.7919800297724314E-2</v>
      </c>
      <c r="KD29">
        <v>3.8289190755991652E-2</v>
      </c>
      <c r="KE29">
        <v>3.7564373695240814E-2</v>
      </c>
      <c r="KF29">
        <v>3.7310781576987195E-2</v>
      </c>
      <c r="KG29">
        <v>3.7528500076425247E-2</v>
      </c>
      <c r="KH29">
        <v>3.7709930163967322E-2</v>
      </c>
      <c r="KI29">
        <v>3.7583194398404109E-2</v>
      </c>
      <c r="KJ29">
        <v>3.8339480258852046E-2</v>
      </c>
      <c r="KK29">
        <v>3.7223245779289149E-2</v>
      </c>
      <c r="KL29">
        <v>3.7872835947137778E-2</v>
      </c>
      <c r="KM29">
        <v>3.8080203152668565E-2</v>
      </c>
      <c r="KN29">
        <v>3.957672842708157E-2</v>
      </c>
      <c r="KO29">
        <v>3.7231269779862332E-2</v>
      </c>
      <c r="KP29">
        <v>3.7022215776868254E-2</v>
      </c>
      <c r="KQ29">
        <v>3.7368660643127112E-2</v>
      </c>
      <c r="KR29">
        <v>3.6352653952696309E-2</v>
      </c>
      <c r="KS29">
        <v>3.6305293642258894E-2</v>
      </c>
      <c r="KT29">
        <v>3.7533705218595975E-2</v>
      </c>
      <c r="KU29">
        <v>3.6896319162041183E-2</v>
      </c>
      <c r="KV29">
        <v>3.6681651003547901E-2</v>
      </c>
      <c r="KW29">
        <v>3.6409916211887584E-2</v>
      </c>
      <c r="KX29">
        <v>3.5803893602893808E-2</v>
      </c>
      <c r="KY29">
        <v>3.565829296958388E-2</v>
      </c>
      <c r="KZ29">
        <v>3.5211459181131652E-2</v>
      </c>
      <c r="LA29">
        <v>3.5801497192624467E-2</v>
      </c>
      <c r="LB29">
        <v>3.6128438466195234E-2</v>
      </c>
      <c r="LC29">
        <v>3.6136088054455971E-2</v>
      </c>
      <c r="LD29">
        <v>3.6351301134314444E-2</v>
      </c>
      <c r="LE29">
        <v>3.6087499428327709E-2</v>
      </c>
      <c r="LF29">
        <v>3.504258511600343E-2</v>
      </c>
      <c r="LG29">
        <v>3.6045025757097095E-2</v>
      </c>
      <c r="LH29">
        <v>3.5457480059738436E-2</v>
      </c>
      <c r="LI29">
        <v>3.631407455200529E-2</v>
      </c>
      <c r="LJ29">
        <v>3.5085665542459808E-2</v>
      </c>
      <c r="LK29">
        <v>3.5194671149480099E-2</v>
      </c>
      <c r="LL29">
        <v>3.411796949485249E-2</v>
      </c>
      <c r="LM29">
        <v>3.242581225542867E-2</v>
      </c>
      <c r="LN29">
        <v>3.268118694963492E-2</v>
      </c>
      <c r="LO29">
        <v>3.2252298524738883E-2</v>
      </c>
      <c r="LP29">
        <v>3.2804796201830577E-2</v>
      </c>
      <c r="LQ29">
        <v>3.2166403216014099E-2</v>
      </c>
      <c r="LR29">
        <v>3.09122109694712E-2</v>
      </c>
      <c r="LS29">
        <v>3.1363123924510475E-2</v>
      </c>
      <c r="LT29">
        <v>3.10066759675828E-2</v>
      </c>
      <c r="LU29">
        <v>3.1136850356729123E-2</v>
      </c>
      <c r="LV29">
        <v>3.1336707559575371E-2</v>
      </c>
      <c r="LW29">
        <v>3.1067411760809682E-2</v>
      </c>
      <c r="LX29">
        <v>3.046515761269545E-2</v>
      </c>
      <c r="LY29">
        <v>3.0709755311752168E-2</v>
      </c>
      <c r="LZ29">
        <v>3.0252177551040621E-2</v>
      </c>
      <c r="MA29">
        <v>2.9044433435604481E-2</v>
      </c>
      <c r="MB29">
        <v>2.8483474924628771E-2</v>
      </c>
      <c r="MC29">
        <v>2.8627568483877257E-2</v>
      </c>
      <c r="MD29">
        <v>2.8819744158136363E-2</v>
      </c>
      <c r="ME29">
        <v>2.8937184488805851E-2</v>
      </c>
      <c r="MF29">
        <v>2.9019146450818042E-2</v>
      </c>
      <c r="MG29">
        <v>2.9081633305376831E-2</v>
      </c>
      <c r="MH29">
        <v>2.9227711885603091E-2</v>
      </c>
      <c r="MI29">
        <v>2.9138829950695222E-2</v>
      </c>
      <c r="MJ29">
        <v>2.8853961351042921E-2</v>
      </c>
      <c r="MK29">
        <v>2.8176583007054237E-2</v>
      </c>
      <c r="ML29">
        <v>2.7915503144568029E-2</v>
      </c>
      <c r="MN29" s="6">
        <f t="shared" si="0"/>
        <v>3.8186279784673607E-2</v>
      </c>
      <c r="MO29" s="8">
        <f>SUM(MN26:MN29)</f>
        <v>9.4000794879969832E-2</v>
      </c>
    </row>
    <row r="30" spans="1:353" x14ac:dyDescent="0.2">
      <c r="A30" t="s">
        <v>23</v>
      </c>
      <c r="B30" t="s">
        <v>26</v>
      </c>
      <c r="C30">
        <v>41.524999999999999</v>
      </c>
      <c r="D30">
        <v>44.55</v>
      </c>
      <c r="E30">
        <v>46.395000000000003</v>
      </c>
      <c r="F30">
        <v>49.28</v>
      </c>
      <c r="G30">
        <v>47.2</v>
      </c>
      <c r="H30">
        <v>48.344999999999999</v>
      </c>
      <c r="I30">
        <v>49.75</v>
      </c>
      <c r="J30">
        <v>52.46</v>
      </c>
      <c r="K30">
        <v>55.33</v>
      </c>
      <c r="L30">
        <v>59.42</v>
      </c>
      <c r="M30">
        <v>63.56</v>
      </c>
      <c r="N30">
        <v>61.4</v>
      </c>
      <c r="O30">
        <v>60.41</v>
      </c>
      <c r="P30">
        <v>60.76</v>
      </c>
      <c r="Q30">
        <v>61.91</v>
      </c>
      <c r="R30">
        <v>62.18</v>
      </c>
      <c r="S30">
        <v>65.14</v>
      </c>
      <c r="T30">
        <v>62</v>
      </c>
      <c r="U30">
        <v>63.4</v>
      </c>
      <c r="V30">
        <v>60.86</v>
      </c>
      <c r="W30">
        <v>63.73</v>
      </c>
      <c r="X30">
        <v>62</v>
      </c>
      <c r="Y30">
        <v>59.66</v>
      </c>
      <c r="Z30">
        <v>60.44</v>
      </c>
      <c r="AA30">
        <v>58.94</v>
      </c>
      <c r="AB30">
        <v>61.51</v>
      </c>
      <c r="AC30">
        <v>59.21</v>
      </c>
      <c r="AD30">
        <v>60.4</v>
      </c>
      <c r="AE30">
        <v>64.650000000000006</v>
      </c>
      <c r="AF30">
        <v>63.06</v>
      </c>
      <c r="AG30">
        <v>64.599999999999994</v>
      </c>
      <c r="AH30">
        <v>66.5</v>
      </c>
      <c r="AI30">
        <v>62.4</v>
      </c>
      <c r="AJ30">
        <v>57.39</v>
      </c>
      <c r="AK30">
        <v>58.28</v>
      </c>
      <c r="AL30">
        <v>55.32</v>
      </c>
      <c r="AM30">
        <v>55.57</v>
      </c>
      <c r="AN30">
        <v>54.42</v>
      </c>
      <c r="AO30">
        <v>54.16</v>
      </c>
      <c r="AP30">
        <v>54.68</v>
      </c>
      <c r="AQ30">
        <v>57.61</v>
      </c>
      <c r="AR30">
        <v>55.53</v>
      </c>
      <c r="AS30">
        <v>60.17</v>
      </c>
      <c r="AT30">
        <v>63.36</v>
      </c>
      <c r="AU30">
        <v>66.099999999999994</v>
      </c>
      <c r="AV30">
        <v>63.53</v>
      </c>
      <c r="AW30">
        <v>66.42</v>
      </c>
      <c r="AX30">
        <v>67.95</v>
      </c>
      <c r="AY30">
        <v>64.010000000000005</v>
      </c>
      <c r="AZ30">
        <v>62.28</v>
      </c>
      <c r="BA30">
        <v>63.26</v>
      </c>
      <c r="BB30">
        <v>62.15</v>
      </c>
      <c r="BC30">
        <v>62</v>
      </c>
      <c r="BD30">
        <v>58.76</v>
      </c>
      <c r="BE30">
        <v>56.15</v>
      </c>
      <c r="BF30">
        <v>56.95</v>
      </c>
      <c r="BG30">
        <v>57.82</v>
      </c>
      <c r="BH30">
        <v>54.06</v>
      </c>
      <c r="BI30">
        <v>51.31</v>
      </c>
      <c r="BJ30">
        <v>55.25</v>
      </c>
      <c r="BK30">
        <v>57.51</v>
      </c>
      <c r="BL30">
        <v>62.1</v>
      </c>
      <c r="BM30">
        <v>60.13</v>
      </c>
      <c r="BN30">
        <v>60.6</v>
      </c>
      <c r="BO30">
        <v>59.77</v>
      </c>
      <c r="BP30">
        <v>56.98</v>
      </c>
      <c r="BQ30">
        <v>57.51</v>
      </c>
      <c r="BR30">
        <v>56.58</v>
      </c>
      <c r="BS30">
        <v>58.17</v>
      </c>
      <c r="BT30">
        <v>54.61</v>
      </c>
      <c r="BU30">
        <v>54.03</v>
      </c>
      <c r="BV30">
        <v>55.14</v>
      </c>
      <c r="BW30">
        <v>54.41</v>
      </c>
      <c r="BX30">
        <v>56.02</v>
      </c>
      <c r="BY30">
        <v>53.35</v>
      </c>
      <c r="BZ30">
        <v>52.66</v>
      </c>
      <c r="CA30">
        <v>50.83</v>
      </c>
      <c r="CB30">
        <v>52.11</v>
      </c>
      <c r="CC30">
        <v>51.48</v>
      </c>
      <c r="CD30">
        <v>49.03</v>
      </c>
      <c r="CE30">
        <v>52.61</v>
      </c>
      <c r="CF30">
        <v>51.4</v>
      </c>
      <c r="CG30">
        <v>52.63</v>
      </c>
      <c r="CH30">
        <v>51</v>
      </c>
      <c r="CI30">
        <v>52.03</v>
      </c>
      <c r="CJ30">
        <v>49.86</v>
      </c>
      <c r="CK30">
        <v>51.04</v>
      </c>
      <c r="CL30">
        <v>53.19</v>
      </c>
      <c r="CM30">
        <v>55.63</v>
      </c>
      <c r="CN30">
        <v>52.58</v>
      </c>
      <c r="CO30">
        <v>53.81</v>
      </c>
      <c r="CP30">
        <v>53.84</v>
      </c>
      <c r="CQ30">
        <v>53.83</v>
      </c>
      <c r="CR30">
        <v>52.6</v>
      </c>
      <c r="CS30">
        <v>54.26</v>
      </c>
      <c r="CT30">
        <v>55</v>
      </c>
      <c r="CU30">
        <v>51.92</v>
      </c>
      <c r="CV30">
        <v>54.76</v>
      </c>
      <c r="CW30">
        <v>55.24</v>
      </c>
      <c r="CX30">
        <v>60.31</v>
      </c>
      <c r="CY30">
        <v>58.99</v>
      </c>
      <c r="CZ30">
        <v>59.58</v>
      </c>
      <c r="DA30">
        <v>64.180000000000007</v>
      </c>
      <c r="DB30">
        <v>62.9</v>
      </c>
      <c r="DC30">
        <v>62.84</v>
      </c>
      <c r="DD30">
        <v>65.14</v>
      </c>
      <c r="DE30">
        <v>65.64</v>
      </c>
      <c r="DF30">
        <v>65.34</v>
      </c>
      <c r="DG30">
        <v>64.67</v>
      </c>
      <c r="DH30">
        <v>63.06</v>
      </c>
      <c r="DI30">
        <v>64.39</v>
      </c>
      <c r="DJ30">
        <v>65.400000000000006</v>
      </c>
      <c r="DK30">
        <v>68.349999999999994</v>
      </c>
      <c r="DL30">
        <v>71.17</v>
      </c>
      <c r="DM30">
        <v>70.06</v>
      </c>
      <c r="DN30">
        <v>70.010000000000005</v>
      </c>
      <c r="DO30">
        <v>70.02</v>
      </c>
      <c r="DP30">
        <v>71.33</v>
      </c>
      <c r="DQ30">
        <v>72.5</v>
      </c>
      <c r="DR30">
        <v>71.33</v>
      </c>
      <c r="DS30">
        <v>71.569999999999993</v>
      </c>
      <c r="DT30">
        <v>74.23</v>
      </c>
      <c r="DU30">
        <v>75.88</v>
      </c>
      <c r="DV30">
        <v>74.459999999999994</v>
      </c>
      <c r="DW30">
        <v>73.760000000000005</v>
      </c>
      <c r="DX30">
        <v>73.900000000000006</v>
      </c>
      <c r="DY30">
        <v>75.599999999999994</v>
      </c>
      <c r="DZ30">
        <v>75.41</v>
      </c>
      <c r="EA30">
        <v>74.930000000000007</v>
      </c>
      <c r="EB30">
        <v>75.7</v>
      </c>
      <c r="EC30">
        <v>72</v>
      </c>
      <c r="ED30">
        <v>74.099999999999994</v>
      </c>
      <c r="EE30">
        <v>74.56</v>
      </c>
      <c r="EF30">
        <v>71.37</v>
      </c>
      <c r="EG30">
        <v>72.38</v>
      </c>
      <c r="EH30">
        <v>73.319999999999993</v>
      </c>
      <c r="EI30">
        <v>70.75</v>
      </c>
      <c r="EJ30">
        <v>71.5</v>
      </c>
      <c r="EK30">
        <v>70.86</v>
      </c>
      <c r="EL30">
        <v>71.3</v>
      </c>
      <c r="EM30">
        <v>70.5</v>
      </c>
      <c r="EN30">
        <v>72</v>
      </c>
      <c r="EO30">
        <v>77.34</v>
      </c>
      <c r="EP30">
        <v>80.41</v>
      </c>
      <c r="EQ30">
        <v>81.27</v>
      </c>
      <c r="ER30">
        <v>77.2</v>
      </c>
      <c r="ES30">
        <v>80.72</v>
      </c>
      <c r="ET30">
        <v>86.56</v>
      </c>
      <c r="EU30">
        <v>87.17</v>
      </c>
      <c r="EV30">
        <v>83.72</v>
      </c>
      <c r="EW30">
        <v>84.88</v>
      </c>
      <c r="EX30">
        <v>85.8</v>
      </c>
      <c r="EY30">
        <v>85.31</v>
      </c>
      <c r="EZ30">
        <v>87.77</v>
      </c>
      <c r="FA30">
        <v>85.25</v>
      </c>
      <c r="FB30">
        <v>84.55</v>
      </c>
      <c r="FC30">
        <v>83</v>
      </c>
      <c r="FD30">
        <v>85.6</v>
      </c>
      <c r="FE30">
        <v>90.4</v>
      </c>
      <c r="FF30">
        <v>92.79</v>
      </c>
      <c r="FG30">
        <v>89.56</v>
      </c>
      <c r="FH30">
        <v>87.97</v>
      </c>
      <c r="FI30">
        <v>83.54</v>
      </c>
      <c r="FJ30">
        <v>95.53</v>
      </c>
      <c r="FK30">
        <v>98.3</v>
      </c>
      <c r="FL30">
        <v>93.95</v>
      </c>
      <c r="FM30">
        <v>98.33</v>
      </c>
      <c r="FN30">
        <v>96</v>
      </c>
      <c r="FO30">
        <v>92.92</v>
      </c>
      <c r="FP30">
        <v>93.8</v>
      </c>
      <c r="FQ30">
        <v>94.4</v>
      </c>
      <c r="FR30">
        <v>91.5</v>
      </c>
      <c r="FS30">
        <v>94.17</v>
      </c>
      <c r="FT30" s="4">
        <v>96.93</v>
      </c>
      <c r="FU30">
        <v>1.3710510527478419E-2</v>
      </c>
      <c r="FV30">
        <v>1.5071436123174214E-2</v>
      </c>
      <c r="FW30">
        <v>1.4870944720094164E-2</v>
      </c>
      <c r="FX30">
        <v>1.4932053270823913E-2</v>
      </c>
      <c r="FY30">
        <v>1.4396723105315532E-2</v>
      </c>
      <c r="FZ30">
        <v>1.4545381532785799E-2</v>
      </c>
      <c r="GA30">
        <v>1.4761545571551441E-2</v>
      </c>
      <c r="GB30">
        <v>1.5361876439279727E-2</v>
      </c>
      <c r="GC30">
        <v>1.5701104795924854E-2</v>
      </c>
      <c r="GD30">
        <v>1.6759694060455556E-2</v>
      </c>
      <c r="GE30">
        <v>1.7713461493708355E-2</v>
      </c>
      <c r="GF30">
        <v>1.68295866873041E-2</v>
      </c>
      <c r="GG30">
        <v>1.6774774744207029E-2</v>
      </c>
      <c r="GH30">
        <v>1.6686577821467777E-2</v>
      </c>
      <c r="GI30">
        <v>1.6556413124846882E-2</v>
      </c>
      <c r="GJ30">
        <v>1.7255326581653709E-2</v>
      </c>
      <c r="GK30">
        <v>1.7920467540779184E-2</v>
      </c>
      <c r="GL30">
        <v>1.7568426733630543E-2</v>
      </c>
      <c r="GM30">
        <v>1.7776671480064746E-2</v>
      </c>
      <c r="GN30">
        <v>1.7437795448700191E-2</v>
      </c>
      <c r="GO30">
        <v>1.7708000319904642E-2</v>
      </c>
      <c r="GP30">
        <v>1.7715228459412053E-2</v>
      </c>
      <c r="GQ30">
        <v>1.7345451822963386E-2</v>
      </c>
      <c r="GR30">
        <v>1.759649020183825E-2</v>
      </c>
      <c r="GS30">
        <v>1.7360654516918636E-2</v>
      </c>
      <c r="GT30">
        <v>1.7314220287162826E-2</v>
      </c>
      <c r="GU30">
        <v>1.7516868637115764E-2</v>
      </c>
      <c r="GV30">
        <v>1.7415831555618672E-2</v>
      </c>
      <c r="GW30">
        <v>1.7914569962694478E-2</v>
      </c>
      <c r="GX30">
        <v>1.7811704326289535E-2</v>
      </c>
      <c r="GY30">
        <v>1.8234013565991174E-2</v>
      </c>
      <c r="GZ30">
        <v>1.8554140713245789E-2</v>
      </c>
      <c r="HA30">
        <v>1.81371217696106E-2</v>
      </c>
      <c r="HB30">
        <v>1.7935190783840226E-2</v>
      </c>
      <c r="HC30">
        <v>1.7960811484842312E-2</v>
      </c>
      <c r="HD30">
        <v>1.7588952841161586E-2</v>
      </c>
      <c r="HE30">
        <v>1.7605031429541316E-2</v>
      </c>
      <c r="HF30">
        <v>1.7313228767040705E-2</v>
      </c>
      <c r="HG30">
        <v>1.7468804615378898E-2</v>
      </c>
      <c r="HH30">
        <v>1.7782594523520021E-2</v>
      </c>
      <c r="HI30">
        <v>1.7810087107708698E-2</v>
      </c>
      <c r="HJ30">
        <v>1.7083576672091268E-2</v>
      </c>
      <c r="HK30">
        <v>1.7588253495672893E-2</v>
      </c>
      <c r="HL30">
        <v>1.8541981770508947E-2</v>
      </c>
      <c r="HM30">
        <v>1.9087455899187068E-2</v>
      </c>
      <c r="HN30">
        <v>1.8832513670509643E-2</v>
      </c>
      <c r="HO30">
        <v>1.9134069714915273E-2</v>
      </c>
      <c r="HP30">
        <v>1.9365139008751905E-2</v>
      </c>
      <c r="HQ30">
        <v>1.9082854932421938E-2</v>
      </c>
      <c r="HR30">
        <v>1.928868067187996E-2</v>
      </c>
      <c r="HS30">
        <v>1.9236708120599379E-2</v>
      </c>
      <c r="HT30">
        <v>1.8718800988101227E-2</v>
      </c>
      <c r="HU30">
        <v>1.8764144985169529E-2</v>
      </c>
      <c r="HV30">
        <v>1.9046388294496203E-2</v>
      </c>
      <c r="HW30">
        <v>1.8678276643910773E-2</v>
      </c>
      <c r="HX30">
        <v>1.8422037332843585E-2</v>
      </c>
      <c r="HY30">
        <v>1.8478092869522168E-2</v>
      </c>
      <c r="HZ30">
        <v>1.8258114166645342E-2</v>
      </c>
      <c r="IA30">
        <v>1.8087051251739088E-2</v>
      </c>
      <c r="IB30">
        <v>1.8657581239375918E-2</v>
      </c>
      <c r="IC30">
        <v>1.9127609628858112E-2</v>
      </c>
      <c r="ID30">
        <v>1.99606176405616E-2</v>
      </c>
      <c r="IE30">
        <v>1.914350108478655E-2</v>
      </c>
      <c r="IF30">
        <v>1.9331162425377874E-2</v>
      </c>
      <c r="IG30">
        <v>1.9470366962744519E-2</v>
      </c>
      <c r="IH30">
        <v>1.8712713279858767E-2</v>
      </c>
      <c r="II30">
        <v>1.8977583710403607E-2</v>
      </c>
      <c r="IJ30">
        <v>1.786732451572642E-2</v>
      </c>
      <c r="IK30">
        <v>1.7938832504833069E-2</v>
      </c>
      <c r="IL30">
        <v>1.7440198904299271E-2</v>
      </c>
      <c r="IM30">
        <v>1.7727601963951203E-2</v>
      </c>
      <c r="IN30">
        <v>1.7920007989904795E-2</v>
      </c>
      <c r="IO30">
        <v>1.7670612719553405E-2</v>
      </c>
      <c r="IP30">
        <v>1.7505009661462907E-2</v>
      </c>
      <c r="IQ30">
        <v>1.7060521060941972E-2</v>
      </c>
      <c r="IR30">
        <v>1.7297125092146797E-2</v>
      </c>
      <c r="IS30">
        <v>1.7046912973711827E-2</v>
      </c>
      <c r="IT30">
        <v>1.7842564830418621E-2</v>
      </c>
      <c r="IU30">
        <v>1.6773358642077994E-2</v>
      </c>
      <c r="IV30">
        <v>1.6214661687799711E-2</v>
      </c>
      <c r="IW30">
        <v>1.6767845151755542E-2</v>
      </c>
      <c r="IX30">
        <v>1.6298917612458479E-2</v>
      </c>
      <c r="IY30">
        <v>1.6497932862669824E-2</v>
      </c>
      <c r="IZ30">
        <v>1.6048671337596392E-2</v>
      </c>
      <c r="JA30">
        <v>1.6011044783748769E-2</v>
      </c>
      <c r="JB30">
        <v>1.5699902842572267E-2</v>
      </c>
      <c r="JC30">
        <v>1.5883498834023596E-2</v>
      </c>
      <c r="JD30">
        <v>1.6223525699169194E-2</v>
      </c>
      <c r="JE30">
        <v>1.7152354710849395E-2</v>
      </c>
      <c r="JF30">
        <v>1.6775882421718138E-2</v>
      </c>
      <c r="JG30">
        <v>1.6606151171931864E-2</v>
      </c>
      <c r="JH30">
        <v>1.6766601313397987E-2</v>
      </c>
      <c r="JI30">
        <v>1.6811741243527075E-2</v>
      </c>
      <c r="JJ30">
        <v>1.5930502575982958E-2</v>
      </c>
      <c r="JK30">
        <v>1.6173213291179891E-2</v>
      </c>
      <c r="JL30">
        <v>1.6467236093815122E-2</v>
      </c>
      <c r="JM30">
        <v>1.6208771326581939E-2</v>
      </c>
      <c r="JN30">
        <v>1.676620826502077E-2</v>
      </c>
      <c r="JO30">
        <v>1.69610307792726E-2</v>
      </c>
      <c r="JP30">
        <v>1.8297236473150871E-2</v>
      </c>
      <c r="JQ30">
        <v>1.8122338507394562E-2</v>
      </c>
      <c r="JR30">
        <v>1.7306699594845553E-2</v>
      </c>
      <c r="JS30">
        <v>1.8292661787937432E-2</v>
      </c>
      <c r="JT30">
        <v>1.7884476197662688E-2</v>
      </c>
      <c r="JU30">
        <v>1.776172029841537E-2</v>
      </c>
      <c r="JV30">
        <v>1.8280706540089092E-2</v>
      </c>
      <c r="JW30">
        <v>1.8399362241685209E-2</v>
      </c>
      <c r="JX30">
        <v>1.8449517731611534E-2</v>
      </c>
      <c r="JY30">
        <v>1.826533790092497E-2</v>
      </c>
      <c r="JZ30">
        <v>1.795972908167082E-2</v>
      </c>
      <c r="KA30">
        <v>1.8327202377688263E-2</v>
      </c>
      <c r="KB30">
        <v>1.839914838355404E-2</v>
      </c>
      <c r="KC30">
        <v>1.9239731663300636E-2</v>
      </c>
      <c r="KD30">
        <v>1.9500266267466451E-2</v>
      </c>
      <c r="KE30">
        <v>1.9141893558653061E-2</v>
      </c>
      <c r="KF30">
        <v>1.891400569278269E-2</v>
      </c>
      <c r="KG30">
        <v>1.8964019385356051E-2</v>
      </c>
      <c r="KH30">
        <v>1.9010754219150942E-2</v>
      </c>
      <c r="KI30">
        <v>1.9250816328428334E-2</v>
      </c>
      <c r="KJ30">
        <v>1.9167307730668881E-2</v>
      </c>
      <c r="KK30">
        <v>1.929146694113687E-2</v>
      </c>
      <c r="KL30">
        <v>1.935867293525214E-2</v>
      </c>
      <c r="KM30">
        <v>1.9252680067002668E-2</v>
      </c>
      <c r="KN30">
        <v>1.8987056535691684E-2</v>
      </c>
      <c r="KO30">
        <v>1.9101226258711232E-2</v>
      </c>
      <c r="KP30">
        <v>1.9168834419466565E-2</v>
      </c>
      <c r="KQ30">
        <v>1.9541623314882819E-2</v>
      </c>
      <c r="KR30">
        <v>1.9563505900041245E-2</v>
      </c>
      <c r="KS30">
        <v>1.9650462604355538E-2</v>
      </c>
      <c r="KT30">
        <v>1.9867771787568697E-2</v>
      </c>
      <c r="KU30">
        <v>1.9487285192899363E-2</v>
      </c>
      <c r="KV30">
        <v>1.9962810914645138E-2</v>
      </c>
      <c r="KW30">
        <v>1.97165289397408E-2</v>
      </c>
      <c r="KX30">
        <v>1.9255479865614163E-2</v>
      </c>
      <c r="KY30">
        <v>1.9431877186634708E-2</v>
      </c>
      <c r="KZ30">
        <v>1.9407859220723168E-2</v>
      </c>
      <c r="LA30">
        <v>1.9278812956623082E-2</v>
      </c>
      <c r="LB30">
        <v>1.9264344062170573E-2</v>
      </c>
      <c r="LC30">
        <v>1.913316537217254E-2</v>
      </c>
      <c r="LD30">
        <v>1.9223796828748724E-2</v>
      </c>
      <c r="LE30">
        <v>1.8984266472196917E-2</v>
      </c>
      <c r="LF30">
        <v>1.9021154788413513E-2</v>
      </c>
      <c r="LG30">
        <v>2.0329317859604193E-2</v>
      </c>
      <c r="LH30">
        <v>2.0818982837056355E-2</v>
      </c>
      <c r="LI30">
        <v>2.098786921275381E-2</v>
      </c>
      <c r="LJ30">
        <v>1.9870796536750984E-2</v>
      </c>
      <c r="LK30">
        <v>2.0789101849335814E-2</v>
      </c>
      <c r="LL30">
        <v>2.2013020804499323E-2</v>
      </c>
      <c r="LM30">
        <v>2.19378663933813E-2</v>
      </c>
      <c r="LN30">
        <v>2.166562758314464E-2</v>
      </c>
      <c r="LO30">
        <v>2.225232662862292E-2</v>
      </c>
      <c r="LP30">
        <v>2.2284690513327904E-2</v>
      </c>
      <c r="LQ30">
        <v>2.2489931723492385E-2</v>
      </c>
      <c r="LR30">
        <v>2.2734591710827725E-2</v>
      </c>
      <c r="LS30">
        <v>2.2291249965003583E-2</v>
      </c>
      <c r="LT30">
        <v>2.2158216587675236E-2</v>
      </c>
      <c r="LU30">
        <v>2.2056134252291543E-2</v>
      </c>
      <c r="LV30">
        <v>2.21203067656837E-2</v>
      </c>
      <c r="LW30">
        <v>2.3376862982711098E-2</v>
      </c>
      <c r="LX30">
        <v>2.3761984323055121E-2</v>
      </c>
      <c r="LY30">
        <v>2.2952219607103915E-2</v>
      </c>
      <c r="LZ30">
        <v>2.3329579499247782E-2</v>
      </c>
      <c r="MA30">
        <v>2.3471455710103482E-2</v>
      </c>
      <c r="MB30">
        <v>2.6056403291506897E-2</v>
      </c>
      <c r="MC30">
        <v>2.671973289257313E-2</v>
      </c>
      <c r="MD30">
        <v>2.6377830961251125E-2</v>
      </c>
      <c r="ME30">
        <v>2.6798613987978392E-2</v>
      </c>
      <c r="MF30">
        <v>2.6003760998962976E-2</v>
      </c>
      <c r="MG30">
        <v>2.6197619088197777E-2</v>
      </c>
      <c r="MH30">
        <v>2.5919488743975674E-2</v>
      </c>
      <c r="MI30">
        <v>2.5703015429681543E-2</v>
      </c>
      <c r="MJ30">
        <v>2.4668522371481056E-2</v>
      </c>
      <c r="MK30">
        <v>2.5061985497167375E-2</v>
      </c>
      <c r="ML30">
        <v>2.5604560280432166E-2</v>
      </c>
      <c r="MN30" s="5">
        <f t="shared" si="0"/>
        <v>1.8884138461126933E-2</v>
      </c>
    </row>
    <row r="31" spans="1:353" x14ac:dyDescent="0.2">
      <c r="A31" t="s">
        <v>66</v>
      </c>
      <c r="B31" t="s">
        <v>26</v>
      </c>
      <c r="C31">
        <v>45.424999999999997</v>
      </c>
      <c r="D31">
        <v>46.564999999999998</v>
      </c>
      <c r="E31">
        <v>47.795000000000002</v>
      </c>
      <c r="F31">
        <v>49.29</v>
      </c>
      <c r="G31">
        <v>46.84</v>
      </c>
      <c r="H31">
        <v>49.405000000000001</v>
      </c>
      <c r="I31">
        <v>51.71</v>
      </c>
      <c r="J31">
        <v>52.72</v>
      </c>
      <c r="K31">
        <v>53.02</v>
      </c>
      <c r="L31">
        <v>54.15</v>
      </c>
      <c r="M31">
        <v>54.27</v>
      </c>
      <c r="N31">
        <v>55.47</v>
      </c>
      <c r="O31">
        <v>54.24</v>
      </c>
      <c r="P31">
        <v>54.26</v>
      </c>
      <c r="Q31">
        <v>55.04</v>
      </c>
      <c r="R31">
        <v>55.8</v>
      </c>
      <c r="S31">
        <v>56.69</v>
      </c>
      <c r="T31">
        <v>54.82</v>
      </c>
      <c r="U31">
        <v>53.67</v>
      </c>
      <c r="V31">
        <v>53.6</v>
      </c>
      <c r="W31">
        <v>55.47</v>
      </c>
      <c r="X31">
        <v>54.08</v>
      </c>
      <c r="Y31">
        <v>53.3</v>
      </c>
      <c r="Z31">
        <v>52.3</v>
      </c>
      <c r="AA31">
        <v>52.2</v>
      </c>
      <c r="AB31">
        <v>55.05</v>
      </c>
      <c r="AC31">
        <v>53.3</v>
      </c>
      <c r="AD31">
        <v>54.35</v>
      </c>
      <c r="AE31">
        <v>56.59</v>
      </c>
      <c r="AF31">
        <v>55.96</v>
      </c>
      <c r="AG31">
        <v>58.4</v>
      </c>
      <c r="AH31">
        <v>59.2</v>
      </c>
      <c r="AI31">
        <v>58.23</v>
      </c>
      <c r="AJ31">
        <v>56.18</v>
      </c>
      <c r="AK31">
        <v>57.34</v>
      </c>
      <c r="AL31">
        <v>56.94</v>
      </c>
      <c r="AM31">
        <v>58</v>
      </c>
      <c r="AN31">
        <v>58.15</v>
      </c>
      <c r="AO31">
        <v>57.71</v>
      </c>
      <c r="AP31">
        <v>56.45</v>
      </c>
      <c r="AQ31">
        <v>56.94</v>
      </c>
      <c r="AR31">
        <v>58.24</v>
      </c>
      <c r="AS31">
        <v>60.12</v>
      </c>
      <c r="AT31">
        <v>61.38</v>
      </c>
      <c r="AU31">
        <v>62.22</v>
      </c>
      <c r="AV31">
        <v>59.91</v>
      </c>
      <c r="AW31">
        <v>61.49</v>
      </c>
      <c r="AX31">
        <v>62.11</v>
      </c>
      <c r="AY31">
        <v>59.04</v>
      </c>
      <c r="AZ31">
        <v>57.63</v>
      </c>
      <c r="BA31">
        <v>58.4</v>
      </c>
      <c r="BB31">
        <v>59.28</v>
      </c>
      <c r="BC31">
        <v>59.14</v>
      </c>
      <c r="BD31">
        <v>56.86</v>
      </c>
      <c r="BE31">
        <v>57.4</v>
      </c>
      <c r="BF31">
        <v>60.22</v>
      </c>
      <c r="BG31">
        <v>62.42</v>
      </c>
      <c r="BH31">
        <v>60.75</v>
      </c>
      <c r="BI31">
        <v>58.63</v>
      </c>
      <c r="BJ31">
        <v>62.89</v>
      </c>
      <c r="BK31">
        <v>63.41</v>
      </c>
      <c r="BL31">
        <v>63.96</v>
      </c>
      <c r="BM31">
        <v>65.349999999999994</v>
      </c>
      <c r="BN31">
        <v>64.77</v>
      </c>
      <c r="BO31">
        <v>65</v>
      </c>
      <c r="BP31">
        <v>65.28</v>
      </c>
      <c r="BQ31">
        <v>65.02</v>
      </c>
      <c r="BR31">
        <v>65.95</v>
      </c>
      <c r="BS31">
        <v>65.010000000000005</v>
      </c>
      <c r="BT31">
        <v>65.239999999999995</v>
      </c>
      <c r="BU31">
        <v>63.75</v>
      </c>
      <c r="BV31">
        <v>65.09</v>
      </c>
      <c r="BW31">
        <v>66.010000000000005</v>
      </c>
      <c r="BX31">
        <v>68.180000000000007</v>
      </c>
      <c r="BY31">
        <v>66.69</v>
      </c>
      <c r="BZ31">
        <v>64.67</v>
      </c>
      <c r="CA31">
        <v>62.9</v>
      </c>
      <c r="CB31">
        <v>59.99</v>
      </c>
      <c r="CC31">
        <v>64.349999999999994</v>
      </c>
      <c r="CD31">
        <v>63.6</v>
      </c>
      <c r="CE31">
        <v>66.27</v>
      </c>
      <c r="CF31">
        <v>66.55</v>
      </c>
      <c r="CG31">
        <v>67.89</v>
      </c>
      <c r="CH31">
        <v>67.040000000000006</v>
      </c>
      <c r="CI31">
        <v>68.900000000000006</v>
      </c>
      <c r="CJ31">
        <v>67.02</v>
      </c>
      <c r="CK31">
        <v>67.44</v>
      </c>
      <c r="CL31">
        <v>69.319999999999993</v>
      </c>
      <c r="CM31">
        <v>67.28</v>
      </c>
      <c r="CN31">
        <v>66.11</v>
      </c>
      <c r="CO31">
        <v>68.69</v>
      </c>
      <c r="CP31">
        <v>68.12</v>
      </c>
      <c r="CQ31">
        <v>66.349999999999994</v>
      </c>
      <c r="CR31">
        <v>67.040000000000006</v>
      </c>
      <c r="CS31">
        <v>67.38</v>
      </c>
      <c r="CT31">
        <v>65.709999999999994</v>
      </c>
      <c r="CU31">
        <v>62.85</v>
      </c>
      <c r="CV31">
        <v>60.7</v>
      </c>
      <c r="CW31">
        <v>61.09</v>
      </c>
      <c r="CX31">
        <v>60.31</v>
      </c>
      <c r="CY31">
        <v>60.34</v>
      </c>
      <c r="CZ31">
        <v>62.38</v>
      </c>
      <c r="DA31">
        <v>64.27</v>
      </c>
      <c r="DB31">
        <v>64.48</v>
      </c>
      <c r="DC31">
        <v>64.7</v>
      </c>
      <c r="DD31">
        <v>65.73</v>
      </c>
      <c r="DE31">
        <v>65.72</v>
      </c>
      <c r="DF31">
        <v>65.84</v>
      </c>
      <c r="DG31">
        <v>65.56</v>
      </c>
      <c r="DH31">
        <v>66.540000000000006</v>
      </c>
      <c r="DI31">
        <v>68.760000000000005</v>
      </c>
      <c r="DJ31">
        <v>68.209999999999994</v>
      </c>
      <c r="DK31">
        <v>67.489999999999995</v>
      </c>
      <c r="DL31">
        <v>70</v>
      </c>
      <c r="DM31">
        <v>70.34</v>
      </c>
      <c r="DN31">
        <v>71.7</v>
      </c>
      <c r="DO31">
        <v>74.36</v>
      </c>
      <c r="DP31">
        <v>74.3</v>
      </c>
      <c r="DQ31">
        <v>74.540000000000006</v>
      </c>
      <c r="DR31">
        <v>73.849999999999994</v>
      </c>
      <c r="DS31">
        <v>73.33</v>
      </c>
      <c r="DT31">
        <v>78.099999999999994</v>
      </c>
      <c r="DU31">
        <v>79.5</v>
      </c>
      <c r="DV31">
        <v>78.53</v>
      </c>
      <c r="DW31">
        <v>76.650000000000006</v>
      </c>
      <c r="DX31">
        <v>77</v>
      </c>
      <c r="DY31">
        <v>78.09</v>
      </c>
      <c r="DZ31">
        <v>78.010000000000005</v>
      </c>
      <c r="EA31">
        <v>79.59</v>
      </c>
      <c r="EB31">
        <v>78.97</v>
      </c>
      <c r="EC31">
        <v>74.73</v>
      </c>
      <c r="ED31">
        <v>73.89</v>
      </c>
      <c r="EE31">
        <v>77.89</v>
      </c>
      <c r="EF31">
        <v>76.12</v>
      </c>
      <c r="EG31">
        <v>75.33</v>
      </c>
      <c r="EH31">
        <v>77.05</v>
      </c>
      <c r="EI31">
        <v>75.64</v>
      </c>
      <c r="EJ31">
        <v>76.569999999999993</v>
      </c>
      <c r="EK31">
        <v>76.5</v>
      </c>
      <c r="EL31">
        <v>78.36</v>
      </c>
      <c r="EM31">
        <v>79.040000000000006</v>
      </c>
      <c r="EN31">
        <v>80.25</v>
      </c>
      <c r="EO31">
        <v>80.180000000000007</v>
      </c>
      <c r="EP31">
        <v>80.400000000000006</v>
      </c>
      <c r="EQ31">
        <v>79.900000000000006</v>
      </c>
      <c r="ER31">
        <v>80.59</v>
      </c>
      <c r="ES31">
        <v>81.08</v>
      </c>
      <c r="ET31">
        <v>82.95</v>
      </c>
      <c r="EU31">
        <v>85.83</v>
      </c>
      <c r="EV31">
        <v>84.32</v>
      </c>
      <c r="EW31">
        <v>84.86</v>
      </c>
      <c r="EX31">
        <v>86.65</v>
      </c>
      <c r="EY31">
        <v>84.92</v>
      </c>
      <c r="EZ31">
        <v>87.76</v>
      </c>
      <c r="FA31">
        <v>87.03</v>
      </c>
      <c r="FB31">
        <v>85.93</v>
      </c>
      <c r="FC31">
        <v>85.15</v>
      </c>
      <c r="FD31">
        <v>88.24</v>
      </c>
      <c r="FE31">
        <v>85.2</v>
      </c>
      <c r="FF31">
        <v>87.76</v>
      </c>
      <c r="FG31">
        <v>88.08</v>
      </c>
      <c r="FH31">
        <v>84.88</v>
      </c>
      <c r="FI31">
        <v>77.88</v>
      </c>
      <c r="FJ31">
        <v>83.02</v>
      </c>
      <c r="FK31">
        <v>82.9</v>
      </c>
      <c r="FL31">
        <v>78.86</v>
      </c>
      <c r="FM31">
        <v>81.2</v>
      </c>
      <c r="FN31">
        <v>82.08</v>
      </c>
      <c r="FO31">
        <v>78.48</v>
      </c>
      <c r="FP31">
        <v>79.900000000000006</v>
      </c>
      <c r="FQ31">
        <v>80.22</v>
      </c>
      <c r="FR31">
        <v>82.62</v>
      </c>
      <c r="FS31">
        <v>84.5</v>
      </c>
      <c r="FT31" s="4">
        <v>82.76</v>
      </c>
      <c r="FU31">
        <v>1.1275471208625576E-2</v>
      </c>
      <c r="FV31">
        <v>1.1845214643244877E-2</v>
      </c>
      <c r="FW31">
        <v>1.151930413597249E-2</v>
      </c>
      <c r="FX31">
        <v>1.1237152414997387E-2</v>
      </c>
      <c r="FY31">
        <v>1.0751493461697603E-2</v>
      </c>
      <c r="FZ31">
        <v>1.1185484241054087E-2</v>
      </c>
      <c r="GA31">
        <v>1.1546571037623994E-2</v>
      </c>
      <c r="GB31">
        <v>1.1617993534308724E-2</v>
      </c>
      <c r="GC31">
        <v>1.1322674249697571E-2</v>
      </c>
      <c r="GD31">
        <v>1.1491493566668474E-2</v>
      </c>
      <c r="GE31">
        <v>1.1379520141158787E-2</v>
      </c>
      <c r="GF31">
        <v>1.1439520564559316E-2</v>
      </c>
      <c r="GG31">
        <v>1.1332144935778866E-2</v>
      </c>
      <c r="GH31">
        <v>1.1211762272887728E-2</v>
      </c>
      <c r="GI31">
        <v>1.1061561729946988E-2</v>
      </c>
      <c r="GJ31">
        <v>1.1636626072471224E-2</v>
      </c>
      <c r="GK31">
        <v>1.1698633040644373E-2</v>
      </c>
      <c r="GL31">
        <v>1.1666762433240873E-2</v>
      </c>
      <c r="GM31">
        <v>1.1302040460749507E-2</v>
      </c>
      <c r="GN31">
        <v>1.1534227001178782E-2</v>
      </c>
      <c r="GO31">
        <v>1.1575715442863189E-2</v>
      </c>
      <c r="GP31">
        <v>1.1605285385362219E-2</v>
      </c>
      <c r="GQ31">
        <v>1.175106277291478E-2</v>
      </c>
      <c r="GR31">
        <v>1.1544533795402627E-2</v>
      </c>
      <c r="GS31">
        <v>1.1673196482339422E-2</v>
      </c>
      <c r="GT31">
        <v>1.1764618933049373E-2</v>
      </c>
      <c r="GU31">
        <v>1.1971593191889189E-2</v>
      </c>
      <c r="GV31">
        <v>1.190050639680237E-2</v>
      </c>
      <c r="GW31">
        <v>1.1907927144791957E-2</v>
      </c>
      <c r="GX31">
        <v>1.2002945478155929E-2</v>
      </c>
      <c r="GY31">
        <v>1.2517604319421878E-2</v>
      </c>
      <c r="GZ31">
        <v>1.2542769994698551E-2</v>
      </c>
      <c r="HA31">
        <v>1.285236705613807E-2</v>
      </c>
      <c r="HB31">
        <v>1.3332268824750776E-2</v>
      </c>
      <c r="HC31">
        <v>1.3418891801379765E-2</v>
      </c>
      <c r="HD31">
        <v>1.3745605221261552E-2</v>
      </c>
      <c r="HE31">
        <v>1.3965148796728978E-2</v>
      </c>
      <c r="HF31">
        <v>1.4060164929394981E-2</v>
      </c>
      <c r="HG31">
        <v>1.4146753032992369E-2</v>
      </c>
      <c r="HH31">
        <v>1.3975656485402861E-2</v>
      </c>
      <c r="HI31">
        <v>1.3403704472811214E-2</v>
      </c>
      <c r="HJ31">
        <v>1.3643057411634504E-2</v>
      </c>
      <c r="HK31">
        <v>1.338137955933792E-2</v>
      </c>
      <c r="HL31">
        <v>1.3677511165968098E-2</v>
      </c>
      <c r="HM31">
        <v>1.3680397482274051E-2</v>
      </c>
      <c r="HN31">
        <v>1.3522309678461414E-2</v>
      </c>
      <c r="HO31">
        <v>1.3487612985084208E-2</v>
      </c>
      <c r="HP31">
        <v>1.3472658682292006E-2</v>
      </c>
      <c r="HQ31">
        <v>1.3396146751361379E-2</v>
      </c>
      <c r="HR31">
        <v>1.3596293289506827E-2</v>
      </c>
      <c r="HS31">
        <v>1.3527962798772188E-2</v>
      </c>
      <c r="HT31">
        <v>1.364857298459277E-2</v>
      </c>
      <c r="HU31">
        <v>1.3682345979933688E-2</v>
      </c>
      <c r="HV31">
        <v>1.3809851239801652E-2</v>
      </c>
      <c r="HW31">
        <v>1.4307054563009241E-2</v>
      </c>
      <c r="HX31">
        <v>1.4596071395855736E-2</v>
      </c>
      <c r="HY31">
        <v>1.4965418331216241E-2</v>
      </c>
      <c r="HZ31">
        <v>1.5396389156057908E-2</v>
      </c>
      <c r="IA31">
        <v>1.5509543052349691E-2</v>
      </c>
      <c r="IB31">
        <v>1.5937419626628119E-2</v>
      </c>
      <c r="IC31">
        <v>1.5826629631529917E-2</v>
      </c>
      <c r="ID31">
        <v>1.542780654107411E-2</v>
      </c>
      <c r="IE31">
        <v>1.5615038337927571E-2</v>
      </c>
      <c r="IF31">
        <v>1.5506955561547625E-2</v>
      </c>
      <c r="IG31">
        <v>1.5891561054663335E-2</v>
      </c>
      <c r="IH31">
        <v>1.6090027532718449E-2</v>
      </c>
      <c r="II31">
        <v>1.6258778651978768E-2</v>
      </c>
      <c r="IJ31">
        <v>1.5781736480558788E-2</v>
      </c>
      <c r="IK31">
        <v>1.5165393227679451E-2</v>
      </c>
      <c r="IL31">
        <v>1.5760558675948423E-2</v>
      </c>
      <c r="IM31">
        <v>1.5822445636340245E-2</v>
      </c>
      <c r="IN31">
        <v>1.6014840447925817E-2</v>
      </c>
      <c r="IO31">
        <v>1.6230037492144297E-2</v>
      </c>
      <c r="IP31">
        <v>1.6239593191530993E-2</v>
      </c>
      <c r="IQ31">
        <v>1.6256141970280906E-2</v>
      </c>
      <c r="IR31">
        <v>1.6203178633026099E-2</v>
      </c>
      <c r="IS31">
        <v>1.609090857624108E-2</v>
      </c>
      <c r="IT31">
        <v>1.5668209133882501E-2</v>
      </c>
      <c r="IU31">
        <v>1.6135814759095295E-2</v>
      </c>
      <c r="IV31">
        <v>1.6203079851824863E-2</v>
      </c>
      <c r="IW31">
        <v>1.6271229910103314E-2</v>
      </c>
      <c r="IX31">
        <v>1.6256916065279278E-2</v>
      </c>
      <c r="IY31">
        <v>1.6394434039025886E-2</v>
      </c>
      <c r="IZ31">
        <v>1.6251646639435242E-2</v>
      </c>
      <c r="JA31">
        <v>1.6333510138658316E-2</v>
      </c>
      <c r="JB31">
        <v>1.6266841529264733E-2</v>
      </c>
      <c r="JC31">
        <v>1.6177342974855742E-2</v>
      </c>
      <c r="JD31">
        <v>1.6297760312998275E-2</v>
      </c>
      <c r="JE31">
        <v>1.5998448356434984E-2</v>
      </c>
      <c r="JF31">
        <v>1.6267062697049632E-2</v>
      </c>
      <c r="JG31">
        <v>1.6348454503587823E-2</v>
      </c>
      <c r="JH31">
        <v>1.6360320872313625E-2</v>
      </c>
      <c r="JI31">
        <v>1.6013139207409047E-2</v>
      </c>
      <c r="JJ31">
        <v>1.5689403260191678E-2</v>
      </c>
      <c r="JK31">
        <v>1.5519446150078981E-2</v>
      </c>
      <c r="JL31">
        <v>1.5202610784068907E-2</v>
      </c>
      <c r="JM31">
        <v>1.5164494093557693E-2</v>
      </c>
      <c r="JN31">
        <v>1.4363696394035149E-2</v>
      </c>
      <c r="JO31">
        <v>1.4496888752612765E-2</v>
      </c>
      <c r="JP31">
        <v>1.4141374043204874E-2</v>
      </c>
      <c r="JQ31">
        <v>1.4326735951420482E-2</v>
      </c>
      <c r="JR31">
        <v>1.4005572545570475E-2</v>
      </c>
      <c r="JS31">
        <v>1.4158825601402773E-2</v>
      </c>
      <c r="JT31">
        <v>1.4170734095391387E-2</v>
      </c>
      <c r="JU31">
        <v>1.4134969364319516E-2</v>
      </c>
      <c r="JV31">
        <v>1.4064331877405085E-2</v>
      </c>
      <c r="JW31">
        <v>1.4045655203992228E-2</v>
      </c>
      <c r="JX31">
        <v>1.4174441673923167E-2</v>
      </c>
      <c r="JY31">
        <v>1.4132689932021231E-2</v>
      </c>
      <c r="JZ31">
        <v>1.446404109941596E-2</v>
      </c>
      <c r="KA31">
        <v>1.4939109575583467E-2</v>
      </c>
      <c r="KB31">
        <v>1.4648026511969347E-2</v>
      </c>
      <c r="KC31">
        <v>1.450143613007304E-2</v>
      </c>
      <c r="KD31">
        <v>1.4640392159421341E-2</v>
      </c>
      <c r="KE31">
        <v>1.4672198807248668E-2</v>
      </c>
      <c r="KF31">
        <v>1.4788382278225314E-2</v>
      </c>
      <c r="KG31">
        <v>1.5375375831247184E-2</v>
      </c>
      <c r="KH31">
        <v>1.5117988544463059E-2</v>
      </c>
      <c r="KI31">
        <v>1.5117559787741791E-2</v>
      </c>
      <c r="KJ31">
        <v>1.515725488167303E-2</v>
      </c>
      <c r="KK31">
        <v>1.5097223465053163E-2</v>
      </c>
      <c r="KL31">
        <v>1.5557088359463032E-2</v>
      </c>
      <c r="KM31">
        <v>1.538087632111023E-2</v>
      </c>
      <c r="KN31">
        <v>1.526934081278839E-2</v>
      </c>
      <c r="KO31">
        <v>1.5135702388328605E-2</v>
      </c>
      <c r="KP31">
        <v>1.527949867537353E-2</v>
      </c>
      <c r="KQ31">
        <v>1.5441922813070956E-2</v>
      </c>
      <c r="KR31">
        <v>1.5487984437511553E-2</v>
      </c>
      <c r="KS31">
        <v>1.5973586274615339E-2</v>
      </c>
      <c r="KT31">
        <v>1.5861428656320998E-2</v>
      </c>
      <c r="KU31">
        <v>1.547892185280449E-2</v>
      </c>
      <c r="KV31">
        <v>1.5252553568308166E-2</v>
      </c>
      <c r="KW31">
        <v>1.5781913990970991E-2</v>
      </c>
      <c r="KX31">
        <v>1.5735872793987343E-2</v>
      </c>
      <c r="KY31">
        <v>1.5495926679310011E-2</v>
      </c>
      <c r="KZ31">
        <v>1.5627202045142081E-2</v>
      </c>
      <c r="LA31">
        <v>1.5792786816633358E-2</v>
      </c>
      <c r="LB31">
        <v>1.580739255830169E-2</v>
      </c>
      <c r="LC31">
        <v>1.5833711022141022E-2</v>
      </c>
      <c r="LD31">
        <v>1.6194952084696453E-2</v>
      </c>
      <c r="LE31">
        <v>1.6315995354276226E-2</v>
      </c>
      <c r="LF31">
        <v>1.625217019122225E-2</v>
      </c>
      <c r="LG31">
        <v>1.6156475549397285E-2</v>
      </c>
      <c r="LH31">
        <v>1.6035595687005071E-2</v>
      </c>
      <c r="LI31">
        <v>1.5897355579394212E-2</v>
      </c>
      <c r="LJ31">
        <v>1.5981559332231398E-2</v>
      </c>
      <c r="LK31">
        <v>1.6088232477467389E-2</v>
      </c>
      <c r="LL31">
        <v>1.6252448785507603E-2</v>
      </c>
      <c r="LM31">
        <v>1.6642036618318902E-2</v>
      </c>
      <c r="LN31">
        <v>1.6814726843105761E-2</v>
      </c>
      <c r="LO31">
        <v>1.7143135083960891E-2</v>
      </c>
      <c r="LP31">
        <v>1.7340241659602337E-2</v>
      </c>
      <c r="LQ31">
        <v>1.7249060280718036E-2</v>
      </c>
      <c r="LR31">
        <v>1.7517636806323882E-2</v>
      </c>
      <c r="LS31">
        <v>1.7536659123155086E-2</v>
      </c>
      <c r="LT31">
        <v>1.7187369159111964E-2</v>
      </c>
      <c r="LU31">
        <v>1.7269483891189485E-2</v>
      </c>
      <c r="LV31">
        <v>1.7405117965938448E-2</v>
      </c>
      <c r="LW31">
        <v>1.6817114709648699E-2</v>
      </c>
      <c r="LX31">
        <v>1.7154269777250552E-2</v>
      </c>
      <c r="LY31">
        <v>1.7248521628613633E-2</v>
      </c>
      <c r="LZ31">
        <v>1.7200523141694443E-2</v>
      </c>
      <c r="MA31">
        <v>1.6721889829984626E-2</v>
      </c>
      <c r="MB31">
        <v>1.7304987067942746E-2</v>
      </c>
      <c r="MC31">
        <v>1.7220548703117261E-2</v>
      </c>
      <c r="MD31">
        <v>1.6920489759621467E-2</v>
      </c>
      <c r="ME31">
        <v>1.6912247255696299E-2</v>
      </c>
      <c r="MF31">
        <v>1.6991091423435644E-2</v>
      </c>
      <c r="MG31">
        <v>1.6909494027424834E-2</v>
      </c>
      <c r="MH31">
        <v>1.6872885836244581E-2</v>
      </c>
      <c r="MI31">
        <v>1.6692206027949758E-2</v>
      </c>
      <c r="MJ31">
        <v>1.7022613127836272E-2</v>
      </c>
      <c r="MK31">
        <v>1.7186150437978651E-2</v>
      </c>
      <c r="ML31">
        <v>1.670759712816304E-2</v>
      </c>
      <c r="MN31" s="5">
        <f t="shared" si="0"/>
        <v>1.4770375063737065E-2</v>
      </c>
    </row>
    <row r="32" spans="1:353" x14ac:dyDescent="0.2">
      <c r="A32" t="s">
        <v>69</v>
      </c>
      <c r="B32" t="s">
        <v>26</v>
      </c>
      <c r="C32">
        <v>27.06</v>
      </c>
      <c r="D32">
        <v>26.465</v>
      </c>
      <c r="E32">
        <v>27.555</v>
      </c>
      <c r="F32">
        <v>27.84</v>
      </c>
      <c r="G32">
        <v>28.77</v>
      </c>
      <c r="H32">
        <v>28.965</v>
      </c>
      <c r="I32">
        <v>28.95</v>
      </c>
      <c r="J32">
        <v>29.635000000000002</v>
      </c>
      <c r="K32">
        <v>30.43</v>
      </c>
      <c r="L32">
        <v>30.37</v>
      </c>
      <c r="M32">
        <v>29.1</v>
      </c>
      <c r="N32">
        <v>29.524999999999999</v>
      </c>
      <c r="O32">
        <v>29.204999999999998</v>
      </c>
      <c r="P32">
        <v>29.105</v>
      </c>
      <c r="Q32">
        <v>31.08</v>
      </c>
      <c r="R32">
        <v>29.5</v>
      </c>
      <c r="S32">
        <v>30.12</v>
      </c>
      <c r="T32">
        <v>29.555</v>
      </c>
      <c r="U32">
        <v>29.965</v>
      </c>
      <c r="V32">
        <v>28.145</v>
      </c>
      <c r="W32">
        <v>28.87</v>
      </c>
      <c r="X32">
        <v>27.445</v>
      </c>
      <c r="Y32">
        <v>26.51</v>
      </c>
      <c r="Z32">
        <v>26.43</v>
      </c>
      <c r="AA32">
        <v>26.164999999999999</v>
      </c>
      <c r="AB32">
        <v>27.2</v>
      </c>
      <c r="AC32">
        <v>26.135000000000002</v>
      </c>
      <c r="AD32">
        <v>28.16</v>
      </c>
      <c r="AE32">
        <v>28.64</v>
      </c>
      <c r="AF32">
        <v>27.91</v>
      </c>
      <c r="AG32">
        <v>27.52</v>
      </c>
      <c r="AH32">
        <v>26.875</v>
      </c>
      <c r="AI32">
        <v>26.19</v>
      </c>
      <c r="AJ32">
        <v>24.56</v>
      </c>
      <c r="AK32">
        <v>24.73</v>
      </c>
      <c r="AL32">
        <v>24.184999999999999</v>
      </c>
      <c r="AM32">
        <v>23.84</v>
      </c>
      <c r="AN32">
        <v>23.68</v>
      </c>
      <c r="AO32">
        <v>23.995000000000001</v>
      </c>
      <c r="AP32">
        <v>24.774999999999999</v>
      </c>
      <c r="AQ32">
        <v>26.39</v>
      </c>
      <c r="AR32">
        <v>25.82</v>
      </c>
      <c r="AS32">
        <v>27.545000000000002</v>
      </c>
      <c r="AT32">
        <v>27.07</v>
      </c>
      <c r="AU32">
        <v>27.52</v>
      </c>
      <c r="AV32">
        <v>25.63</v>
      </c>
      <c r="AW32">
        <v>27.035</v>
      </c>
      <c r="AX32">
        <v>27.555</v>
      </c>
      <c r="AY32">
        <v>25.565000000000001</v>
      </c>
      <c r="AZ32">
        <v>24.5</v>
      </c>
      <c r="BA32">
        <v>25.754999999999999</v>
      </c>
      <c r="BB32">
        <v>26.045000000000002</v>
      </c>
      <c r="BC32">
        <v>25.954999999999998</v>
      </c>
      <c r="BD32">
        <v>24.06</v>
      </c>
      <c r="BE32">
        <v>22.72</v>
      </c>
      <c r="BF32">
        <v>23.43</v>
      </c>
      <c r="BG32">
        <v>22.33</v>
      </c>
      <c r="BH32">
        <v>20.99</v>
      </c>
      <c r="BI32">
        <v>19.87</v>
      </c>
      <c r="BJ32">
        <v>21.074999999999999</v>
      </c>
      <c r="BK32">
        <v>22.03</v>
      </c>
      <c r="BL32">
        <v>22.664999999999999</v>
      </c>
      <c r="BM32">
        <v>23.515000000000001</v>
      </c>
      <c r="BN32">
        <v>24.364999999999998</v>
      </c>
      <c r="BO32">
        <v>24.254999999999999</v>
      </c>
      <c r="BP32">
        <v>23.975000000000001</v>
      </c>
      <c r="BQ32">
        <v>24.045000000000002</v>
      </c>
      <c r="BR32">
        <v>25.225000000000001</v>
      </c>
      <c r="BS32">
        <v>26.1</v>
      </c>
      <c r="BT32">
        <v>25.64</v>
      </c>
      <c r="BU32">
        <v>25.375</v>
      </c>
      <c r="BV32">
        <v>26.855</v>
      </c>
      <c r="BW32">
        <v>25.87</v>
      </c>
      <c r="BX32">
        <v>26.675000000000001</v>
      </c>
      <c r="BY32">
        <v>26.03</v>
      </c>
      <c r="BZ32">
        <v>25.905000000000001</v>
      </c>
      <c r="CA32">
        <v>25.24</v>
      </c>
      <c r="CB32">
        <v>24.555</v>
      </c>
      <c r="CC32">
        <v>25.4</v>
      </c>
      <c r="CD32">
        <v>24.77</v>
      </c>
      <c r="CE32">
        <v>25.785</v>
      </c>
      <c r="CF32">
        <v>25.855</v>
      </c>
      <c r="CG32">
        <v>26.69</v>
      </c>
      <c r="CH32">
        <v>27.62</v>
      </c>
      <c r="CI32">
        <v>28.445</v>
      </c>
      <c r="CJ32">
        <v>28.01</v>
      </c>
      <c r="CK32">
        <v>28.44</v>
      </c>
      <c r="CL32">
        <v>28.81</v>
      </c>
      <c r="CM32">
        <v>27.91</v>
      </c>
      <c r="CN32">
        <v>27.16</v>
      </c>
      <c r="CO32">
        <v>28.145</v>
      </c>
      <c r="CP32">
        <v>27.82</v>
      </c>
      <c r="CQ32">
        <v>27.065000000000001</v>
      </c>
      <c r="CR32">
        <v>27.6</v>
      </c>
      <c r="CS32">
        <v>27.934999999999999</v>
      </c>
      <c r="CT32">
        <v>28.3</v>
      </c>
      <c r="CU32">
        <v>27.87</v>
      </c>
      <c r="CV32">
        <v>28.664999999999999</v>
      </c>
      <c r="CW32">
        <v>29.12</v>
      </c>
      <c r="CX32">
        <v>29.315000000000001</v>
      </c>
      <c r="CY32">
        <v>28.895</v>
      </c>
      <c r="CZ32">
        <v>30.164999999999999</v>
      </c>
      <c r="DA32">
        <v>31.12</v>
      </c>
      <c r="DB32">
        <v>31.215</v>
      </c>
      <c r="DC32">
        <v>31.234999999999999</v>
      </c>
      <c r="DD32">
        <v>31.87</v>
      </c>
      <c r="DE32">
        <v>31.69</v>
      </c>
      <c r="DF32">
        <v>31.515000000000001</v>
      </c>
      <c r="DG32">
        <v>31.88</v>
      </c>
      <c r="DH32">
        <v>31.344999999999999</v>
      </c>
      <c r="DI32">
        <v>31.425000000000001</v>
      </c>
      <c r="DJ32">
        <v>31.895</v>
      </c>
      <c r="DK32">
        <v>32.185000000000002</v>
      </c>
      <c r="DL32">
        <v>32.284999999999997</v>
      </c>
      <c r="DM32">
        <v>31.125</v>
      </c>
      <c r="DN32">
        <v>32.005000000000003</v>
      </c>
      <c r="DO32">
        <v>31.44</v>
      </c>
      <c r="DP32">
        <v>32.104999999999997</v>
      </c>
      <c r="DQ32">
        <v>31.555</v>
      </c>
      <c r="DR32">
        <v>31.094999999999999</v>
      </c>
      <c r="DS32">
        <v>30.715</v>
      </c>
      <c r="DT32">
        <v>33</v>
      </c>
      <c r="DU32">
        <v>33.085000000000001</v>
      </c>
      <c r="DV32">
        <v>32.090000000000003</v>
      </c>
      <c r="DW32">
        <v>31.565000000000001</v>
      </c>
      <c r="DX32">
        <v>31.585000000000001</v>
      </c>
      <c r="DY32">
        <v>32.634999999999998</v>
      </c>
      <c r="DZ32">
        <v>31.91</v>
      </c>
      <c r="EA32">
        <v>32.384999999999998</v>
      </c>
      <c r="EB32">
        <v>32.494999999999997</v>
      </c>
      <c r="EC32">
        <v>32.82</v>
      </c>
      <c r="ED32">
        <v>32.83</v>
      </c>
      <c r="EE32">
        <v>34.159999999999997</v>
      </c>
      <c r="EF32">
        <v>33.07</v>
      </c>
      <c r="EG32">
        <v>32.755000000000003</v>
      </c>
      <c r="EH32">
        <v>34.200000000000003</v>
      </c>
      <c r="EI32">
        <v>34.24</v>
      </c>
      <c r="EJ32">
        <v>34.979999999999997</v>
      </c>
      <c r="EK32">
        <v>34.729999999999997</v>
      </c>
      <c r="EL32">
        <v>35.134999999999998</v>
      </c>
      <c r="EM32">
        <v>35.21</v>
      </c>
      <c r="EN32">
        <v>36.119999999999997</v>
      </c>
      <c r="EO32">
        <v>37.225000000000001</v>
      </c>
      <c r="EP32">
        <v>37.664999999999999</v>
      </c>
      <c r="EQ32">
        <v>37.229999999999997</v>
      </c>
      <c r="ER32">
        <v>38.204999999999998</v>
      </c>
      <c r="ES32">
        <v>38.22</v>
      </c>
      <c r="ET32">
        <v>39.1</v>
      </c>
      <c r="EU32">
        <v>40.215000000000003</v>
      </c>
      <c r="EV32">
        <v>39.204999999999998</v>
      </c>
      <c r="EW32">
        <v>39.07</v>
      </c>
      <c r="EX32">
        <v>39.56</v>
      </c>
      <c r="EY32">
        <v>39.26</v>
      </c>
      <c r="EZ32">
        <v>40.409999999999997</v>
      </c>
      <c r="FA32">
        <v>40.354999999999997</v>
      </c>
      <c r="FB32">
        <v>40.494999999999997</v>
      </c>
      <c r="FC32">
        <v>39.75</v>
      </c>
      <c r="FD32">
        <v>40.76</v>
      </c>
      <c r="FE32">
        <v>40.44</v>
      </c>
      <c r="FF32">
        <v>40.96</v>
      </c>
      <c r="FG32">
        <v>38.96</v>
      </c>
      <c r="FH32">
        <v>37.229999999999997</v>
      </c>
      <c r="FI32">
        <v>35.950000000000003</v>
      </c>
      <c r="FJ32">
        <v>37.26</v>
      </c>
      <c r="FK32">
        <v>37.43</v>
      </c>
      <c r="FL32">
        <v>36.119999999999997</v>
      </c>
      <c r="FM32">
        <v>37.19</v>
      </c>
      <c r="FN32">
        <v>36.86</v>
      </c>
      <c r="FO32">
        <v>35.04</v>
      </c>
      <c r="FP32">
        <v>35.520000000000003</v>
      </c>
      <c r="FQ32">
        <v>35.979999999999997</v>
      </c>
      <c r="FR32">
        <v>36.47</v>
      </c>
      <c r="FS32">
        <v>37.71</v>
      </c>
      <c r="FT32" s="4">
        <v>36.08</v>
      </c>
      <c r="FU32">
        <v>1.3788658875670413E-2</v>
      </c>
      <c r="FV32">
        <v>1.3817804314737786E-2</v>
      </c>
      <c r="FW32">
        <v>1.3631009056088009E-2</v>
      </c>
      <c r="FX32">
        <v>1.3019019371790464E-2</v>
      </c>
      <c r="FY32">
        <v>1.3543213532575012E-2</v>
      </c>
      <c r="FZ32">
        <v>1.3448918902565884E-2</v>
      </c>
      <c r="GA32">
        <v>1.3256461156570511E-2</v>
      </c>
      <c r="GB32">
        <v>1.3392486027782853E-2</v>
      </c>
      <c r="GC32">
        <v>1.3326367433736686E-2</v>
      </c>
      <c r="GD32">
        <v>1.3216709692277121E-2</v>
      </c>
      <c r="GE32">
        <v>1.2512890894175592E-2</v>
      </c>
      <c r="GF32">
        <v>1.2486482282954771E-2</v>
      </c>
      <c r="GG32">
        <v>1.2512675782523602E-2</v>
      </c>
      <c r="GH32">
        <v>1.2332815554739095E-2</v>
      </c>
      <c r="GI32">
        <v>1.2809128241582724E-2</v>
      </c>
      <c r="GJ32">
        <v>1.2615818654646347E-2</v>
      </c>
      <c r="GK32">
        <v>1.2746301012352275E-2</v>
      </c>
      <c r="GL32">
        <v>1.2882541787450323E-2</v>
      </c>
      <c r="GM32">
        <v>1.2924055587844921E-2</v>
      </c>
      <c r="GN32">
        <v>1.2404641872079583E-2</v>
      </c>
      <c r="GO32">
        <v>1.2339448028240245E-2</v>
      </c>
      <c r="GP32">
        <v>1.2062620080523147E-2</v>
      </c>
      <c r="GQ32">
        <v>1.1855924973378316E-2</v>
      </c>
      <c r="GR32">
        <v>1.1834438336589613E-2</v>
      </c>
      <c r="GS32">
        <v>1.1852926565177798E-2</v>
      </c>
      <c r="GT32">
        <v>1.1775382069027411E-2</v>
      </c>
      <c r="GU32">
        <v>1.1891395072352321E-2</v>
      </c>
      <c r="GV32">
        <v>1.2486947434202245E-2</v>
      </c>
      <c r="GW32">
        <v>1.2204703351914597E-2</v>
      </c>
      <c r="GX32">
        <v>1.2123491250429866E-2</v>
      </c>
      <c r="GY32">
        <v>1.1945780795167263E-2</v>
      </c>
      <c r="GZ32">
        <v>1.153129184746975E-2</v>
      </c>
      <c r="HA32">
        <v>1.1706567345935212E-2</v>
      </c>
      <c r="HB32">
        <v>1.1803435437996576E-2</v>
      </c>
      <c r="HC32">
        <v>1.1720356400291856E-2</v>
      </c>
      <c r="HD32">
        <v>1.1823613777297999E-2</v>
      </c>
      <c r="HE32">
        <v>1.1613122017390298E-2</v>
      </c>
      <c r="HF32">
        <v>1.1583706851209474E-2</v>
      </c>
      <c r="HG32">
        <v>1.1900127542526255E-2</v>
      </c>
      <c r="HH32">
        <v>1.2388725014021917E-2</v>
      </c>
      <c r="HI32">
        <v>1.2544133193413534E-2</v>
      </c>
      <c r="HJ32">
        <v>1.2213509196106117E-2</v>
      </c>
      <c r="HK32">
        <v>1.2379941136776526E-2</v>
      </c>
      <c r="HL32">
        <v>1.2180422001941534E-2</v>
      </c>
      <c r="HM32">
        <v>1.2218306747740307E-2</v>
      </c>
      <c r="HN32">
        <v>1.1681377248364225E-2</v>
      </c>
      <c r="HO32">
        <v>1.1974320057020727E-2</v>
      </c>
      <c r="HP32">
        <v>1.2069411066991005E-2</v>
      </c>
      <c r="HQ32">
        <v>1.1713137194309615E-2</v>
      </c>
      <c r="HR32">
        <v>1.1676539352655788E-2</v>
      </c>
      <c r="HS32">
        <v>1.205194845744292E-2</v>
      </c>
      <c r="HT32">
        <v>1.2113776914365984E-2</v>
      </c>
      <c r="HU32">
        <v>1.2130436795784957E-2</v>
      </c>
      <c r="HV32">
        <v>1.2043111367540636E-2</v>
      </c>
      <c r="HW32">
        <v>1.167098746256773E-2</v>
      </c>
      <c r="HX32">
        <v>1.1703842017393856E-2</v>
      </c>
      <c r="HY32">
        <v>1.1019959892279031E-2</v>
      </c>
      <c r="HZ32">
        <v>1.0947084370977789E-2</v>
      </c>
      <c r="IA32">
        <v>1.0816077024761986E-2</v>
      </c>
      <c r="IB32">
        <v>1.0989977213131127E-2</v>
      </c>
      <c r="IC32">
        <v>1.1314568056224132E-2</v>
      </c>
      <c r="ID32">
        <v>1.1249785671166973E-2</v>
      </c>
      <c r="IE32">
        <v>1.1559550050494088E-2</v>
      </c>
      <c r="IF32">
        <v>1.2001003010908224E-2</v>
      </c>
      <c r="IG32">
        <v>1.2199807185071099E-2</v>
      </c>
      <c r="IH32">
        <v>1.215720502921744E-2</v>
      </c>
      <c r="II32">
        <v>1.236529201330876E-2</v>
      </c>
      <c r="IJ32">
        <v>1.2413944644752222E-2</v>
      </c>
      <c r="IK32">
        <v>1.252139335958424E-2</v>
      </c>
      <c r="IL32">
        <v>1.2738383476241006E-2</v>
      </c>
      <c r="IM32">
        <v>1.2952038183585219E-2</v>
      </c>
      <c r="IN32">
        <v>1.3577306892359326E-2</v>
      </c>
      <c r="IO32">
        <v>1.3070323963849922E-2</v>
      </c>
      <c r="IP32">
        <v>1.296703607621813E-2</v>
      </c>
      <c r="IQ32">
        <v>1.294938300659226E-2</v>
      </c>
      <c r="IR32">
        <v>1.3237126182930955E-2</v>
      </c>
      <c r="IS32">
        <v>1.3168370149605167E-2</v>
      </c>
      <c r="IT32">
        <v>1.3079561656143116E-2</v>
      </c>
      <c r="IU32">
        <v>1.2989391841575914E-2</v>
      </c>
      <c r="IV32">
        <v>1.2857176674337181E-2</v>
      </c>
      <c r="IW32">
        <v>1.2898811474679278E-2</v>
      </c>
      <c r="IX32">
        <v>1.2868081245500934E-2</v>
      </c>
      <c r="IY32">
        <v>1.3131621077506647E-2</v>
      </c>
      <c r="IZ32">
        <v>1.3641627547623917E-2</v>
      </c>
      <c r="JA32">
        <v>1.3738692116641634E-2</v>
      </c>
      <c r="JB32">
        <v>1.3843037842707812E-2</v>
      </c>
      <c r="JC32">
        <v>1.3891166233204921E-2</v>
      </c>
      <c r="JD32">
        <v>1.3792154569908057E-2</v>
      </c>
      <c r="JE32">
        <v>1.3506665128639985E-2</v>
      </c>
      <c r="JF32">
        <v>1.3600916178137969E-2</v>
      </c>
      <c r="JG32">
        <v>1.3632667886851677E-2</v>
      </c>
      <c r="JH32">
        <v>1.3597864794993211E-2</v>
      </c>
      <c r="JI32">
        <v>1.3266915262042805E-2</v>
      </c>
      <c r="JJ32">
        <v>1.3119215743215146E-2</v>
      </c>
      <c r="JK32">
        <v>1.3068335011943667E-2</v>
      </c>
      <c r="JL32">
        <v>1.3298403834349624E-2</v>
      </c>
      <c r="JM32">
        <v>1.365549473545003E-2</v>
      </c>
      <c r="JN32">
        <v>1.3774546138494378E-2</v>
      </c>
      <c r="JO32">
        <v>1.4032785212012806E-2</v>
      </c>
      <c r="JP32">
        <v>1.395854033514895E-2</v>
      </c>
      <c r="JQ32">
        <v>1.3931968243228959E-2</v>
      </c>
      <c r="JR32">
        <v>1.3752163309128136E-2</v>
      </c>
      <c r="JS32">
        <v>1.3921009031970613E-2</v>
      </c>
      <c r="JT32">
        <v>1.3929734975939263E-2</v>
      </c>
      <c r="JU32">
        <v>1.4177967095037033E-2</v>
      </c>
      <c r="JV32">
        <v>1.4359491421653589E-2</v>
      </c>
      <c r="JW32">
        <v>1.4261598600729146E-2</v>
      </c>
      <c r="JX32">
        <v>1.4286800221556968E-2</v>
      </c>
      <c r="JY32">
        <v>1.4456226194616702E-2</v>
      </c>
      <c r="JZ32">
        <v>1.4332848513392999E-2</v>
      </c>
      <c r="KA32">
        <v>1.4360562738574641E-2</v>
      </c>
      <c r="KB32">
        <v>1.4406583538106506E-2</v>
      </c>
      <c r="KC32">
        <v>1.4545626345773072E-2</v>
      </c>
      <c r="KD32">
        <v>1.420243427826832E-2</v>
      </c>
      <c r="KE32">
        <v>1.3653454453537633E-2</v>
      </c>
      <c r="KF32">
        <v>1.3882244564677206E-2</v>
      </c>
      <c r="KG32">
        <v>1.3671282053675557E-2</v>
      </c>
      <c r="KH32">
        <v>1.3737887924882248E-2</v>
      </c>
      <c r="KI32">
        <v>1.3452391566409486E-2</v>
      </c>
      <c r="KJ32">
        <v>1.3415276378275165E-2</v>
      </c>
      <c r="KK32">
        <v>1.3292446689191202E-2</v>
      </c>
      <c r="KL32">
        <v>1.3817524188470426E-2</v>
      </c>
      <c r="KM32">
        <v>1.3450637770633567E-2</v>
      </c>
      <c r="KN32">
        <v>1.2823048749579178E-2</v>
      </c>
      <c r="KO32">
        <v>1.2809527167882289E-2</v>
      </c>
      <c r="KP32">
        <v>1.2838642723061532E-2</v>
      </c>
      <c r="KQ32">
        <v>1.3219329374490182E-2</v>
      </c>
      <c r="KR32">
        <v>1.2972734013946267E-2</v>
      </c>
      <c r="KS32">
        <v>1.3309076219052751E-2</v>
      </c>
      <c r="KT32">
        <v>1.3364625364580383E-2</v>
      </c>
      <c r="KU32">
        <v>1.3920165088189881E-2</v>
      </c>
      <c r="KV32">
        <v>1.3859939435676375E-2</v>
      </c>
      <c r="KW32">
        <v>1.4155636039087045E-2</v>
      </c>
      <c r="KX32">
        <v>1.3981694509966388E-2</v>
      </c>
      <c r="KY32">
        <v>1.3780365814896903E-2</v>
      </c>
      <c r="KZ32">
        <v>1.4186270859931412E-2</v>
      </c>
      <c r="LA32">
        <v>1.4620915467870093E-2</v>
      </c>
      <c r="LB32">
        <v>1.4769131389281695E-2</v>
      </c>
      <c r="LC32">
        <v>1.4695265101280148E-2</v>
      </c>
      <c r="LD32">
        <v>1.4844875528560888E-2</v>
      </c>
      <c r="LE32">
        <v>1.485790899194161E-2</v>
      </c>
      <c r="LF32">
        <v>1.4953370347005238E-2</v>
      </c>
      <c r="LG32">
        <v>1.5333465119663331E-2</v>
      </c>
      <c r="LH32">
        <v>1.5281795419132193E-2</v>
      </c>
      <c r="LI32">
        <v>1.5066698241835296E-2</v>
      </c>
      <c r="LJ32">
        <v>1.5410088921627979E-2</v>
      </c>
      <c r="LK32">
        <v>1.5425250338786903E-2</v>
      </c>
      <c r="LL32">
        <v>1.5582104703307037E-2</v>
      </c>
      <c r="LM32">
        <v>1.5859970633181425E-2</v>
      </c>
      <c r="LN32">
        <v>1.5899024433289478E-2</v>
      </c>
      <c r="LO32">
        <v>1.6050938509049741E-2</v>
      </c>
      <c r="LP32">
        <v>1.6099510120341769E-2</v>
      </c>
      <c r="LQ32">
        <v>1.6217187933752552E-2</v>
      </c>
      <c r="LR32">
        <v>1.6400873183495358E-2</v>
      </c>
      <c r="LS32">
        <v>1.6533867204757427E-2</v>
      </c>
      <c r="LT32">
        <v>1.662875190249179E-2</v>
      </c>
      <c r="LU32">
        <v>1.6756538188708897E-2</v>
      </c>
      <c r="LV32">
        <v>1.6708883061563463E-2</v>
      </c>
      <c r="LW32">
        <v>1.658917586558431E-2</v>
      </c>
      <c r="LX32">
        <v>1.6639387727547091E-2</v>
      </c>
      <c r="LY32">
        <v>1.5838914604943279E-2</v>
      </c>
      <c r="LZ32">
        <v>1.5668789193363338E-2</v>
      </c>
      <c r="MA32">
        <v>1.6029299064209978E-2</v>
      </c>
      <c r="MB32">
        <v>1.6128263962185519E-2</v>
      </c>
      <c r="MC32">
        <v>1.6146132199321601E-2</v>
      </c>
      <c r="MD32">
        <v>1.6094170573976836E-2</v>
      </c>
      <c r="ME32">
        <v>1.6085369224026355E-2</v>
      </c>
      <c r="MF32">
        <v>1.5845240141074995E-2</v>
      </c>
      <c r="MG32">
        <v>1.5678166831522303E-2</v>
      </c>
      <c r="MH32">
        <v>1.5638298716345544E-2</v>
      </c>
      <c r="MI32">
        <v>1.5608680701857742E-2</v>
      </c>
      <c r="MJ32">
        <v>1.5665734448388272E-2</v>
      </c>
      <c r="MK32">
        <v>1.599014460498226E-2</v>
      </c>
      <c r="ML32">
        <v>1.5185132751240435E-2</v>
      </c>
      <c r="MN32" s="5">
        <f t="shared" si="0"/>
        <v>1.3518867949653065E-2</v>
      </c>
    </row>
    <row r="33" spans="1:353" x14ac:dyDescent="0.2">
      <c r="A33" t="s">
        <v>129</v>
      </c>
      <c r="B33" t="s">
        <v>26</v>
      </c>
      <c r="C33">
        <v>24.175000000000001</v>
      </c>
      <c r="D33">
        <v>23.19</v>
      </c>
      <c r="E33">
        <v>24.184999999999999</v>
      </c>
      <c r="F33">
        <v>26.75</v>
      </c>
      <c r="G33">
        <v>24.545000000000002</v>
      </c>
      <c r="H33">
        <v>24.875</v>
      </c>
      <c r="I33">
        <v>25.315000000000001</v>
      </c>
      <c r="J33">
        <v>25.72</v>
      </c>
      <c r="K33">
        <v>26.77</v>
      </c>
      <c r="L33">
        <v>26.75</v>
      </c>
      <c r="M33">
        <v>26.704999999999998</v>
      </c>
      <c r="N33">
        <v>26.695</v>
      </c>
      <c r="O33">
        <v>26.27</v>
      </c>
      <c r="P33">
        <v>26.95</v>
      </c>
      <c r="Q33">
        <v>27.375</v>
      </c>
      <c r="R33">
        <v>26.45</v>
      </c>
      <c r="S33">
        <v>27.36</v>
      </c>
      <c r="T33">
        <v>25.655000000000001</v>
      </c>
      <c r="U33">
        <v>25.405000000000001</v>
      </c>
      <c r="V33">
        <v>24.695</v>
      </c>
      <c r="W33">
        <v>25.204999999999998</v>
      </c>
      <c r="X33">
        <v>24.805</v>
      </c>
      <c r="Y33">
        <v>24.145</v>
      </c>
      <c r="Z33">
        <v>24.364999999999998</v>
      </c>
      <c r="AA33">
        <v>23.27</v>
      </c>
      <c r="AB33">
        <v>23.524999999999999</v>
      </c>
      <c r="AC33">
        <v>22.975000000000001</v>
      </c>
      <c r="AD33">
        <v>23.585000000000001</v>
      </c>
      <c r="AE33">
        <v>24.37</v>
      </c>
      <c r="AF33">
        <v>24.184999999999999</v>
      </c>
      <c r="AG33">
        <v>25.315000000000001</v>
      </c>
      <c r="AH33">
        <v>25.35</v>
      </c>
      <c r="AI33">
        <v>24.475000000000001</v>
      </c>
      <c r="AJ33">
        <v>22.995000000000001</v>
      </c>
      <c r="AK33">
        <v>23.105</v>
      </c>
      <c r="AL33">
        <v>22.675000000000001</v>
      </c>
      <c r="AM33">
        <v>22.75</v>
      </c>
      <c r="AN33">
        <v>21.715</v>
      </c>
      <c r="AO33">
        <v>21.364999999999998</v>
      </c>
      <c r="AP33">
        <v>21.23</v>
      </c>
      <c r="AQ33">
        <v>22.57</v>
      </c>
      <c r="AR33">
        <v>22.41</v>
      </c>
      <c r="AS33">
        <v>23.75</v>
      </c>
      <c r="AT33">
        <v>24.59</v>
      </c>
      <c r="AU33">
        <v>25.274999999999999</v>
      </c>
      <c r="AV33">
        <v>24.395</v>
      </c>
      <c r="AW33">
        <v>25.375</v>
      </c>
      <c r="AX33">
        <v>25.815000000000001</v>
      </c>
      <c r="AY33">
        <v>24.49</v>
      </c>
      <c r="AZ33">
        <v>23.745000000000001</v>
      </c>
      <c r="BA33">
        <v>23.545000000000002</v>
      </c>
      <c r="BB33">
        <v>23.78</v>
      </c>
      <c r="BC33">
        <v>23.56</v>
      </c>
      <c r="BD33">
        <v>22.145</v>
      </c>
      <c r="BE33">
        <v>22.36</v>
      </c>
      <c r="BF33">
        <v>22.66</v>
      </c>
      <c r="BG33">
        <v>24.495000000000001</v>
      </c>
      <c r="BH33">
        <v>22.855</v>
      </c>
      <c r="BI33">
        <v>21</v>
      </c>
      <c r="BJ33">
        <v>22.39</v>
      </c>
      <c r="BK33">
        <v>23.204999999999998</v>
      </c>
      <c r="BL33">
        <v>24.204999999999998</v>
      </c>
      <c r="BM33">
        <v>23.97</v>
      </c>
      <c r="BN33">
        <v>24.74</v>
      </c>
      <c r="BO33">
        <v>24.47</v>
      </c>
      <c r="BP33">
        <v>24.7</v>
      </c>
      <c r="BQ33">
        <v>23.975000000000001</v>
      </c>
      <c r="BR33">
        <v>24.89</v>
      </c>
      <c r="BS33">
        <v>25.15</v>
      </c>
      <c r="BT33">
        <v>24</v>
      </c>
      <c r="BU33">
        <v>23.18</v>
      </c>
      <c r="BV33">
        <v>23.01</v>
      </c>
      <c r="BW33">
        <v>23.004999999999999</v>
      </c>
      <c r="BX33">
        <v>24.33</v>
      </c>
      <c r="BY33">
        <v>23.87</v>
      </c>
      <c r="BZ33">
        <v>22.774999999999999</v>
      </c>
      <c r="CA33">
        <v>22.004999999999999</v>
      </c>
      <c r="CB33">
        <v>22.1</v>
      </c>
      <c r="CC33">
        <v>22.484999999999999</v>
      </c>
      <c r="CD33">
        <v>22.3</v>
      </c>
      <c r="CE33">
        <v>23.34</v>
      </c>
      <c r="CF33">
        <v>23.785</v>
      </c>
      <c r="CG33">
        <v>23.87</v>
      </c>
      <c r="CH33">
        <v>23.984999999999999</v>
      </c>
      <c r="CI33">
        <v>25.15</v>
      </c>
      <c r="CJ33">
        <v>25.605</v>
      </c>
      <c r="CK33">
        <v>25.984999999999999</v>
      </c>
      <c r="CL33">
        <v>26.574999999999999</v>
      </c>
      <c r="CM33">
        <v>25.614999999999998</v>
      </c>
      <c r="CN33">
        <v>25.574999999999999</v>
      </c>
      <c r="CO33">
        <v>26.605</v>
      </c>
      <c r="CP33">
        <v>26.38</v>
      </c>
      <c r="CQ33">
        <v>26.21</v>
      </c>
      <c r="CR33">
        <v>26.355</v>
      </c>
      <c r="CS33">
        <v>26.175000000000001</v>
      </c>
      <c r="CT33">
        <v>27.73</v>
      </c>
      <c r="CU33">
        <v>26.795000000000002</v>
      </c>
      <c r="CV33">
        <v>26.77</v>
      </c>
      <c r="CW33">
        <v>27.175000000000001</v>
      </c>
      <c r="CX33">
        <v>27.6</v>
      </c>
      <c r="CY33">
        <v>26.6</v>
      </c>
      <c r="CZ33">
        <v>28.024999999999999</v>
      </c>
      <c r="DA33">
        <v>27.99</v>
      </c>
      <c r="DB33">
        <v>28.96</v>
      </c>
      <c r="DC33">
        <v>29</v>
      </c>
      <c r="DD33">
        <v>28.46</v>
      </c>
      <c r="DE33">
        <v>28.88</v>
      </c>
      <c r="DF33">
        <v>27.92</v>
      </c>
      <c r="DG33">
        <v>27.734999999999999</v>
      </c>
      <c r="DH33">
        <v>27.48</v>
      </c>
      <c r="DI33">
        <v>27.184999999999999</v>
      </c>
      <c r="DJ33">
        <v>27.76</v>
      </c>
      <c r="DK33">
        <v>27.975000000000001</v>
      </c>
      <c r="DL33">
        <v>29.2</v>
      </c>
      <c r="DM33">
        <v>28.45</v>
      </c>
      <c r="DN33">
        <v>29.25</v>
      </c>
      <c r="DO33">
        <v>29.5</v>
      </c>
      <c r="DP33">
        <v>30.13</v>
      </c>
      <c r="DQ33">
        <v>30</v>
      </c>
      <c r="DR33">
        <v>29.725000000000001</v>
      </c>
      <c r="DS33">
        <v>30.495000000000001</v>
      </c>
      <c r="DT33">
        <v>31.82</v>
      </c>
      <c r="DU33">
        <v>33.159999999999997</v>
      </c>
      <c r="DV33">
        <v>33.335000000000001</v>
      </c>
      <c r="DW33">
        <v>31.625</v>
      </c>
      <c r="DX33">
        <v>31.4</v>
      </c>
      <c r="DY33">
        <v>32.06</v>
      </c>
      <c r="DZ33">
        <v>32.020000000000003</v>
      </c>
      <c r="EA33">
        <v>31.87</v>
      </c>
      <c r="EB33">
        <v>32.835000000000001</v>
      </c>
      <c r="EC33">
        <v>31.094999999999999</v>
      </c>
      <c r="ED33">
        <v>31.08</v>
      </c>
      <c r="EE33">
        <v>31.84</v>
      </c>
      <c r="EF33">
        <v>30.99</v>
      </c>
      <c r="EG33">
        <v>32.299999999999997</v>
      </c>
      <c r="EH33">
        <v>32.234999999999999</v>
      </c>
      <c r="EI33">
        <v>31.355</v>
      </c>
      <c r="EJ33">
        <v>31.71</v>
      </c>
      <c r="EK33">
        <v>32.305</v>
      </c>
      <c r="EL33">
        <v>31.965</v>
      </c>
      <c r="EM33">
        <v>33.4</v>
      </c>
      <c r="EN33">
        <v>34.56</v>
      </c>
      <c r="EO33">
        <v>35.049999999999997</v>
      </c>
      <c r="EP33">
        <v>34.93</v>
      </c>
      <c r="EQ33">
        <v>34.979999999999997</v>
      </c>
      <c r="ER33">
        <v>34.61</v>
      </c>
      <c r="ES33">
        <v>35.405000000000001</v>
      </c>
      <c r="ET33">
        <v>35.015000000000001</v>
      </c>
      <c r="EU33">
        <v>35.774999999999999</v>
      </c>
      <c r="EV33">
        <v>33.524999999999999</v>
      </c>
      <c r="EW33">
        <v>33.159999999999997</v>
      </c>
      <c r="EX33">
        <v>32.909999999999997</v>
      </c>
      <c r="EY33">
        <v>31.99</v>
      </c>
      <c r="EZ33">
        <v>32.594999999999999</v>
      </c>
      <c r="FA33">
        <v>32.700000000000003</v>
      </c>
      <c r="FB33">
        <v>31.95</v>
      </c>
      <c r="FC33">
        <v>31.54</v>
      </c>
      <c r="FD33">
        <v>32.909999999999997</v>
      </c>
      <c r="FE33">
        <v>33.42</v>
      </c>
      <c r="FF33">
        <v>33.585000000000001</v>
      </c>
      <c r="FG33">
        <v>33.625</v>
      </c>
      <c r="FH33">
        <v>31.984999999999999</v>
      </c>
      <c r="FI33">
        <v>29.63</v>
      </c>
      <c r="FJ33">
        <v>31.52</v>
      </c>
      <c r="FK33">
        <v>31.5</v>
      </c>
      <c r="FL33">
        <v>30.87</v>
      </c>
      <c r="FM33">
        <v>31.855</v>
      </c>
      <c r="FN33">
        <v>32.854999999999997</v>
      </c>
      <c r="FO33">
        <v>30.855</v>
      </c>
      <c r="FP33">
        <v>31.164999999999999</v>
      </c>
      <c r="FQ33">
        <v>31.565000000000001</v>
      </c>
      <c r="FR33">
        <v>32.094999999999999</v>
      </c>
      <c r="FS33">
        <v>32.93</v>
      </c>
      <c r="FT33" s="4">
        <v>35.305</v>
      </c>
      <c r="FU33">
        <v>9.5077894994197703E-3</v>
      </c>
      <c r="FV33">
        <v>9.3451597173260844E-3</v>
      </c>
      <c r="FW33">
        <v>9.2340563966606826E-3</v>
      </c>
      <c r="FX33">
        <v>9.6549864495701163E-3</v>
      </c>
      <c r="FY33">
        <v>8.9179234567888285E-3</v>
      </c>
      <c r="FZ33">
        <v>8.9144749992606919E-3</v>
      </c>
      <c r="GA33">
        <v>8.9469664178280853E-3</v>
      </c>
      <c r="GB33">
        <v>8.9711077845417517E-3</v>
      </c>
      <c r="GC33">
        <v>9.048509407049982E-3</v>
      </c>
      <c r="GD33">
        <v>8.9850642117651498E-3</v>
      </c>
      <c r="GE33">
        <v>8.8629049356991896E-3</v>
      </c>
      <c r="GF33">
        <v>8.7136269758354267E-3</v>
      </c>
      <c r="GG33">
        <v>8.687041451747984E-3</v>
      </c>
      <c r="GH33">
        <v>8.8139836846159187E-3</v>
      </c>
      <c r="GI33">
        <v>8.7078618709851285E-3</v>
      </c>
      <c r="GJ33">
        <v>8.7304763051462304E-3</v>
      </c>
      <c r="GK33">
        <v>8.9364316063018194E-3</v>
      </c>
      <c r="GL33">
        <v>8.6309710974166818E-3</v>
      </c>
      <c r="GM33">
        <v>8.4570866752957073E-3</v>
      </c>
      <c r="GN33">
        <v>8.4005758042736186E-3</v>
      </c>
      <c r="GO33">
        <v>8.3148170543037858E-3</v>
      </c>
      <c r="GP33">
        <v>8.4146235806704401E-3</v>
      </c>
      <c r="GQ33">
        <v>8.3343161635268826E-3</v>
      </c>
      <c r="GR33">
        <v>8.5796051414656557E-3</v>
      </c>
      <c r="GS33">
        <v>8.2899447299338153E-3</v>
      </c>
      <c r="GT33">
        <v>8.0091445607334989E-3</v>
      </c>
      <c r="GU33">
        <v>8.2208404750031897E-3</v>
      </c>
      <c r="GV33">
        <v>8.2245076844959276E-3</v>
      </c>
      <c r="GW33">
        <v>8.1669545851172851E-3</v>
      </c>
      <c r="GX33">
        <v>8.2616036468488308E-3</v>
      </c>
      <c r="GY33">
        <v>8.6416055819757854E-3</v>
      </c>
      <c r="GZ33">
        <v>8.5537755802915262E-3</v>
      </c>
      <c r="HA33">
        <v>8.6033415987590567E-3</v>
      </c>
      <c r="HB33">
        <v>8.6908824820729202E-3</v>
      </c>
      <c r="HC33">
        <v>8.6113863005837753E-3</v>
      </c>
      <c r="HD33">
        <v>8.7176983207808301E-3</v>
      </c>
      <c r="HE33">
        <v>8.7151433746485759E-3</v>
      </c>
      <c r="HF33">
        <v>8.3536464562545352E-3</v>
      </c>
      <c r="HG33">
        <v>8.332669488509966E-3</v>
      </c>
      <c r="HH33">
        <v>8.3485939991621017E-3</v>
      </c>
      <c r="HI33">
        <v>8.4369062378009032E-3</v>
      </c>
      <c r="HJ33">
        <v>8.3363603531034138E-3</v>
      </c>
      <c r="HK33">
        <v>8.3944029815193246E-3</v>
      </c>
      <c r="HL33">
        <v>8.7012772162240268E-3</v>
      </c>
      <c r="HM33">
        <v>8.8247854588524369E-3</v>
      </c>
      <c r="HN33">
        <v>8.7437284812333059E-3</v>
      </c>
      <c r="HO33">
        <v>8.838548231428732E-3</v>
      </c>
      <c r="HP33">
        <v>8.8921788700011203E-3</v>
      </c>
      <c r="HQ33">
        <v>8.8240226727496675E-3</v>
      </c>
      <c r="HR33">
        <v>8.6887607839382618E-3</v>
      </c>
      <c r="HS33">
        <v>8.45925291820066E-3</v>
      </c>
      <c r="HT33">
        <v>8.4918959397803345E-3</v>
      </c>
      <c r="HU33">
        <v>8.454117816897708E-3</v>
      </c>
      <c r="HV33">
        <v>8.5105253120628267E-3</v>
      </c>
      <c r="HW33">
        <v>8.8187834489470308E-3</v>
      </c>
      <c r="HX33">
        <v>8.6906782477617298E-3</v>
      </c>
      <c r="HY33">
        <v>9.2812471630560767E-3</v>
      </c>
      <c r="HZ33">
        <v>9.1517649206431049E-3</v>
      </c>
      <c r="IA33">
        <v>8.7766504639762797E-3</v>
      </c>
      <c r="IB33">
        <v>8.9643933731575493E-3</v>
      </c>
      <c r="IC33">
        <v>9.1504543401719225E-3</v>
      </c>
      <c r="ID33">
        <v>9.224253202004323E-3</v>
      </c>
      <c r="IE33">
        <v>9.0469373809192663E-3</v>
      </c>
      <c r="IF33">
        <v>9.3559615413592347E-3</v>
      </c>
      <c r="IG33">
        <v>9.4498140096247341E-3</v>
      </c>
      <c r="IH33">
        <v>9.6163371673016248E-3</v>
      </c>
      <c r="II33">
        <v>9.466203031695701E-3</v>
      </c>
      <c r="IJ33">
        <v>9.4046173483492267E-3</v>
      </c>
      <c r="IK33">
        <v>9.2637695931883628E-3</v>
      </c>
      <c r="IL33">
        <v>9.1547216326184656E-3</v>
      </c>
      <c r="IM33">
        <v>9.0841249756507189E-3</v>
      </c>
      <c r="IN33">
        <v>8.9318763090715774E-3</v>
      </c>
      <c r="IO33">
        <v>8.9237986939484301E-3</v>
      </c>
      <c r="IP33">
        <v>9.0806304883727165E-3</v>
      </c>
      <c r="IQ33">
        <v>9.1172724053954057E-3</v>
      </c>
      <c r="IR33">
        <v>8.93523751751122E-3</v>
      </c>
      <c r="IS33">
        <v>8.978777723880612E-3</v>
      </c>
      <c r="IT33">
        <v>9.2065877554868489E-3</v>
      </c>
      <c r="IU33">
        <v>8.9929290242332753E-3</v>
      </c>
      <c r="IV33">
        <v>9.0526898330714565E-3</v>
      </c>
      <c r="IW33">
        <v>9.1313835220241737E-3</v>
      </c>
      <c r="IX33">
        <v>9.2581791510611012E-3</v>
      </c>
      <c r="IY33">
        <v>9.1849196206412378E-3</v>
      </c>
      <c r="IZ33">
        <v>9.2647863554387727E-3</v>
      </c>
      <c r="JA33">
        <v>9.5001533330918726E-3</v>
      </c>
      <c r="JB33">
        <v>9.896833181031052E-3</v>
      </c>
      <c r="JC33">
        <v>9.9262454520501892E-3</v>
      </c>
      <c r="JD33">
        <v>9.949821809502218E-3</v>
      </c>
      <c r="JE33">
        <v>9.6947324624239769E-3</v>
      </c>
      <c r="JF33">
        <v>1.0016297454721053E-2</v>
      </c>
      <c r="JG33">
        <v>1.0078503187150261E-2</v>
      </c>
      <c r="JH33">
        <v>1.0084202465847585E-2</v>
      </c>
      <c r="JI33">
        <v>1.0048057629108396E-2</v>
      </c>
      <c r="JJ33">
        <v>9.7974935215475421E-3</v>
      </c>
      <c r="JK33">
        <v>9.5766021699322974E-3</v>
      </c>
      <c r="JL33">
        <v>1.019098409099555E-2</v>
      </c>
      <c r="JM33">
        <v>1.0267800084085085E-2</v>
      </c>
      <c r="JN33">
        <v>1.0060669807089582E-2</v>
      </c>
      <c r="JO33">
        <v>1.0241775042899576E-2</v>
      </c>
      <c r="JP33">
        <v>1.0278088712855909E-2</v>
      </c>
      <c r="JQ33">
        <v>1.0030546282230221E-2</v>
      </c>
      <c r="JR33">
        <v>9.9923234838942485E-3</v>
      </c>
      <c r="JS33">
        <v>9.7923560912586052E-3</v>
      </c>
      <c r="JT33">
        <v>9.9065513284805999E-3</v>
      </c>
      <c r="JU33">
        <v>9.8615505505894267E-3</v>
      </c>
      <c r="JV33">
        <v>9.6065322346164331E-3</v>
      </c>
      <c r="JW33">
        <v>9.7368372780247542E-3</v>
      </c>
      <c r="JX33">
        <v>9.4821719792533843E-3</v>
      </c>
      <c r="JY33">
        <v>9.4219228987993241E-3</v>
      </c>
      <c r="JZ33">
        <v>9.4134553930849529E-3</v>
      </c>
      <c r="KA33">
        <v>9.3066549756071794E-3</v>
      </c>
      <c r="KB33">
        <v>9.3934680207656794E-3</v>
      </c>
      <c r="KC33">
        <v>9.4714639976710528E-3</v>
      </c>
      <c r="KD33">
        <v>9.6230546675471085E-3</v>
      </c>
      <c r="KE33">
        <v>9.3493961193190419E-3</v>
      </c>
      <c r="KF33">
        <v>9.504643544722512E-3</v>
      </c>
      <c r="KG33">
        <v>9.6098548055045269E-3</v>
      </c>
      <c r="KH33">
        <v>9.6585688640656725E-3</v>
      </c>
      <c r="KI33">
        <v>9.5811783494971162E-3</v>
      </c>
      <c r="KJ33">
        <v>9.6072099282610759E-3</v>
      </c>
      <c r="KK33">
        <v>9.8866554532160544E-3</v>
      </c>
      <c r="KL33">
        <v>9.9812014979051688E-3</v>
      </c>
      <c r="KM33">
        <v>1.0099331186858089E-2</v>
      </c>
      <c r="KN33">
        <v>1.0203502887834099E-2</v>
      </c>
      <c r="KO33">
        <v>9.8307147720413657E-3</v>
      </c>
      <c r="KP33">
        <v>9.7767640970444457E-3</v>
      </c>
      <c r="KQ33">
        <v>9.947560305640096E-3</v>
      </c>
      <c r="KR33">
        <v>9.971334675498187E-3</v>
      </c>
      <c r="KS33">
        <v>1.015415562377524E-2</v>
      </c>
      <c r="KT33">
        <v>1.0469718607099677E-2</v>
      </c>
      <c r="KU33">
        <v>1.0224783268915858E-2</v>
      </c>
      <c r="KV33">
        <v>1.0172535187966104E-2</v>
      </c>
      <c r="KW33">
        <v>1.0229215445599611E-2</v>
      </c>
      <c r="KX33">
        <v>1.0157923342602567E-2</v>
      </c>
      <c r="KY33">
        <v>1.0535215072301063E-2</v>
      </c>
      <c r="KZ33">
        <v>1.0366390318224925E-2</v>
      </c>
      <c r="LA33">
        <v>1.0380191272391337E-2</v>
      </c>
      <c r="LB33">
        <v>1.0379803497161477E-2</v>
      </c>
      <c r="LC33">
        <v>1.0597419543566543E-2</v>
      </c>
      <c r="LD33">
        <v>1.0470539324961625E-2</v>
      </c>
      <c r="LE33">
        <v>1.0926872523580553E-2</v>
      </c>
      <c r="LF33">
        <v>1.1092331049340331E-2</v>
      </c>
      <c r="LG33">
        <v>1.1193125323626006E-2</v>
      </c>
      <c r="LH33">
        <v>1.0987344358924803E-2</v>
      </c>
      <c r="LI33">
        <v>1.0974951255809896E-2</v>
      </c>
      <c r="LJ33">
        <v>1.0822915829113168E-2</v>
      </c>
      <c r="LK33">
        <v>1.1078064205570391E-2</v>
      </c>
      <c r="LL33">
        <v>1.0818355096436479E-2</v>
      </c>
      <c r="LM33">
        <v>1.0938346813771564E-2</v>
      </c>
      <c r="LN33">
        <v>1.0540362469613892E-2</v>
      </c>
      <c r="LO33">
        <v>1.0561589472148379E-2</v>
      </c>
      <c r="LP33">
        <v>1.0383457787170392E-2</v>
      </c>
      <c r="LQ33">
        <v>1.0244652585409551E-2</v>
      </c>
      <c r="LR33">
        <v>1.025620862365592E-2</v>
      </c>
      <c r="LS33">
        <v>1.0386819558910063E-2</v>
      </c>
      <c r="LT33">
        <v>1.0171543338158857E-2</v>
      </c>
      <c r="LU33">
        <v>1.0181406876729334E-2</v>
      </c>
      <c r="LV33">
        <v>1.0330945329204779E-2</v>
      </c>
      <c r="LW33">
        <v>1.0498301633436435E-2</v>
      </c>
      <c r="LX33">
        <v>1.0447723804794454E-2</v>
      </c>
      <c r="LY33">
        <v>1.0468096050422654E-2</v>
      </c>
      <c r="LZ33">
        <v>1.0304180892756604E-2</v>
      </c>
      <c r="MA33">
        <v>1.0112813691410353E-2</v>
      </c>
      <c r="MB33">
        <v>1.0443731518716555E-2</v>
      </c>
      <c r="MC33">
        <v>1.0401212002743044E-2</v>
      </c>
      <c r="MD33">
        <v>1.052867514494019E-2</v>
      </c>
      <c r="ME33">
        <v>1.0546265575901622E-2</v>
      </c>
      <c r="MF33">
        <v>1.0810883925713572E-2</v>
      </c>
      <c r="MG33">
        <v>1.0567517435062746E-2</v>
      </c>
      <c r="MH33">
        <v>1.0461296804894011E-2</v>
      </c>
      <c r="MI33">
        <v>1.0440292746373028E-2</v>
      </c>
      <c r="MJ33">
        <v>1.0511246537814342E-2</v>
      </c>
      <c r="MK33">
        <v>1.0646072877458185E-2</v>
      </c>
      <c r="ML33">
        <v>1.1328962132529766E-2</v>
      </c>
      <c r="MN33" s="5">
        <f t="shared" si="0"/>
        <v>9.5264837064212189E-3</v>
      </c>
    </row>
    <row r="34" spans="1:353" x14ac:dyDescent="0.2">
      <c r="A34" t="s">
        <v>132</v>
      </c>
      <c r="B34" t="s">
        <v>26</v>
      </c>
      <c r="C34">
        <v>51.05</v>
      </c>
      <c r="D34">
        <v>53.97</v>
      </c>
      <c r="E34">
        <v>55.2</v>
      </c>
      <c r="F34">
        <v>59.44</v>
      </c>
      <c r="G34">
        <v>59.19</v>
      </c>
      <c r="H34">
        <v>60.36</v>
      </c>
      <c r="I34">
        <v>60.46</v>
      </c>
      <c r="J34">
        <v>61.63</v>
      </c>
      <c r="K34">
        <v>62.9</v>
      </c>
      <c r="L34">
        <v>65.63</v>
      </c>
      <c r="M34">
        <v>66.569999999999993</v>
      </c>
      <c r="N34">
        <v>65.540000000000006</v>
      </c>
      <c r="O34">
        <v>64.150000000000006</v>
      </c>
      <c r="P34">
        <v>65.95</v>
      </c>
      <c r="Q34">
        <v>68.150000000000006</v>
      </c>
      <c r="R34">
        <v>67.209999999999994</v>
      </c>
      <c r="S34">
        <v>68.83</v>
      </c>
      <c r="T34">
        <v>65.25</v>
      </c>
      <c r="U34">
        <v>67.25</v>
      </c>
      <c r="V34">
        <v>63.72</v>
      </c>
      <c r="W34">
        <v>66.05</v>
      </c>
      <c r="X34">
        <v>64.41</v>
      </c>
      <c r="Y34">
        <v>61.72</v>
      </c>
      <c r="Z34">
        <v>61.63</v>
      </c>
      <c r="AA34">
        <v>62.24</v>
      </c>
      <c r="AB34">
        <v>63.51</v>
      </c>
      <c r="AC34">
        <v>61</v>
      </c>
      <c r="AD34">
        <v>62.74</v>
      </c>
      <c r="AE34">
        <v>66</v>
      </c>
      <c r="AF34">
        <v>62.6</v>
      </c>
      <c r="AG34">
        <v>68.86</v>
      </c>
      <c r="AH34">
        <v>70</v>
      </c>
      <c r="AI34">
        <v>70.88</v>
      </c>
      <c r="AJ34">
        <v>65.78</v>
      </c>
      <c r="AK34">
        <v>67.150000000000006</v>
      </c>
      <c r="AL34">
        <v>66.64</v>
      </c>
      <c r="AM34">
        <v>66.88</v>
      </c>
      <c r="AN34">
        <v>69.599999999999994</v>
      </c>
      <c r="AO34">
        <v>67.98</v>
      </c>
      <c r="AP34">
        <v>69.16</v>
      </c>
      <c r="AQ34">
        <v>71</v>
      </c>
      <c r="AR34">
        <v>69.09</v>
      </c>
      <c r="AS34">
        <v>70.34</v>
      </c>
      <c r="AT34">
        <v>69.11</v>
      </c>
      <c r="AU34">
        <v>70.540000000000006</v>
      </c>
      <c r="AV34">
        <v>66.31</v>
      </c>
      <c r="AW34">
        <v>67.23</v>
      </c>
      <c r="AX34">
        <v>68.89</v>
      </c>
      <c r="AY34">
        <v>64.98</v>
      </c>
      <c r="AZ34">
        <v>61.98</v>
      </c>
      <c r="BA34">
        <v>63.49</v>
      </c>
      <c r="BB34">
        <v>62.96</v>
      </c>
      <c r="BC34">
        <v>63.37</v>
      </c>
      <c r="BD34">
        <v>59.61</v>
      </c>
      <c r="BE34">
        <v>55.38</v>
      </c>
      <c r="BF34">
        <v>58.64</v>
      </c>
      <c r="BG34">
        <v>59.66</v>
      </c>
      <c r="BH34">
        <v>54.31</v>
      </c>
      <c r="BI34">
        <v>50.51</v>
      </c>
      <c r="BJ34">
        <v>53.95</v>
      </c>
      <c r="BK34">
        <v>56.04</v>
      </c>
      <c r="BL34">
        <v>58.8</v>
      </c>
      <c r="BM34">
        <v>59.23</v>
      </c>
      <c r="BN34">
        <v>60.85</v>
      </c>
      <c r="BO34">
        <v>61.06</v>
      </c>
      <c r="BP34">
        <v>59.22</v>
      </c>
      <c r="BQ34">
        <v>58.94</v>
      </c>
      <c r="BR34">
        <v>60.36</v>
      </c>
      <c r="BS34">
        <v>60.79</v>
      </c>
      <c r="BT34">
        <v>60.17</v>
      </c>
      <c r="BU34">
        <v>58.33</v>
      </c>
      <c r="BV34">
        <v>59.55</v>
      </c>
      <c r="BW34">
        <v>59.98</v>
      </c>
      <c r="BX34">
        <v>62.96</v>
      </c>
      <c r="BY34">
        <v>61.74</v>
      </c>
      <c r="BZ34">
        <v>60.68</v>
      </c>
      <c r="CA34">
        <v>56.93</v>
      </c>
      <c r="CB34">
        <v>58.28</v>
      </c>
      <c r="CC34">
        <v>61.07</v>
      </c>
      <c r="CD34">
        <v>59.86</v>
      </c>
      <c r="CE34">
        <v>62.6</v>
      </c>
      <c r="CF34">
        <v>60.85</v>
      </c>
      <c r="CG34">
        <v>60.8</v>
      </c>
      <c r="CH34">
        <v>60.51</v>
      </c>
      <c r="CI34">
        <v>62.53</v>
      </c>
      <c r="CJ34">
        <v>61.4</v>
      </c>
      <c r="CK34">
        <v>62.27</v>
      </c>
      <c r="CL34">
        <v>64.06</v>
      </c>
      <c r="CM34">
        <v>64.69</v>
      </c>
      <c r="CN34">
        <v>63.04</v>
      </c>
      <c r="CO34">
        <v>65.040000000000006</v>
      </c>
      <c r="CP34">
        <v>64</v>
      </c>
      <c r="CQ34">
        <v>65.7</v>
      </c>
      <c r="CR34">
        <v>62.74</v>
      </c>
      <c r="CS34">
        <v>64.38</v>
      </c>
      <c r="CT34">
        <v>63.15</v>
      </c>
      <c r="CU34">
        <v>60.06</v>
      </c>
      <c r="CV34">
        <v>62.84</v>
      </c>
      <c r="CW34">
        <v>62.46</v>
      </c>
      <c r="CX34">
        <v>63.78</v>
      </c>
      <c r="CY34">
        <v>64.91</v>
      </c>
      <c r="CZ34">
        <v>66.540000000000006</v>
      </c>
      <c r="DA34">
        <v>68.61</v>
      </c>
      <c r="DB34">
        <v>67.98</v>
      </c>
      <c r="DC34">
        <v>68.42</v>
      </c>
      <c r="DD34">
        <v>67.7</v>
      </c>
      <c r="DE34">
        <v>67.650000000000006</v>
      </c>
      <c r="DF34">
        <v>64.45</v>
      </c>
      <c r="DG34">
        <v>63.63</v>
      </c>
      <c r="DH34">
        <v>63.51</v>
      </c>
      <c r="DI34">
        <v>63.88</v>
      </c>
      <c r="DJ34">
        <v>64.38</v>
      </c>
      <c r="DK34">
        <v>65.5</v>
      </c>
      <c r="DL34">
        <v>68.599999999999994</v>
      </c>
      <c r="DM34">
        <v>69.05</v>
      </c>
      <c r="DN34">
        <v>68.11</v>
      </c>
      <c r="DO34">
        <v>69.599999999999994</v>
      </c>
      <c r="DP34">
        <v>70.03</v>
      </c>
      <c r="DQ34">
        <v>72.83</v>
      </c>
      <c r="DR34">
        <v>72.8</v>
      </c>
      <c r="DS34">
        <v>73.73</v>
      </c>
      <c r="DT34">
        <v>76.02</v>
      </c>
      <c r="DU34">
        <v>78.13</v>
      </c>
      <c r="DV34">
        <v>77.03</v>
      </c>
      <c r="DW34">
        <v>76.36</v>
      </c>
      <c r="DX34">
        <v>79.569999999999993</v>
      </c>
      <c r="DY34">
        <v>79.78</v>
      </c>
      <c r="DZ34">
        <v>79.2</v>
      </c>
      <c r="EA34">
        <v>80.209999999999994</v>
      </c>
      <c r="EB34">
        <v>81.819999999999993</v>
      </c>
      <c r="EC34">
        <v>80.239999999999995</v>
      </c>
      <c r="ED34">
        <v>81.97</v>
      </c>
      <c r="EE34">
        <v>83.43</v>
      </c>
      <c r="EF34">
        <v>81.05</v>
      </c>
      <c r="EG34">
        <v>80.16</v>
      </c>
      <c r="EH34">
        <v>81.77</v>
      </c>
      <c r="EI34">
        <v>80.239999999999995</v>
      </c>
      <c r="EJ34">
        <v>82.99</v>
      </c>
      <c r="EK34">
        <v>83.45</v>
      </c>
      <c r="EL34">
        <v>82.24</v>
      </c>
      <c r="EM34">
        <v>81.36</v>
      </c>
      <c r="EN34">
        <v>85</v>
      </c>
      <c r="EO34">
        <v>84.98</v>
      </c>
      <c r="EP34">
        <v>86.44</v>
      </c>
      <c r="EQ34">
        <v>86.93</v>
      </c>
      <c r="ER34">
        <v>85.83</v>
      </c>
      <c r="ES34">
        <v>86.34</v>
      </c>
      <c r="ET34">
        <v>91.22</v>
      </c>
      <c r="EU34">
        <v>91.34</v>
      </c>
      <c r="EV34">
        <v>87</v>
      </c>
      <c r="EW34">
        <v>87.21</v>
      </c>
      <c r="EX34">
        <v>86.8</v>
      </c>
      <c r="EY34">
        <v>87.75</v>
      </c>
      <c r="EZ34">
        <v>89.07</v>
      </c>
      <c r="FA34">
        <v>86.11</v>
      </c>
      <c r="FB34">
        <v>88.05</v>
      </c>
      <c r="FC34">
        <v>85.91</v>
      </c>
      <c r="FD34">
        <v>89.2</v>
      </c>
      <c r="FE34">
        <v>90.48</v>
      </c>
      <c r="FF34">
        <v>91.26</v>
      </c>
      <c r="FG34">
        <v>90.04</v>
      </c>
      <c r="FH34">
        <v>86.74</v>
      </c>
      <c r="FI34">
        <v>83.1</v>
      </c>
      <c r="FJ34">
        <v>89.1</v>
      </c>
      <c r="FK34">
        <v>90.3</v>
      </c>
      <c r="FL34">
        <v>84.84</v>
      </c>
      <c r="FM34">
        <v>88.76</v>
      </c>
      <c r="FN34">
        <v>87.98</v>
      </c>
      <c r="FO34">
        <v>82.96</v>
      </c>
      <c r="FP34">
        <v>85.98</v>
      </c>
      <c r="FQ34">
        <v>87.7</v>
      </c>
      <c r="FR34">
        <v>88.66</v>
      </c>
      <c r="FS34">
        <v>90.08</v>
      </c>
      <c r="FT34" s="4">
        <v>95.24</v>
      </c>
      <c r="FU34">
        <v>8.9567115687742647E-3</v>
      </c>
      <c r="FV34">
        <v>9.7023774297322098E-3</v>
      </c>
      <c r="FW34">
        <v>9.402108875495507E-3</v>
      </c>
      <c r="FX34">
        <v>9.5707605391261077E-3</v>
      </c>
      <c r="FY34">
        <v>9.5937591482914367E-3</v>
      </c>
      <c r="FZ34">
        <v>9.6498748353503125E-3</v>
      </c>
      <c r="GA34">
        <v>9.5324774297154344E-3</v>
      </c>
      <c r="GB34">
        <v>9.5897446982700207E-3</v>
      </c>
      <c r="GC34">
        <v>9.4846013967529678E-3</v>
      </c>
      <c r="GD34">
        <v>9.8342120912903869E-3</v>
      </c>
      <c r="GE34">
        <v>9.8560258301549526E-3</v>
      </c>
      <c r="GF34">
        <v>9.5436662506515699E-3</v>
      </c>
      <c r="GG34">
        <v>9.4634229184818019E-3</v>
      </c>
      <c r="GH34">
        <v>9.6220595398580269E-3</v>
      </c>
      <c r="GI34">
        <v>9.6708140110605897E-3</v>
      </c>
      <c r="GJ34">
        <v>9.8965978802267613E-3</v>
      </c>
      <c r="GK34">
        <v>1.0029183551098827E-2</v>
      </c>
      <c r="GL34">
        <v>9.7928234886730438E-3</v>
      </c>
      <c r="GM34">
        <v>9.9869675409018574E-3</v>
      </c>
      <c r="GN34">
        <v>9.6697569689508604E-3</v>
      </c>
      <c r="GO34">
        <v>9.7202757551817648E-3</v>
      </c>
      <c r="GP34">
        <v>9.7473941585416706E-3</v>
      </c>
      <c r="GQ34">
        <v>9.504044178628027E-3</v>
      </c>
      <c r="GR34">
        <v>9.5016596545886411E-3</v>
      </c>
      <c r="GS34">
        <v>9.7080332039370873E-3</v>
      </c>
      <c r="GT34">
        <v>9.4668398545607411E-3</v>
      </c>
      <c r="GU34">
        <v>9.556457947835233E-3</v>
      </c>
      <c r="GV34">
        <v>9.5791056187991448E-3</v>
      </c>
      <c r="GW34">
        <v>9.6840040906666872E-3</v>
      </c>
      <c r="GX34">
        <v>9.3626548692408596E-3</v>
      </c>
      <c r="GY34">
        <v>1.0291766975161928E-2</v>
      </c>
      <c r="GZ34">
        <v>1.0341519267164642E-2</v>
      </c>
      <c r="HA34">
        <v>1.090874004784558E-2</v>
      </c>
      <c r="HB34">
        <v>1.0885058062600027E-2</v>
      </c>
      <c r="HC34">
        <v>1.0957703207139268E-2</v>
      </c>
      <c r="HD34">
        <v>1.1217496584823364E-2</v>
      </c>
      <c r="HE34">
        <v>1.1217493250970512E-2</v>
      </c>
      <c r="HF34">
        <v>1.1722815078964719E-2</v>
      </c>
      <c r="HG34">
        <v>1.1608305697896537E-2</v>
      </c>
      <c r="HH34">
        <v>1.1907614030072209E-2</v>
      </c>
      <c r="HI34">
        <v>1.1620275632157381E-2</v>
      </c>
      <c r="HJ34">
        <v>1.1252686845247901E-2</v>
      </c>
      <c r="HK34">
        <v>1.0885164119166556E-2</v>
      </c>
      <c r="HL34">
        <v>1.0707098221831506E-2</v>
      </c>
      <c r="HM34">
        <v>1.0783378872034873E-2</v>
      </c>
      <c r="HN34">
        <v>1.0405939241081085E-2</v>
      </c>
      <c r="HO34">
        <v>1.0252845518184164E-2</v>
      </c>
      <c r="HP34">
        <v>1.0389596059368372E-2</v>
      </c>
      <c r="HQ34">
        <v>1.0250946206835325E-2</v>
      </c>
      <c r="HR34">
        <v>1.015767275388467E-2</v>
      </c>
      <c r="HS34">
        <v>1.0216346657858632E-2</v>
      </c>
      <c r="HT34">
        <v>1.0069653147813221E-2</v>
      </c>
      <c r="HU34">
        <v>1.0184358899673051E-2</v>
      </c>
      <c r="HV34">
        <v>1.0260222612793855E-2</v>
      </c>
      <c r="HW34">
        <v>9.7824313586612685E-3</v>
      </c>
      <c r="HX34">
        <v>1.0072672328635022E-2</v>
      </c>
      <c r="HY34">
        <v>1.0124395967293745E-2</v>
      </c>
      <c r="HZ34">
        <v>9.7400326302662672E-3</v>
      </c>
      <c r="IA34">
        <v>9.4546151392357006E-3</v>
      </c>
      <c r="IB34">
        <v>9.6742039751373295E-3</v>
      </c>
      <c r="IC34">
        <v>9.8972876100703617E-3</v>
      </c>
      <c r="ID34">
        <v>1.0035994934560383E-2</v>
      </c>
      <c r="IE34">
        <v>1.001226328992314E-2</v>
      </c>
      <c r="IF34">
        <v>1.030638339051272E-2</v>
      </c>
      <c r="IG34">
        <v>1.0560952034215903E-2</v>
      </c>
      <c r="IH34">
        <v>1.0326142419676373E-2</v>
      </c>
      <c r="II34">
        <v>1.042279772159543E-2</v>
      </c>
      <c r="IJ34">
        <v>1.0214625366859149E-2</v>
      </c>
      <c r="IK34">
        <v>1.0028566934618762E-2</v>
      </c>
      <c r="IL34">
        <v>1.027947398379162E-2</v>
      </c>
      <c r="IM34">
        <v>1.0238082478392245E-2</v>
      </c>
      <c r="IN34">
        <v>1.0352966913030049E-2</v>
      </c>
      <c r="IO34">
        <v>1.0420557810070121E-2</v>
      </c>
      <c r="IP34">
        <v>1.0524357513829472E-2</v>
      </c>
      <c r="IQ34">
        <v>1.0561755648452766E-2</v>
      </c>
      <c r="IR34">
        <v>1.0662284501569199E-2</v>
      </c>
      <c r="IS34">
        <v>1.0213590494569566E-2</v>
      </c>
      <c r="IT34">
        <v>1.0674987530641519E-2</v>
      </c>
      <c r="IU34">
        <v>1.0739340289276884E-2</v>
      </c>
      <c r="IV34">
        <v>1.0684418729352552E-2</v>
      </c>
      <c r="IW34">
        <v>1.0768407332352946E-2</v>
      </c>
      <c r="IX34">
        <v>1.0414164107319024E-2</v>
      </c>
      <c r="IY34">
        <v>1.0286507099733E-2</v>
      </c>
      <c r="IZ34">
        <v>1.027695012819055E-2</v>
      </c>
      <c r="JA34">
        <v>1.0385381723713605E-2</v>
      </c>
      <c r="JB34">
        <v>1.0434730832741759E-2</v>
      </c>
      <c r="JC34">
        <v>1.0458817008226122E-2</v>
      </c>
      <c r="JD34">
        <v>1.0545577654845499E-2</v>
      </c>
      <c r="JE34">
        <v>1.0765148609485105E-2</v>
      </c>
      <c r="JF34">
        <v>1.0855483842987151E-2</v>
      </c>
      <c r="JG34">
        <v>1.0833149003982075E-2</v>
      </c>
      <c r="JH34">
        <v>1.0756925214484294E-2</v>
      </c>
      <c r="JI34">
        <v>1.1074442579932824E-2</v>
      </c>
      <c r="JJ34">
        <v>1.0255052514174577E-2</v>
      </c>
      <c r="JK34">
        <v>1.0356598457204968E-2</v>
      </c>
      <c r="JL34">
        <v>1.020424832436841E-2</v>
      </c>
      <c r="JM34">
        <v>1.0119297886647546E-2</v>
      </c>
      <c r="JN34">
        <v>1.038379512161041E-2</v>
      </c>
      <c r="JO34">
        <v>1.0350207807257148E-2</v>
      </c>
      <c r="JP34">
        <v>1.0443094418352124E-2</v>
      </c>
      <c r="JQ34">
        <v>1.0762073865730777E-2</v>
      </c>
      <c r="JR34">
        <v>1.0431459355494508E-2</v>
      </c>
      <c r="JS34">
        <v>1.0553903735984645E-2</v>
      </c>
      <c r="JT34">
        <v>1.0431704038049147E-2</v>
      </c>
      <c r="JU34">
        <v>1.0437114248639003E-2</v>
      </c>
      <c r="JV34">
        <v>1.0251102535664096E-2</v>
      </c>
      <c r="JW34">
        <v>1.0231485294955617E-2</v>
      </c>
      <c r="JX34">
        <v>9.8189601141052026E-3</v>
      </c>
      <c r="JY34">
        <v>9.6966888318478391E-3</v>
      </c>
      <c r="JZ34">
        <v>9.7594335988352293E-3</v>
      </c>
      <c r="KA34">
        <v>9.8102334906668108E-3</v>
      </c>
      <c r="KB34">
        <v>9.7725439439031395E-3</v>
      </c>
      <c r="KC34">
        <v>9.948061874489586E-3</v>
      </c>
      <c r="KD34">
        <v>1.0141550964596808E-2</v>
      </c>
      <c r="KE34">
        <v>1.017923481872276E-2</v>
      </c>
      <c r="KF34">
        <v>9.9282111296395657E-3</v>
      </c>
      <c r="KG34">
        <v>1.0170778817172068E-2</v>
      </c>
      <c r="KH34">
        <v>1.0070428156698081E-2</v>
      </c>
      <c r="KI34">
        <v>1.0434175565956959E-2</v>
      </c>
      <c r="KJ34">
        <v>1.0554968872525676E-2</v>
      </c>
      <c r="KK34">
        <v>1.0722971602000907E-2</v>
      </c>
      <c r="KL34">
        <v>1.0696967425436551E-2</v>
      </c>
      <c r="KM34">
        <v>1.0674464000060656E-2</v>
      </c>
      <c r="KN34">
        <v>1.0576911983580198E-2</v>
      </c>
      <c r="KO34">
        <v>1.0648063721838097E-2</v>
      </c>
      <c r="KP34">
        <v>1.1113862168424393E-2</v>
      </c>
      <c r="KQ34">
        <v>1.1104455162702087E-2</v>
      </c>
      <c r="KR34">
        <v>1.1063876193143307E-2</v>
      </c>
      <c r="KS34">
        <v>1.1326870712896436E-2</v>
      </c>
      <c r="KT34">
        <v>1.1563176088490472E-2</v>
      </c>
      <c r="KU34">
        <v>1.169429770069366E-2</v>
      </c>
      <c r="KV34">
        <v>1.1891121076024341E-2</v>
      </c>
      <c r="KW34">
        <v>1.187985625134287E-2</v>
      </c>
      <c r="KX34">
        <v>1.1774868058396353E-2</v>
      </c>
      <c r="KY34">
        <v>1.158826098387866E-2</v>
      </c>
      <c r="KZ34">
        <v>1.165503428975646E-2</v>
      </c>
      <c r="LA34">
        <v>1.1773596464999246E-2</v>
      </c>
      <c r="LB34">
        <v>1.2040328325753E-2</v>
      </c>
      <c r="LC34">
        <v>1.2133229129063847E-2</v>
      </c>
      <c r="LD34">
        <v>1.1939801880238255E-2</v>
      </c>
      <c r="LE34">
        <v>1.1797229413916794E-2</v>
      </c>
      <c r="LF34">
        <v>1.2091709083294048E-2</v>
      </c>
      <c r="LG34">
        <v>1.2028175224120722E-2</v>
      </c>
      <c r="LH34">
        <v>1.2051152551928344E-2</v>
      </c>
      <c r="LI34">
        <v>1.2088492625988415E-2</v>
      </c>
      <c r="LJ34">
        <v>1.1896014079515529E-2</v>
      </c>
      <c r="LK34">
        <v>1.1973772403575498E-2</v>
      </c>
      <c r="LL34">
        <v>1.249156479427246E-2</v>
      </c>
      <c r="LM34">
        <v>1.2378064155805999E-2</v>
      </c>
      <c r="LN34">
        <v>1.2123434975358375E-2</v>
      </c>
      <c r="LO34">
        <v>1.2311209520647135E-2</v>
      </c>
      <c r="LP34">
        <v>1.2138178503888254E-2</v>
      </c>
      <c r="LQ34">
        <v>1.2455173904381396E-2</v>
      </c>
      <c r="LR34">
        <v>1.2421870251670707E-2</v>
      </c>
      <c r="LS34">
        <v>1.2122944000306399E-2</v>
      </c>
      <c r="LT34">
        <v>1.242410253814925E-2</v>
      </c>
      <c r="LU34">
        <v>1.2291630567923643E-2</v>
      </c>
      <c r="LV34">
        <v>1.2410712375924426E-2</v>
      </c>
      <c r="LW34">
        <v>1.2597514541711626E-2</v>
      </c>
      <c r="LX34">
        <v>1.2582776144293361E-2</v>
      </c>
      <c r="LY34">
        <v>1.2423974964415106E-2</v>
      </c>
      <c r="LZ34">
        <v>1.2385290923820439E-2</v>
      </c>
      <c r="MA34">
        <v>1.2570746078311268E-2</v>
      </c>
      <c r="MB34">
        <v>1.3084793384810715E-2</v>
      </c>
      <c r="MC34">
        <v>1.3215415446457913E-2</v>
      </c>
      <c r="MD34">
        <v>1.2825001712669622E-2</v>
      </c>
      <c r="ME34">
        <v>1.3024410119537493E-2</v>
      </c>
      <c r="MF34">
        <v>1.2831084525871308E-2</v>
      </c>
      <c r="MG34">
        <v>1.2593192470844405E-2</v>
      </c>
      <c r="MH34">
        <v>1.2791913348967935E-2</v>
      </c>
      <c r="MI34">
        <v>1.28566005744228E-2</v>
      </c>
      <c r="MJ34">
        <v>1.2869576173571356E-2</v>
      </c>
      <c r="MK34">
        <v>1.2907607685963874E-2</v>
      </c>
      <c r="ML34">
        <v>1.3545435463227069E-2</v>
      </c>
      <c r="MN34" s="5">
        <f t="shared" si="0"/>
        <v>1.079881128723687E-2</v>
      </c>
    </row>
    <row r="35" spans="1:353" x14ac:dyDescent="0.2">
      <c r="A35" t="s">
        <v>144</v>
      </c>
      <c r="B35" t="s">
        <v>26</v>
      </c>
      <c r="C35">
        <v>35.164999999999999</v>
      </c>
      <c r="D35">
        <v>33.83</v>
      </c>
      <c r="E35">
        <v>33.435000000000002</v>
      </c>
      <c r="F35">
        <v>38.534999999999997</v>
      </c>
      <c r="G35">
        <v>37.93</v>
      </c>
      <c r="H35">
        <v>38.549999999999997</v>
      </c>
      <c r="I35">
        <v>39.79</v>
      </c>
      <c r="J35">
        <v>41.505000000000003</v>
      </c>
      <c r="K35">
        <v>40.234999999999999</v>
      </c>
      <c r="L35">
        <v>40.229999999999997</v>
      </c>
      <c r="M35">
        <v>40.57</v>
      </c>
      <c r="N35">
        <v>41.56</v>
      </c>
      <c r="O35">
        <v>40.950000000000003</v>
      </c>
      <c r="P35">
        <v>41.805</v>
      </c>
      <c r="Q35">
        <v>42.02</v>
      </c>
      <c r="R35">
        <v>40.61</v>
      </c>
      <c r="S35">
        <v>41.07</v>
      </c>
      <c r="T35">
        <v>40.700000000000003</v>
      </c>
      <c r="U35">
        <v>41.414999999999999</v>
      </c>
      <c r="V35">
        <v>40.664999999999999</v>
      </c>
      <c r="W35">
        <v>43.314999999999998</v>
      </c>
      <c r="X35">
        <v>42.43</v>
      </c>
      <c r="Y35">
        <v>42.59</v>
      </c>
      <c r="Z35">
        <v>41.024999999999999</v>
      </c>
      <c r="AA35">
        <v>40.625</v>
      </c>
      <c r="AB35">
        <v>42.825000000000003</v>
      </c>
      <c r="AC35">
        <v>40.57</v>
      </c>
      <c r="AD35">
        <v>41.22</v>
      </c>
      <c r="AE35">
        <v>43.14</v>
      </c>
      <c r="AF35">
        <v>41.945</v>
      </c>
      <c r="AG35">
        <v>43.164999999999999</v>
      </c>
      <c r="AH35">
        <v>43.56</v>
      </c>
      <c r="AI35">
        <v>42.39</v>
      </c>
      <c r="AJ35">
        <v>39.664999999999999</v>
      </c>
      <c r="AK35">
        <v>40.75</v>
      </c>
      <c r="AL35">
        <v>39.950000000000003</v>
      </c>
      <c r="AM35">
        <v>40.814999999999998</v>
      </c>
      <c r="AN35">
        <v>40.85</v>
      </c>
      <c r="AO35">
        <v>38.905000000000001</v>
      </c>
      <c r="AP35">
        <v>38.645000000000003</v>
      </c>
      <c r="AQ35">
        <v>39.634999999999998</v>
      </c>
      <c r="AR35">
        <v>38.57</v>
      </c>
      <c r="AS35">
        <v>39.575000000000003</v>
      </c>
      <c r="AT35">
        <v>38.18</v>
      </c>
      <c r="AU35">
        <v>40.590000000000003</v>
      </c>
      <c r="AV35">
        <v>38.78</v>
      </c>
      <c r="AW35">
        <v>41.01</v>
      </c>
      <c r="AX35">
        <v>41.295000000000002</v>
      </c>
      <c r="AY35">
        <v>39.81</v>
      </c>
      <c r="AZ35">
        <v>38.545000000000002</v>
      </c>
      <c r="BA35">
        <v>39.39</v>
      </c>
      <c r="BB35">
        <v>39.865000000000002</v>
      </c>
      <c r="BC35">
        <v>39.85</v>
      </c>
      <c r="BD35">
        <v>36.119999999999997</v>
      </c>
      <c r="BE35">
        <v>35.46</v>
      </c>
      <c r="BF35">
        <v>37.39</v>
      </c>
      <c r="BG35">
        <v>37.935000000000002</v>
      </c>
      <c r="BH35">
        <v>35.515000000000001</v>
      </c>
      <c r="BI35">
        <v>33.01</v>
      </c>
      <c r="BJ35">
        <v>35.340000000000003</v>
      </c>
      <c r="BK35">
        <v>35.305</v>
      </c>
      <c r="BL35">
        <v>37.65</v>
      </c>
      <c r="BM35">
        <v>37.895000000000003</v>
      </c>
      <c r="BN35">
        <v>37.875</v>
      </c>
      <c r="BO35">
        <v>36.82</v>
      </c>
      <c r="BP35">
        <v>38.375</v>
      </c>
      <c r="BQ35">
        <v>38.695</v>
      </c>
      <c r="BR35">
        <v>39.97</v>
      </c>
      <c r="BS35">
        <v>40.71</v>
      </c>
      <c r="BT35">
        <v>39.994999999999997</v>
      </c>
      <c r="BU35">
        <v>38.274999999999999</v>
      </c>
      <c r="BV35">
        <v>38.484999999999999</v>
      </c>
      <c r="BW35">
        <v>38.78</v>
      </c>
      <c r="BX35">
        <v>40.055</v>
      </c>
      <c r="BY35">
        <v>39.825000000000003</v>
      </c>
      <c r="BZ35">
        <v>38.130000000000003</v>
      </c>
      <c r="CA35">
        <v>36.984999999999999</v>
      </c>
      <c r="CB35">
        <v>35.58</v>
      </c>
      <c r="CC35">
        <v>34.97</v>
      </c>
      <c r="CD35">
        <v>34.08</v>
      </c>
      <c r="CE35">
        <v>36.28</v>
      </c>
      <c r="CF35">
        <v>36.284999999999997</v>
      </c>
      <c r="CG35">
        <v>37.9</v>
      </c>
      <c r="CH35">
        <v>37.9</v>
      </c>
      <c r="CI35">
        <v>39.47</v>
      </c>
      <c r="CJ35">
        <v>38.825000000000003</v>
      </c>
      <c r="CK35">
        <v>39.29</v>
      </c>
      <c r="CL35">
        <v>39.865000000000002</v>
      </c>
      <c r="CM35">
        <v>38.5</v>
      </c>
      <c r="CN35">
        <v>37.564999999999998</v>
      </c>
      <c r="CO35">
        <v>39.07</v>
      </c>
      <c r="CP35">
        <v>38.47</v>
      </c>
      <c r="CQ35">
        <v>37.97</v>
      </c>
      <c r="CR35">
        <v>38.424999999999997</v>
      </c>
      <c r="CS35">
        <v>38.945</v>
      </c>
      <c r="CT35">
        <v>40.81</v>
      </c>
      <c r="CU35">
        <v>38.880000000000003</v>
      </c>
      <c r="CV35">
        <v>40.984999999999999</v>
      </c>
      <c r="CW35">
        <v>41.34</v>
      </c>
      <c r="CX35">
        <v>40.85</v>
      </c>
      <c r="CY35">
        <v>40.229999999999997</v>
      </c>
      <c r="CZ35">
        <v>42.695</v>
      </c>
      <c r="DA35">
        <v>43.424999999999997</v>
      </c>
      <c r="DB35">
        <v>43.695</v>
      </c>
      <c r="DC35">
        <v>44.255000000000003</v>
      </c>
      <c r="DD35">
        <v>44.835000000000001</v>
      </c>
      <c r="DE35">
        <v>45.6</v>
      </c>
      <c r="DF35">
        <v>46.505000000000003</v>
      </c>
      <c r="DG35">
        <v>46.86</v>
      </c>
      <c r="DH35">
        <v>46.005000000000003</v>
      </c>
      <c r="DI35">
        <v>45.695</v>
      </c>
      <c r="DJ35">
        <v>45.46</v>
      </c>
      <c r="DK35">
        <v>44.37</v>
      </c>
      <c r="DL35">
        <v>46.17</v>
      </c>
      <c r="DM35">
        <v>46.125</v>
      </c>
      <c r="DN35">
        <v>46.744999999999997</v>
      </c>
      <c r="DO35">
        <v>46.64</v>
      </c>
      <c r="DP35">
        <v>48.134999999999998</v>
      </c>
      <c r="DQ35">
        <v>47.69</v>
      </c>
      <c r="DR35">
        <v>46.204999999999998</v>
      </c>
      <c r="DS35">
        <v>46.195</v>
      </c>
      <c r="DT35">
        <v>49.55</v>
      </c>
      <c r="DU35">
        <v>52.28</v>
      </c>
      <c r="DV35">
        <v>50.27</v>
      </c>
      <c r="DW35">
        <v>50.43</v>
      </c>
      <c r="DX35">
        <v>50.05</v>
      </c>
      <c r="DY35">
        <v>50</v>
      </c>
      <c r="DZ35">
        <v>49.97</v>
      </c>
      <c r="EA35">
        <v>48.14</v>
      </c>
      <c r="EB35">
        <v>48.204999999999998</v>
      </c>
      <c r="EC35">
        <v>46.78</v>
      </c>
      <c r="ED35">
        <v>47.115000000000002</v>
      </c>
      <c r="EE35">
        <v>47.75</v>
      </c>
      <c r="EF35">
        <v>46.625</v>
      </c>
      <c r="EG35">
        <v>47.41</v>
      </c>
      <c r="EH35">
        <v>48.25</v>
      </c>
      <c r="EI35">
        <v>46.02</v>
      </c>
      <c r="EJ35">
        <v>46.31</v>
      </c>
      <c r="EK35">
        <v>45.95</v>
      </c>
      <c r="EL35">
        <v>46.674999999999997</v>
      </c>
      <c r="EM35">
        <v>46.914999999999999</v>
      </c>
      <c r="EN35">
        <v>49.115000000000002</v>
      </c>
      <c r="EO35">
        <v>49.75</v>
      </c>
      <c r="EP35">
        <v>50.42</v>
      </c>
      <c r="EQ35">
        <v>49.22</v>
      </c>
      <c r="ER35">
        <v>50.2</v>
      </c>
      <c r="ES35">
        <v>50.56</v>
      </c>
      <c r="ET35">
        <v>50.85</v>
      </c>
      <c r="EU35">
        <v>49.825000000000003</v>
      </c>
      <c r="EV35">
        <v>48.58</v>
      </c>
      <c r="EW35">
        <v>47.825000000000003</v>
      </c>
      <c r="EX35">
        <v>48.68</v>
      </c>
      <c r="EY35">
        <v>46.81</v>
      </c>
      <c r="EZ35">
        <v>47.72</v>
      </c>
      <c r="FA35">
        <v>47</v>
      </c>
      <c r="FB35">
        <v>46.45</v>
      </c>
      <c r="FC35">
        <v>45.98</v>
      </c>
      <c r="FD35">
        <v>47.765000000000001</v>
      </c>
      <c r="FE35">
        <v>48.094999999999999</v>
      </c>
      <c r="FF35">
        <v>48.104999999999997</v>
      </c>
      <c r="FG35">
        <v>47.93</v>
      </c>
      <c r="FH35">
        <v>45.634999999999998</v>
      </c>
      <c r="FI35">
        <v>42.524999999999999</v>
      </c>
      <c r="FJ35">
        <v>43.62</v>
      </c>
      <c r="FK35">
        <v>45.375</v>
      </c>
      <c r="FL35">
        <v>44.844999999999999</v>
      </c>
      <c r="FM35">
        <v>45.95</v>
      </c>
      <c r="FN35">
        <v>45.99</v>
      </c>
      <c r="FO35">
        <v>42.72</v>
      </c>
      <c r="FP35">
        <v>42.86</v>
      </c>
      <c r="FQ35">
        <v>43.445</v>
      </c>
      <c r="FR35">
        <v>43.24</v>
      </c>
      <c r="FS35">
        <v>44.005000000000003</v>
      </c>
      <c r="FT35" s="4">
        <v>43.704999999999998</v>
      </c>
      <c r="FU35">
        <v>8.3127730409726982E-3</v>
      </c>
      <c r="FV35">
        <v>8.1943854228319294E-3</v>
      </c>
      <c r="FW35">
        <v>7.6731938172811499E-3</v>
      </c>
      <c r="FX35">
        <v>8.3601035219808845E-3</v>
      </c>
      <c r="FY35">
        <v>8.283463376142013E-3</v>
      </c>
      <c r="FZ35">
        <v>8.3039643115957618E-3</v>
      </c>
      <c r="GA35">
        <v>8.4528529920211322E-3</v>
      </c>
      <c r="GB35">
        <v>8.7017585748459664E-3</v>
      </c>
      <c r="GC35">
        <v>8.1745560889698241E-3</v>
      </c>
      <c r="GD35">
        <v>8.1222982499763591E-3</v>
      </c>
      <c r="GE35">
        <v>8.0931952467514934E-3</v>
      </c>
      <c r="GF35">
        <v>8.1541008628506773E-3</v>
      </c>
      <c r="GG35">
        <v>8.1394906473715965E-3</v>
      </c>
      <c r="GH35">
        <v>8.2181336880976803E-3</v>
      </c>
      <c r="GI35">
        <v>8.0342428131151174E-3</v>
      </c>
      <c r="GJ35">
        <v>8.0570628690183107E-3</v>
      </c>
      <c r="GK35">
        <v>8.0631408641700774E-3</v>
      </c>
      <c r="GL35">
        <v>8.2302599763062756E-3</v>
      </c>
      <c r="GM35">
        <v>8.2868742646492674E-3</v>
      </c>
      <c r="GN35">
        <v>8.3199886648299155E-3</v>
      </c>
      <c r="GO35">
        <v>8.5942156790012048E-3</v>
      </c>
      <c r="GP35">
        <v>8.6570599854386681E-3</v>
      </c>
      <c r="GQ35">
        <v>8.8420371475533121E-3</v>
      </c>
      <c r="GR35">
        <v>8.5955108644220381E-3</v>
      </c>
      <c r="GS35">
        <v>8.6113421375110851E-3</v>
      </c>
      <c r="GT35">
        <v>8.6751319826418628E-3</v>
      </c>
      <c r="GU35">
        <v>8.7374610834464964E-3</v>
      </c>
      <c r="GV35">
        <v>8.6540111662455985E-3</v>
      </c>
      <c r="GW35">
        <v>8.7040261233091425E-3</v>
      </c>
      <c r="GX35">
        <v>8.6264854944057695E-3</v>
      </c>
      <c r="GY35">
        <v>8.8712269055947323E-3</v>
      </c>
      <c r="GZ35">
        <v>8.8511276993556692E-3</v>
      </c>
      <c r="HA35">
        <v>8.9730219581494325E-3</v>
      </c>
      <c r="HB35">
        <v>9.0275264494932769E-3</v>
      </c>
      <c r="HC35">
        <v>9.1458812751135238E-3</v>
      </c>
      <c r="HD35">
        <v>9.2491574229647839E-3</v>
      </c>
      <c r="HE35">
        <v>9.4202033891444964E-3</v>
      </c>
      <c r="HF35">
        <v>9.4679435925530946E-3</v>
      </c>
      <c r="HG35">
        <v>9.1418485498354317E-3</v>
      </c>
      <c r="HH35">
        <v>9.155962440705474E-3</v>
      </c>
      <c r="HI35">
        <v>8.7867320224809999E-3</v>
      </c>
      <c r="HJ35">
        <v>8.5090508141582501E-3</v>
      </c>
      <c r="HK35">
        <v>8.2955269593048189E-3</v>
      </c>
      <c r="HL35">
        <v>8.0123009944886078E-3</v>
      </c>
      <c r="HM35">
        <v>8.4048293183337439E-3</v>
      </c>
      <c r="HN35">
        <v>8.2434344496450842E-3</v>
      </c>
      <c r="HO35">
        <v>8.4716732750366539E-3</v>
      </c>
      <c r="HP35">
        <v>8.4360292083830637E-3</v>
      </c>
      <c r="HQ35">
        <v>8.4467253432938434E-3</v>
      </c>
      <c r="HR35">
        <v>8.4965227693672169E-3</v>
      </c>
      <c r="HS35">
        <v>8.5252437473538056E-3</v>
      </c>
      <c r="HT35">
        <v>8.5757495808408239E-3</v>
      </c>
      <c r="HU35">
        <v>8.6140788827260215E-3</v>
      </c>
      <c r="HV35">
        <v>8.3621111072796454E-3</v>
      </c>
      <c r="HW35">
        <v>8.4252738120622894E-3</v>
      </c>
      <c r="HX35">
        <v>8.6388840413892613E-3</v>
      </c>
      <c r="HY35">
        <v>8.6591925378197657E-3</v>
      </c>
      <c r="HZ35">
        <v>8.5673588829957743E-3</v>
      </c>
      <c r="IA35">
        <v>8.3112537626023036E-3</v>
      </c>
      <c r="IB35">
        <v>8.5240280035998265E-3</v>
      </c>
      <c r="IC35">
        <v>8.3870418811533703E-3</v>
      </c>
      <c r="ID35">
        <v>8.6437584011829494E-3</v>
      </c>
      <c r="IE35">
        <v>8.6164836624173964E-3</v>
      </c>
      <c r="IF35">
        <v>8.628910835414583E-3</v>
      </c>
      <c r="IG35">
        <v>8.5661896044872243E-3</v>
      </c>
      <c r="IH35">
        <v>9.00068835190093E-3</v>
      </c>
      <c r="II35">
        <v>9.2042129361153847E-3</v>
      </c>
      <c r="IJ35">
        <v>9.0983992152550864E-3</v>
      </c>
      <c r="IK35">
        <v>9.033695861105976E-3</v>
      </c>
      <c r="IL35">
        <v>9.1908189256730052E-3</v>
      </c>
      <c r="IM35">
        <v>9.0364838211903983E-3</v>
      </c>
      <c r="IN35">
        <v>9.003732710377953E-3</v>
      </c>
      <c r="IO35">
        <v>9.0665143502815394E-3</v>
      </c>
      <c r="IP35">
        <v>9.0102253311622506E-3</v>
      </c>
      <c r="IQ35">
        <v>9.1679728321986641E-3</v>
      </c>
      <c r="IR35">
        <v>8.9144201297251657E-3</v>
      </c>
      <c r="IS35">
        <v>8.8284503478359318E-3</v>
      </c>
      <c r="IT35">
        <v>8.6711235736548261E-3</v>
      </c>
      <c r="IU35">
        <v>8.1821401562356955E-3</v>
      </c>
      <c r="IV35">
        <v>8.0939481443259055E-3</v>
      </c>
      <c r="IW35">
        <v>8.3040712028915158E-3</v>
      </c>
      <c r="IX35">
        <v>8.2629972077463143E-3</v>
      </c>
      <c r="IY35">
        <v>8.5319873912897987E-3</v>
      </c>
      <c r="IZ35">
        <v>8.5649591919062466E-3</v>
      </c>
      <c r="JA35">
        <v>8.7226842892609933E-3</v>
      </c>
      <c r="JB35">
        <v>8.7795718247156793E-3</v>
      </c>
      <c r="JC35">
        <v>8.7808128239367286E-3</v>
      </c>
      <c r="JD35">
        <v>8.7322105783276E-3</v>
      </c>
      <c r="JE35">
        <v>8.5256716060981789E-3</v>
      </c>
      <c r="JF35">
        <v>8.6079823233015159E-3</v>
      </c>
      <c r="JG35">
        <v>8.6596948336015687E-3</v>
      </c>
      <c r="JH35">
        <v>8.6042962336416121E-3</v>
      </c>
      <c r="JI35">
        <v>8.517140949646838E-3</v>
      </c>
      <c r="JJ35">
        <v>8.3580310766405517E-3</v>
      </c>
      <c r="JK35">
        <v>8.337092215602887E-3</v>
      </c>
      <c r="JL35">
        <v>8.7754822033232118E-3</v>
      </c>
      <c r="JM35">
        <v>8.7174213975550231E-3</v>
      </c>
      <c r="JN35">
        <v>9.013008409105747E-3</v>
      </c>
      <c r="JO35">
        <v>9.1168007737320363E-3</v>
      </c>
      <c r="JP35">
        <v>8.9014683722179137E-3</v>
      </c>
      <c r="JQ35">
        <v>8.8768584460793762E-3</v>
      </c>
      <c r="JR35">
        <v>8.9104481622596966E-3</v>
      </c>
      <c r="JS35">
        <v>8.8925392908854699E-3</v>
      </c>
      <c r="JT35">
        <v>8.9261893830551702E-3</v>
      </c>
      <c r="JU35">
        <v>8.9871081723349733E-3</v>
      </c>
      <c r="JV35">
        <v>9.0394876608638191E-3</v>
      </c>
      <c r="JW35">
        <v>9.1829127820578695E-3</v>
      </c>
      <c r="JX35">
        <v>9.4338063303316105E-3</v>
      </c>
      <c r="JY35">
        <v>9.5084243078024169E-3</v>
      </c>
      <c r="JZ35">
        <v>9.4130912600739417E-3</v>
      </c>
      <c r="KA35">
        <v>9.3457943836405336E-3</v>
      </c>
      <c r="KB35">
        <v>9.1900779421742775E-3</v>
      </c>
      <c r="KC35">
        <v>8.9746952473469897E-3</v>
      </c>
      <c r="KD35">
        <v>9.090195843977085E-3</v>
      </c>
      <c r="KE35">
        <v>9.0562152583761827E-3</v>
      </c>
      <c r="KF35">
        <v>9.0751580127583515E-3</v>
      </c>
      <c r="KG35">
        <v>9.0774197789562153E-3</v>
      </c>
      <c r="KH35">
        <v>9.2189974080205579E-3</v>
      </c>
      <c r="KI35">
        <v>9.100878525421555E-3</v>
      </c>
      <c r="KJ35">
        <v>8.9232429470422255E-3</v>
      </c>
      <c r="KK35">
        <v>8.9489907384636552E-3</v>
      </c>
      <c r="KL35">
        <v>9.2871964479564664E-3</v>
      </c>
      <c r="KM35">
        <v>9.5158723743076802E-3</v>
      </c>
      <c r="KN35">
        <v>9.1958664389947577E-3</v>
      </c>
      <c r="KO35">
        <v>9.3686813334358764E-3</v>
      </c>
      <c r="KP35">
        <v>9.313319616626169E-3</v>
      </c>
      <c r="KQ35">
        <v>9.2716708269999972E-3</v>
      </c>
      <c r="KR35">
        <v>9.3780769950495401E-3</v>
      </c>
      <c r="KS35">
        <v>9.1329237525091516E-3</v>
      </c>
      <c r="KT35">
        <v>9.1523384166851286E-3</v>
      </c>
      <c r="KU35">
        <v>9.1594223930654226E-3</v>
      </c>
      <c r="KV35">
        <v>9.1828784483173331E-3</v>
      </c>
      <c r="KW35">
        <v>9.1351165394114153E-3</v>
      </c>
      <c r="KX35">
        <v>9.1006759208573217E-3</v>
      </c>
      <c r="KY35">
        <v>9.2083599764075218E-3</v>
      </c>
      <c r="KZ35">
        <v>9.2401107338728611E-3</v>
      </c>
      <c r="LA35">
        <v>9.0724616513194606E-3</v>
      </c>
      <c r="LB35">
        <v>9.0270873841712847E-3</v>
      </c>
      <c r="LC35">
        <v>8.9762693127261265E-3</v>
      </c>
      <c r="LD35">
        <v>9.1045533654702838E-3</v>
      </c>
      <c r="LE35">
        <v>9.1406758728099155E-3</v>
      </c>
      <c r="LF35">
        <v>9.3881585611040336E-3</v>
      </c>
      <c r="LG35">
        <v>9.4617966042186905E-3</v>
      </c>
      <c r="LH35">
        <v>9.4452655116410694E-3</v>
      </c>
      <c r="LI35">
        <v>9.1157915591145791E-3</v>
      </c>
      <c r="LJ35">
        <v>9.2665138796788338E-3</v>
      </c>
      <c r="LK35">
        <v>9.3384828650218167E-3</v>
      </c>
      <c r="LL35">
        <v>9.2740202703309668E-3</v>
      </c>
      <c r="LM35">
        <v>8.9926840650693552E-3</v>
      </c>
      <c r="LN35">
        <v>9.0166078569019811E-3</v>
      </c>
      <c r="LO35">
        <v>8.9922557764354986E-3</v>
      </c>
      <c r="LP35">
        <v>9.066999694855464E-3</v>
      </c>
      <c r="LQ35">
        <v>8.8495369821218195E-3</v>
      </c>
      <c r="LR35">
        <v>8.8321947049484345E-3</v>
      </c>
      <c r="LS35">
        <v>8.7814256951834722E-3</v>
      </c>
      <c r="LT35">
        <v>8.6982933106382627E-3</v>
      </c>
      <c r="LU35">
        <v>8.7306667166844182E-3</v>
      </c>
      <c r="LV35">
        <v>8.8197099231594935E-3</v>
      </c>
      <c r="LW35">
        <v>8.8884749837110574E-3</v>
      </c>
      <c r="LX35">
        <v>8.8040251353836679E-3</v>
      </c>
      <c r="LY35">
        <v>8.7786464605820666E-3</v>
      </c>
      <c r="LZ35">
        <v>8.6492788407790313E-3</v>
      </c>
      <c r="MA35">
        <v>8.5390817147916603E-3</v>
      </c>
      <c r="MB35">
        <v>8.5031853066294284E-3</v>
      </c>
      <c r="MC35">
        <v>8.8148824501053571E-3</v>
      </c>
      <c r="MD35">
        <v>8.9986553246760997E-3</v>
      </c>
      <c r="ME35">
        <v>8.9504661536288256E-3</v>
      </c>
      <c r="MF35">
        <v>8.9035291982154027E-3</v>
      </c>
      <c r="MG35">
        <v>8.6083062891409799E-3</v>
      </c>
      <c r="MH35">
        <v>8.4646616705833302E-3</v>
      </c>
      <c r="MI35">
        <v>8.4544571854051134E-3</v>
      </c>
      <c r="MJ35">
        <v>8.3318524906242572E-3</v>
      </c>
      <c r="MK35">
        <v>8.370256642190493E-3</v>
      </c>
      <c r="ML35">
        <v>8.2513323222641252E-3</v>
      </c>
      <c r="MN35" s="5">
        <f t="shared" si="0"/>
        <v>8.7825241491884809E-3</v>
      </c>
    </row>
    <row r="36" spans="1:353" x14ac:dyDescent="0.2">
      <c r="A36" t="s">
        <v>147</v>
      </c>
      <c r="B36" t="s">
        <v>26</v>
      </c>
      <c r="C36">
        <v>93.76</v>
      </c>
      <c r="D36">
        <v>92.49</v>
      </c>
      <c r="E36">
        <v>95.47</v>
      </c>
      <c r="F36">
        <v>101</v>
      </c>
      <c r="G36">
        <v>93</v>
      </c>
      <c r="H36">
        <v>95.3</v>
      </c>
      <c r="I36">
        <v>95.96</v>
      </c>
      <c r="J36">
        <v>97.48</v>
      </c>
      <c r="K36">
        <v>99.82</v>
      </c>
      <c r="L36">
        <v>99.47</v>
      </c>
      <c r="M36">
        <v>103.4</v>
      </c>
      <c r="N36">
        <v>100.65</v>
      </c>
      <c r="O36">
        <v>100.1</v>
      </c>
      <c r="P36">
        <v>100.85</v>
      </c>
      <c r="Q36">
        <v>103.45</v>
      </c>
      <c r="R36">
        <v>98.95</v>
      </c>
      <c r="S36">
        <v>99.33</v>
      </c>
      <c r="T36">
        <v>97.51</v>
      </c>
      <c r="U36">
        <v>97.11</v>
      </c>
      <c r="V36">
        <v>95.88</v>
      </c>
      <c r="W36">
        <v>98.15</v>
      </c>
      <c r="X36">
        <v>95.78</v>
      </c>
      <c r="Y36">
        <v>95.58</v>
      </c>
      <c r="Z36">
        <v>94.21</v>
      </c>
      <c r="AA36">
        <v>93.52</v>
      </c>
      <c r="AB36">
        <v>95.1</v>
      </c>
      <c r="AC36">
        <v>90.52</v>
      </c>
      <c r="AD36">
        <v>92.05</v>
      </c>
      <c r="AE36">
        <v>95.38</v>
      </c>
      <c r="AF36">
        <v>93.16</v>
      </c>
      <c r="AG36">
        <v>97.44</v>
      </c>
      <c r="AH36">
        <v>99.19</v>
      </c>
      <c r="AI36">
        <v>95.46</v>
      </c>
      <c r="AJ36">
        <v>88.4</v>
      </c>
      <c r="AK36">
        <v>88.72</v>
      </c>
      <c r="AL36">
        <v>86.06</v>
      </c>
      <c r="AM36">
        <v>85.47</v>
      </c>
      <c r="AN36">
        <v>81.319999999999993</v>
      </c>
      <c r="AO36">
        <v>80</v>
      </c>
      <c r="AP36">
        <v>79.150000000000006</v>
      </c>
      <c r="AQ36">
        <v>85.99</v>
      </c>
      <c r="AR36">
        <v>84.05</v>
      </c>
      <c r="AS36">
        <v>90.02</v>
      </c>
      <c r="AT36">
        <v>91.5</v>
      </c>
      <c r="AU36">
        <v>94.08</v>
      </c>
      <c r="AV36">
        <v>92.86</v>
      </c>
      <c r="AW36">
        <v>96.11</v>
      </c>
      <c r="AX36">
        <v>96.87</v>
      </c>
      <c r="AY36">
        <v>92.09</v>
      </c>
      <c r="AZ36">
        <v>87.75</v>
      </c>
      <c r="BA36">
        <v>89.03</v>
      </c>
      <c r="BB36">
        <v>89.64</v>
      </c>
      <c r="BC36">
        <v>89.88</v>
      </c>
      <c r="BD36">
        <v>83.51</v>
      </c>
      <c r="BE36">
        <v>81.7</v>
      </c>
      <c r="BF36">
        <v>83.24</v>
      </c>
      <c r="BG36">
        <v>88.18</v>
      </c>
      <c r="BH36">
        <v>84.55</v>
      </c>
      <c r="BI36">
        <v>80.650000000000006</v>
      </c>
      <c r="BJ36">
        <v>84.55</v>
      </c>
      <c r="BK36">
        <v>86.31</v>
      </c>
      <c r="BL36">
        <v>89.84</v>
      </c>
      <c r="BM36">
        <v>89.13</v>
      </c>
      <c r="BN36">
        <v>92.72</v>
      </c>
      <c r="BO36">
        <v>90.9</v>
      </c>
      <c r="BP36">
        <v>90.81</v>
      </c>
      <c r="BQ36">
        <v>89.25</v>
      </c>
      <c r="BR36">
        <v>92.77</v>
      </c>
      <c r="BS36">
        <v>96.29</v>
      </c>
      <c r="BT36">
        <v>91.12</v>
      </c>
      <c r="BU36">
        <v>92.67</v>
      </c>
      <c r="BV36">
        <v>93.6</v>
      </c>
      <c r="BW36">
        <v>94</v>
      </c>
      <c r="BX36">
        <v>98.69</v>
      </c>
      <c r="BY36">
        <v>95.29</v>
      </c>
      <c r="BZ36">
        <v>93.18</v>
      </c>
      <c r="CA36">
        <v>92.29</v>
      </c>
      <c r="CB36">
        <v>90.52</v>
      </c>
      <c r="CC36">
        <v>92.06</v>
      </c>
      <c r="CD36">
        <v>89.24</v>
      </c>
      <c r="CE36">
        <v>94.49</v>
      </c>
      <c r="CF36">
        <v>94.82</v>
      </c>
      <c r="CG36">
        <v>97.12</v>
      </c>
      <c r="CH36">
        <v>102.55</v>
      </c>
      <c r="CI36">
        <v>107.45</v>
      </c>
      <c r="CJ36">
        <v>107</v>
      </c>
      <c r="CK36">
        <v>108.15</v>
      </c>
      <c r="CL36">
        <v>108.6</v>
      </c>
      <c r="CM36">
        <v>104.8</v>
      </c>
      <c r="CN36">
        <v>103.75</v>
      </c>
      <c r="CO36">
        <v>106.2</v>
      </c>
      <c r="CP36">
        <v>104.2</v>
      </c>
      <c r="CQ36">
        <v>104.7</v>
      </c>
      <c r="CR36">
        <v>105.35</v>
      </c>
      <c r="CS36">
        <v>106.45</v>
      </c>
      <c r="CT36">
        <v>103.55</v>
      </c>
      <c r="CU36">
        <v>101.05</v>
      </c>
      <c r="CV36">
        <v>108.15</v>
      </c>
      <c r="CW36">
        <v>106.65</v>
      </c>
      <c r="CX36">
        <v>107.35</v>
      </c>
      <c r="CY36">
        <v>105.8</v>
      </c>
      <c r="CZ36">
        <v>114.7</v>
      </c>
      <c r="DA36">
        <v>115.5</v>
      </c>
      <c r="DB36">
        <v>115.25</v>
      </c>
      <c r="DC36">
        <v>116.8</v>
      </c>
      <c r="DD36">
        <v>115.95</v>
      </c>
      <c r="DE36">
        <v>116.4</v>
      </c>
      <c r="DF36">
        <v>117</v>
      </c>
      <c r="DG36">
        <v>119.2</v>
      </c>
      <c r="DH36">
        <v>118.25</v>
      </c>
      <c r="DI36">
        <v>119.65</v>
      </c>
      <c r="DJ36">
        <v>120.6</v>
      </c>
      <c r="DK36">
        <v>121.75</v>
      </c>
      <c r="DL36">
        <v>124.75</v>
      </c>
      <c r="DM36">
        <v>123.05</v>
      </c>
      <c r="DN36">
        <v>124.35</v>
      </c>
      <c r="DO36">
        <v>124.35</v>
      </c>
      <c r="DP36">
        <v>128.4</v>
      </c>
      <c r="DQ36">
        <v>128.4</v>
      </c>
      <c r="DR36">
        <v>126.55</v>
      </c>
      <c r="DS36">
        <v>125.35</v>
      </c>
      <c r="DT36">
        <v>131.6</v>
      </c>
      <c r="DU36">
        <v>132</v>
      </c>
      <c r="DV36">
        <v>130</v>
      </c>
      <c r="DW36">
        <v>128.15</v>
      </c>
      <c r="DX36">
        <v>126.05</v>
      </c>
      <c r="DY36">
        <v>129.5</v>
      </c>
      <c r="DZ36">
        <v>129.4</v>
      </c>
      <c r="EA36">
        <v>124.55</v>
      </c>
      <c r="EB36">
        <v>124.75</v>
      </c>
      <c r="EC36">
        <v>120.35</v>
      </c>
      <c r="ED36">
        <v>120.85</v>
      </c>
      <c r="EE36">
        <v>120.3</v>
      </c>
      <c r="EF36">
        <v>115.95</v>
      </c>
      <c r="EG36">
        <v>115.75</v>
      </c>
      <c r="EH36">
        <v>111.55</v>
      </c>
      <c r="EI36">
        <v>109.2</v>
      </c>
      <c r="EJ36">
        <v>111.3</v>
      </c>
      <c r="EK36">
        <v>110.85</v>
      </c>
      <c r="EL36">
        <v>110.75</v>
      </c>
      <c r="EM36">
        <v>112.25</v>
      </c>
      <c r="EN36">
        <v>116.3</v>
      </c>
      <c r="EO36">
        <v>116.55</v>
      </c>
      <c r="EP36">
        <v>119.2</v>
      </c>
      <c r="EQ36">
        <v>119.6</v>
      </c>
      <c r="ER36">
        <v>119.9</v>
      </c>
      <c r="ES36">
        <v>115.9</v>
      </c>
      <c r="ET36">
        <v>120.5</v>
      </c>
      <c r="EU36">
        <v>124.2</v>
      </c>
      <c r="EV36">
        <v>116.95</v>
      </c>
      <c r="EW36">
        <v>114.9</v>
      </c>
      <c r="EX36">
        <v>114.05</v>
      </c>
      <c r="EY36">
        <v>113.05</v>
      </c>
      <c r="EZ36">
        <v>115.2</v>
      </c>
      <c r="FA36">
        <v>116.45</v>
      </c>
      <c r="FB36">
        <v>117.45</v>
      </c>
      <c r="FC36">
        <v>116.15</v>
      </c>
      <c r="FD36">
        <v>120.12</v>
      </c>
      <c r="FE36">
        <v>122.44</v>
      </c>
      <c r="FF36">
        <v>123.7</v>
      </c>
      <c r="FG36">
        <v>121.06</v>
      </c>
      <c r="FH36">
        <v>114.88</v>
      </c>
      <c r="FI36">
        <v>107.02</v>
      </c>
      <c r="FJ36">
        <v>111.18</v>
      </c>
      <c r="FK36">
        <v>110.72</v>
      </c>
      <c r="FL36">
        <v>102.98</v>
      </c>
      <c r="FM36">
        <v>105.7</v>
      </c>
      <c r="FN36">
        <v>107.16</v>
      </c>
      <c r="FO36">
        <v>101.44</v>
      </c>
      <c r="FP36">
        <v>103.52</v>
      </c>
      <c r="FQ36">
        <v>104.5</v>
      </c>
      <c r="FR36">
        <v>104.86</v>
      </c>
      <c r="FS36">
        <v>108.3</v>
      </c>
      <c r="FT36" s="4">
        <v>105.48</v>
      </c>
      <c r="FU36">
        <v>3.4751939823257451E-2</v>
      </c>
      <c r="FV36">
        <v>3.5126035566571109E-2</v>
      </c>
      <c r="FW36">
        <v>3.4352767584782277E-2</v>
      </c>
      <c r="FX36">
        <v>3.435560759787238E-2</v>
      </c>
      <c r="FY36">
        <v>3.1844323723234369E-2</v>
      </c>
      <c r="FZ36">
        <v>3.2186515317435542E-2</v>
      </c>
      <c r="GA36">
        <v>3.1962187322280747E-2</v>
      </c>
      <c r="GB36">
        <v>3.2043430794311302E-2</v>
      </c>
      <c r="GC36">
        <v>3.1797619946228109E-2</v>
      </c>
      <c r="GD36">
        <v>3.1487479255406868E-2</v>
      </c>
      <c r="GE36">
        <v>3.234092410069335E-2</v>
      </c>
      <c r="GF36">
        <v>3.0962156098844479E-2</v>
      </c>
      <c r="GG36">
        <v>3.1195667028011364E-2</v>
      </c>
      <c r="GH36">
        <v>3.1084061027745073E-2</v>
      </c>
      <c r="GI36">
        <v>3.1012464219225114E-2</v>
      </c>
      <c r="GJ36">
        <v>3.0780554400593296E-2</v>
      </c>
      <c r="GK36">
        <v>3.0575731500197195E-2</v>
      </c>
      <c r="GL36">
        <v>3.0916133743540342E-2</v>
      </c>
      <c r="GM36">
        <v>3.0465893119658742E-2</v>
      </c>
      <c r="GN36">
        <v>3.0738058134558287E-2</v>
      </c>
      <c r="GO36">
        <v>3.0514388973188332E-2</v>
      </c>
      <c r="GP36">
        <v>3.0620950824016505E-2</v>
      </c>
      <c r="GQ36">
        <v>3.1092680598901485E-2</v>
      </c>
      <c r="GR36">
        <v>3.0684066587408403E-2</v>
      </c>
      <c r="GS36">
        <v>3.0815894427060824E-2</v>
      </c>
      <c r="GT36">
        <v>2.99469119033502E-2</v>
      </c>
      <c r="GU36">
        <v>2.9958514412766545E-2</v>
      </c>
      <c r="GV36">
        <v>2.9690181371945665E-2</v>
      </c>
      <c r="GW36">
        <v>2.9564936947993052E-2</v>
      </c>
      <c r="GX36">
        <v>2.9434914016263934E-2</v>
      </c>
      <c r="GY36">
        <v>3.0765842447830961E-2</v>
      </c>
      <c r="GZ36">
        <v>3.0957280766815806E-2</v>
      </c>
      <c r="HA36">
        <v>3.1037084904499138E-2</v>
      </c>
      <c r="HB36">
        <v>3.090279466412368E-2</v>
      </c>
      <c r="HC36">
        <v>3.0584660197149033E-2</v>
      </c>
      <c r="HD36">
        <v>3.06034867409017E-2</v>
      </c>
      <c r="HE36">
        <v>3.0284601738624451E-2</v>
      </c>
      <c r="HF36">
        <v>2.8935344341012675E-2</v>
      </c>
      <c r="HG36">
        <v>2.885933194719334E-2</v>
      </c>
      <c r="HH36">
        <v>2.8789179932487068E-2</v>
      </c>
      <c r="HI36">
        <v>2.9731350732619195E-2</v>
      </c>
      <c r="HJ36">
        <v>2.8919272820544562E-2</v>
      </c>
      <c r="HK36">
        <v>2.9429320615664403E-2</v>
      </c>
      <c r="HL36">
        <v>2.9947501694338036E-2</v>
      </c>
      <c r="HM36">
        <v>3.0382627430307372E-2</v>
      </c>
      <c r="HN36">
        <v>3.0785027618552785E-2</v>
      </c>
      <c r="HO36">
        <v>3.096410205374938E-2</v>
      </c>
      <c r="HP36">
        <v>3.0863159846330257E-2</v>
      </c>
      <c r="HQ36">
        <v>3.0690596598700624E-2</v>
      </c>
      <c r="HR36">
        <v>3.0380742294331256E-2</v>
      </c>
      <c r="HS36">
        <v>3.026462363678049E-2</v>
      </c>
      <c r="HT36">
        <v>3.0287278447364795E-2</v>
      </c>
      <c r="HU36">
        <v>3.0515582366686063E-2</v>
      </c>
      <c r="HV36">
        <v>3.0365801996501206E-2</v>
      </c>
      <c r="HW36">
        <v>3.0487690339844376E-2</v>
      </c>
      <c r="HX36">
        <v>3.020587539577952E-2</v>
      </c>
      <c r="HY36">
        <v>3.1612917502341298E-2</v>
      </c>
      <c r="HZ36">
        <v>3.2033384844499725E-2</v>
      </c>
      <c r="IA36">
        <v>3.1891832074455582E-2</v>
      </c>
      <c r="IB36">
        <v>3.2029194242885597E-2</v>
      </c>
      <c r="IC36">
        <v>3.1069252775665142E-2</v>
      </c>
      <c r="ID36">
        <v>3.1253918712791387E-2</v>
      </c>
      <c r="IE36">
        <v>3.0709027487661574E-2</v>
      </c>
      <c r="IF36">
        <v>3.2008900903250696E-2</v>
      </c>
      <c r="IG36">
        <v>3.2045111059108962E-2</v>
      </c>
      <c r="IH36">
        <v>3.2274164695809356E-2</v>
      </c>
      <c r="II36">
        <v>3.2168738496455934E-2</v>
      </c>
      <c r="IJ36">
        <v>3.1998704524922449E-2</v>
      </c>
      <c r="IK36">
        <v>3.2377219419893015E-2</v>
      </c>
      <c r="IL36">
        <v>3.1728987891485143E-2</v>
      </c>
      <c r="IM36">
        <v>3.3152588126012392E-2</v>
      </c>
      <c r="IN36">
        <v>3.3167331894171995E-2</v>
      </c>
      <c r="IO36">
        <v>3.3286182279313299E-2</v>
      </c>
      <c r="IP36">
        <v>3.3624485671513091E-2</v>
      </c>
      <c r="IQ36">
        <v>3.3225264357814463E-2</v>
      </c>
      <c r="IR36">
        <v>3.3371753596629798E-2</v>
      </c>
      <c r="IS36">
        <v>3.3747649586139204E-2</v>
      </c>
      <c r="IT36">
        <v>3.3794342887536855E-2</v>
      </c>
      <c r="IU36">
        <v>3.2996834763081406E-2</v>
      </c>
      <c r="IV36">
        <v>3.2465745264568663E-2</v>
      </c>
      <c r="IW36">
        <v>3.3129479943671561E-2</v>
      </c>
      <c r="IX36">
        <v>3.3076185059450168E-2</v>
      </c>
      <c r="IY36">
        <v>3.349073295312114E-2</v>
      </c>
      <c r="IZ36">
        <v>3.5499675925589412E-2</v>
      </c>
      <c r="JA36">
        <v>3.6374085460912836E-2</v>
      </c>
      <c r="JB36">
        <v>3.7063658440505541E-2</v>
      </c>
      <c r="JC36">
        <v>3.7023873224252261E-2</v>
      </c>
      <c r="JD36">
        <v>3.6438869326632331E-2</v>
      </c>
      <c r="JE36">
        <v>3.5546413506075347E-2</v>
      </c>
      <c r="JF36">
        <v>3.641436271898682E-2</v>
      </c>
      <c r="JG36">
        <v>3.6053740495832355E-2</v>
      </c>
      <c r="JH36">
        <v>3.5696655001096818E-2</v>
      </c>
      <c r="JI36">
        <v>3.5971190834874975E-2</v>
      </c>
      <c r="JJ36">
        <v>3.509777147313381E-2</v>
      </c>
      <c r="JK36">
        <v>3.4903056423113997E-2</v>
      </c>
      <c r="JL36">
        <v>3.410432001214548E-2</v>
      </c>
      <c r="JM36">
        <v>3.470187957055991E-2</v>
      </c>
      <c r="JN36">
        <v>3.6424876312763262E-2</v>
      </c>
      <c r="JO36">
        <v>3.6021316146129558E-2</v>
      </c>
      <c r="JP36">
        <v>3.5826003673567502E-2</v>
      </c>
      <c r="JQ36">
        <v>3.575375457916373E-2</v>
      </c>
      <c r="JR36">
        <v>3.6650281887068668E-2</v>
      </c>
      <c r="JS36">
        <v>3.6212567784059506E-2</v>
      </c>
      <c r="JT36">
        <v>3.6046795149700585E-2</v>
      </c>
      <c r="JU36">
        <v>3.6315484114626567E-2</v>
      </c>
      <c r="JV36">
        <v>3.5785269271501219E-2</v>
      </c>
      <c r="JW36">
        <v>3.5881904950782126E-2</v>
      </c>
      <c r="JX36">
        <v>3.6331226851095536E-2</v>
      </c>
      <c r="JY36">
        <v>3.7024518483826402E-2</v>
      </c>
      <c r="JZ36">
        <v>3.7036955342364272E-2</v>
      </c>
      <c r="KA36">
        <v>3.7452323599539726E-2</v>
      </c>
      <c r="KB36">
        <v>3.7312607104256941E-2</v>
      </c>
      <c r="KC36">
        <v>3.7689274308024455E-2</v>
      </c>
      <c r="KD36">
        <v>3.7590010213429781E-2</v>
      </c>
      <c r="KE36">
        <v>3.697300042220425E-2</v>
      </c>
      <c r="KF36">
        <v>3.6945159098027459E-2</v>
      </c>
      <c r="KG36">
        <v>3.7037561660991779E-2</v>
      </c>
      <c r="KH36">
        <v>3.7634006930803814E-2</v>
      </c>
      <c r="KI36">
        <v>3.7494233643455846E-2</v>
      </c>
      <c r="KJ36">
        <v>3.7397223056508104E-2</v>
      </c>
      <c r="KK36">
        <v>3.715753434460542E-2</v>
      </c>
      <c r="KL36">
        <v>3.7743339621877592E-2</v>
      </c>
      <c r="KM36">
        <v>3.6758164031052393E-2</v>
      </c>
      <c r="KN36">
        <v>3.6382620169122283E-2</v>
      </c>
      <c r="KO36">
        <v>3.6422936770446362E-2</v>
      </c>
      <c r="KP36">
        <v>3.5884766617391567E-2</v>
      </c>
      <c r="KQ36">
        <v>3.6738770571738529E-2</v>
      </c>
      <c r="KR36">
        <v>3.6844106559802053E-2</v>
      </c>
      <c r="KS36">
        <v>3.5848978619382868E-2</v>
      </c>
      <c r="KT36">
        <v>3.5934354350314529E-2</v>
      </c>
      <c r="KU36">
        <v>3.5750403485748955E-2</v>
      </c>
      <c r="KV36">
        <v>3.573272593984498E-2</v>
      </c>
      <c r="KW36">
        <v>3.4914529747063515E-2</v>
      </c>
      <c r="KX36">
        <v>3.4334079692957549E-2</v>
      </c>
      <c r="KY36">
        <v>3.4106188372342965E-2</v>
      </c>
      <c r="KZ36">
        <v>3.2407144089414322E-2</v>
      </c>
      <c r="LA36">
        <v>3.2658218659885815E-2</v>
      </c>
      <c r="LB36">
        <v>3.291238519368709E-2</v>
      </c>
      <c r="LC36">
        <v>3.2850151981692742E-2</v>
      </c>
      <c r="LD36">
        <v>3.2772485607557862E-2</v>
      </c>
      <c r="LE36">
        <v>3.3174704444017919E-2</v>
      </c>
      <c r="LF36">
        <v>3.3720973704220267E-2</v>
      </c>
      <c r="LG36">
        <v>3.3623810158010456E-2</v>
      </c>
      <c r="LH36">
        <v>3.3872067718764505E-2</v>
      </c>
      <c r="LI36">
        <v>3.3898874379851562E-2</v>
      </c>
      <c r="LJ36">
        <v>3.3871401569884892E-2</v>
      </c>
      <c r="LK36">
        <v>3.2760763770024237E-2</v>
      </c>
      <c r="LL36">
        <v>3.3632987949089151E-2</v>
      </c>
      <c r="LM36">
        <v>3.4305594160257205E-2</v>
      </c>
      <c r="LN36">
        <v>3.3216838015538389E-2</v>
      </c>
      <c r="LO36">
        <v>3.3060246878110731E-2</v>
      </c>
      <c r="LP36">
        <v>3.2507285986155203E-2</v>
      </c>
      <c r="LQ36">
        <v>3.2705806646874537E-2</v>
      </c>
      <c r="LR36">
        <v>3.2746104475202667E-2</v>
      </c>
      <c r="LS36">
        <v>3.341532044961204E-2</v>
      </c>
      <c r="LT36">
        <v>3.3778496541538028E-2</v>
      </c>
      <c r="LU36">
        <v>3.3871670939923687E-2</v>
      </c>
      <c r="LV36">
        <v>3.4064248128277047E-2</v>
      </c>
      <c r="LW36">
        <v>3.4746192789757241E-2</v>
      </c>
      <c r="LX36">
        <v>3.4763006781471838E-2</v>
      </c>
      <c r="LY36">
        <v>3.4046884581237218E-2</v>
      </c>
      <c r="LZ36">
        <v>3.3433577434313161E-2</v>
      </c>
      <c r="MA36">
        <v>3.2997163181452814E-2</v>
      </c>
      <c r="MB36">
        <v>3.3278785054173969E-2</v>
      </c>
      <c r="MC36">
        <v>3.3027125356577369E-2</v>
      </c>
      <c r="MD36">
        <v>3.1729358164181827E-2</v>
      </c>
      <c r="ME36">
        <v>3.1613121790151751E-2</v>
      </c>
      <c r="MF36">
        <v>3.1853982775717389E-2</v>
      </c>
      <c r="MG36">
        <v>3.1385421524949671E-2</v>
      </c>
      <c r="MH36">
        <v>3.1391636664562947E-2</v>
      </c>
      <c r="MI36">
        <v>3.1224426922932473E-2</v>
      </c>
      <c r="MJ36">
        <v>3.1024014794535808E-2</v>
      </c>
      <c r="MK36">
        <v>3.1629874136912588E-2</v>
      </c>
      <c r="ML36">
        <v>3.0577032403435411E-2</v>
      </c>
      <c r="MN36" s="5">
        <f t="shared" si="0"/>
        <v>3.3200009624399854E-2</v>
      </c>
    </row>
    <row r="37" spans="1:353" x14ac:dyDescent="0.2">
      <c r="A37" t="s">
        <v>150</v>
      </c>
      <c r="B37" t="s">
        <v>26</v>
      </c>
      <c r="C37">
        <v>59.95</v>
      </c>
      <c r="D37">
        <v>58.8</v>
      </c>
      <c r="E37">
        <v>62.87</v>
      </c>
      <c r="F37">
        <v>68.239999999999995</v>
      </c>
      <c r="G37">
        <v>67</v>
      </c>
      <c r="H37">
        <v>68</v>
      </c>
      <c r="I37">
        <v>69.459999999999994</v>
      </c>
      <c r="J37">
        <v>71.38</v>
      </c>
      <c r="K37">
        <v>71.98</v>
      </c>
      <c r="L37">
        <v>71.95</v>
      </c>
      <c r="M37">
        <v>73.510000000000005</v>
      </c>
      <c r="N37">
        <v>74.180000000000007</v>
      </c>
      <c r="O37">
        <v>72.13</v>
      </c>
      <c r="P37">
        <v>73.89</v>
      </c>
      <c r="Q37">
        <v>73.62</v>
      </c>
      <c r="R37">
        <v>69.62</v>
      </c>
      <c r="S37">
        <v>69.400000000000006</v>
      </c>
      <c r="T37">
        <v>66.84</v>
      </c>
      <c r="U37">
        <v>68.489999999999995</v>
      </c>
      <c r="V37">
        <v>68.41</v>
      </c>
      <c r="W37">
        <v>70.11</v>
      </c>
      <c r="X37">
        <v>68.78</v>
      </c>
      <c r="Y37">
        <v>67.09</v>
      </c>
      <c r="Z37">
        <v>63.77</v>
      </c>
      <c r="AA37">
        <v>63.06</v>
      </c>
      <c r="AB37">
        <v>65.59</v>
      </c>
      <c r="AC37">
        <v>61.87</v>
      </c>
      <c r="AD37">
        <v>63.1</v>
      </c>
      <c r="AE37">
        <v>63.89</v>
      </c>
      <c r="AF37">
        <v>63.86</v>
      </c>
      <c r="AG37">
        <v>63.59</v>
      </c>
      <c r="AH37">
        <v>64.2</v>
      </c>
      <c r="AI37">
        <v>60.5</v>
      </c>
      <c r="AJ37">
        <v>55.97</v>
      </c>
      <c r="AK37">
        <v>56.46</v>
      </c>
      <c r="AL37">
        <v>54.67</v>
      </c>
      <c r="AM37">
        <v>55.3</v>
      </c>
      <c r="AN37">
        <v>52.86</v>
      </c>
      <c r="AO37">
        <v>50.97</v>
      </c>
      <c r="AP37">
        <v>49.365000000000002</v>
      </c>
      <c r="AQ37">
        <v>53.25</v>
      </c>
      <c r="AR37">
        <v>50.25</v>
      </c>
      <c r="AS37">
        <v>54.85</v>
      </c>
      <c r="AT37">
        <v>55.08</v>
      </c>
      <c r="AU37">
        <v>58.15</v>
      </c>
      <c r="AV37">
        <v>55.86</v>
      </c>
      <c r="AW37">
        <v>58.31</v>
      </c>
      <c r="AX37">
        <v>58.94</v>
      </c>
      <c r="AY37">
        <v>55.49</v>
      </c>
      <c r="AZ37">
        <v>53.25</v>
      </c>
      <c r="BA37">
        <v>52.13</v>
      </c>
      <c r="BB37">
        <v>53.57</v>
      </c>
      <c r="BC37">
        <v>52.56</v>
      </c>
      <c r="BD37">
        <v>49.655000000000001</v>
      </c>
      <c r="BE37">
        <v>46.38</v>
      </c>
      <c r="BF37">
        <v>49.174999999999997</v>
      </c>
      <c r="BG37">
        <v>49.11</v>
      </c>
      <c r="BH37">
        <v>50.9</v>
      </c>
      <c r="BI37">
        <v>46.03</v>
      </c>
      <c r="BJ37">
        <v>52.36</v>
      </c>
      <c r="BK37">
        <v>53.59</v>
      </c>
      <c r="BL37">
        <v>56</v>
      </c>
      <c r="BM37">
        <v>55.42</v>
      </c>
      <c r="BN37">
        <v>56</v>
      </c>
      <c r="BO37">
        <v>53.56</v>
      </c>
      <c r="BP37">
        <v>54.03</v>
      </c>
      <c r="BQ37">
        <v>53.12</v>
      </c>
      <c r="BR37">
        <v>56.38</v>
      </c>
      <c r="BS37">
        <v>59.45</v>
      </c>
      <c r="BT37">
        <v>56.84</v>
      </c>
      <c r="BU37">
        <v>53.78</v>
      </c>
      <c r="BV37">
        <v>54.76</v>
      </c>
      <c r="BW37">
        <v>56.25</v>
      </c>
      <c r="BX37">
        <v>58.3</v>
      </c>
      <c r="BY37">
        <v>57.01</v>
      </c>
      <c r="BZ37">
        <v>55.23</v>
      </c>
      <c r="CA37">
        <v>54.75</v>
      </c>
      <c r="CB37">
        <v>52.12</v>
      </c>
      <c r="CC37">
        <v>53.73</v>
      </c>
      <c r="CD37">
        <v>52.1</v>
      </c>
      <c r="CE37">
        <v>55.4</v>
      </c>
      <c r="CF37">
        <v>56.28</v>
      </c>
      <c r="CG37">
        <v>58.52</v>
      </c>
      <c r="CH37">
        <v>59</v>
      </c>
      <c r="CI37">
        <v>61.4</v>
      </c>
      <c r="CJ37">
        <v>60.91</v>
      </c>
      <c r="CK37">
        <v>61.85</v>
      </c>
      <c r="CL37">
        <v>62.83</v>
      </c>
      <c r="CM37">
        <v>59.4</v>
      </c>
      <c r="CN37">
        <v>59.49</v>
      </c>
      <c r="CO37">
        <v>62.96</v>
      </c>
      <c r="CP37">
        <v>62.06</v>
      </c>
      <c r="CQ37">
        <v>62.14</v>
      </c>
      <c r="CR37">
        <v>62.11</v>
      </c>
      <c r="CS37">
        <v>62.73</v>
      </c>
      <c r="CT37">
        <v>61.15</v>
      </c>
      <c r="CU37">
        <v>59.26</v>
      </c>
      <c r="CV37">
        <v>62.93</v>
      </c>
      <c r="CW37">
        <v>62.01</v>
      </c>
      <c r="CX37">
        <v>62.1</v>
      </c>
      <c r="CY37">
        <v>62.56</v>
      </c>
      <c r="CZ37">
        <v>65.06</v>
      </c>
      <c r="DA37">
        <v>65.72</v>
      </c>
      <c r="DB37">
        <v>65.150000000000006</v>
      </c>
      <c r="DC37">
        <v>66.11</v>
      </c>
      <c r="DD37">
        <v>66.44</v>
      </c>
      <c r="DE37">
        <v>67.849999999999994</v>
      </c>
      <c r="DF37">
        <v>67.55</v>
      </c>
      <c r="DG37">
        <v>68.22</v>
      </c>
      <c r="DH37">
        <v>67.83</v>
      </c>
      <c r="DI37">
        <v>67.48</v>
      </c>
      <c r="DJ37">
        <v>65.06</v>
      </c>
      <c r="DK37">
        <v>64.03</v>
      </c>
      <c r="DL37">
        <v>65.3</v>
      </c>
      <c r="DM37">
        <v>65.260000000000005</v>
      </c>
      <c r="DN37">
        <v>67.2</v>
      </c>
      <c r="DO37">
        <v>67.31</v>
      </c>
      <c r="DP37">
        <v>68.63</v>
      </c>
      <c r="DQ37">
        <v>69.349999999999994</v>
      </c>
      <c r="DR37">
        <v>68.38</v>
      </c>
      <c r="DS37">
        <v>70.599999999999994</v>
      </c>
      <c r="DT37">
        <v>72.5</v>
      </c>
      <c r="DU37">
        <v>74.5</v>
      </c>
      <c r="DV37">
        <v>70.099999999999994</v>
      </c>
      <c r="DW37">
        <v>68.5</v>
      </c>
      <c r="DX37">
        <v>68.959999999999994</v>
      </c>
      <c r="DY37">
        <v>69.62</v>
      </c>
      <c r="DZ37">
        <v>68.92</v>
      </c>
      <c r="EA37">
        <v>67.55</v>
      </c>
      <c r="EB37">
        <v>70.16</v>
      </c>
      <c r="EC37">
        <v>67.27</v>
      </c>
      <c r="ED37">
        <v>67.400000000000006</v>
      </c>
      <c r="EE37">
        <v>68.680000000000007</v>
      </c>
      <c r="EF37">
        <v>65.489999999999995</v>
      </c>
      <c r="EG37">
        <v>66.959999999999994</v>
      </c>
      <c r="EH37">
        <v>68.8</v>
      </c>
      <c r="EI37">
        <v>66.44</v>
      </c>
      <c r="EJ37">
        <v>67.62</v>
      </c>
      <c r="EK37">
        <v>67.5</v>
      </c>
      <c r="EL37">
        <v>68.56</v>
      </c>
      <c r="EM37">
        <v>69.569999999999993</v>
      </c>
      <c r="EN37">
        <v>71.5</v>
      </c>
      <c r="EO37">
        <v>72.2</v>
      </c>
      <c r="EP37">
        <v>73.63</v>
      </c>
      <c r="EQ37">
        <v>74.19</v>
      </c>
      <c r="ER37">
        <v>73.150000000000006</v>
      </c>
      <c r="ES37">
        <v>73.239999999999995</v>
      </c>
      <c r="ET37">
        <v>74.709999999999994</v>
      </c>
      <c r="EU37">
        <v>74.94</v>
      </c>
      <c r="EV37">
        <v>71.45</v>
      </c>
      <c r="EW37">
        <v>70.81</v>
      </c>
      <c r="EX37">
        <v>71.75</v>
      </c>
      <c r="EY37">
        <v>70.989999999999995</v>
      </c>
      <c r="EZ37">
        <v>71.17</v>
      </c>
      <c r="FA37">
        <v>71.209999999999994</v>
      </c>
      <c r="FB37">
        <v>72.319999999999993</v>
      </c>
      <c r="FC37">
        <v>70.86</v>
      </c>
      <c r="FD37">
        <v>73.239999999999995</v>
      </c>
      <c r="FE37">
        <v>74.819999999999993</v>
      </c>
      <c r="FF37">
        <v>75.64</v>
      </c>
      <c r="FG37">
        <v>75.400000000000006</v>
      </c>
      <c r="FH37">
        <v>72.38</v>
      </c>
      <c r="FI37">
        <v>69.34</v>
      </c>
      <c r="FJ37">
        <v>72.16</v>
      </c>
      <c r="FK37">
        <v>72</v>
      </c>
      <c r="FL37">
        <v>68.44</v>
      </c>
      <c r="FM37">
        <v>71.180000000000007</v>
      </c>
      <c r="FN37">
        <v>72.3</v>
      </c>
      <c r="FO37">
        <v>68.959999999999994</v>
      </c>
      <c r="FP37">
        <v>71.34</v>
      </c>
      <c r="FQ37">
        <v>69.400000000000006</v>
      </c>
      <c r="FR37">
        <v>70.739999999999995</v>
      </c>
      <c r="FS37">
        <v>75.36</v>
      </c>
      <c r="FT37" s="4">
        <v>74.62</v>
      </c>
      <c r="FU37">
        <v>1.4742827851162045E-2</v>
      </c>
      <c r="FV37">
        <v>1.4816370771734857E-2</v>
      </c>
      <c r="FW37">
        <v>1.5009575960235255E-2</v>
      </c>
      <c r="FX37">
        <v>1.5400876283611973E-2</v>
      </c>
      <c r="FY37">
        <v>1.5221380359665054E-2</v>
      </c>
      <c r="FZ37">
        <v>1.5237724821609984E-2</v>
      </c>
      <c r="GA37">
        <v>1.5355009930232104E-2</v>
      </c>
      <c r="GB37">
        <v>1.5572885882487343E-2</v>
      </c>
      <c r="GC37">
        <v>1.5218013341831165E-2</v>
      </c>
      <c r="GD37">
        <v>1.5116304936206247E-2</v>
      </c>
      <c r="GE37">
        <v>1.5261836411433515E-2</v>
      </c>
      <c r="GF37">
        <v>1.514721293338302E-2</v>
      </c>
      <c r="GG37">
        <v>1.4921229694606439E-2</v>
      </c>
      <c r="GH37">
        <v>1.5117361621506679E-2</v>
      </c>
      <c r="GI37">
        <v>1.4649745474442677E-2</v>
      </c>
      <c r="GJ37">
        <v>1.437550609725363E-2</v>
      </c>
      <c r="GK37">
        <v>1.4180265945286529E-2</v>
      </c>
      <c r="GL37">
        <v>1.406698249926306E-2</v>
      </c>
      <c r="GM37">
        <v>1.4262826892689566E-2</v>
      </c>
      <c r="GN37">
        <v>1.4563077041655376E-2</v>
      </c>
      <c r="GO37">
        <v>1.4473697627784421E-2</v>
      </c>
      <c r="GP37">
        <v>1.460128793073797E-2</v>
      </c>
      <c r="GQ37">
        <v>1.449219221441358E-2</v>
      </c>
      <c r="GR37">
        <v>1.3794660394412296E-2</v>
      </c>
      <c r="GS37">
        <v>1.3800757645896286E-2</v>
      </c>
      <c r="GT37">
        <v>1.3717906627421455E-2</v>
      </c>
      <c r="GU37">
        <v>1.3599862826322241E-2</v>
      </c>
      <c r="GV37">
        <v>1.3573890443088094E-2</v>
      </c>
      <c r="GW37">
        <v>1.3208042258033428E-2</v>
      </c>
      <c r="GX37">
        <v>1.3456996158430139E-2</v>
      </c>
      <c r="GY37">
        <v>1.3391385150325374E-2</v>
      </c>
      <c r="GZ37">
        <v>1.3363980169736937E-2</v>
      </c>
      <c r="HA37">
        <v>1.3119604635443025E-2</v>
      </c>
      <c r="HB37">
        <v>1.3049884767354161E-2</v>
      </c>
      <c r="HC37">
        <v>1.2981619607708113E-2</v>
      </c>
      <c r="HD37">
        <v>1.2966552432805062E-2</v>
      </c>
      <c r="HE37">
        <v>1.3068904152247164E-2</v>
      </c>
      <c r="HF37">
        <v>1.2544923520536709E-2</v>
      </c>
      <c r="HG37">
        <v>1.2263566738892537E-2</v>
      </c>
      <c r="HH37">
        <v>1.1975768574947938E-2</v>
      </c>
      <c r="HI37">
        <v>1.228009680065984E-2</v>
      </c>
      <c r="HJ37">
        <v>1.1531908918059386E-2</v>
      </c>
      <c r="HK37">
        <v>1.1960059675413821E-2</v>
      </c>
      <c r="HL37">
        <v>1.2023998753606834E-2</v>
      </c>
      <c r="HM37">
        <v>1.2525446759824432E-2</v>
      </c>
      <c r="HN37">
        <v>1.2351715686929807E-2</v>
      </c>
      <c r="HO37">
        <v>1.2530052068201613E-2</v>
      </c>
      <c r="HP37">
        <v>1.2525098250275146E-2</v>
      </c>
      <c r="HQ37">
        <v>1.2334669122292903E-2</v>
      </c>
      <c r="HR37">
        <v>1.2296867244947485E-2</v>
      </c>
      <c r="HS37">
        <v>1.181980320491449E-2</v>
      </c>
      <c r="HT37">
        <v>1.2072679337905024E-2</v>
      </c>
      <c r="HU37">
        <v>1.1902483060754469E-2</v>
      </c>
      <c r="HV37">
        <v>1.2042949773881316E-2</v>
      </c>
      <c r="HW37">
        <v>1.1565819800366915E-2</v>
      </c>
      <c r="HX37">
        <v>1.1924685467573005E-2</v>
      </c>
      <c r="HY37">
        <v>1.176542518925865E-2</v>
      </c>
      <c r="HZ37">
        <v>1.2886951996861564E-2</v>
      </c>
      <c r="IA37">
        <v>1.216352020570622E-2</v>
      </c>
      <c r="IB37">
        <v>1.3254863152631554E-2</v>
      </c>
      <c r="IC37">
        <v>1.3361451533744278E-2</v>
      </c>
      <c r="ID37">
        <v>1.3493448437085085E-2</v>
      </c>
      <c r="IE37">
        <v>1.3225446566305737E-2</v>
      </c>
      <c r="IF37">
        <v>1.3390199053467331E-2</v>
      </c>
      <c r="IG37">
        <v>1.3077963872656221E-2</v>
      </c>
      <c r="IH37">
        <v>1.3300148638146389E-2</v>
      </c>
      <c r="II37">
        <v>1.3261237823421829E-2</v>
      </c>
      <c r="IJ37">
        <v>1.3469457456012706E-2</v>
      </c>
      <c r="IK37">
        <v>1.3845556382169116E-2</v>
      </c>
      <c r="IL37">
        <v>1.3708715670779983E-2</v>
      </c>
      <c r="IM37">
        <v>1.3325983304200185E-2</v>
      </c>
      <c r="IN37">
        <v>1.3439970613524359E-2</v>
      </c>
      <c r="IO37">
        <v>1.3797539152801389E-2</v>
      </c>
      <c r="IP37">
        <v>1.3759226838231893E-2</v>
      </c>
      <c r="IQ37">
        <v>1.3769403730398184E-2</v>
      </c>
      <c r="IR37">
        <v>1.3702720316434611E-2</v>
      </c>
      <c r="IS37">
        <v>1.3869105018015929E-2</v>
      </c>
      <c r="IT37">
        <v>1.3479671114423294E-2</v>
      </c>
      <c r="IU37">
        <v>1.3341159614233374E-2</v>
      </c>
      <c r="IV37">
        <v>1.3130430538210952E-2</v>
      </c>
      <c r="IW37">
        <v>1.3456965864305498E-2</v>
      </c>
      <c r="IX37">
        <v>1.3601229458232769E-2</v>
      </c>
      <c r="IY37">
        <v>1.3980699866605399E-2</v>
      </c>
      <c r="IZ37">
        <v>1.4149769063762115E-2</v>
      </c>
      <c r="JA37">
        <v>1.4469525610267689E-2</v>
      </c>
      <c r="JB37">
        <v>1.4687685528197882E-2</v>
      </c>
      <c r="JC37">
        <v>1.4739925519027273E-2</v>
      </c>
      <c r="JD37">
        <v>1.4675820314689033E-2</v>
      </c>
      <c r="JE37">
        <v>1.402559227140609E-2</v>
      </c>
      <c r="JF37">
        <v>1.4535461865064384E-2</v>
      </c>
      <c r="JG37">
        <v>1.4882651840682101E-2</v>
      </c>
      <c r="JH37">
        <v>1.4803396283694863E-2</v>
      </c>
      <c r="JI37">
        <v>1.4865145819772793E-2</v>
      </c>
      <c r="JJ37">
        <v>1.4410798216290059E-2</v>
      </c>
      <c r="JK37">
        <v>1.4324338885692105E-2</v>
      </c>
      <c r="JL37">
        <v>1.4026110591641236E-2</v>
      </c>
      <c r="JM37">
        <v>1.4172936244443924E-2</v>
      </c>
      <c r="JN37">
        <v>1.476083071746641E-2</v>
      </c>
      <c r="JO37">
        <v>1.4591564489473675E-2</v>
      </c>
      <c r="JP37">
        <v>1.443874105564112E-2</v>
      </c>
      <c r="JQ37">
        <v>1.4729029683812445E-2</v>
      </c>
      <c r="JR37">
        <v>1.4483361499094417E-2</v>
      </c>
      <c r="JS37">
        <v>1.4357299760130946E-2</v>
      </c>
      <c r="JT37">
        <v>1.419835467781076E-2</v>
      </c>
      <c r="JU37">
        <v>1.4322341628549708E-2</v>
      </c>
      <c r="JV37">
        <v>1.4287657686235772E-2</v>
      </c>
      <c r="JW37">
        <v>1.4579447256693552E-2</v>
      </c>
      <c r="JX37">
        <v>1.462137619202707E-2</v>
      </c>
      <c r="JY37">
        <v>1.4770444827132662E-2</v>
      </c>
      <c r="JZ37">
        <v>1.4808962777767103E-2</v>
      </c>
      <c r="KA37">
        <v>1.4723458416869211E-2</v>
      </c>
      <c r="KB37">
        <v>1.4031504368110051E-2</v>
      </c>
      <c r="KC37">
        <v>1.3817013975244253E-2</v>
      </c>
      <c r="KD37">
        <v>1.3715983697564443E-2</v>
      </c>
      <c r="KE37">
        <v>1.3669497794636533E-2</v>
      </c>
      <c r="KF37">
        <v>1.3918211658820442E-2</v>
      </c>
      <c r="KG37">
        <v>1.3975861899266272E-2</v>
      </c>
      <c r="KH37">
        <v>1.4022706616863532E-2</v>
      </c>
      <c r="KI37">
        <v>1.4117192447865476E-2</v>
      </c>
      <c r="KJ37">
        <v>1.4086682099267448E-2</v>
      </c>
      <c r="KK37">
        <v>1.4625996882235147E-2</v>
      </c>
      <c r="KL37">
        <v>1.4531842028297045E-2</v>
      </c>
      <c r="KM37">
        <v>1.4498877443506371E-2</v>
      </c>
      <c r="KN37">
        <v>1.3710928434212238E-2</v>
      </c>
      <c r="KO37">
        <v>1.3607742594177154E-2</v>
      </c>
      <c r="KP37">
        <v>1.372156646194706E-2</v>
      </c>
      <c r="KQ37">
        <v>1.3804733726038985E-2</v>
      </c>
      <c r="KR37">
        <v>1.3715706614302091E-2</v>
      </c>
      <c r="KS37">
        <v>1.3590207300677146E-2</v>
      </c>
      <c r="KT37">
        <v>1.412623885948649E-2</v>
      </c>
      <c r="KU37">
        <v>1.3967669620449199E-2</v>
      </c>
      <c r="KV37">
        <v>1.3929870003962529E-2</v>
      </c>
      <c r="KW37">
        <v>1.3991875841976104E-2</v>
      </c>
      <c r="KX37">
        <v>1.3612401019134928E-2</v>
      </c>
      <c r="KY37">
        <v>1.3849456107722634E-2</v>
      </c>
      <c r="KZ37">
        <v>1.4030227406442639E-2</v>
      </c>
      <c r="LA37">
        <v>1.3947763167097274E-2</v>
      </c>
      <c r="LB37">
        <v>1.4036035108191142E-2</v>
      </c>
      <c r="LC37">
        <v>1.4041404324373143E-2</v>
      </c>
      <c r="LD37">
        <v>1.4241034612537814E-2</v>
      </c>
      <c r="LE37">
        <v>1.4433263606270478E-2</v>
      </c>
      <c r="LF37">
        <v>1.455285697358274E-2</v>
      </c>
      <c r="LG37">
        <v>1.4621558701045286E-2</v>
      </c>
      <c r="LH37">
        <v>1.4687303913640658E-2</v>
      </c>
      <c r="LI37">
        <v>1.4761187490848133E-2</v>
      </c>
      <c r="LJ37">
        <v>1.450802739350195E-2</v>
      </c>
      <c r="LK37">
        <v>1.4534462296044387E-2</v>
      </c>
      <c r="LL37">
        <v>1.4639869080490005E-2</v>
      </c>
      <c r="LM37">
        <v>1.4532391537246765E-2</v>
      </c>
      <c r="LN37">
        <v>1.4247555172558745E-2</v>
      </c>
      <c r="LO37">
        <v>1.4305304155711266E-2</v>
      </c>
      <c r="LP37">
        <v>1.4358985794893732E-2</v>
      </c>
      <c r="LQ37">
        <v>1.4420088057856145E-2</v>
      </c>
      <c r="LR37">
        <v>1.4204323931217353E-2</v>
      </c>
      <c r="LS37">
        <v>1.4347994871438719E-2</v>
      </c>
      <c r="LT37">
        <v>1.4604604528662248E-2</v>
      </c>
      <c r="LU37">
        <v>1.4509840717562561E-2</v>
      </c>
      <c r="LV37">
        <v>1.458397493412201E-2</v>
      </c>
      <c r="LW37">
        <v>1.4910626867729239E-2</v>
      </c>
      <c r="LX37">
        <v>1.4927718887911919E-2</v>
      </c>
      <c r="LY37">
        <v>1.4891633840436073E-2</v>
      </c>
      <c r="LZ37">
        <v>1.4792830988214309E-2</v>
      </c>
      <c r="MA37">
        <v>1.5014072899391176E-2</v>
      </c>
      <c r="MB37">
        <v>1.5168419899089592E-2</v>
      </c>
      <c r="MC37">
        <v>1.5082739116258001E-2</v>
      </c>
      <c r="MD37">
        <v>1.4808853114962975E-2</v>
      </c>
      <c r="ME37">
        <v>1.4950420428538953E-2</v>
      </c>
      <c r="MF37">
        <v>1.4536330976608015E-2</v>
      </c>
      <c r="MG37">
        <v>1.4431166842864655E-2</v>
      </c>
      <c r="MH37">
        <v>1.4632154235981612E-2</v>
      </c>
      <c r="MI37">
        <v>1.4025654156379743E-2</v>
      </c>
      <c r="MJ37">
        <v>1.4156923513341624E-2</v>
      </c>
      <c r="MK37">
        <v>1.4887630508922257E-2</v>
      </c>
      <c r="ML37">
        <v>1.4631745609527895E-2</v>
      </c>
      <c r="MN37" s="6">
        <f t="shared" si="0"/>
        <v>1.3955805171499408E-2</v>
      </c>
      <c r="MO37" s="8">
        <f>SUM(MN30:MN37)</f>
        <v>0.12343701541326289</v>
      </c>
    </row>
    <row r="38" spans="1:353" x14ac:dyDescent="0.2">
      <c r="A38" t="s">
        <v>31</v>
      </c>
      <c r="B38" t="s">
        <v>34</v>
      </c>
      <c r="C38">
        <v>89.13</v>
      </c>
      <c r="D38">
        <v>85.84</v>
      </c>
      <c r="E38">
        <v>88.71</v>
      </c>
      <c r="F38">
        <v>94.43</v>
      </c>
      <c r="G38">
        <v>93.28</v>
      </c>
      <c r="H38">
        <v>90.07</v>
      </c>
      <c r="I38">
        <v>91.34</v>
      </c>
      <c r="J38">
        <v>91.58</v>
      </c>
      <c r="K38">
        <v>96.61</v>
      </c>
      <c r="L38">
        <v>99.21</v>
      </c>
      <c r="M38">
        <v>100.55</v>
      </c>
      <c r="N38">
        <v>101.85</v>
      </c>
      <c r="O38">
        <v>92.37</v>
      </c>
      <c r="P38">
        <v>93.04</v>
      </c>
      <c r="Q38">
        <v>94.7</v>
      </c>
      <c r="R38">
        <v>88.22</v>
      </c>
      <c r="S38">
        <v>99.11</v>
      </c>
      <c r="T38">
        <v>96.71</v>
      </c>
      <c r="U38">
        <v>96.35</v>
      </c>
      <c r="V38">
        <v>97.28</v>
      </c>
      <c r="W38">
        <v>100.5</v>
      </c>
      <c r="X38">
        <v>101.75</v>
      </c>
      <c r="Y38">
        <v>98.14</v>
      </c>
      <c r="Z38">
        <v>96.1</v>
      </c>
      <c r="AA38">
        <v>96.1</v>
      </c>
      <c r="AB38">
        <v>98.74</v>
      </c>
      <c r="AC38">
        <v>93.61</v>
      </c>
      <c r="AD38">
        <v>92.47</v>
      </c>
      <c r="AE38">
        <v>92.22</v>
      </c>
      <c r="AF38">
        <v>90.04</v>
      </c>
      <c r="AG38">
        <v>90.64</v>
      </c>
      <c r="AH38">
        <v>87.67</v>
      </c>
      <c r="AI38">
        <v>82.62</v>
      </c>
      <c r="AJ38">
        <v>76.989999999999995</v>
      </c>
      <c r="AK38">
        <v>82.61</v>
      </c>
      <c r="AL38">
        <v>82.15</v>
      </c>
      <c r="AM38">
        <v>80.39</v>
      </c>
      <c r="AN38">
        <v>79.47</v>
      </c>
      <c r="AO38">
        <v>77.150000000000006</v>
      </c>
      <c r="AP38">
        <v>77.2</v>
      </c>
      <c r="AQ38">
        <v>79.95</v>
      </c>
      <c r="AR38">
        <v>77.55</v>
      </c>
      <c r="AS38">
        <v>85.14</v>
      </c>
      <c r="AT38">
        <v>84.61</v>
      </c>
      <c r="AU38">
        <v>88.96</v>
      </c>
      <c r="AV38">
        <v>85.21</v>
      </c>
      <c r="AW38">
        <v>86.64</v>
      </c>
      <c r="AX38">
        <v>87.34</v>
      </c>
      <c r="AY38">
        <v>83.94</v>
      </c>
      <c r="AZ38">
        <v>79.900000000000006</v>
      </c>
      <c r="BA38">
        <v>80.77</v>
      </c>
      <c r="BB38">
        <v>83.07</v>
      </c>
      <c r="BC38">
        <v>82.55</v>
      </c>
      <c r="BD38">
        <v>73.739999999999995</v>
      </c>
      <c r="BE38">
        <v>71.75</v>
      </c>
      <c r="BF38">
        <v>83.6</v>
      </c>
      <c r="BG38">
        <v>84.22</v>
      </c>
      <c r="BH38">
        <v>79.56</v>
      </c>
      <c r="BI38">
        <v>72.17</v>
      </c>
      <c r="BJ38">
        <v>78.989999999999995</v>
      </c>
      <c r="BK38">
        <v>83.08</v>
      </c>
      <c r="BL38">
        <v>86.57</v>
      </c>
      <c r="BM38">
        <v>86.95</v>
      </c>
      <c r="BN38">
        <v>86.99</v>
      </c>
      <c r="BO38">
        <v>86.49</v>
      </c>
      <c r="BP38">
        <v>87.91</v>
      </c>
      <c r="BQ38">
        <v>88.65</v>
      </c>
      <c r="BR38">
        <v>88.75</v>
      </c>
      <c r="BS38">
        <v>85.37</v>
      </c>
      <c r="BT38">
        <v>84.4</v>
      </c>
      <c r="BU38">
        <v>80.459999999999994</v>
      </c>
      <c r="BV38">
        <v>81.3</v>
      </c>
      <c r="BW38">
        <v>85.18</v>
      </c>
      <c r="BX38">
        <v>89.78</v>
      </c>
      <c r="BY38">
        <v>88.75</v>
      </c>
      <c r="BZ38">
        <v>86.4</v>
      </c>
      <c r="CA38">
        <v>83.38</v>
      </c>
      <c r="CB38">
        <v>85.48</v>
      </c>
      <c r="CC38">
        <v>88.09</v>
      </c>
      <c r="CD38">
        <v>87.3</v>
      </c>
      <c r="CE38">
        <v>92</v>
      </c>
      <c r="CF38">
        <v>96</v>
      </c>
      <c r="CG38">
        <v>98.94</v>
      </c>
      <c r="CH38">
        <v>98.9</v>
      </c>
      <c r="CI38">
        <v>99.18</v>
      </c>
      <c r="CJ38">
        <v>94.51</v>
      </c>
      <c r="CK38">
        <v>95</v>
      </c>
      <c r="CL38">
        <v>96.75</v>
      </c>
      <c r="CM38">
        <v>92.08</v>
      </c>
      <c r="CN38">
        <v>90.99</v>
      </c>
      <c r="CO38">
        <v>97.25</v>
      </c>
      <c r="CP38">
        <v>97.69</v>
      </c>
      <c r="CQ38">
        <v>95.01</v>
      </c>
      <c r="CR38">
        <v>92.23</v>
      </c>
      <c r="CS38">
        <v>96.2</v>
      </c>
      <c r="CT38">
        <v>96.24</v>
      </c>
      <c r="CU38">
        <v>92.38</v>
      </c>
      <c r="CV38">
        <v>91.19</v>
      </c>
      <c r="CW38">
        <v>98.53</v>
      </c>
      <c r="CX38">
        <v>98.18</v>
      </c>
      <c r="CY38">
        <v>93.79</v>
      </c>
      <c r="CZ38">
        <v>97.17</v>
      </c>
      <c r="DA38">
        <v>102</v>
      </c>
      <c r="DB38">
        <v>105.85</v>
      </c>
      <c r="DC38">
        <v>106.65</v>
      </c>
      <c r="DD38">
        <v>105.4</v>
      </c>
      <c r="DE38">
        <v>108.55</v>
      </c>
      <c r="DF38">
        <v>114.05</v>
      </c>
      <c r="DG38">
        <v>113.45</v>
      </c>
      <c r="DH38">
        <v>114.35</v>
      </c>
      <c r="DI38">
        <v>117.15</v>
      </c>
      <c r="DJ38">
        <v>118.65</v>
      </c>
      <c r="DK38">
        <v>115.65</v>
      </c>
      <c r="DL38">
        <v>115.9</v>
      </c>
      <c r="DM38">
        <v>116.6</v>
      </c>
      <c r="DN38">
        <v>118.8</v>
      </c>
      <c r="DO38">
        <v>122.95</v>
      </c>
      <c r="DP38">
        <v>124.4</v>
      </c>
      <c r="DQ38">
        <v>123.95</v>
      </c>
      <c r="DR38">
        <v>122</v>
      </c>
      <c r="DS38">
        <v>121.6</v>
      </c>
      <c r="DT38">
        <v>121.35</v>
      </c>
      <c r="DU38">
        <v>122.7</v>
      </c>
      <c r="DV38">
        <v>123.55</v>
      </c>
      <c r="DW38">
        <v>120.45</v>
      </c>
      <c r="DX38">
        <v>119.8</v>
      </c>
      <c r="DY38">
        <v>118.95</v>
      </c>
      <c r="DZ38">
        <v>119.9</v>
      </c>
      <c r="EA38">
        <v>116</v>
      </c>
      <c r="EB38">
        <v>120</v>
      </c>
      <c r="EC38">
        <v>114.1</v>
      </c>
      <c r="ED38">
        <v>116.5</v>
      </c>
      <c r="EE38">
        <v>121.6</v>
      </c>
      <c r="EF38">
        <v>131.6</v>
      </c>
      <c r="EG38">
        <v>129.85</v>
      </c>
      <c r="EH38">
        <v>129.85</v>
      </c>
      <c r="EI38">
        <v>127.25</v>
      </c>
      <c r="EJ38">
        <v>129.1</v>
      </c>
      <c r="EK38">
        <v>129.6</v>
      </c>
      <c r="EL38">
        <v>132.1</v>
      </c>
      <c r="EM38">
        <v>133.15</v>
      </c>
      <c r="EN38">
        <v>135.85</v>
      </c>
      <c r="EO38">
        <v>138.94999999999999</v>
      </c>
      <c r="EP38">
        <v>144.05000000000001</v>
      </c>
      <c r="EQ38">
        <v>143.4</v>
      </c>
      <c r="ER38">
        <v>148.30000000000001</v>
      </c>
      <c r="ES38">
        <v>148.5</v>
      </c>
      <c r="ET38">
        <v>153.30000000000001</v>
      </c>
      <c r="EU38">
        <v>157.6</v>
      </c>
      <c r="EV38">
        <v>153</v>
      </c>
      <c r="EW38">
        <v>152.85</v>
      </c>
      <c r="EX38">
        <v>155.80000000000001</v>
      </c>
      <c r="EY38">
        <v>144.15</v>
      </c>
      <c r="EZ38">
        <v>146.85</v>
      </c>
      <c r="FA38">
        <v>145.85</v>
      </c>
      <c r="FB38">
        <v>147</v>
      </c>
      <c r="FC38">
        <v>145.15</v>
      </c>
      <c r="FD38">
        <v>151.85</v>
      </c>
      <c r="FE38">
        <v>149.35</v>
      </c>
      <c r="FF38">
        <v>166.9</v>
      </c>
      <c r="FG38">
        <v>165.8</v>
      </c>
      <c r="FH38">
        <v>158.15</v>
      </c>
      <c r="FI38">
        <v>147.19999999999999</v>
      </c>
      <c r="FJ38">
        <v>155.80000000000001</v>
      </c>
      <c r="FK38">
        <v>158.55000000000001</v>
      </c>
      <c r="FL38">
        <v>154.35</v>
      </c>
      <c r="FM38">
        <v>169.2</v>
      </c>
      <c r="FN38">
        <v>174.2</v>
      </c>
      <c r="FO38">
        <v>163.5</v>
      </c>
      <c r="FP38">
        <v>160.15</v>
      </c>
      <c r="FQ38">
        <v>161.19999999999999</v>
      </c>
      <c r="FR38">
        <v>167.5</v>
      </c>
      <c r="FS38">
        <v>158.05000000000001</v>
      </c>
      <c r="FT38" s="4">
        <v>159.25</v>
      </c>
      <c r="FU38">
        <v>1.6407825733620207E-2</v>
      </c>
      <c r="FV38">
        <v>1.6210471093628429E-2</v>
      </c>
      <c r="FW38">
        <v>1.5872266897830219E-2</v>
      </c>
      <c r="FX38">
        <v>1.5971945493492651E-2</v>
      </c>
      <c r="FY38">
        <v>1.5882146178632508E-2</v>
      </c>
      <c r="FZ38">
        <v>1.5131620360865797E-2</v>
      </c>
      <c r="GA38">
        <v>1.5133224499032471E-2</v>
      </c>
      <c r="GB38">
        <v>1.497436247330638E-2</v>
      </c>
      <c r="GC38">
        <v>1.5308172421079827E-2</v>
      </c>
      <c r="GD38">
        <v>1.5623165857604548E-2</v>
      </c>
      <c r="GE38">
        <v>1.5645223749651573E-2</v>
      </c>
      <c r="GF38">
        <v>1.5586416138675445E-2</v>
      </c>
      <c r="GG38">
        <v>1.4320525652133839E-2</v>
      </c>
      <c r="GH38">
        <v>1.427199328601131E-2</v>
      </c>
      <c r="GI38">
        <v>1.4128915924437851E-2</v>
      </c>
      <c r="GJ38">
        <v>1.3657800772036479E-2</v>
      </c>
      <c r="GK38">
        <v>1.5183328112645464E-2</v>
      </c>
      <c r="GL38">
        <v>1.5260209112649017E-2</v>
      </c>
      <c r="GM38">
        <v>1.5043703306731495E-2</v>
      </c>
      <c r="GN38">
        <v>1.5521191055268457E-2</v>
      </c>
      <c r="GO38">
        <v>1.5368280855928078E-2</v>
      </c>
      <c r="GP38">
        <v>1.6000115219903056E-2</v>
      </c>
      <c r="GQ38">
        <v>1.5702978855841963E-2</v>
      </c>
      <c r="GR38">
        <v>1.5395158102125699E-2</v>
      </c>
      <c r="GS38">
        <v>1.5575375295876914E-2</v>
      </c>
      <c r="GT38">
        <v>1.5293592136144852E-2</v>
      </c>
      <c r="GU38">
        <v>1.5238521304187328E-2</v>
      </c>
      <c r="GV38">
        <v>1.467015722343515E-2</v>
      </c>
      <c r="GW38">
        <v>1.4060138858045936E-2</v>
      </c>
      <c r="GX38">
        <v>1.3993090111053878E-2</v>
      </c>
      <c r="GY38">
        <v>1.4076551907604949E-2</v>
      </c>
      <c r="GZ38">
        <v>1.3458317670808712E-2</v>
      </c>
      <c r="HA38">
        <v>1.3212638043040596E-2</v>
      </c>
      <c r="HB38">
        <v>1.3238069709980524E-2</v>
      </c>
      <c r="HC38">
        <v>1.4007466795412891E-2</v>
      </c>
      <c r="HD38">
        <v>1.4368849255488031E-2</v>
      </c>
      <c r="HE38">
        <v>1.4010545484744546E-2</v>
      </c>
      <c r="HF38">
        <v>1.3908469770388576E-2</v>
      </c>
      <c r="HG38">
        <v>1.3689168518983719E-2</v>
      </c>
      <c r="HH38">
        <v>1.3811489833575758E-2</v>
      </c>
      <c r="HI38">
        <v>1.3596590327196718E-2</v>
      </c>
      <c r="HJ38">
        <v>1.3124304730260827E-2</v>
      </c>
      <c r="HK38">
        <v>1.3690513143350491E-2</v>
      </c>
      <c r="HL38">
        <v>1.3620907763089428E-2</v>
      </c>
      <c r="HM38">
        <v>1.4130829180187663E-2</v>
      </c>
      <c r="HN38">
        <v>1.389460760347508E-2</v>
      </c>
      <c r="HO38">
        <v>1.3729452200625884E-2</v>
      </c>
      <c r="HP38">
        <v>1.3687027154313306E-2</v>
      </c>
      <c r="HQ38">
        <v>1.3759627460497238E-2</v>
      </c>
      <c r="HR38">
        <v>1.3606420549431238E-2</v>
      </c>
      <c r="HS38">
        <v>1.3505007885730282E-2</v>
      </c>
      <c r="HT38">
        <v>1.3805383263601135E-2</v>
      </c>
      <c r="HU38">
        <v>1.3785468540892168E-2</v>
      </c>
      <c r="HV38">
        <v>1.3188495652845295E-2</v>
      </c>
      <c r="HW38">
        <v>1.3169528566751474E-2</v>
      </c>
      <c r="HX38">
        <v>1.492146578879871E-2</v>
      </c>
      <c r="HY38">
        <v>1.4850995814298202E-2</v>
      </c>
      <c r="HZ38">
        <v>1.4826199816933023E-2</v>
      </c>
      <c r="IA38">
        <v>1.4037108517059655E-2</v>
      </c>
      <c r="IB38">
        <v>1.4718053263367947E-2</v>
      </c>
      <c r="IC38">
        <v>1.5246459958741597E-2</v>
      </c>
      <c r="ID38">
        <v>1.5353415048122645E-2</v>
      </c>
      <c r="IE38">
        <v>1.5272656383902282E-2</v>
      </c>
      <c r="IF38">
        <v>1.5309799658223038E-2</v>
      </c>
      <c r="IG38">
        <v>1.5544137624070314E-2</v>
      </c>
      <c r="IH38">
        <v>1.5928044232449836E-2</v>
      </c>
      <c r="II38">
        <v>1.6289486093328486E-2</v>
      </c>
      <c r="IJ38">
        <v>1.560615942306358E-2</v>
      </c>
      <c r="IK38">
        <v>1.4634115587903066E-2</v>
      </c>
      <c r="IL38">
        <v>1.4982620950296836E-2</v>
      </c>
      <c r="IM38">
        <v>1.4674426630220255E-2</v>
      </c>
      <c r="IN38">
        <v>1.4686830113084276E-2</v>
      </c>
      <c r="IO38">
        <v>1.5377176775971935E-2</v>
      </c>
      <c r="IP38">
        <v>1.5594266069266829E-2</v>
      </c>
      <c r="IQ38">
        <v>1.5775833632896204E-2</v>
      </c>
      <c r="IR38">
        <v>1.5775128385936345E-2</v>
      </c>
      <c r="IS38">
        <v>1.5543671654613657E-2</v>
      </c>
      <c r="IT38">
        <v>1.626922300908137E-2</v>
      </c>
      <c r="IU38">
        <v>1.6096474251117637E-2</v>
      </c>
      <c r="IV38">
        <v>1.6191343879102555E-2</v>
      </c>
      <c r="IW38">
        <v>1.6444453104700215E-2</v>
      </c>
      <c r="IX38">
        <v>1.7072201695288971E-2</v>
      </c>
      <c r="IY38">
        <v>1.7393649822024217E-2</v>
      </c>
      <c r="IZ38">
        <v>1.7453713914150275E-2</v>
      </c>
      <c r="JA38">
        <v>1.7116407000923515E-2</v>
      </c>
      <c r="JB38">
        <v>1.6689568495838275E-2</v>
      </c>
      <c r="JC38">
        <v>1.6579894757380174E-2</v>
      </c>
      <c r="JD38">
        <v>1.6549652490147601E-2</v>
      </c>
      <c r="JE38">
        <v>1.5922184587702021E-2</v>
      </c>
      <c r="JF38">
        <v>1.6281001311969495E-2</v>
      </c>
      <c r="JG38">
        <v>1.6831323200617934E-2</v>
      </c>
      <c r="JH38">
        <v>1.70613247825376E-2</v>
      </c>
      <c r="JI38">
        <v>1.6641071703779594E-2</v>
      </c>
      <c r="JJ38">
        <v>1.566466279904407E-2</v>
      </c>
      <c r="JK38">
        <v>1.6080394741608203E-2</v>
      </c>
      <c r="JL38">
        <v>1.6159158689120767E-2</v>
      </c>
      <c r="JM38">
        <v>1.6173293891263655E-2</v>
      </c>
      <c r="JN38">
        <v>1.5657507113098507E-2</v>
      </c>
      <c r="JO38">
        <v>1.6965670967714255E-2</v>
      </c>
      <c r="JP38">
        <v>1.6930225817284206E-2</v>
      </c>
      <c r="JQ38">
        <v>1.6377059565856927E-2</v>
      </c>
      <c r="JR38">
        <v>1.604314504038638E-2</v>
      </c>
      <c r="JS38">
        <v>1.6524217943645648E-2</v>
      </c>
      <c r="JT38">
        <v>1.7106453946039334E-2</v>
      </c>
      <c r="JU38">
        <v>1.7133782941763761E-2</v>
      </c>
      <c r="JV38">
        <v>1.6808058583366741E-2</v>
      </c>
      <c r="JW38">
        <v>1.7290029913415501E-2</v>
      </c>
      <c r="JX38">
        <v>1.8299233430907814E-2</v>
      </c>
      <c r="JY38">
        <v>1.8207950734090546E-2</v>
      </c>
      <c r="JZ38">
        <v>1.8506048804089008E-2</v>
      </c>
      <c r="KA38">
        <v>1.8947493330981301E-2</v>
      </c>
      <c r="KB38">
        <v>1.896790804622478E-2</v>
      </c>
      <c r="KC38">
        <v>1.8498556838064058E-2</v>
      </c>
      <c r="KD38">
        <v>1.8045076648327957E-2</v>
      </c>
      <c r="KE38">
        <v>1.8102770009143898E-2</v>
      </c>
      <c r="KF38">
        <v>1.8237764265487972E-2</v>
      </c>
      <c r="KG38">
        <v>1.892206529171795E-2</v>
      </c>
      <c r="KH38">
        <v>1.8839927313493897E-2</v>
      </c>
      <c r="KI38">
        <v>1.8702057781186641E-2</v>
      </c>
      <c r="KJ38">
        <v>1.862860961445641E-2</v>
      </c>
      <c r="KK38">
        <v>1.8625139328775662E-2</v>
      </c>
      <c r="KL38">
        <v>1.7983226822457003E-2</v>
      </c>
      <c r="KM38">
        <v>1.7655005154431091E-2</v>
      </c>
      <c r="KN38">
        <v>1.786638859236479E-2</v>
      </c>
      <c r="KO38">
        <v>1.7689133494966067E-2</v>
      </c>
      <c r="KP38">
        <v>1.7622499212761822E-2</v>
      </c>
      <c r="KQ38">
        <v>1.7436636046114416E-2</v>
      </c>
      <c r="KR38">
        <v>1.7639909073258485E-2</v>
      </c>
      <c r="KS38">
        <v>1.7251801388692683E-2</v>
      </c>
      <c r="KT38">
        <v>1.7860513607723463E-2</v>
      </c>
      <c r="KU38">
        <v>1.7513135313847957E-2</v>
      </c>
      <c r="KV38">
        <v>1.7485258824741438E-2</v>
      </c>
      <c r="KW38">
        <v>1.7914339107150925E-2</v>
      </c>
      <c r="KX38">
        <v>1.978049672754895E-2</v>
      </c>
      <c r="KY38">
        <v>1.9421411354131096E-2</v>
      </c>
      <c r="KZ38">
        <v>1.9148721627615245E-2</v>
      </c>
      <c r="LA38">
        <v>1.931764991884994E-2</v>
      </c>
      <c r="LB38">
        <v>1.9378362750778616E-2</v>
      </c>
      <c r="LC38">
        <v>1.9495453112490384E-2</v>
      </c>
      <c r="LD38">
        <v>1.9842441581750525E-2</v>
      </c>
      <c r="LE38">
        <v>1.9975080110244674E-2</v>
      </c>
      <c r="LF38">
        <v>1.9994321946646465E-2</v>
      </c>
      <c r="LG38">
        <v>2.0347911705284983E-2</v>
      </c>
      <c r="LH38">
        <v>2.077807752799805E-2</v>
      </c>
      <c r="LI38">
        <v>2.063145683099548E-2</v>
      </c>
      <c r="LJ38">
        <v>2.1265802781527374E-2</v>
      </c>
      <c r="LK38">
        <v>2.1307067518600984E-2</v>
      </c>
      <c r="LL38">
        <v>2.1719369103227335E-2</v>
      </c>
      <c r="LM38">
        <v>2.2096638418626569E-2</v>
      </c>
      <c r="LN38">
        <v>2.2058508273513196E-2</v>
      </c>
      <c r="LO38">
        <v>2.2324315570926224E-2</v>
      </c>
      <c r="LP38">
        <v>2.2541329219495719E-2</v>
      </c>
      <c r="LQ38">
        <v>2.1168768386444624E-2</v>
      </c>
      <c r="LR38">
        <v>2.118886827524212E-2</v>
      </c>
      <c r="LS38">
        <v>2.1244143050861943E-2</v>
      </c>
      <c r="LT38">
        <v>2.1460076974064775E-2</v>
      </c>
      <c r="LU38">
        <v>2.1486273215456379E-2</v>
      </c>
      <c r="LV38">
        <v>2.1858730042649432E-2</v>
      </c>
      <c r="LW38">
        <v>2.1513733140439206E-2</v>
      </c>
      <c r="LX38">
        <v>2.3808422258115143E-2</v>
      </c>
      <c r="LY38">
        <v>2.3669434460878467E-2</v>
      </c>
      <c r="LZ38">
        <v>2.3363304254353505E-2</v>
      </c>
      <c r="MA38">
        <v>2.3038071091483626E-2</v>
      </c>
      <c r="MB38">
        <v>2.3671996749008929E-2</v>
      </c>
      <c r="MC38">
        <v>2.4006983298466081E-2</v>
      </c>
      <c r="MD38">
        <v>2.4140245344723126E-2</v>
      </c>
      <c r="ME38">
        <v>2.5687355850268569E-2</v>
      </c>
      <c r="MF38">
        <v>2.6284869966451463E-2</v>
      </c>
      <c r="MG38">
        <v>2.5678114351757098E-2</v>
      </c>
      <c r="MH38">
        <v>2.4651496284129531E-2</v>
      </c>
      <c r="MI38">
        <v>2.4449493665108395E-2</v>
      </c>
      <c r="MJ38">
        <v>2.5155305909356291E-2</v>
      </c>
      <c r="MK38">
        <v>2.3430963826088065E-2</v>
      </c>
      <c r="ML38">
        <v>2.3433183835098487E-2</v>
      </c>
      <c r="MN38" s="5">
        <f t="shared" si="0"/>
        <v>1.7288652568177153E-2</v>
      </c>
    </row>
    <row r="39" spans="1:353" x14ac:dyDescent="0.2">
      <c r="A39" t="s">
        <v>120</v>
      </c>
      <c r="B39" t="s">
        <v>34</v>
      </c>
      <c r="C39">
        <v>6.6449999999999996</v>
      </c>
      <c r="D39">
        <v>6.37</v>
      </c>
      <c r="E39">
        <v>6.5149999999999997</v>
      </c>
      <c r="F39">
        <v>7.09</v>
      </c>
      <c r="G39">
        <v>6.8449999999999998</v>
      </c>
      <c r="H39">
        <v>6.8449999999999998</v>
      </c>
      <c r="I39">
        <v>7.06</v>
      </c>
      <c r="J39">
        <v>7.1150000000000002</v>
      </c>
      <c r="K39">
        <v>7.1849999999999996</v>
      </c>
      <c r="L39">
        <v>7.32</v>
      </c>
      <c r="M39">
        <v>7.2949999999999999</v>
      </c>
      <c r="N39">
        <v>7.3</v>
      </c>
      <c r="O39">
        <v>7.0750000000000002</v>
      </c>
      <c r="P39">
        <v>7.07</v>
      </c>
      <c r="Q39">
        <v>7.58</v>
      </c>
      <c r="R39">
        <v>7.15</v>
      </c>
      <c r="S39">
        <v>7.15</v>
      </c>
      <c r="T39">
        <v>6.0449999999999999</v>
      </c>
      <c r="U39">
        <v>6.2</v>
      </c>
      <c r="V39">
        <v>6.05</v>
      </c>
      <c r="W39">
        <v>6.585</v>
      </c>
      <c r="X39">
        <v>6.6449999999999996</v>
      </c>
      <c r="Y39">
        <v>6.4450000000000003</v>
      </c>
      <c r="Z39">
        <v>6.37</v>
      </c>
      <c r="AA39">
        <v>6.35</v>
      </c>
      <c r="AB39">
        <v>6.5</v>
      </c>
      <c r="AC39">
        <v>6.0449999999999999</v>
      </c>
      <c r="AD39">
        <v>6.03</v>
      </c>
      <c r="AE39">
        <v>6.32</v>
      </c>
      <c r="AF39">
        <v>6.2</v>
      </c>
      <c r="AG39">
        <v>6.43</v>
      </c>
      <c r="AH39">
        <v>6.19</v>
      </c>
      <c r="AI39">
        <v>5.9550000000000001</v>
      </c>
      <c r="AJ39">
        <v>5.51</v>
      </c>
      <c r="AK39">
        <v>5.6749999999999998</v>
      </c>
      <c r="AL39">
        <v>5.6050000000000004</v>
      </c>
      <c r="AM39">
        <v>5.7649999999999997</v>
      </c>
      <c r="AN39">
        <v>5.835</v>
      </c>
      <c r="AO39">
        <v>5.9399999999999995</v>
      </c>
      <c r="AP39">
        <v>6.085</v>
      </c>
      <c r="AQ39">
        <v>6.14</v>
      </c>
      <c r="AR39">
        <v>6.165</v>
      </c>
      <c r="AS39">
        <v>6.2249999999999996</v>
      </c>
      <c r="AT39">
        <v>6.77</v>
      </c>
      <c r="AU39">
        <v>6.9749999999999996</v>
      </c>
      <c r="AV39">
        <v>6.67</v>
      </c>
      <c r="AW39">
        <v>6.9550000000000001</v>
      </c>
      <c r="AX39">
        <v>6.8149999999999995</v>
      </c>
      <c r="AY39">
        <v>6.8</v>
      </c>
      <c r="AZ39">
        <v>6.3150000000000004</v>
      </c>
      <c r="BA39">
        <v>6.36</v>
      </c>
      <c r="BB39">
        <v>6.6050000000000004</v>
      </c>
      <c r="BC39">
        <v>6.5949999999999998</v>
      </c>
      <c r="BD39">
        <v>6.78</v>
      </c>
      <c r="BE39">
        <v>6.5949999999999998</v>
      </c>
      <c r="BF39">
        <v>6.7050000000000001</v>
      </c>
      <c r="BG39">
        <v>6.6</v>
      </c>
      <c r="BH39">
        <v>5.4349999999999996</v>
      </c>
      <c r="BI39">
        <v>5.2249999999999996</v>
      </c>
      <c r="BJ39">
        <v>5.4</v>
      </c>
      <c r="BK39">
        <v>5.6</v>
      </c>
      <c r="BL39">
        <v>5.6050000000000004</v>
      </c>
      <c r="BM39">
        <v>5.3849999999999998</v>
      </c>
      <c r="BN39">
        <v>5.45</v>
      </c>
      <c r="BO39">
        <v>5.1950000000000003</v>
      </c>
      <c r="BP39">
        <v>5.1150000000000002</v>
      </c>
      <c r="BQ39">
        <v>5.2949999999999999</v>
      </c>
      <c r="BR39">
        <v>5.45</v>
      </c>
      <c r="BS39">
        <v>5.38</v>
      </c>
      <c r="BT39">
        <v>5.15</v>
      </c>
      <c r="BU39">
        <v>4.9459999999999997</v>
      </c>
      <c r="BV39">
        <v>4.6319999999999997</v>
      </c>
      <c r="BW39">
        <v>4.6479999999999997</v>
      </c>
      <c r="BX39">
        <v>5.0599999999999996</v>
      </c>
      <c r="BY39">
        <v>5.0250000000000004</v>
      </c>
      <c r="BZ39">
        <v>4.984</v>
      </c>
      <c r="CA39">
        <v>4.8579999999999997</v>
      </c>
      <c r="CB39">
        <v>5.0350000000000001</v>
      </c>
      <c r="CC39">
        <v>5.08</v>
      </c>
      <c r="CD39">
        <v>4.9399999999999995</v>
      </c>
      <c r="CE39">
        <v>5.34</v>
      </c>
      <c r="CF39">
        <v>5.2949999999999999</v>
      </c>
      <c r="CG39">
        <v>5.14</v>
      </c>
      <c r="CH39">
        <v>4.9160000000000004</v>
      </c>
      <c r="CI39">
        <v>5.125</v>
      </c>
      <c r="CJ39">
        <v>5.0199999999999996</v>
      </c>
      <c r="CK39">
        <v>5.07</v>
      </c>
      <c r="CL39">
        <v>5.1449999999999996</v>
      </c>
      <c r="CM39">
        <v>5.0949999999999998</v>
      </c>
      <c r="CN39">
        <v>4.84</v>
      </c>
      <c r="CO39">
        <v>5.0350000000000001</v>
      </c>
      <c r="CP39">
        <v>5.16</v>
      </c>
      <c r="CQ39">
        <v>4.8739999999999997</v>
      </c>
      <c r="CR39">
        <v>4.516</v>
      </c>
      <c r="CS39">
        <v>4.5</v>
      </c>
      <c r="CT39">
        <v>4.1500000000000004</v>
      </c>
      <c r="CU39">
        <v>3.8580000000000001</v>
      </c>
      <c r="CV39">
        <v>4.008</v>
      </c>
      <c r="CW39">
        <v>3.91</v>
      </c>
      <c r="CX39">
        <v>4.0839999999999996</v>
      </c>
      <c r="CY39">
        <v>3.9379999999999997</v>
      </c>
      <c r="CZ39">
        <v>4.33</v>
      </c>
      <c r="DA39">
        <v>4.6539999999999999</v>
      </c>
      <c r="DB39">
        <v>4.6580000000000004</v>
      </c>
      <c r="DC39">
        <v>4.5880000000000001</v>
      </c>
      <c r="DD39">
        <v>4.5759999999999996</v>
      </c>
      <c r="DE39">
        <v>4.4980000000000002</v>
      </c>
      <c r="DF39">
        <v>4.4539999999999997</v>
      </c>
      <c r="DG39">
        <v>4.3259999999999996</v>
      </c>
      <c r="DH39">
        <v>4.4340000000000002</v>
      </c>
      <c r="DI39">
        <v>4.5579999999999998</v>
      </c>
      <c r="DJ39">
        <v>4.6980000000000004</v>
      </c>
      <c r="DK39">
        <v>4.8159999999999998</v>
      </c>
      <c r="DL39">
        <v>4.9779999999999998</v>
      </c>
      <c r="DM39">
        <v>4.99</v>
      </c>
      <c r="DN39">
        <v>5.0750000000000002</v>
      </c>
      <c r="DO39">
        <v>4.9580000000000002</v>
      </c>
      <c r="DP39">
        <v>5.03</v>
      </c>
      <c r="DQ39">
        <v>4.952</v>
      </c>
      <c r="DR39">
        <v>4.9480000000000004</v>
      </c>
      <c r="DS39">
        <v>4.8319999999999999</v>
      </c>
      <c r="DT39">
        <v>5.25</v>
      </c>
      <c r="DU39">
        <v>5.59</v>
      </c>
      <c r="DV39">
        <v>5.64</v>
      </c>
      <c r="DW39">
        <v>5.5649999999999995</v>
      </c>
      <c r="DX39">
        <v>5.7350000000000003</v>
      </c>
      <c r="DY39">
        <v>5.83</v>
      </c>
      <c r="DZ39">
        <v>5.8100000000000005</v>
      </c>
      <c r="EA39">
        <v>5.72</v>
      </c>
      <c r="EB39">
        <v>5.76</v>
      </c>
      <c r="EC39">
        <v>5.3550000000000004</v>
      </c>
      <c r="ED39">
        <v>5.4749999999999996</v>
      </c>
      <c r="EE39">
        <v>5.4950000000000001</v>
      </c>
      <c r="EF39">
        <v>5.3250000000000002</v>
      </c>
      <c r="EG39">
        <v>5.39</v>
      </c>
      <c r="EH39">
        <v>5.5600000000000005</v>
      </c>
      <c r="EI39">
        <v>5.28</v>
      </c>
      <c r="EJ39">
        <v>5.26</v>
      </c>
      <c r="EK39">
        <v>5.23</v>
      </c>
      <c r="EL39">
        <v>5.2350000000000003</v>
      </c>
      <c r="EM39">
        <v>4.9960000000000004</v>
      </c>
      <c r="EN39">
        <v>5.2</v>
      </c>
      <c r="EO39">
        <v>5.05</v>
      </c>
      <c r="EP39">
        <v>5.08</v>
      </c>
      <c r="EQ39">
        <v>5.0549999999999997</v>
      </c>
      <c r="ER39">
        <v>5.0049999999999999</v>
      </c>
      <c r="ES39">
        <v>5.16</v>
      </c>
      <c r="ET39">
        <v>4.2220000000000004</v>
      </c>
      <c r="EU39">
        <v>4.3220000000000001</v>
      </c>
      <c r="EV39">
        <v>4.2039999999999997</v>
      </c>
      <c r="EW39">
        <v>4.1779999999999999</v>
      </c>
      <c r="EX39">
        <v>4.26</v>
      </c>
      <c r="EY39">
        <v>4.1319999999999997</v>
      </c>
      <c r="EZ39">
        <v>3.9340000000000002</v>
      </c>
      <c r="FA39">
        <v>3.92</v>
      </c>
      <c r="FB39">
        <v>4.0339999999999998</v>
      </c>
      <c r="FC39">
        <v>3.8940000000000001</v>
      </c>
      <c r="FD39">
        <v>4.0620000000000003</v>
      </c>
      <c r="FE39">
        <v>3.9969999999999999</v>
      </c>
      <c r="FF39">
        <v>3.9740000000000002</v>
      </c>
      <c r="FG39">
        <v>3.875</v>
      </c>
      <c r="FH39">
        <v>4.4000000000000004</v>
      </c>
      <c r="FI39">
        <v>4.3810000000000002</v>
      </c>
      <c r="FJ39">
        <v>4.6580000000000004</v>
      </c>
      <c r="FK39">
        <v>4.6850000000000005</v>
      </c>
      <c r="FL39">
        <v>4.6500000000000004</v>
      </c>
      <c r="FM39">
        <v>4.7919999999999998</v>
      </c>
      <c r="FN39">
        <v>4.6779999999999999</v>
      </c>
      <c r="FO39">
        <v>4.51</v>
      </c>
      <c r="FP39">
        <v>4.4850000000000003</v>
      </c>
      <c r="FQ39">
        <v>4.4470000000000001</v>
      </c>
      <c r="FR39">
        <v>4.5090000000000003</v>
      </c>
      <c r="FS39">
        <v>4.8629999999999995</v>
      </c>
      <c r="FT39" s="4">
        <v>4.9480000000000004</v>
      </c>
      <c r="FU39">
        <v>1.0469777547358512E-2</v>
      </c>
      <c r="FV39">
        <v>1.0283828033425103E-2</v>
      </c>
      <c r="FW39">
        <v>9.9652969556790205E-3</v>
      </c>
      <c r="FX39">
        <v>1.0251879932732083E-2</v>
      </c>
      <c r="FY39">
        <v>9.9633078669737873E-3</v>
      </c>
      <c r="FZ39">
        <v>9.651770292269048E-3</v>
      </c>
      <c r="GA39">
        <v>9.8175567309391702E-3</v>
      </c>
      <c r="GB39">
        <v>9.7645190655114202E-3</v>
      </c>
      <c r="GC39">
        <v>9.5555631392738958E-3</v>
      </c>
      <c r="GD39">
        <v>9.6740721664919198E-3</v>
      </c>
      <c r="GE39">
        <v>9.5259796177169162E-3</v>
      </c>
      <c r="GF39">
        <v>9.3755678924776435E-3</v>
      </c>
      <c r="GG39">
        <v>9.2054272305844703E-3</v>
      </c>
      <c r="GH39">
        <v>9.0978457760254056E-3</v>
      </c>
      <c r="GI39">
        <v>9.4870741102160237E-3</v>
      </c>
      <c r="GJ39">
        <v>9.2858996787026984E-3</v>
      </c>
      <c r="GK39">
        <v>9.1888205171257748E-3</v>
      </c>
      <c r="GL39">
        <v>8.001835748381288E-3</v>
      </c>
      <c r="GM39">
        <v>8.1211271895373985E-3</v>
      </c>
      <c r="GN39">
        <v>8.0980124414432083E-3</v>
      </c>
      <c r="GO39">
        <v>8.5476123143351547E-3</v>
      </c>
      <c r="GP39">
        <v>8.8697930571302493E-3</v>
      </c>
      <c r="GQ39">
        <v>8.7536408435005611E-3</v>
      </c>
      <c r="GR39">
        <v>8.6622359209578351E-3</v>
      </c>
      <c r="GS39">
        <v>8.7361215400176134E-3</v>
      </c>
      <c r="GT39">
        <v>8.545934255768748E-3</v>
      </c>
      <c r="GU39">
        <v>8.3531015065636972E-3</v>
      </c>
      <c r="GV39">
        <v>8.1204873711474088E-3</v>
      </c>
      <c r="GW39">
        <v>8.1792304132455359E-3</v>
      </c>
      <c r="GX39">
        <v>8.1790093845488729E-3</v>
      </c>
      <c r="GY39">
        <v>8.476532562076115E-3</v>
      </c>
      <c r="GZ39">
        <v>8.0661096924035218E-3</v>
      </c>
      <c r="HA39">
        <v>8.0838792734320066E-3</v>
      </c>
      <c r="HB39">
        <v>8.0422144388138384E-3</v>
      </c>
      <c r="HC39">
        <v>8.1682035443766104E-3</v>
      </c>
      <c r="HD39">
        <v>8.3225574443996208E-3</v>
      </c>
      <c r="HE39">
        <v>8.5294119647859132E-3</v>
      </c>
      <c r="HF39">
        <v>8.6692946117022159E-3</v>
      </c>
      <c r="HG39">
        <v>8.9473483899226713E-3</v>
      </c>
      <c r="HH39">
        <v>9.2416724952774608E-3</v>
      </c>
      <c r="HI39">
        <v>8.86434558229399E-3</v>
      </c>
      <c r="HJ39">
        <v>8.8571571048509153E-3</v>
      </c>
      <c r="HK39">
        <v>8.4975200923990604E-3</v>
      </c>
      <c r="HL39">
        <v>9.2520887350270482E-3</v>
      </c>
      <c r="HM39">
        <v>9.4058211412685229E-3</v>
      </c>
      <c r="HN39">
        <v>9.9258760295092806E-3</v>
      </c>
      <c r="HO39">
        <v>1.012745420887971E-2</v>
      </c>
      <c r="HP39">
        <v>9.8136415162626573E-3</v>
      </c>
      <c r="HQ39">
        <v>1.0270944446006272E-2</v>
      </c>
      <c r="HR39">
        <v>9.9090773880364472E-3</v>
      </c>
      <c r="HS39">
        <v>9.7986135422031256E-3</v>
      </c>
      <c r="HT39">
        <v>1.0114393224352579E-2</v>
      </c>
      <c r="HU39">
        <v>1.0148036212958985E-2</v>
      </c>
      <c r="HV39">
        <v>1.5246858177107506E-2</v>
      </c>
      <c r="HW39">
        <v>1.5220807161120429E-2</v>
      </c>
      <c r="HX39">
        <v>1.504799204133149E-2</v>
      </c>
      <c r="HY39">
        <v>1.4633857938823328E-2</v>
      </c>
      <c r="HZ39">
        <v>1.2735300104704701E-2</v>
      </c>
      <c r="IA39">
        <v>1.277855679046765E-2</v>
      </c>
      <c r="IB39">
        <v>1.3396279962048323E-2</v>
      </c>
      <c r="IC39">
        <v>1.3682729946933416E-2</v>
      </c>
      <c r="ID39">
        <v>1.3235043972492032E-2</v>
      </c>
      <c r="IE39">
        <v>1.2593397185349391E-2</v>
      </c>
      <c r="IF39">
        <v>1.2784918523138145E-2</v>
      </c>
      <c r="IG39">
        <v>1.2444790018582865E-2</v>
      </c>
      <c r="IH39">
        <v>1.2352961750042241E-2</v>
      </c>
      <c r="II39">
        <v>1.2968683556904396E-2</v>
      </c>
      <c r="IJ39">
        <v>1.277395745162619E-2</v>
      </c>
      <c r="IK39">
        <v>1.2292628613167558E-2</v>
      </c>
      <c r="IL39">
        <v>1.2185794791347588E-2</v>
      </c>
      <c r="IM39">
        <v>1.2023655116940365E-2</v>
      </c>
      <c r="IN39">
        <v>1.1267866587265035E-2</v>
      </c>
      <c r="IO39">
        <v>1.1299018260810267E-2</v>
      </c>
      <c r="IP39">
        <v>1.1835087564235434E-2</v>
      </c>
      <c r="IQ39">
        <v>1.2028061552302724E-2</v>
      </c>
      <c r="IR39">
        <v>1.2253857156621801E-2</v>
      </c>
      <c r="IS39">
        <v>1.2195085602138512E-2</v>
      </c>
      <c r="IT39">
        <v>1.2905081831001355E-2</v>
      </c>
      <c r="IU39">
        <v>1.2500484634084498E-2</v>
      </c>
      <c r="IV39">
        <v>1.2338279125367236E-2</v>
      </c>
      <c r="IW39">
        <v>1.2853809331078195E-2</v>
      </c>
      <c r="IX39">
        <v>1.2680700739968704E-2</v>
      </c>
      <c r="IY39">
        <v>1.2168608658368411E-2</v>
      </c>
      <c r="IZ39">
        <v>1.1683272564021756E-2</v>
      </c>
      <c r="JA39">
        <v>1.1910868871422661E-2</v>
      </c>
      <c r="JB39">
        <v>1.1938015409968394E-2</v>
      </c>
      <c r="JC39">
        <v>1.1915909508699932E-2</v>
      </c>
      <c r="JD39">
        <v>1.1851801175953455E-2</v>
      </c>
      <c r="JE39">
        <v>1.186453690117732E-2</v>
      </c>
      <c r="JF39">
        <v>1.1662779563651103E-2</v>
      </c>
      <c r="JG39">
        <v>1.1735386127527192E-2</v>
      </c>
      <c r="JH39">
        <v>1.2136168612630154E-2</v>
      </c>
      <c r="JI39">
        <v>1.1496528576842134E-2</v>
      </c>
      <c r="JJ39">
        <v>1.0329326368192926E-2</v>
      </c>
      <c r="JK39">
        <v>1.0129858335355983E-2</v>
      </c>
      <c r="JL39">
        <v>9.3838369448766036E-3</v>
      </c>
      <c r="JM39">
        <v>9.0960909941303642E-3</v>
      </c>
      <c r="JN39">
        <v>9.2677682931849997E-3</v>
      </c>
      <c r="JO39">
        <v>9.0667442828655503E-3</v>
      </c>
      <c r="JP39">
        <v>9.3574592223995712E-3</v>
      </c>
      <c r="JQ39">
        <v>9.1369820715093662E-3</v>
      </c>
      <c r="JR39">
        <v>9.499327738409542E-3</v>
      </c>
      <c r="JS39">
        <v>1.0018317466787515E-2</v>
      </c>
      <c r="JT39">
        <v>1.0002677862890755E-2</v>
      </c>
      <c r="JU39">
        <v>9.7940761952838833E-3</v>
      </c>
      <c r="JV39">
        <v>9.6964023063584627E-3</v>
      </c>
      <c r="JW39">
        <v>9.5201197801427166E-3</v>
      </c>
      <c r="JX39">
        <v>9.496090938044998E-3</v>
      </c>
      <c r="JY39">
        <v>9.2257170156757936E-3</v>
      </c>
      <c r="JZ39">
        <v>9.5352101190649859E-3</v>
      </c>
      <c r="KA39">
        <v>9.7958208835050905E-3</v>
      </c>
      <c r="KB39">
        <v>9.9797979830115457E-3</v>
      </c>
      <c r="KC39">
        <v>1.0236128616002826E-2</v>
      </c>
      <c r="KD39">
        <v>1.0298814411934028E-2</v>
      </c>
      <c r="KE39">
        <v>1.0294471929203778E-2</v>
      </c>
      <c r="KF39">
        <v>1.0352571734763652E-2</v>
      </c>
      <c r="KG39">
        <v>1.0139197220620929E-2</v>
      </c>
      <c r="KH39">
        <v>1.0122408792581252E-2</v>
      </c>
      <c r="KI39">
        <v>9.9284292190163353E-3</v>
      </c>
      <c r="KJ39">
        <v>1.0039390484986492E-2</v>
      </c>
      <c r="KK39">
        <v>9.83444657949566E-3</v>
      </c>
      <c r="KL39">
        <v>1.0338182380332768E-2</v>
      </c>
      <c r="KM39">
        <v>1.0687894014633877E-2</v>
      </c>
      <c r="KN39">
        <v>1.0837526552581387E-2</v>
      </c>
      <c r="KO39">
        <v>1.0859803533934594E-2</v>
      </c>
      <c r="KP39">
        <v>1.1209884778333835E-2</v>
      </c>
      <c r="KQ39">
        <v>1.1356228565774453E-2</v>
      </c>
      <c r="KR39">
        <v>1.1358490140760675E-2</v>
      </c>
      <c r="KS39">
        <v>1.1304199231987021E-2</v>
      </c>
      <c r="KT39">
        <v>1.1392066064896223E-2</v>
      </c>
      <c r="KU39">
        <v>1.0922072320693256E-2</v>
      </c>
      <c r="KV39">
        <v>1.1115267474324439E-2</v>
      </c>
      <c r="KW39">
        <v>1.0950263430390716E-2</v>
      </c>
      <c r="KX39">
        <v>1.0826562083649278E-2</v>
      </c>
      <c r="KY39">
        <v>1.0904788644484133E-2</v>
      </c>
      <c r="KZ39">
        <v>1.1090794280720762E-2</v>
      </c>
      <c r="LA39">
        <v>1.0842275773603959E-2</v>
      </c>
      <c r="LB39">
        <v>1.0679885822907591E-2</v>
      </c>
      <c r="LC39">
        <v>1.0641921408859655E-2</v>
      </c>
      <c r="LD39">
        <v>1.0636588399732789E-2</v>
      </c>
      <c r="LE39">
        <v>1.0138253907588039E-2</v>
      </c>
      <c r="LF39">
        <v>1.0352464662372472E-2</v>
      </c>
      <c r="LG39">
        <v>1.0003363410720827E-2</v>
      </c>
      <c r="LH39">
        <v>9.9117237001891106E-3</v>
      </c>
      <c r="LI39">
        <v>9.8429033110161313E-3</v>
      </c>
      <c r="LJ39">
        <v>9.7132826715694235E-3</v>
      </c>
      <c r="LK39">
        <v>1.0020012075390015E-2</v>
      </c>
      <c r="LL39">
        <v>8.0955171066569003E-3</v>
      </c>
      <c r="LM39">
        <v>8.2011748904547606E-3</v>
      </c>
      <c r="LN39">
        <v>8.2029248139666687E-3</v>
      </c>
      <c r="LO39">
        <v>8.258524478756156E-3</v>
      </c>
      <c r="LP39">
        <v>8.3414774984789265E-3</v>
      </c>
      <c r="LQ39">
        <v>8.2122886991665856E-3</v>
      </c>
      <c r="LR39">
        <v>7.6822974205423711E-3</v>
      </c>
      <c r="LS39">
        <v>7.7275496083389046E-3</v>
      </c>
      <c r="LT39">
        <v>7.9702654452248247E-3</v>
      </c>
      <c r="LU39">
        <v>7.801227659883312E-3</v>
      </c>
      <c r="LV39">
        <v>7.9135800604219694E-3</v>
      </c>
      <c r="LW39">
        <v>7.7923356215157938E-3</v>
      </c>
      <c r="LX39">
        <v>7.6722914750570123E-3</v>
      </c>
      <c r="LY39">
        <v>7.4868307090646151E-3</v>
      </c>
      <c r="LZ39">
        <v>8.797123643481149E-3</v>
      </c>
      <c r="MA39">
        <v>8.9493318738364386E-3</v>
      </c>
      <c r="MB39">
        <v>9.2373198074540107E-3</v>
      </c>
      <c r="MC39">
        <v>9.258912833348034E-3</v>
      </c>
      <c r="MD39">
        <v>9.4922038216786967E-3</v>
      </c>
      <c r="ME39">
        <v>9.4954359597263869E-3</v>
      </c>
      <c r="MF39">
        <v>9.2129127023836219E-3</v>
      </c>
      <c r="MG39">
        <v>9.2448734317687464E-3</v>
      </c>
      <c r="MH39">
        <v>9.0106857891225772E-3</v>
      </c>
      <c r="MI39">
        <v>8.8034118082514542E-3</v>
      </c>
      <c r="MJ39">
        <v>8.8384087666944795E-3</v>
      </c>
      <c r="MK39">
        <v>9.4097693722555477E-3</v>
      </c>
      <c r="ML39">
        <v>9.5029973003063831E-3</v>
      </c>
      <c r="MN39" s="5">
        <f t="shared" si="0"/>
        <v>1.0162699992345757E-2</v>
      </c>
    </row>
    <row r="40" spans="1:353" x14ac:dyDescent="0.2">
      <c r="A40" t="s">
        <v>141</v>
      </c>
      <c r="B40" t="s">
        <v>34</v>
      </c>
      <c r="C40">
        <v>58.26</v>
      </c>
      <c r="D40">
        <v>54.53</v>
      </c>
      <c r="E40">
        <v>57.57</v>
      </c>
      <c r="F40">
        <v>57.49</v>
      </c>
      <c r="G40">
        <v>57.86</v>
      </c>
      <c r="H40">
        <v>59.2</v>
      </c>
      <c r="I40">
        <v>60.69</v>
      </c>
      <c r="J40">
        <v>60.93</v>
      </c>
      <c r="K40">
        <v>62.84</v>
      </c>
      <c r="L40">
        <v>63.47</v>
      </c>
      <c r="M40">
        <v>64.7</v>
      </c>
      <c r="N40">
        <v>67.099999999999994</v>
      </c>
      <c r="O40">
        <v>66.349999999999994</v>
      </c>
      <c r="P40">
        <v>67.069999999999993</v>
      </c>
      <c r="Q40">
        <v>69.05</v>
      </c>
      <c r="R40">
        <v>66.61</v>
      </c>
      <c r="S40">
        <v>69.12</v>
      </c>
      <c r="T40">
        <v>67.930000000000007</v>
      </c>
      <c r="U40">
        <v>67.92</v>
      </c>
      <c r="V40">
        <v>67.48</v>
      </c>
      <c r="W40">
        <v>68.02</v>
      </c>
      <c r="X40">
        <v>67.39</v>
      </c>
      <c r="Y40">
        <v>66.31</v>
      </c>
      <c r="Z40">
        <v>65.41</v>
      </c>
      <c r="AA40">
        <v>63.99</v>
      </c>
      <c r="AB40">
        <v>65.67</v>
      </c>
      <c r="AC40">
        <v>62.46</v>
      </c>
      <c r="AD40">
        <v>64.81</v>
      </c>
      <c r="AE40">
        <v>68.400000000000006</v>
      </c>
      <c r="AF40">
        <v>66.489999999999995</v>
      </c>
      <c r="AG40">
        <v>65.260000000000005</v>
      </c>
      <c r="AH40">
        <v>65.540000000000006</v>
      </c>
      <c r="AI40">
        <v>63.21</v>
      </c>
      <c r="AJ40">
        <v>59.96</v>
      </c>
      <c r="AK40">
        <v>60.17</v>
      </c>
      <c r="AL40">
        <v>58.22</v>
      </c>
      <c r="AM40">
        <v>57.94</v>
      </c>
      <c r="AN40">
        <v>57.56</v>
      </c>
      <c r="AO40">
        <v>57.32</v>
      </c>
      <c r="AP40">
        <v>57.69</v>
      </c>
      <c r="AQ40">
        <v>60.42</v>
      </c>
      <c r="AR40">
        <v>66.12</v>
      </c>
      <c r="AS40">
        <v>69.92</v>
      </c>
      <c r="AT40">
        <v>71.88</v>
      </c>
      <c r="AU40">
        <v>73.14</v>
      </c>
      <c r="AV40">
        <v>72.989999999999995</v>
      </c>
      <c r="AW40">
        <v>74.849999999999994</v>
      </c>
      <c r="AX40">
        <v>74.540000000000006</v>
      </c>
      <c r="AY40">
        <v>71.760000000000005</v>
      </c>
      <c r="AZ40">
        <v>70.55</v>
      </c>
      <c r="BA40">
        <v>72.28</v>
      </c>
      <c r="BB40">
        <v>73</v>
      </c>
      <c r="BC40">
        <v>73.38</v>
      </c>
      <c r="BD40">
        <v>71.05</v>
      </c>
      <c r="BE40">
        <v>70.680000000000007</v>
      </c>
      <c r="BF40">
        <v>72</v>
      </c>
      <c r="BG40">
        <v>73.19</v>
      </c>
      <c r="BH40">
        <v>67.959999999999994</v>
      </c>
      <c r="BI40">
        <v>65.290000000000006</v>
      </c>
      <c r="BJ40">
        <v>69.58</v>
      </c>
      <c r="BK40">
        <v>70.239999999999995</v>
      </c>
      <c r="BL40">
        <v>69.89</v>
      </c>
      <c r="BM40">
        <v>69.97</v>
      </c>
      <c r="BN40">
        <v>71.03</v>
      </c>
      <c r="BO40">
        <v>70.84</v>
      </c>
      <c r="BP40">
        <v>70.069999999999993</v>
      </c>
      <c r="BQ40">
        <v>67.510000000000005</v>
      </c>
      <c r="BR40">
        <v>69.7</v>
      </c>
      <c r="BS40">
        <v>71.239999999999995</v>
      </c>
      <c r="BT40">
        <v>68.319999999999993</v>
      </c>
      <c r="BU40">
        <v>67.37</v>
      </c>
      <c r="BV40">
        <v>68.489999999999995</v>
      </c>
      <c r="BW40">
        <v>69.44</v>
      </c>
      <c r="BX40">
        <v>72.77</v>
      </c>
      <c r="BY40">
        <v>71.56</v>
      </c>
      <c r="BZ40">
        <v>69.66</v>
      </c>
      <c r="CA40">
        <v>67.77</v>
      </c>
      <c r="CB40">
        <v>67.11</v>
      </c>
      <c r="CC40">
        <v>67.400000000000006</v>
      </c>
      <c r="CD40">
        <v>69.37</v>
      </c>
      <c r="CE40">
        <v>71.19</v>
      </c>
      <c r="CF40">
        <v>76.64</v>
      </c>
      <c r="CG40">
        <v>78.41</v>
      </c>
      <c r="CH40">
        <v>77.650000000000006</v>
      </c>
      <c r="CI40">
        <v>78.56</v>
      </c>
      <c r="CJ40">
        <v>78.010000000000005</v>
      </c>
      <c r="CK40">
        <v>78.08</v>
      </c>
      <c r="CL40">
        <v>80.400000000000006</v>
      </c>
      <c r="CM40">
        <v>78.849999999999994</v>
      </c>
      <c r="CN40">
        <v>77.81</v>
      </c>
      <c r="CO40">
        <v>81.63</v>
      </c>
      <c r="CP40">
        <v>80.92</v>
      </c>
      <c r="CQ40">
        <v>80.13</v>
      </c>
      <c r="CR40">
        <v>78.959999999999994</v>
      </c>
      <c r="CS40">
        <v>81.98</v>
      </c>
      <c r="CT40">
        <v>80.66</v>
      </c>
      <c r="CU40">
        <v>77.099999999999994</v>
      </c>
      <c r="CV40">
        <v>76.45</v>
      </c>
      <c r="CW40">
        <v>78.290000000000006</v>
      </c>
      <c r="CX40">
        <v>80.87</v>
      </c>
      <c r="CY40">
        <v>76.94</v>
      </c>
      <c r="CZ40">
        <v>79.87</v>
      </c>
      <c r="DA40">
        <v>81.430000000000007</v>
      </c>
      <c r="DB40">
        <v>82.01</v>
      </c>
      <c r="DC40">
        <v>82.81</v>
      </c>
      <c r="DD40">
        <v>83.66</v>
      </c>
      <c r="DE40">
        <v>84.18</v>
      </c>
      <c r="DF40">
        <v>83.8</v>
      </c>
      <c r="DG40">
        <v>85.23</v>
      </c>
      <c r="DH40">
        <v>85.48</v>
      </c>
      <c r="DI40">
        <v>86.28</v>
      </c>
      <c r="DJ40">
        <v>86.89</v>
      </c>
      <c r="DK40">
        <v>87.97</v>
      </c>
      <c r="DL40">
        <v>89.28</v>
      </c>
      <c r="DM40">
        <v>89.03</v>
      </c>
      <c r="DN40">
        <v>90.95</v>
      </c>
      <c r="DO40">
        <v>90.8</v>
      </c>
      <c r="DP40">
        <v>91.98</v>
      </c>
      <c r="DQ40">
        <v>91.79</v>
      </c>
      <c r="DR40">
        <v>91.1</v>
      </c>
      <c r="DS40">
        <v>90.92</v>
      </c>
      <c r="DT40">
        <v>92.07</v>
      </c>
      <c r="DU40">
        <v>93.84</v>
      </c>
      <c r="DV40">
        <v>94.66</v>
      </c>
      <c r="DW40">
        <v>94.1</v>
      </c>
      <c r="DX40">
        <v>94.82</v>
      </c>
      <c r="DY40">
        <v>96.1</v>
      </c>
      <c r="DZ40">
        <v>96</v>
      </c>
      <c r="EA40">
        <v>94.4</v>
      </c>
      <c r="EB40">
        <v>95.93</v>
      </c>
      <c r="EC40">
        <v>91.45</v>
      </c>
      <c r="ED40">
        <v>90.36</v>
      </c>
      <c r="EE40">
        <v>91.34</v>
      </c>
      <c r="EF40">
        <v>88.88</v>
      </c>
      <c r="EG40">
        <v>90.3</v>
      </c>
      <c r="EH40">
        <v>91.44</v>
      </c>
      <c r="EI40">
        <v>88.43</v>
      </c>
      <c r="EJ40">
        <v>89.24</v>
      </c>
      <c r="EK40">
        <v>88.35</v>
      </c>
      <c r="EL40">
        <v>88.6</v>
      </c>
      <c r="EM40">
        <v>90.54</v>
      </c>
      <c r="EN40">
        <v>92.01</v>
      </c>
      <c r="EO40">
        <v>92.09</v>
      </c>
      <c r="EP40">
        <v>92.69</v>
      </c>
      <c r="EQ40">
        <v>94.3</v>
      </c>
      <c r="ER40">
        <v>95.12</v>
      </c>
      <c r="ES40">
        <v>95.22</v>
      </c>
      <c r="ET40">
        <v>98.32</v>
      </c>
      <c r="EU40">
        <v>98.85</v>
      </c>
      <c r="EV40">
        <v>96.26</v>
      </c>
      <c r="EW40">
        <v>96.51</v>
      </c>
      <c r="EX40">
        <v>97.25</v>
      </c>
      <c r="EY40">
        <v>93.17</v>
      </c>
      <c r="EZ40">
        <v>95.54</v>
      </c>
      <c r="FA40">
        <v>97.35</v>
      </c>
      <c r="FB40">
        <v>94.58</v>
      </c>
      <c r="FC40">
        <v>93.45</v>
      </c>
      <c r="FD40">
        <v>96.44</v>
      </c>
      <c r="FE40">
        <v>90.73</v>
      </c>
      <c r="FF40">
        <v>92.3</v>
      </c>
      <c r="FG40">
        <v>91.72</v>
      </c>
      <c r="FH40">
        <v>88</v>
      </c>
      <c r="FI40">
        <v>82.86</v>
      </c>
      <c r="FJ40">
        <v>84.31</v>
      </c>
      <c r="FK40">
        <v>84.52</v>
      </c>
      <c r="FL40">
        <v>82.47</v>
      </c>
      <c r="FM40">
        <v>88.39</v>
      </c>
      <c r="FN40">
        <v>87.35</v>
      </c>
      <c r="FO40">
        <v>84.07</v>
      </c>
      <c r="FP40">
        <v>84.97</v>
      </c>
      <c r="FQ40">
        <v>86.47</v>
      </c>
      <c r="FR40">
        <v>87.97</v>
      </c>
      <c r="FS40">
        <v>86.52</v>
      </c>
      <c r="FT40" s="4">
        <v>92.02</v>
      </c>
      <c r="FU40">
        <v>3.011151450896396E-2</v>
      </c>
      <c r="FV40">
        <v>2.8878226704377417E-2</v>
      </c>
      <c r="FW40">
        <v>2.8886285845668155E-2</v>
      </c>
      <c r="FX40">
        <v>2.7269001449527323E-2</v>
      </c>
      <c r="FY40">
        <v>2.7626646931819192E-2</v>
      </c>
      <c r="FZ40">
        <v>2.7880684552646643E-2</v>
      </c>
      <c r="GA40">
        <v>2.8187986649072582E-2</v>
      </c>
      <c r="GB40">
        <v>2.7928996563261303E-2</v>
      </c>
      <c r="GC40">
        <v>2.791347407196082E-2</v>
      </c>
      <c r="GD40">
        <v>2.8016568492211343E-2</v>
      </c>
      <c r="GE40">
        <v>2.8218689022765826E-2</v>
      </c>
      <c r="GF40">
        <v>2.8783301260730101E-2</v>
      </c>
      <c r="GG40">
        <v>2.8833794066983953E-2</v>
      </c>
      <c r="GH40">
        <v>2.8826427513953826E-2</v>
      </c>
      <c r="GI40">
        <v>2.886490487375367E-2</v>
      </c>
      <c r="GJ40">
        <v>2.8893539007305513E-2</v>
      </c>
      <c r="GK40">
        <v>2.9668857075978518E-2</v>
      </c>
      <c r="GL40">
        <v>3.0032971364716495E-2</v>
      </c>
      <c r="GM40">
        <v>2.9713123204165588E-2</v>
      </c>
      <c r="GN40">
        <v>3.0166445653593943E-2</v>
      </c>
      <c r="GO40">
        <v>2.9488431174621871E-2</v>
      </c>
      <c r="GP40">
        <v>3.0042769253969724E-2</v>
      </c>
      <c r="GQ40">
        <v>3.0079515299008645E-2</v>
      </c>
      <c r="GR40">
        <v>2.9707132162531701E-2</v>
      </c>
      <c r="GS40">
        <v>2.9402418583538262E-2</v>
      </c>
      <c r="GT40">
        <v>2.8836278469884485E-2</v>
      </c>
      <c r="GU40">
        <v>2.8825601257963556E-2</v>
      </c>
      <c r="GV40">
        <v>2.91495426867397E-2</v>
      </c>
      <c r="GW40">
        <v>2.9564899512344745E-2</v>
      </c>
      <c r="GX40">
        <v>2.9294783386572647E-2</v>
      </c>
      <c r="GY40">
        <v>2.8732887492069349E-2</v>
      </c>
      <c r="GZ40">
        <v>2.8523447743759443E-2</v>
      </c>
      <c r="HA40">
        <v>2.8658004796796085E-2</v>
      </c>
      <c r="HB40">
        <v>2.9228584381808944E-2</v>
      </c>
      <c r="HC40">
        <v>2.8924296484632815E-2</v>
      </c>
      <c r="HD40">
        <v>2.8869710940667329E-2</v>
      </c>
      <c r="HE40">
        <v>2.8627756869339195E-2</v>
      </c>
      <c r="HF40">
        <v>2.8559640525173544E-2</v>
      </c>
      <c r="HG40">
        <v>2.883388319209633E-2</v>
      </c>
      <c r="HH40">
        <v>2.9260354286155799E-2</v>
      </c>
      <c r="HI40">
        <v>2.9130509368308345E-2</v>
      </c>
      <c r="HJ40">
        <v>3.172365089061837E-2</v>
      </c>
      <c r="HK40">
        <v>3.1874495080123987E-2</v>
      </c>
      <c r="HL40">
        <v>3.2805619169392647E-2</v>
      </c>
      <c r="HM40">
        <v>3.2936969817472461E-2</v>
      </c>
      <c r="HN40">
        <v>3.3742316778703055E-2</v>
      </c>
      <c r="HO40">
        <v>3.3626555573955504E-2</v>
      </c>
      <c r="HP40">
        <v>3.3116249298154064E-2</v>
      </c>
      <c r="HQ40">
        <v>3.3348473126409726E-2</v>
      </c>
      <c r="HR40">
        <v>3.4060336966167219E-2</v>
      </c>
      <c r="HS40">
        <v>3.4262394752818635E-2</v>
      </c>
      <c r="HT40">
        <v>3.4393939975872777E-2</v>
      </c>
      <c r="HU40">
        <v>3.4740572632415999E-2</v>
      </c>
      <c r="HV40">
        <v>3.6025583263464001E-2</v>
      </c>
      <c r="HW40">
        <v>3.6778979559097189E-2</v>
      </c>
      <c r="HX40">
        <v>3.6432797329598539E-2</v>
      </c>
      <c r="HY40">
        <v>3.6588693081935839E-2</v>
      </c>
      <c r="HZ40">
        <v>3.5904034788754709E-2</v>
      </c>
      <c r="IA40">
        <v>3.6001652199465252E-2</v>
      </c>
      <c r="IB40">
        <v>3.6755090143770909E-2</v>
      </c>
      <c r="IC40">
        <v>3.6543643366918975E-2</v>
      </c>
      <c r="ID40">
        <v>3.5140458576642893E-2</v>
      </c>
      <c r="IE40">
        <v>3.4842690220312861E-2</v>
      </c>
      <c r="IF40">
        <v>3.5440252123361937E-2</v>
      </c>
      <c r="IG40">
        <v>3.609392399840914E-2</v>
      </c>
      <c r="IH40">
        <v>3.5992424462348953E-2</v>
      </c>
      <c r="II40">
        <v>3.5168315158267398E-2</v>
      </c>
      <c r="IJ40">
        <v>3.4746836189524601E-2</v>
      </c>
      <c r="IK40">
        <v>3.4621025012153785E-2</v>
      </c>
      <c r="IL40">
        <v>3.4383336274035489E-2</v>
      </c>
      <c r="IM40">
        <v>3.4833929750565935E-2</v>
      </c>
      <c r="IN40">
        <v>3.5076762584731781E-2</v>
      </c>
      <c r="IO40">
        <v>3.5538860184213525E-2</v>
      </c>
      <c r="IP40">
        <v>3.5833771919563988E-2</v>
      </c>
      <c r="IQ40">
        <v>3.6061941058948249E-2</v>
      </c>
      <c r="IR40">
        <v>3.6057651875406549E-2</v>
      </c>
      <c r="IS40">
        <v>3.5816572215598329E-2</v>
      </c>
      <c r="IT40">
        <v>3.6211319385787047E-2</v>
      </c>
      <c r="IU40">
        <v>3.4915547551866162E-2</v>
      </c>
      <c r="IV40">
        <v>3.6474988092194724E-2</v>
      </c>
      <c r="IW40">
        <v>3.607492290349551E-2</v>
      </c>
      <c r="IX40">
        <v>3.8639242823393649E-2</v>
      </c>
      <c r="IY40">
        <v>3.9079147538859181E-2</v>
      </c>
      <c r="IZ40">
        <v>3.884971462140123E-2</v>
      </c>
      <c r="JA40">
        <v>3.8436584317163722E-2</v>
      </c>
      <c r="JB40">
        <v>3.9054621606734286E-2</v>
      </c>
      <c r="JC40">
        <v>3.8632497060445345E-2</v>
      </c>
      <c r="JD40">
        <v>3.8989598705978859E-2</v>
      </c>
      <c r="JE40">
        <v>3.8653947534517945E-2</v>
      </c>
      <c r="JF40">
        <v>3.9470958514003396E-2</v>
      </c>
      <c r="JG40">
        <v>4.0052834619722304E-2</v>
      </c>
      <c r="JH40">
        <v>4.0065754558162192E-2</v>
      </c>
      <c r="JI40">
        <v>3.9788807728185646E-2</v>
      </c>
      <c r="JJ40">
        <v>3.8019796743792932E-2</v>
      </c>
      <c r="JK40">
        <v>3.8849314201190074E-2</v>
      </c>
      <c r="JL40">
        <v>3.8395043007589551E-2</v>
      </c>
      <c r="JM40">
        <v>3.8267378118022312E-2</v>
      </c>
      <c r="JN40">
        <v>3.7214029782080819E-2</v>
      </c>
      <c r="JO40">
        <v>3.8217533898157671E-2</v>
      </c>
      <c r="JP40">
        <v>3.9006897543825018E-2</v>
      </c>
      <c r="JQ40">
        <v>3.7579051838809989E-2</v>
      </c>
      <c r="JR40">
        <v>3.6885462635257112E-2</v>
      </c>
      <c r="JS40">
        <v>3.6899409895517515E-2</v>
      </c>
      <c r="JT40">
        <v>3.7072355877651987E-2</v>
      </c>
      <c r="JU40">
        <v>3.7212549817750781E-2</v>
      </c>
      <c r="JV40">
        <v>3.7317199637407518E-2</v>
      </c>
      <c r="JW40">
        <v>3.7504992392235814E-2</v>
      </c>
      <c r="JX40">
        <v>3.7609353639636786E-2</v>
      </c>
      <c r="JY40">
        <v>3.8261615343430727E-2</v>
      </c>
      <c r="JZ40">
        <v>3.8695128314787601E-2</v>
      </c>
      <c r="KA40">
        <v>3.9033172404146027E-2</v>
      </c>
      <c r="KB40">
        <v>3.8853999806927331E-2</v>
      </c>
      <c r="KC40">
        <v>3.9358727293529447E-2</v>
      </c>
      <c r="KD40">
        <v>3.8881563480451048E-2</v>
      </c>
      <c r="KE40">
        <v>3.8663138058826443E-2</v>
      </c>
      <c r="KF40">
        <v>3.9054591904979924E-2</v>
      </c>
      <c r="KG40">
        <v>3.9087698126165457E-2</v>
      </c>
      <c r="KH40">
        <v>3.8964265256430715E-2</v>
      </c>
      <c r="KI40">
        <v>3.8739363124124834E-2</v>
      </c>
      <c r="KJ40">
        <v>3.8909283307395931E-2</v>
      </c>
      <c r="KK40">
        <v>3.8952884739016383E-2</v>
      </c>
      <c r="KL40">
        <v>3.8164557208579898E-2</v>
      </c>
      <c r="KM40">
        <v>3.7768134019290606E-2</v>
      </c>
      <c r="KN40">
        <v>3.8289065725653382E-2</v>
      </c>
      <c r="KO40">
        <v>3.8654817036010418E-2</v>
      </c>
      <c r="KP40">
        <v>3.9014394959342974E-2</v>
      </c>
      <c r="KQ40">
        <v>3.9403598696313429E-2</v>
      </c>
      <c r="KR40">
        <v>3.9505961445347154E-2</v>
      </c>
      <c r="KS40">
        <v>3.9270162482873454E-2</v>
      </c>
      <c r="KT40">
        <v>3.9937546892248404E-2</v>
      </c>
      <c r="KU40">
        <v>3.9262342934956188E-2</v>
      </c>
      <c r="KV40">
        <v>3.861476223952473E-2</v>
      </c>
      <c r="KW40">
        <v>3.8314152731709787E-2</v>
      </c>
      <c r="KX40">
        <v>3.8037884288590201E-2</v>
      </c>
      <c r="KY40">
        <v>3.8455422409025192E-2</v>
      </c>
      <c r="KZ40">
        <v>3.8394149536351979E-2</v>
      </c>
      <c r="LA40">
        <v>3.822320752042898E-2</v>
      </c>
      <c r="LB40">
        <v>3.8140062785107481E-2</v>
      </c>
      <c r="LC40">
        <v>3.7841286144804878E-2</v>
      </c>
      <c r="LD40">
        <v>3.7892827914190366E-2</v>
      </c>
      <c r="LE40">
        <v>3.8673978551918453E-2</v>
      </c>
      <c r="LF40">
        <v>3.8557873277300106E-2</v>
      </c>
      <c r="LG40">
        <v>3.8397660927301971E-2</v>
      </c>
      <c r="LH40">
        <v>3.806764273984263E-2</v>
      </c>
      <c r="LI40">
        <v>3.8629887185903884E-2</v>
      </c>
      <c r="LJ40">
        <v>3.8836803298117478E-2</v>
      </c>
      <c r="LK40">
        <v>3.890060972678204E-2</v>
      </c>
      <c r="LL40">
        <v>3.9662302617122148E-2</v>
      </c>
      <c r="LM40">
        <v>3.9461870997724455E-2</v>
      </c>
      <c r="LN40">
        <v>3.9514962032466239E-2</v>
      </c>
      <c r="LO40">
        <v>4.0134331031304454E-2</v>
      </c>
      <c r="LP40">
        <v>4.0062005069396167E-2</v>
      </c>
      <c r="LQ40">
        <v>3.8957227622321476E-2</v>
      </c>
      <c r="LR40">
        <v>3.9250938935241071E-2</v>
      </c>
      <c r="LS40">
        <v>4.0373810704456829E-2</v>
      </c>
      <c r="LT40">
        <v>3.9313730231556092E-2</v>
      </c>
      <c r="LU40">
        <v>3.9387132343467753E-2</v>
      </c>
      <c r="LV40">
        <v>3.9527407852579757E-2</v>
      </c>
      <c r="LW40">
        <v>3.7212809878669165E-2</v>
      </c>
      <c r="LX40">
        <v>3.7489269990079649E-2</v>
      </c>
      <c r="LY40">
        <v>3.7281931496325145E-2</v>
      </c>
      <c r="LZ40">
        <v>3.7015084363099943E-2</v>
      </c>
      <c r="MA40">
        <v>3.6924467079958813E-2</v>
      </c>
      <c r="MB40">
        <v>3.6473507655037471E-2</v>
      </c>
      <c r="MC40">
        <v>3.6438612802591315E-2</v>
      </c>
      <c r="MD40">
        <v>3.67250201983602E-2</v>
      </c>
      <c r="ME40">
        <v>3.8207901034799416E-2</v>
      </c>
      <c r="MF40">
        <v>3.7527669434412061E-2</v>
      </c>
      <c r="MG40">
        <v>3.7593903466079562E-2</v>
      </c>
      <c r="MH40">
        <v>3.7240282187307044E-2</v>
      </c>
      <c r="MI40">
        <v>3.7342319805490451E-2</v>
      </c>
      <c r="MJ40">
        <v>3.7616673414106766E-2</v>
      </c>
      <c r="MK40">
        <v>3.652104258434561E-2</v>
      </c>
      <c r="ML40">
        <v>3.8553613607054768E-2</v>
      </c>
      <c r="MN40" s="6">
        <f t="shared" si="0"/>
        <v>3.5423606867497431E-2</v>
      </c>
      <c r="MO40" s="8">
        <f>SUM(MN38:MN40)</f>
        <v>6.2874959428020349E-2</v>
      </c>
    </row>
    <row r="41" spans="1:353" x14ac:dyDescent="0.2">
      <c r="A41" t="s">
        <v>19</v>
      </c>
      <c r="B41" t="s">
        <v>22</v>
      </c>
      <c r="C41">
        <v>89.7864</v>
      </c>
      <c r="D41">
        <v>88.289900000000003</v>
      </c>
      <c r="E41">
        <v>92.221400000000003</v>
      </c>
      <c r="F41">
        <v>97.268600000000006</v>
      </c>
      <c r="G41">
        <v>99.172300000000007</v>
      </c>
      <c r="H41">
        <v>99.349400000000003</v>
      </c>
      <c r="I41">
        <v>102.6699</v>
      </c>
      <c r="J41">
        <v>102.5814</v>
      </c>
      <c r="K41">
        <v>104.5737</v>
      </c>
      <c r="L41">
        <v>105.0164</v>
      </c>
      <c r="M41">
        <v>106.83159999999999</v>
      </c>
      <c r="N41">
        <v>107.84990000000001</v>
      </c>
      <c r="O41">
        <v>106.38890000000001</v>
      </c>
      <c r="P41">
        <v>106.07899999999999</v>
      </c>
      <c r="Q41">
        <v>108.5583</v>
      </c>
      <c r="R41">
        <v>106.1233</v>
      </c>
      <c r="S41">
        <v>105.6362</v>
      </c>
      <c r="T41">
        <v>103.4226</v>
      </c>
      <c r="U41">
        <v>106.78740000000001</v>
      </c>
      <c r="V41">
        <v>103.8653</v>
      </c>
      <c r="W41">
        <v>104.9721</v>
      </c>
      <c r="X41">
        <v>103.8653</v>
      </c>
      <c r="Y41">
        <v>100.94329999999999</v>
      </c>
      <c r="Z41">
        <v>101.7402</v>
      </c>
      <c r="AA41">
        <v>100.2792</v>
      </c>
      <c r="AB41">
        <v>106.2118</v>
      </c>
      <c r="AC41">
        <v>101.0318</v>
      </c>
      <c r="AD41">
        <v>103.24550000000001</v>
      </c>
      <c r="AE41">
        <v>106.92019999999999</v>
      </c>
      <c r="AF41">
        <v>104.08669999999999</v>
      </c>
      <c r="AG41">
        <v>104.9721</v>
      </c>
      <c r="AH41">
        <v>106.7431</v>
      </c>
      <c r="AI41">
        <v>102.31570000000001</v>
      </c>
      <c r="AJ41">
        <v>94.745000000000005</v>
      </c>
      <c r="AK41">
        <v>95.320599999999999</v>
      </c>
      <c r="AL41">
        <v>92.796999999999997</v>
      </c>
      <c r="AM41">
        <v>92.885499999999993</v>
      </c>
      <c r="AN41">
        <v>91.468800000000002</v>
      </c>
      <c r="AO41">
        <v>92.044300000000007</v>
      </c>
      <c r="AP41">
        <v>93.549599999999998</v>
      </c>
      <c r="AQ41">
        <v>97.799899999999994</v>
      </c>
      <c r="AR41">
        <v>97.711299999999994</v>
      </c>
      <c r="AS41">
        <v>102.62569999999999</v>
      </c>
      <c r="AT41">
        <v>104.39660000000001</v>
      </c>
      <c r="AU41">
        <v>108.6468</v>
      </c>
      <c r="AV41">
        <v>105.9462</v>
      </c>
      <c r="AW41">
        <v>102.93559999999999</v>
      </c>
      <c r="AX41">
        <v>102.71420000000001</v>
      </c>
      <c r="AY41">
        <v>93.372500000000002</v>
      </c>
      <c r="AZ41">
        <v>91.158900000000003</v>
      </c>
      <c r="BA41">
        <v>92.752700000000004</v>
      </c>
      <c r="BB41">
        <v>92.0886</v>
      </c>
      <c r="BC41">
        <v>91.778700000000001</v>
      </c>
      <c r="BD41">
        <v>84.207899999999995</v>
      </c>
      <c r="BE41">
        <v>83.5261</v>
      </c>
      <c r="BF41">
        <v>85.341300000000004</v>
      </c>
      <c r="BG41">
        <v>84.3142</v>
      </c>
      <c r="BH41">
        <v>84.411600000000007</v>
      </c>
      <c r="BI41">
        <v>83.101100000000002</v>
      </c>
      <c r="BJ41">
        <v>84.243399999999994</v>
      </c>
      <c r="BK41">
        <v>84.942899999999995</v>
      </c>
      <c r="BL41">
        <v>86.394999999999996</v>
      </c>
      <c r="BM41">
        <v>87.944599999999994</v>
      </c>
      <c r="BN41">
        <v>86.793499999999995</v>
      </c>
      <c r="BO41">
        <v>86.882000000000005</v>
      </c>
      <c r="BP41">
        <v>85.881500000000003</v>
      </c>
      <c r="BQ41">
        <v>83.570400000000006</v>
      </c>
      <c r="BR41">
        <v>90.0077</v>
      </c>
      <c r="BS41">
        <v>92.885499999999993</v>
      </c>
      <c r="BT41">
        <v>87.661299999999997</v>
      </c>
      <c r="BU41">
        <v>84.526700000000005</v>
      </c>
      <c r="BV41">
        <v>85.190799999999996</v>
      </c>
      <c r="BW41">
        <v>86.040899999999993</v>
      </c>
      <c r="BX41">
        <v>86.536699999999996</v>
      </c>
      <c r="BY41">
        <v>84.322999999999993</v>
      </c>
      <c r="BZ41">
        <v>82.534400000000005</v>
      </c>
      <c r="CA41">
        <v>80.852000000000004</v>
      </c>
      <c r="CB41">
        <v>80.462400000000002</v>
      </c>
      <c r="CC41">
        <v>83.835999999999999</v>
      </c>
      <c r="CD41">
        <v>79.576899999999995</v>
      </c>
      <c r="CE41">
        <v>84.907499999999999</v>
      </c>
      <c r="CF41">
        <v>84.686099999999996</v>
      </c>
      <c r="CG41">
        <v>84.464699999999993</v>
      </c>
      <c r="CH41">
        <v>82.543300000000002</v>
      </c>
      <c r="CI41">
        <v>85.908000000000001</v>
      </c>
      <c r="CJ41">
        <v>87.0946</v>
      </c>
      <c r="CK41">
        <v>87.617000000000004</v>
      </c>
      <c r="CL41">
        <v>87.608099999999993</v>
      </c>
      <c r="CM41">
        <v>84.668400000000005</v>
      </c>
      <c r="CN41">
        <v>87.509100000000004</v>
      </c>
      <c r="CO41">
        <v>87.636399999999995</v>
      </c>
      <c r="CP41">
        <v>86.7727</v>
      </c>
      <c r="CQ41">
        <v>84.545500000000004</v>
      </c>
      <c r="CR41">
        <v>84.7</v>
      </c>
      <c r="CS41">
        <v>84.790899999999993</v>
      </c>
      <c r="CT41">
        <v>85.018199999999993</v>
      </c>
      <c r="CU41">
        <v>82.645499999999998</v>
      </c>
      <c r="CV41">
        <v>86.327299999999994</v>
      </c>
      <c r="CW41">
        <v>85.318200000000004</v>
      </c>
      <c r="CX41">
        <v>86.127300000000005</v>
      </c>
      <c r="CY41">
        <v>86.645499999999998</v>
      </c>
      <c r="CZ41">
        <v>94.545500000000004</v>
      </c>
      <c r="DA41">
        <v>96.409099999999995</v>
      </c>
      <c r="DB41">
        <v>95.636399999999995</v>
      </c>
      <c r="DC41">
        <v>96.045500000000004</v>
      </c>
      <c r="DD41">
        <v>96.409099999999995</v>
      </c>
      <c r="DE41">
        <v>95.409099999999995</v>
      </c>
      <c r="DF41">
        <v>93.681799999999996</v>
      </c>
      <c r="DG41">
        <v>92.954499999999996</v>
      </c>
      <c r="DH41">
        <v>91.7273</v>
      </c>
      <c r="DI41">
        <v>92.363600000000005</v>
      </c>
      <c r="DJ41">
        <v>95.2727</v>
      </c>
      <c r="DK41">
        <v>92.863600000000005</v>
      </c>
      <c r="DL41">
        <v>93.454499999999996</v>
      </c>
      <c r="DM41">
        <v>93</v>
      </c>
      <c r="DN41">
        <v>95.909099999999995</v>
      </c>
      <c r="DO41">
        <v>96.545500000000004</v>
      </c>
      <c r="DP41">
        <v>97.363600000000005</v>
      </c>
      <c r="DQ41">
        <v>99.318200000000004</v>
      </c>
      <c r="DR41">
        <v>97.7273</v>
      </c>
      <c r="DS41">
        <v>96.136399999999995</v>
      </c>
      <c r="DT41">
        <v>100.5455</v>
      </c>
      <c r="DU41">
        <v>104.6818</v>
      </c>
      <c r="DV41">
        <v>103.9091</v>
      </c>
      <c r="DW41">
        <v>100.7273</v>
      </c>
      <c r="DX41">
        <v>100.86360000000001</v>
      </c>
      <c r="DY41">
        <v>101</v>
      </c>
      <c r="DZ41">
        <v>99.818200000000004</v>
      </c>
      <c r="EA41">
        <v>99.818200000000004</v>
      </c>
      <c r="EB41">
        <v>101.36360000000001</v>
      </c>
      <c r="EC41">
        <v>98.363600000000005</v>
      </c>
      <c r="ED41">
        <v>97.636399999999995</v>
      </c>
      <c r="EE41">
        <v>99.454499999999996</v>
      </c>
      <c r="EF41">
        <v>96.409099999999995</v>
      </c>
      <c r="EG41">
        <v>95.454499999999996</v>
      </c>
      <c r="EH41">
        <v>96.318200000000004</v>
      </c>
      <c r="EI41">
        <v>93.5</v>
      </c>
      <c r="EJ41">
        <v>93.681799999999996</v>
      </c>
      <c r="EK41">
        <v>93.7273</v>
      </c>
      <c r="EL41">
        <v>93.590900000000005</v>
      </c>
      <c r="EM41">
        <v>93.909099999999995</v>
      </c>
      <c r="EN41">
        <v>96.2727</v>
      </c>
      <c r="EO41">
        <v>99.7727</v>
      </c>
      <c r="EP41">
        <v>102.5909</v>
      </c>
      <c r="EQ41">
        <v>104.25</v>
      </c>
      <c r="ER41">
        <v>104.4</v>
      </c>
      <c r="ES41">
        <v>104.95</v>
      </c>
      <c r="ET41">
        <v>109.2</v>
      </c>
      <c r="EU41">
        <v>111.45</v>
      </c>
      <c r="EV41">
        <v>106.65</v>
      </c>
      <c r="EW41">
        <v>105.1</v>
      </c>
      <c r="EX41">
        <v>106.3</v>
      </c>
      <c r="EY41">
        <v>103.2</v>
      </c>
      <c r="EZ41">
        <v>107.85</v>
      </c>
      <c r="FA41">
        <v>108.4</v>
      </c>
      <c r="FB41">
        <v>106.55</v>
      </c>
      <c r="FC41">
        <v>105.05</v>
      </c>
      <c r="FD41">
        <v>108.6</v>
      </c>
      <c r="FE41">
        <v>107.8</v>
      </c>
      <c r="FF41">
        <v>109</v>
      </c>
      <c r="FG41">
        <v>108.85</v>
      </c>
      <c r="FH41">
        <v>104.45</v>
      </c>
      <c r="FI41">
        <v>97.94</v>
      </c>
      <c r="FJ41">
        <v>102</v>
      </c>
      <c r="FK41">
        <v>102.85</v>
      </c>
      <c r="FL41">
        <v>99.62</v>
      </c>
      <c r="FM41">
        <v>103.3</v>
      </c>
      <c r="FN41">
        <v>101.65</v>
      </c>
      <c r="FO41">
        <v>99.24</v>
      </c>
      <c r="FP41">
        <v>99.48</v>
      </c>
      <c r="FQ41">
        <v>101.25</v>
      </c>
      <c r="FR41">
        <v>101.25</v>
      </c>
      <c r="FS41">
        <v>104.7</v>
      </c>
      <c r="FT41" s="4">
        <v>107.3</v>
      </c>
      <c r="FU41">
        <v>1.4706543996879276E-2</v>
      </c>
      <c r="FV41">
        <v>1.4817809157110323E-2</v>
      </c>
      <c r="FW41">
        <v>1.4670228807731459E-2</v>
      </c>
      <c r="FX41">
        <v>1.4627135782965036E-2</v>
      </c>
      <c r="FY41">
        <v>1.501238989345971E-2</v>
      </c>
      <c r="FZ41">
        <v>1.4833945400941651E-2</v>
      </c>
      <c r="GA41">
        <v>1.5122885410315959E-2</v>
      </c>
      <c r="GB41">
        <v>1.4912050958616852E-2</v>
      </c>
      <c r="GC41">
        <v>1.4731426128672821E-2</v>
      </c>
      <c r="GD41">
        <v>1.4701043819908064E-2</v>
      </c>
      <c r="GE41">
        <v>1.4778804627001242E-2</v>
      </c>
      <c r="GF41">
        <v>1.4673876245350805E-2</v>
      </c>
      <c r="GG41">
        <v>1.4664396879946818E-2</v>
      </c>
      <c r="GH41">
        <v>1.4461020976610362E-2</v>
      </c>
      <c r="GI41">
        <v>1.4393834458958898E-2</v>
      </c>
      <c r="GJ41">
        <v>1.4613096983661557E-2</v>
      </c>
      <c r="GK41">
        <v>1.4393952716069795E-2</v>
      </c>
      <c r="GL41">
        <v>1.4515177584904811E-2</v>
      </c>
      <c r="GM41">
        <v>1.4829989849031998E-2</v>
      </c>
      <c r="GN41">
        <v>1.4680701009991333E-2</v>
      </c>
      <c r="GO41">
        <v>1.4388521538464651E-2</v>
      </c>
      <c r="GP41">
        <v>1.4640038906508892E-2</v>
      </c>
      <c r="GQ41">
        <v>1.447759920422669E-2</v>
      </c>
      <c r="GR41">
        <v>1.4609535615010856E-2</v>
      </c>
      <c r="GS41">
        <v>1.4570781312211992E-2</v>
      </c>
      <c r="GT41">
        <v>1.47484369901565E-2</v>
      </c>
      <c r="GU41">
        <v>1.4744685681722811E-2</v>
      </c>
      <c r="GV41">
        <v>1.4685839552299972E-2</v>
      </c>
      <c r="GW41">
        <v>1.461564517107215E-2</v>
      </c>
      <c r="GX41">
        <v>1.4503309698892946E-2</v>
      </c>
      <c r="GY41">
        <v>1.4616520881546786E-2</v>
      </c>
      <c r="GZ41">
        <v>1.4691742790901812E-2</v>
      </c>
      <c r="HA41">
        <v>1.4670421747427307E-2</v>
      </c>
      <c r="HB41">
        <v>1.4606380717320493E-2</v>
      </c>
      <c r="HC41">
        <v>1.4491379138617914E-2</v>
      </c>
      <c r="HD41">
        <v>1.4552725224027946E-2</v>
      </c>
      <c r="HE41">
        <v>1.4515522710010824E-2</v>
      </c>
      <c r="HF41">
        <v>1.4354261707503719E-2</v>
      </c>
      <c r="HG41">
        <v>1.4644339187960318E-2</v>
      </c>
      <c r="HH41">
        <v>1.5007104380594933E-2</v>
      </c>
      <c r="HI41">
        <v>1.4913572694554516E-2</v>
      </c>
      <c r="HJ41">
        <v>1.4827605934104052E-2</v>
      </c>
      <c r="HK41">
        <v>1.4797009537132052E-2</v>
      </c>
      <c r="HL41">
        <v>1.506962524603676E-2</v>
      </c>
      <c r="HM41">
        <v>1.5474675556494752E-2</v>
      </c>
      <c r="HN41">
        <v>1.5491920465432534E-2</v>
      </c>
      <c r="HO41">
        <v>1.4627311809461221E-2</v>
      </c>
      <c r="HP41">
        <v>1.4434129003596948E-2</v>
      </c>
      <c r="HQ41">
        <v>1.3725268558022141E-2</v>
      </c>
      <c r="HR41">
        <v>1.392290125201678E-2</v>
      </c>
      <c r="HS41">
        <v>1.3909287247762751E-2</v>
      </c>
      <c r="HT41">
        <v>1.3725990192668406E-2</v>
      </c>
      <c r="HU41">
        <v>1.3746113070180139E-2</v>
      </c>
      <c r="HV41">
        <v>1.3507610231506709E-2</v>
      </c>
      <c r="HW41">
        <v>1.3751211368602167E-2</v>
      </c>
      <c r="HX41">
        <v>1.3662648482443323E-2</v>
      </c>
      <c r="HY41">
        <v>1.333556721767243E-2</v>
      </c>
      <c r="HZ41">
        <v>1.4111802633043737E-2</v>
      </c>
      <c r="IA41">
        <v>1.4500167251327127E-2</v>
      </c>
      <c r="IB41">
        <v>1.408184078851198E-2</v>
      </c>
      <c r="IC41">
        <v>1.3984434227462508E-2</v>
      </c>
      <c r="ID41">
        <v>1.3745951913476759E-2</v>
      </c>
      <c r="IE41">
        <v>1.3858071920131963E-2</v>
      </c>
      <c r="IF41">
        <v>1.3703642403915264E-2</v>
      </c>
      <c r="IG41">
        <v>1.4008098402262734E-2</v>
      </c>
      <c r="IH41">
        <v>1.3959582596913727E-2</v>
      </c>
      <c r="II41">
        <v>1.3776210263195794E-2</v>
      </c>
      <c r="IJ41">
        <v>1.4205406687785707E-2</v>
      </c>
      <c r="IK41">
        <v>1.429076418776911E-2</v>
      </c>
      <c r="IL41">
        <v>1.3966885818263596E-2</v>
      </c>
      <c r="IM41">
        <v>1.3836344198764483E-2</v>
      </c>
      <c r="IN41">
        <v>1.3812635532837E-2</v>
      </c>
      <c r="IO41">
        <v>1.3940881832614833E-2</v>
      </c>
      <c r="IP41">
        <v>1.3491628692023333E-2</v>
      </c>
      <c r="IQ41">
        <v>1.3453916158996848E-2</v>
      </c>
      <c r="IR41">
        <v>1.3526108604228737E-2</v>
      </c>
      <c r="IS41">
        <v>1.3571259839008558E-2</v>
      </c>
      <c r="IT41">
        <v>1.378900587648838E-2</v>
      </c>
      <c r="IU41">
        <v>1.3793433128636819E-2</v>
      </c>
      <c r="IV41">
        <v>1.3292301617922827E-2</v>
      </c>
      <c r="IW41">
        <v>1.3668541597816244E-2</v>
      </c>
      <c r="IX41">
        <v>1.3563599281659712E-2</v>
      </c>
      <c r="IY41">
        <v>1.3373299716619862E-2</v>
      </c>
      <c r="IZ41">
        <v>1.3120392844488417E-2</v>
      </c>
      <c r="JA41">
        <v>1.3353513778534592E-2</v>
      </c>
      <c r="JB41">
        <v>1.385262327343883E-2</v>
      </c>
      <c r="JC41">
        <v>1.3772728699908266E-2</v>
      </c>
      <c r="JD41">
        <v>1.3497570870710678E-2</v>
      </c>
      <c r="JE41">
        <v>1.3186579162095372E-2</v>
      </c>
      <c r="JF41">
        <v>1.3736972567659985E-2</v>
      </c>
      <c r="JG41">
        <v>1.3306491040962647E-2</v>
      </c>
      <c r="JH41">
        <v>1.3295238095907637E-2</v>
      </c>
      <c r="JI41">
        <v>1.2991276790598359E-2</v>
      </c>
      <c r="JJ41">
        <v>1.4198771417681263E-2</v>
      </c>
      <c r="JK41">
        <v>1.3989087735992988E-2</v>
      </c>
      <c r="JL41">
        <v>1.4089434188188954E-2</v>
      </c>
      <c r="JM41">
        <v>1.4280987771188507E-2</v>
      </c>
      <c r="JN41">
        <v>1.4629924177406252E-2</v>
      </c>
      <c r="JO41">
        <v>1.4499824874380222E-2</v>
      </c>
      <c r="JP41">
        <v>1.4463104905112264E-2</v>
      </c>
      <c r="JQ41">
        <v>1.4733515538391142E-2</v>
      </c>
      <c r="JR41">
        <v>1.5201244715143409E-2</v>
      </c>
      <c r="JS41">
        <v>1.5209988662880997E-2</v>
      </c>
      <c r="JT41">
        <v>1.505159309236416E-2</v>
      </c>
      <c r="JU41">
        <v>1.5026559030976524E-2</v>
      </c>
      <c r="JV41">
        <v>1.4973931992242085E-2</v>
      </c>
      <c r="JW41">
        <v>1.4801188904272452E-2</v>
      </c>
      <c r="JX41">
        <v>1.4639751998094218E-2</v>
      </c>
      <c r="JY41">
        <v>1.4530075603032617E-2</v>
      </c>
      <c r="JZ41">
        <v>1.4459138271501134E-2</v>
      </c>
      <c r="KA41">
        <v>1.4550455471118799E-2</v>
      </c>
      <c r="KB41">
        <v>1.4834961810031981E-2</v>
      </c>
      <c r="KC41">
        <v>1.4467849865876294E-2</v>
      </c>
      <c r="KD41">
        <v>1.4172347087331597E-2</v>
      </c>
      <c r="KE41">
        <v>1.4064264238821313E-2</v>
      </c>
      <c r="KF41">
        <v>1.4341763553697562E-2</v>
      </c>
      <c r="KG41">
        <v>1.4473035421891574E-2</v>
      </c>
      <c r="KH41">
        <v>1.4362930247087792E-2</v>
      </c>
      <c r="KI41">
        <v>1.4604361229217514E-2</v>
      </c>
      <c r="KJ41">
        <v>1.4542777992556015E-2</v>
      </c>
      <c r="KK41">
        <v>1.4350422035581466E-2</v>
      </c>
      <c r="KL41">
        <v>1.4521161067914391E-2</v>
      </c>
      <c r="KM41">
        <v>1.4679299476932795E-2</v>
      </c>
      <c r="KN41">
        <v>1.4643957917900201E-2</v>
      </c>
      <c r="KO41">
        <v>1.4420373443523982E-2</v>
      </c>
      <c r="KP41">
        <v>1.4463543500611209E-2</v>
      </c>
      <c r="KQ41">
        <v>1.4432753342593359E-2</v>
      </c>
      <c r="KR41">
        <v>1.4277742864622613E-2</v>
      </c>
      <c r="KS41">
        <v>1.4433074642261498E-2</v>
      </c>
      <c r="KT41">
        <v>1.4667881309488592E-2</v>
      </c>
      <c r="KU41">
        <v>1.4678623696350711E-2</v>
      </c>
      <c r="KV41">
        <v>1.4502648479194195E-2</v>
      </c>
      <c r="KW41">
        <v>1.4501726952001037E-2</v>
      </c>
      <c r="KX41">
        <v>1.4342584002397074E-2</v>
      </c>
      <c r="KY41">
        <v>1.4130688064773522E-2</v>
      </c>
      <c r="KZ41">
        <v>1.4058347008211194E-2</v>
      </c>
      <c r="LA41">
        <v>1.4048734258619558E-2</v>
      </c>
      <c r="LB41">
        <v>1.391794615991776E-2</v>
      </c>
      <c r="LC41">
        <v>1.3954797052267629E-2</v>
      </c>
      <c r="LD41">
        <v>1.3914096233940045E-2</v>
      </c>
      <c r="LE41">
        <v>1.3943895639969566E-2</v>
      </c>
      <c r="LF41">
        <v>1.402459933615794E-2</v>
      </c>
      <c r="LG41">
        <v>1.4461498315054012E-2</v>
      </c>
      <c r="LH41">
        <v>1.4646919585132588E-2</v>
      </c>
      <c r="LI41">
        <v>1.4880200429965218E-2</v>
      </c>
      <c r="LJ41">
        <v>1.4852279133264458E-2</v>
      </c>
      <c r="LK41">
        <v>1.49393480212614E-2</v>
      </c>
      <c r="LL41">
        <v>1.5348985031490391E-2</v>
      </c>
      <c r="LM41">
        <v>1.5502510777679552E-2</v>
      </c>
      <c r="LN41">
        <v>1.5260329153915991E-2</v>
      </c>
      <c r="LO41">
        <v>1.5234694807773045E-2</v>
      </c>
      <c r="LP41">
        <v>1.5263835107997861E-2</v>
      </c>
      <c r="LQ41">
        <v>1.5041078379542237E-2</v>
      </c>
      <c r="LR41">
        <v>1.5444444497275736E-2</v>
      </c>
      <c r="LS41">
        <v>1.5672533892621861E-2</v>
      </c>
      <c r="LT41">
        <v>1.5439902249810063E-2</v>
      </c>
      <c r="LU41">
        <v>1.5435377742089598E-2</v>
      </c>
      <c r="LV41">
        <v>1.5517333971628085E-2</v>
      </c>
      <c r="LW41">
        <v>1.5418111208994221E-2</v>
      </c>
      <c r="LX41">
        <v>1.5438412488748093E-2</v>
      </c>
      <c r="LY41">
        <v>1.542885335265602E-2</v>
      </c>
      <c r="LZ41">
        <v>1.5320585945036005E-2</v>
      </c>
      <c r="MA41">
        <v>1.5221130067522083E-2</v>
      </c>
      <c r="MB41">
        <v>1.5389202141123055E-2</v>
      </c>
      <c r="MC41">
        <v>1.5464081622553156E-2</v>
      </c>
      <c r="MD41">
        <v>1.5471416457111488E-2</v>
      </c>
      <c r="ME41">
        <v>1.5575058509129847E-2</v>
      </c>
      <c r="MF41">
        <v>1.523264732119357E-2</v>
      </c>
      <c r="MG41">
        <v>1.5478983918821198E-2</v>
      </c>
      <c r="MH41">
        <v>1.5207661614635437E-2</v>
      </c>
      <c r="MI41">
        <v>1.5251416658422537E-2</v>
      </c>
      <c r="MJ41">
        <v>1.5102911725859581E-2</v>
      </c>
      <c r="MK41">
        <v>1.5416762977966821E-2</v>
      </c>
      <c r="ML41">
        <v>1.5682035801576361E-2</v>
      </c>
      <c r="MN41" s="5">
        <f t="shared" si="0"/>
        <v>1.4481373920677243E-2</v>
      </c>
    </row>
    <row r="42" spans="1:353" x14ac:dyDescent="0.2">
      <c r="A42" t="s">
        <v>35</v>
      </c>
      <c r="B42" t="s">
        <v>22</v>
      </c>
      <c r="C42">
        <v>69.69</v>
      </c>
      <c r="D42">
        <v>68.12</v>
      </c>
      <c r="E42">
        <v>72.67</v>
      </c>
      <c r="F42">
        <v>76.83</v>
      </c>
      <c r="G42">
        <v>79.5</v>
      </c>
      <c r="H42">
        <v>80.900000000000006</v>
      </c>
      <c r="I42">
        <v>83.25</v>
      </c>
      <c r="J42">
        <v>83.49</v>
      </c>
      <c r="K42">
        <v>85.65</v>
      </c>
      <c r="L42">
        <v>88.17</v>
      </c>
      <c r="M42">
        <v>90.53</v>
      </c>
      <c r="N42">
        <v>92.33</v>
      </c>
      <c r="O42">
        <v>92.07</v>
      </c>
      <c r="P42">
        <v>92.64</v>
      </c>
      <c r="Q42">
        <v>96.72</v>
      </c>
      <c r="R42">
        <v>89.18</v>
      </c>
      <c r="S42">
        <v>91.39</v>
      </c>
      <c r="T42">
        <v>89.48</v>
      </c>
      <c r="U42">
        <v>88.35</v>
      </c>
      <c r="V42">
        <v>85.98</v>
      </c>
      <c r="W42">
        <v>87.9</v>
      </c>
      <c r="X42">
        <v>84.2</v>
      </c>
      <c r="Y42">
        <v>82.16</v>
      </c>
      <c r="Z42">
        <v>82.2</v>
      </c>
      <c r="AA42">
        <v>80.92</v>
      </c>
      <c r="AB42">
        <v>83.15</v>
      </c>
      <c r="AC42">
        <v>79.67</v>
      </c>
      <c r="AD42">
        <v>81.69</v>
      </c>
      <c r="AE42">
        <v>84.43</v>
      </c>
      <c r="AF42">
        <v>79.099999999999994</v>
      </c>
      <c r="AG42">
        <v>78.55</v>
      </c>
      <c r="AH42">
        <v>81.27</v>
      </c>
      <c r="AI42">
        <v>76.290000000000006</v>
      </c>
      <c r="AJ42">
        <v>69.260000000000005</v>
      </c>
      <c r="AK42">
        <v>71.88</v>
      </c>
      <c r="AL42">
        <v>69.59</v>
      </c>
      <c r="AM42">
        <v>69.7</v>
      </c>
      <c r="AN42">
        <v>67.319999999999993</v>
      </c>
      <c r="AO42">
        <v>67.64</v>
      </c>
      <c r="AP42">
        <v>66.709999999999994</v>
      </c>
      <c r="AQ42">
        <v>73.040000000000006</v>
      </c>
      <c r="AR42">
        <v>71.02</v>
      </c>
      <c r="AS42">
        <v>76.64</v>
      </c>
      <c r="AT42">
        <v>74.53</v>
      </c>
      <c r="AU42">
        <v>77.13</v>
      </c>
      <c r="AV42">
        <v>74.02</v>
      </c>
      <c r="AW42">
        <v>77.67</v>
      </c>
      <c r="AX42">
        <v>77.88</v>
      </c>
      <c r="AY42">
        <v>72.36</v>
      </c>
      <c r="AZ42">
        <v>68.86</v>
      </c>
      <c r="BA42">
        <v>70.22</v>
      </c>
      <c r="BB42">
        <v>70.95</v>
      </c>
      <c r="BC42">
        <v>70.72</v>
      </c>
      <c r="BD42">
        <v>63.68</v>
      </c>
      <c r="BE42">
        <v>61.81</v>
      </c>
      <c r="BF42">
        <v>62.94</v>
      </c>
      <c r="BG42">
        <v>61.1</v>
      </c>
      <c r="BH42">
        <v>59.4</v>
      </c>
      <c r="BI42">
        <v>57.85</v>
      </c>
      <c r="BJ42">
        <v>60.04</v>
      </c>
      <c r="BK42">
        <v>60.96</v>
      </c>
      <c r="BL42">
        <v>63.28</v>
      </c>
      <c r="BM42">
        <v>64.41</v>
      </c>
      <c r="BN42">
        <v>66.48</v>
      </c>
      <c r="BO42">
        <v>66.040000000000006</v>
      </c>
      <c r="BP42">
        <v>65.12</v>
      </c>
      <c r="BQ42">
        <v>63.09</v>
      </c>
      <c r="BR42">
        <v>68.260000000000005</v>
      </c>
      <c r="BS42">
        <v>70.930000000000007</v>
      </c>
      <c r="BT42">
        <v>72.150000000000006</v>
      </c>
      <c r="BU42">
        <v>68.400000000000006</v>
      </c>
      <c r="BV42">
        <v>67.73</v>
      </c>
      <c r="BW42">
        <v>67.290000000000006</v>
      </c>
      <c r="BX42">
        <v>69.92</v>
      </c>
      <c r="BY42">
        <v>68.349999999999994</v>
      </c>
      <c r="BZ42">
        <v>67.77</v>
      </c>
      <c r="CA42">
        <v>67.510000000000005</v>
      </c>
      <c r="CB42">
        <v>67.069999999999993</v>
      </c>
      <c r="CC42">
        <v>69.459999999999994</v>
      </c>
      <c r="CD42">
        <v>67.010000000000005</v>
      </c>
      <c r="CE42">
        <v>71.77</v>
      </c>
      <c r="CF42">
        <v>71.510000000000005</v>
      </c>
      <c r="CG42">
        <v>70.260000000000005</v>
      </c>
      <c r="CH42">
        <v>69.59</v>
      </c>
      <c r="CI42">
        <v>72.97</v>
      </c>
      <c r="CJ42">
        <v>72.14</v>
      </c>
      <c r="CK42">
        <v>72.64</v>
      </c>
      <c r="CL42">
        <v>73.099999999999994</v>
      </c>
      <c r="CM42">
        <v>72.58</v>
      </c>
      <c r="CN42">
        <v>70.3</v>
      </c>
      <c r="CO42">
        <v>73.31</v>
      </c>
      <c r="CP42">
        <v>76.11</v>
      </c>
      <c r="CQ42">
        <v>78.150000000000006</v>
      </c>
      <c r="CR42">
        <v>79.260000000000005</v>
      </c>
      <c r="CS42">
        <v>79.81</v>
      </c>
      <c r="CT42">
        <v>80.52</v>
      </c>
      <c r="CU42">
        <v>77.05</v>
      </c>
      <c r="CV42">
        <v>80.88</v>
      </c>
      <c r="CW42">
        <v>80.400000000000006</v>
      </c>
      <c r="CX42">
        <v>80.5</v>
      </c>
      <c r="CY42">
        <v>81.010000000000005</v>
      </c>
      <c r="CZ42">
        <v>85.38</v>
      </c>
      <c r="DA42">
        <v>87.72</v>
      </c>
      <c r="DB42">
        <v>87.45</v>
      </c>
      <c r="DC42">
        <v>88.31</v>
      </c>
      <c r="DD42">
        <v>87.52</v>
      </c>
      <c r="DE42">
        <v>89.06</v>
      </c>
      <c r="DF42">
        <v>89.92</v>
      </c>
      <c r="DG42">
        <v>91.18</v>
      </c>
      <c r="DH42">
        <v>89.07</v>
      </c>
      <c r="DI42">
        <v>88.55</v>
      </c>
      <c r="DJ42">
        <v>89.1</v>
      </c>
      <c r="DK42">
        <v>87.36</v>
      </c>
      <c r="DL42">
        <v>90.27</v>
      </c>
      <c r="DM42">
        <v>89.3</v>
      </c>
      <c r="DN42">
        <v>89.31</v>
      </c>
      <c r="DO42">
        <v>90.26</v>
      </c>
      <c r="DP42">
        <v>92.92</v>
      </c>
      <c r="DQ42">
        <v>93.27</v>
      </c>
      <c r="DR42">
        <v>90.77</v>
      </c>
      <c r="DS42">
        <v>88.77</v>
      </c>
      <c r="DT42">
        <v>89.46</v>
      </c>
      <c r="DU42">
        <v>90.14</v>
      </c>
      <c r="DV42">
        <v>89.56</v>
      </c>
      <c r="DW42">
        <v>85.74</v>
      </c>
      <c r="DX42">
        <v>83.86</v>
      </c>
      <c r="DY42">
        <v>85.31</v>
      </c>
      <c r="DZ42">
        <v>86.59</v>
      </c>
      <c r="EA42">
        <v>85.03</v>
      </c>
      <c r="EB42">
        <v>84.98</v>
      </c>
      <c r="EC42">
        <v>81.09</v>
      </c>
      <c r="ED42">
        <v>81.12</v>
      </c>
      <c r="EE42">
        <v>83.72</v>
      </c>
      <c r="EF42">
        <v>80.88</v>
      </c>
      <c r="EG42">
        <v>79.64</v>
      </c>
      <c r="EH42">
        <v>82.11</v>
      </c>
      <c r="EI42">
        <v>79.87</v>
      </c>
      <c r="EJ42">
        <v>81.400000000000006</v>
      </c>
      <c r="EK42">
        <v>82.3</v>
      </c>
      <c r="EL42">
        <v>82.44</v>
      </c>
      <c r="EM42">
        <v>84.4</v>
      </c>
      <c r="EN42">
        <v>86.2</v>
      </c>
      <c r="EO42">
        <v>88.34</v>
      </c>
      <c r="EP42">
        <v>90.04</v>
      </c>
      <c r="EQ42">
        <v>89.97</v>
      </c>
      <c r="ER42">
        <v>88.9</v>
      </c>
      <c r="ES42">
        <v>90.45</v>
      </c>
      <c r="ET42">
        <v>93.83</v>
      </c>
      <c r="EU42">
        <v>97.01</v>
      </c>
      <c r="EV42">
        <v>94.43</v>
      </c>
      <c r="EW42">
        <v>92.01</v>
      </c>
      <c r="EX42">
        <v>95.1</v>
      </c>
      <c r="EY42">
        <v>92.64</v>
      </c>
      <c r="EZ42">
        <v>94.08</v>
      </c>
      <c r="FA42">
        <v>93.67</v>
      </c>
      <c r="FB42">
        <v>93.51</v>
      </c>
      <c r="FC42">
        <v>91.74</v>
      </c>
      <c r="FD42">
        <v>94.85</v>
      </c>
      <c r="FE42">
        <v>94.87</v>
      </c>
      <c r="FF42">
        <v>97.67</v>
      </c>
      <c r="FG42">
        <v>95.29</v>
      </c>
      <c r="FH42">
        <v>90.39</v>
      </c>
      <c r="FI42">
        <v>84.83</v>
      </c>
      <c r="FJ42">
        <v>86.74</v>
      </c>
      <c r="FK42">
        <v>88.07</v>
      </c>
      <c r="FL42">
        <v>82.82</v>
      </c>
      <c r="FM42">
        <v>84.99</v>
      </c>
      <c r="FN42">
        <v>84.74</v>
      </c>
      <c r="FO42">
        <v>81.069999999999993</v>
      </c>
      <c r="FP42">
        <v>82.47</v>
      </c>
      <c r="FQ42">
        <v>83.99</v>
      </c>
      <c r="FR42">
        <v>84.12</v>
      </c>
      <c r="FS42">
        <v>86.69</v>
      </c>
      <c r="FT42" s="4">
        <v>86.07</v>
      </c>
      <c r="FU42">
        <v>2.6929310886180169E-2</v>
      </c>
      <c r="FV42">
        <v>2.6971327299495734E-2</v>
      </c>
      <c r="FW42">
        <v>2.7261094702350545E-2</v>
      </c>
      <c r="FX42">
        <v>2.7245853416340438E-2</v>
      </c>
      <c r="FY42">
        <v>2.8379813230504314E-2</v>
      </c>
      <c r="FZ42">
        <v>2.8485438143736896E-2</v>
      </c>
      <c r="GA42">
        <v>2.8908384203993755E-2</v>
      </c>
      <c r="GB42">
        <v>2.8612201292938264E-2</v>
      </c>
      <c r="GC42">
        <v>2.8444462967634306E-2</v>
      </c>
      <c r="GD42">
        <v>2.9097785623993282E-2</v>
      </c>
      <c r="GE42">
        <v>2.9520093550712972E-2</v>
      </c>
      <c r="GF42">
        <v>2.9611034129864978E-2</v>
      </c>
      <c r="GG42">
        <v>2.9913805430962385E-2</v>
      </c>
      <c r="GH42">
        <v>2.9768278455212176E-2</v>
      </c>
      <c r="GI42">
        <v>3.0228416100772246E-2</v>
      </c>
      <c r="GJ42">
        <v>2.8921541040866441E-2</v>
      </c>
      <c r="GK42">
        <v>2.9328403354323431E-2</v>
      </c>
      <c r="GL42">
        <v>2.9577081569707488E-2</v>
      </c>
      <c r="GM42">
        <v>2.8896805618488029E-2</v>
      </c>
      <c r="GN42">
        <v>2.8736850309433751E-2</v>
      </c>
      <c r="GO42">
        <v>2.8490270443466022E-2</v>
      </c>
      <c r="GP42">
        <v>2.8063979439465706E-2</v>
      </c>
      <c r="GQ42">
        <v>2.7864091825080352E-2</v>
      </c>
      <c r="GR42">
        <v>2.7911363513374473E-2</v>
      </c>
      <c r="GS42">
        <v>2.7798379285819474E-2</v>
      </c>
      <c r="GT42">
        <v>2.7297765854869521E-2</v>
      </c>
      <c r="GU42">
        <v>2.7489311858979192E-2</v>
      </c>
      <c r="GV42">
        <v>2.7469533021505347E-2</v>
      </c>
      <c r="GW42">
        <v>2.7284107437120432E-2</v>
      </c>
      <c r="GX42">
        <v>2.6055721155746073E-2</v>
      </c>
      <c r="GY42">
        <v>2.5856578059540197E-2</v>
      </c>
      <c r="GZ42">
        <v>2.6443473292710063E-2</v>
      </c>
      <c r="HA42">
        <v>2.5859518362496139E-2</v>
      </c>
      <c r="HB42">
        <v>2.524185694405584E-2</v>
      </c>
      <c r="HC42">
        <v>2.5833515944486501E-2</v>
      </c>
      <c r="HD42">
        <v>2.5799407196606016E-2</v>
      </c>
      <c r="HE42">
        <v>2.5747452381605997E-2</v>
      </c>
      <c r="HF42">
        <v>2.4972884871351672E-2</v>
      </c>
      <c r="HG42">
        <v>2.5438600100832459E-2</v>
      </c>
      <c r="HH42">
        <v>2.5296628228453303E-2</v>
      </c>
      <c r="HI42">
        <v>2.6328176361720808E-2</v>
      </c>
      <c r="HJ42">
        <v>2.5475554242717073E-2</v>
      </c>
      <c r="HK42">
        <v>2.6121014878545217E-2</v>
      </c>
      <c r="HL42">
        <v>2.543102987156234E-2</v>
      </c>
      <c r="HM42">
        <v>2.5968368983794819E-2</v>
      </c>
      <c r="HN42">
        <v>2.5583106081850677E-2</v>
      </c>
      <c r="HO42">
        <v>2.6087745002100766E-2</v>
      </c>
      <c r="HP42">
        <v>2.5868446827373413E-2</v>
      </c>
      <c r="HQ42">
        <v>2.5141126817207374E-2</v>
      </c>
      <c r="HR42">
        <v>2.4854875765868943E-2</v>
      </c>
      <c r="HS42">
        <v>2.4885882826240366E-2</v>
      </c>
      <c r="HT42">
        <v>2.4992179124291421E-2</v>
      </c>
      <c r="HU42">
        <v>2.5031920652623638E-2</v>
      </c>
      <c r="HV42">
        <v>2.4140299257422004E-2</v>
      </c>
      <c r="HW42">
        <v>2.4046647352951287E-2</v>
      </c>
      <c r="HX42">
        <v>2.3811097658994501E-2</v>
      </c>
      <c r="HY42">
        <v>2.2836472299566698E-2</v>
      </c>
      <c r="HZ42">
        <v>2.346221374893619E-2</v>
      </c>
      <c r="IA42">
        <v>2.3849088375257194E-2</v>
      </c>
      <c r="IB42">
        <v>2.3711902884841221E-2</v>
      </c>
      <c r="IC42">
        <v>2.371182360683096E-2</v>
      </c>
      <c r="ID42">
        <v>2.3787648412630126E-2</v>
      </c>
      <c r="IE42">
        <v>2.3979811294981803E-2</v>
      </c>
      <c r="IF42">
        <v>2.4799256190679245E-2</v>
      </c>
      <c r="IG42">
        <v>2.5156792512168964E-2</v>
      </c>
      <c r="IH42">
        <v>2.5008407218933205E-2</v>
      </c>
      <c r="II42">
        <v>2.457178113289878E-2</v>
      </c>
      <c r="IJ42">
        <v>2.5441424763104389E-2</v>
      </c>
      <c r="IK42">
        <v>2.5771436511969954E-2</v>
      </c>
      <c r="IL42">
        <v>2.7147456674720356E-2</v>
      </c>
      <c r="IM42">
        <v>2.6441414375797674E-2</v>
      </c>
      <c r="IN42">
        <v>2.593379472199505E-2</v>
      </c>
      <c r="IO42">
        <v>2.5747612665197917E-2</v>
      </c>
      <c r="IP42">
        <v>2.5741522265656458E-2</v>
      </c>
      <c r="IQ42">
        <v>2.5751939444748947E-2</v>
      </c>
      <c r="IR42">
        <v>2.6226728061483556E-2</v>
      </c>
      <c r="IS42">
        <v>2.6675176299258758E-2</v>
      </c>
      <c r="IT42">
        <v>2.7056902252156192E-2</v>
      </c>
      <c r="IU42">
        <v>2.6902113197980634E-2</v>
      </c>
      <c r="IV42">
        <v>2.6342424162968132E-2</v>
      </c>
      <c r="IW42">
        <v>2.7190802233552268E-2</v>
      </c>
      <c r="IX42">
        <v>2.6954578536234741E-2</v>
      </c>
      <c r="IY42">
        <v>2.6180288580780794E-2</v>
      </c>
      <c r="IZ42">
        <v>2.6030701113441735E-2</v>
      </c>
      <c r="JA42">
        <v>2.6691950737302968E-2</v>
      </c>
      <c r="JB42">
        <v>2.7001690232079816E-2</v>
      </c>
      <c r="JC42">
        <v>2.6870853879472668E-2</v>
      </c>
      <c r="JD42">
        <v>2.6503470703333431E-2</v>
      </c>
      <c r="JE42">
        <v>2.6601233494817342E-2</v>
      </c>
      <c r="JF42">
        <v>2.6661847428952994E-2</v>
      </c>
      <c r="JG42">
        <v>2.6893005248940484E-2</v>
      </c>
      <c r="JH42">
        <v>2.8174215380195839E-2</v>
      </c>
      <c r="JI42">
        <v>2.9012651516156913E-2</v>
      </c>
      <c r="JJ42">
        <v>2.8533127387326194E-2</v>
      </c>
      <c r="JK42">
        <v>2.8276484195365305E-2</v>
      </c>
      <c r="JL42">
        <v>2.8655854485072352E-2</v>
      </c>
      <c r="JM42">
        <v>2.8591676993114684E-2</v>
      </c>
      <c r="JN42">
        <v>2.9434930173930597E-2</v>
      </c>
      <c r="JO42">
        <v>2.9343037683235512E-2</v>
      </c>
      <c r="JP42">
        <v>2.9029697013744114E-2</v>
      </c>
      <c r="JQ42">
        <v>2.9581822346813023E-2</v>
      </c>
      <c r="JR42">
        <v>2.9479516562826755E-2</v>
      </c>
      <c r="JS42">
        <v>2.9718457578527029E-2</v>
      </c>
      <c r="JT42">
        <v>2.9555332096294976E-2</v>
      </c>
      <c r="JU42">
        <v>2.9669428806990021E-2</v>
      </c>
      <c r="JV42">
        <v>2.9187113763015311E-2</v>
      </c>
      <c r="JW42">
        <v>2.9665761940058575E-2</v>
      </c>
      <c r="JX42">
        <v>3.0171771182649642E-2</v>
      </c>
      <c r="JY42">
        <v>3.0602933384586781E-2</v>
      </c>
      <c r="JZ42">
        <v>3.0145041506523657E-2</v>
      </c>
      <c r="KA42">
        <v>2.9950559180055993E-2</v>
      </c>
      <c r="KB42">
        <v>2.9787653731260497E-2</v>
      </c>
      <c r="KC42">
        <v>2.9222121101820965E-2</v>
      </c>
      <c r="KD42">
        <v>2.9391763014229785E-2</v>
      </c>
      <c r="KE42">
        <v>2.8993780183209753E-2</v>
      </c>
      <c r="KF42">
        <v>2.8672274529362933E-2</v>
      </c>
      <c r="KG42">
        <v>2.9049738845190486E-2</v>
      </c>
      <c r="KH42">
        <v>2.9428961940746269E-2</v>
      </c>
      <c r="KI42">
        <v>2.9430100133613881E-2</v>
      </c>
      <c r="KJ42">
        <v>2.8984769168402803E-2</v>
      </c>
      <c r="KK42">
        <v>2.8434073051197991E-2</v>
      </c>
      <c r="KL42">
        <v>2.772449440301307E-2</v>
      </c>
      <c r="KM42">
        <v>2.7123625498580019E-2</v>
      </c>
      <c r="KN42">
        <v>2.7084137531118869E-2</v>
      </c>
      <c r="KO42">
        <v>2.6332381225582208E-2</v>
      </c>
      <c r="KP42">
        <v>2.5797192208804158E-2</v>
      </c>
      <c r="KQ42">
        <v>2.6152011459695059E-2</v>
      </c>
      <c r="KR42">
        <v>2.6641078264539975E-2</v>
      </c>
      <c r="KS42">
        <v>2.6445728753922915E-2</v>
      </c>
      <c r="KT42">
        <v>2.6450648479975761E-2</v>
      </c>
      <c r="KU42">
        <v>2.6028698861986381E-2</v>
      </c>
      <c r="KV42">
        <v>2.5917776538493059E-2</v>
      </c>
      <c r="KW42">
        <v>2.6255487999721775E-2</v>
      </c>
      <c r="KX42">
        <v>2.5878917484971384E-2</v>
      </c>
      <c r="KY42">
        <v>2.5356759027304086E-2</v>
      </c>
      <c r="KZ42">
        <v>2.5776119885283492E-2</v>
      </c>
      <c r="LA42">
        <v>2.581094134754271E-2</v>
      </c>
      <c r="LB42">
        <v>2.6009913215172979E-2</v>
      </c>
      <c r="LC42">
        <v>2.6354320690557327E-2</v>
      </c>
      <c r="LD42">
        <v>2.6360517687424152E-2</v>
      </c>
      <c r="LE42">
        <v>2.6953394306200279E-2</v>
      </c>
      <c r="LF42">
        <v>2.7007100652803897E-2</v>
      </c>
      <c r="LG42">
        <v>2.7538631036926723E-2</v>
      </c>
      <c r="LH42">
        <v>2.7647205794306455E-2</v>
      </c>
      <c r="LI42">
        <v>2.7555108396720495E-2</v>
      </c>
      <c r="LJ42">
        <v>2.7137263461500381E-2</v>
      </c>
      <c r="LK42">
        <v>2.7626728440354829E-2</v>
      </c>
      <c r="LL42">
        <v>2.8298956818986122E-2</v>
      </c>
      <c r="LM42">
        <v>2.8954105977966452E-2</v>
      </c>
      <c r="LN42">
        <v>2.8981333035190567E-2</v>
      </c>
      <c r="LO42">
        <v>2.8606939648001522E-2</v>
      </c>
      <c r="LP42">
        <v>2.9289789110595692E-2</v>
      </c>
      <c r="LQ42">
        <v>2.896030624105948E-2</v>
      </c>
      <c r="LR42">
        <v>2.8897134418072627E-2</v>
      </c>
      <c r="LS42">
        <v>2.9044035777231102E-2</v>
      </c>
      <c r="LT42">
        <v>2.9060003132070637E-2</v>
      </c>
      <c r="LU42">
        <v>2.8908559306164299E-2</v>
      </c>
      <c r="LV42">
        <v>2.9065053362271328E-2</v>
      </c>
      <c r="LW42">
        <v>2.9091298733638304E-2</v>
      </c>
      <c r="LX42">
        <v>2.9659179103997409E-2</v>
      </c>
      <c r="LY42">
        <v>2.895838523317093E-2</v>
      </c>
      <c r="LZ42">
        <v>2.8425565544258763E-2</v>
      </c>
      <c r="MA42">
        <v>2.8262555633390141E-2</v>
      </c>
      <c r="MB42">
        <v>2.8055015703095137E-2</v>
      </c>
      <c r="MC42">
        <v>2.8387228883337973E-2</v>
      </c>
      <c r="MD42">
        <v>2.7573629205052869E-2</v>
      </c>
      <c r="ME42">
        <v>2.7466955998156156E-2</v>
      </c>
      <c r="MF42">
        <v>2.7218851801528426E-2</v>
      </c>
      <c r="MG42">
        <v>2.7103738822860584E-2</v>
      </c>
      <c r="MH42">
        <v>2.7023151479918697E-2</v>
      </c>
      <c r="MI42">
        <v>2.7117901099000086E-2</v>
      </c>
      <c r="MJ42">
        <v>2.6892904823525542E-2</v>
      </c>
      <c r="MK42">
        <v>2.7358250103326005E-2</v>
      </c>
      <c r="ML42">
        <v>2.6960461417936905E-2</v>
      </c>
      <c r="MN42" s="5">
        <f t="shared" si="0"/>
        <v>2.7259871146297902E-2</v>
      </c>
    </row>
    <row r="43" spans="1:353" x14ac:dyDescent="0.2">
      <c r="A43" t="s">
        <v>54</v>
      </c>
      <c r="B43" t="s">
        <v>22</v>
      </c>
      <c r="C43">
        <v>19.690000000000001</v>
      </c>
      <c r="D43">
        <v>19.48</v>
      </c>
      <c r="E43">
        <v>19.829999999999998</v>
      </c>
      <c r="F43">
        <v>22.35</v>
      </c>
      <c r="G43">
        <v>21.315000000000001</v>
      </c>
      <c r="H43">
        <v>23.27</v>
      </c>
      <c r="I43">
        <v>24.6</v>
      </c>
      <c r="J43">
        <v>24.83</v>
      </c>
      <c r="K43">
        <v>25.315000000000001</v>
      </c>
      <c r="L43">
        <v>24.94</v>
      </c>
      <c r="M43">
        <v>25.45</v>
      </c>
      <c r="N43">
        <v>25.614999999999998</v>
      </c>
      <c r="O43">
        <v>24.37</v>
      </c>
      <c r="P43">
        <v>24.01</v>
      </c>
      <c r="Q43">
        <v>24.835000000000001</v>
      </c>
      <c r="R43">
        <v>25.434999999999999</v>
      </c>
      <c r="S43">
        <v>26.55</v>
      </c>
      <c r="T43">
        <v>24.824999999999999</v>
      </c>
      <c r="U43">
        <v>25.93</v>
      </c>
      <c r="V43">
        <v>25.035</v>
      </c>
      <c r="W43">
        <v>25.74</v>
      </c>
      <c r="X43">
        <v>25.52</v>
      </c>
      <c r="Y43">
        <v>24.795000000000002</v>
      </c>
      <c r="Z43">
        <v>25.524999999999999</v>
      </c>
      <c r="AA43">
        <v>26.2</v>
      </c>
      <c r="AB43">
        <v>26.24</v>
      </c>
      <c r="AC43">
        <v>25.5</v>
      </c>
      <c r="AD43">
        <v>25.64</v>
      </c>
      <c r="AE43">
        <v>26.89</v>
      </c>
      <c r="AF43">
        <v>26.704999999999998</v>
      </c>
      <c r="AG43">
        <v>26.914999999999999</v>
      </c>
      <c r="AH43">
        <v>27.47</v>
      </c>
      <c r="AI43">
        <v>27.475000000000001</v>
      </c>
      <c r="AJ43">
        <v>25.045000000000002</v>
      </c>
      <c r="AK43">
        <v>26.215</v>
      </c>
      <c r="AL43">
        <v>25.32</v>
      </c>
      <c r="AM43">
        <v>26.11</v>
      </c>
      <c r="AN43">
        <v>25.75</v>
      </c>
      <c r="AO43">
        <v>24.65</v>
      </c>
      <c r="AP43">
        <v>23.085000000000001</v>
      </c>
      <c r="AQ43">
        <v>23.76</v>
      </c>
      <c r="AR43">
        <v>23.835000000000001</v>
      </c>
      <c r="AS43">
        <v>25.445</v>
      </c>
      <c r="AT43">
        <v>24.86</v>
      </c>
      <c r="AU43">
        <v>26.16</v>
      </c>
      <c r="AV43">
        <v>25.13</v>
      </c>
      <c r="AW43">
        <v>27.1</v>
      </c>
      <c r="AX43">
        <v>27.85</v>
      </c>
      <c r="AY43">
        <v>27.07</v>
      </c>
      <c r="AZ43">
        <v>26.125</v>
      </c>
      <c r="BA43">
        <v>26.24</v>
      </c>
      <c r="BB43">
        <v>26.445</v>
      </c>
      <c r="BC43">
        <v>26.7</v>
      </c>
      <c r="BD43">
        <v>24.64</v>
      </c>
      <c r="BE43">
        <v>23.21</v>
      </c>
      <c r="BF43">
        <v>24.46</v>
      </c>
      <c r="BG43">
        <v>24.28</v>
      </c>
      <c r="BH43">
        <v>22.99</v>
      </c>
      <c r="BI43">
        <v>21.655000000000001</v>
      </c>
      <c r="BJ43">
        <v>22.984999999999999</v>
      </c>
      <c r="BK43">
        <v>22.96</v>
      </c>
      <c r="BL43">
        <v>24.78</v>
      </c>
      <c r="BM43">
        <v>24.97</v>
      </c>
      <c r="BN43">
        <v>25.085000000000001</v>
      </c>
      <c r="BO43">
        <v>24.66</v>
      </c>
      <c r="BP43">
        <v>24.76</v>
      </c>
      <c r="BQ43">
        <v>25.07</v>
      </c>
      <c r="BR43">
        <v>25.664999999999999</v>
      </c>
      <c r="BS43">
        <v>25.285</v>
      </c>
      <c r="BT43">
        <v>25.37</v>
      </c>
      <c r="BU43">
        <v>24.864999999999998</v>
      </c>
      <c r="BV43">
        <v>25.73</v>
      </c>
      <c r="BW43">
        <v>26.45</v>
      </c>
      <c r="BX43">
        <v>27.4</v>
      </c>
      <c r="BY43">
        <v>26.32</v>
      </c>
      <c r="BZ43">
        <v>26.1</v>
      </c>
      <c r="CA43">
        <v>25.39</v>
      </c>
      <c r="CB43">
        <v>25.605</v>
      </c>
      <c r="CC43">
        <v>26.16</v>
      </c>
      <c r="CD43">
        <v>25.32</v>
      </c>
      <c r="CE43">
        <v>26.25</v>
      </c>
      <c r="CF43">
        <v>26.84</v>
      </c>
      <c r="CG43">
        <v>27.475000000000001</v>
      </c>
      <c r="CH43">
        <v>27.02</v>
      </c>
      <c r="CI43">
        <v>28.405000000000001</v>
      </c>
      <c r="CJ43">
        <v>28.97</v>
      </c>
      <c r="CK43">
        <v>29.85</v>
      </c>
      <c r="CL43">
        <v>30.495000000000001</v>
      </c>
      <c r="CM43">
        <v>29.01</v>
      </c>
      <c r="CN43">
        <v>29.36</v>
      </c>
      <c r="CO43">
        <v>30.074999999999999</v>
      </c>
      <c r="CP43">
        <v>29.765000000000001</v>
      </c>
      <c r="CQ43">
        <v>29.65</v>
      </c>
      <c r="CR43">
        <v>29.68</v>
      </c>
      <c r="CS43">
        <v>30.36</v>
      </c>
      <c r="CT43">
        <v>29.695</v>
      </c>
      <c r="CU43">
        <v>28.785</v>
      </c>
      <c r="CV43">
        <v>31.965</v>
      </c>
      <c r="CW43">
        <v>31.84</v>
      </c>
      <c r="CX43">
        <v>31.92</v>
      </c>
      <c r="CY43">
        <v>30.645</v>
      </c>
      <c r="CZ43">
        <v>32.35</v>
      </c>
      <c r="DA43">
        <v>32.14</v>
      </c>
      <c r="DB43">
        <v>32.1</v>
      </c>
      <c r="DC43">
        <v>32.954999999999998</v>
      </c>
      <c r="DD43">
        <v>32.28</v>
      </c>
      <c r="DE43">
        <v>33.119999999999997</v>
      </c>
      <c r="DF43">
        <v>32.734999999999999</v>
      </c>
      <c r="DG43">
        <v>33.35</v>
      </c>
      <c r="DH43">
        <v>33.049999999999997</v>
      </c>
      <c r="DI43">
        <v>32.435000000000002</v>
      </c>
      <c r="DJ43">
        <v>32.200000000000003</v>
      </c>
      <c r="DK43">
        <v>31.434999999999999</v>
      </c>
      <c r="DL43">
        <v>33.44</v>
      </c>
      <c r="DM43">
        <v>32.884999999999998</v>
      </c>
      <c r="DN43">
        <v>32.604999999999997</v>
      </c>
      <c r="DO43">
        <v>32.619999999999997</v>
      </c>
      <c r="DP43">
        <v>33.07</v>
      </c>
      <c r="DQ43">
        <v>32.659999999999997</v>
      </c>
      <c r="DR43">
        <v>31.78</v>
      </c>
      <c r="DS43">
        <v>32.44</v>
      </c>
      <c r="DT43">
        <v>33.475000000000001</v>
      </c>
      <c r="DU43">
        <v>34.53</v>
      </c>
      <c r="DV43">
        <v>33.805</v>
      </c>
      <c r="DW43">
        <v>32.715000000000003</v>
      </c>
      <c r="DX43">
        <v>31.934999999999999</v>
      </c>
      <c r="DY43">
        <v>32.44</v>
      </c>
      <c r="DZ43">
        <v>32.725000000000001</v>
      </c>
      <c r="EA43">
        <v>32.25</v>
      </c>
      <c r="EB43">
        <v>32.17</v>
      </c>
      <c r="EC43">
        <v>30.975000000000001</v>
      </c>
      <c r="ED43">
        <v>31.344999999999999</v>
      </c>
      <c r="EE43">
        <v>31.49</v>
      </c>
      <c r="EF43">
        <v>30.3</v>
      </c>
      <c r="EG43">
        <v>29.734999999999999</v>
      </c>
      <c r="EH43">
        <v>29.88</v>
      </c>
      <c r="EI43">
        <v>28.85</v>
      </c>
      <c r="EJ43">
        <v>29.285</v>
      </c>
      <c r="EK43">
        <v>29.66</v>
      </c>
      <c r="EL43">
        <v>29.85</v>
      </c>
      <c r="EM43">
        <v>29.09</v>
      </c>
      <c r="EN43">
        <v>29.984999999999999</v>
      </c>
      <c r="EO43">
        <v>30.745000000000001</v>
      </c>
      <c r="EP43">
        <v>32.274999999999999</v>
      </c>
      <c r="EQ43">
        <v>30.914999999999999</v>
      </c>
      <c r="ER43">
        <v>31</v>
      </c>
      <c r="ES43">
        <v>31.25</v>
      </c>
      <c r="ET43">
        <v>32.47</v>
      </c>
      <c r="EU43">
        <v>31.48</v>
      </c>
      <c r="EV43">
        <v>30.6</v>
      </c>
      <c r="EW43">
        <v>30.32</v>
      </c>
      <c r="EX43">
        <v>29.555</v>
      </c>
      <c r="EY43">
        <v>28.835000000000001</v>
      </c>
      <c r="EZ43">
        <v>29.92</v>
      </c>
      <c r="FA43">
        <v>28.54</v>
      </c>
      <c r="FB43">
        <v>29.96</v>
      </c>
      <c r="FC43">
        <v>29.954999999999998</v>
      </c>
      <c r="FD43">
        <v>31.07</v>
      </c>
      <c r="FE43">
        <v>30.43</v>
      </c>
      <c r="FF43">
        <v>30.29</v>
      </c>
      <c r="FG43">
        <v>31.03</v>
      </c>
      <c r="FH43">
        <v>28.89</v>
      </c>
      <c r="FI43">
        <v>26.76</v>
      </c>
      <c r="FJ43">
        <v>28.06</v>
      </c>
      <c r="FK43">
        <v>28</v>
      </c>
      <c r="FL43">
        <v>27.5</v>
      </c>
      <c r="FM43">
        <v>27.52</v>
      </c>
      <c r="FN43">
        <v>28.19</v>
      </c>
      <c r="FO43">
        <v>27.32</v>
      </c>
      <c r="FP43">
        <v>27.57</v>
      </c>
      <c r="FQ43">
        <v>27.6</v>
      </c>
      <c r="FR43">
        <v>27.44</v>
      </c>
      <c r="FS43">
        <v>28.92</v>
      </c>
      <c r="FT43" s="4">
        <v>29.26</v>
      </c>
      <c r="FU43">
        <v>6.1362482429127493E-3</v>
      </c>
      <c r="FV43">
        <v>6.220410726108053E-3</v>
      </c>
      <c r="FW43">
        <v>5.9996049543124905E-3</v>
      </c>
      <c r="FX43">
        <v>6.3923260639782388E-3</v>
      </c>
      <c r="FY43">
        <v>6.1367989585914325E-3</v>
      </c>
      <c r="FZ43">
        <v>7.2687369242142421E-3</v>
      </c>
      <c r="GA43">
        <v>7.5782744640312261E-3</v>
      </c>
      <c r="GB43">
        <v>7.5490327486695949E-3</v>
      </c>
      <c r="GC43">
        <v>7.4603201051143117E-3</v>
      </c>
      <c r="GD43">
        <v>7.3068394958446699E-3</v>
      </c>
      <c r="GE43">
        <v>7.369210831464309E-3</v>
      </c>
      <c r="GF43">
        <v>7.2964048305177252E-3</v>
      </c>
      <c r="GG43">
        <v>7.0339472676943316E-3</v>
      </c>
      <c r="GH43">
        <v>6.8543309129551408E-3</v>
      </c>
      <c r="GI43">
        <v>6.8967729611862537E-3</v>
      </c>
      <c r="GJ43">
        <v>7.3300007248017184E-3</v>
      </c>
      <c r="GK43">
        <v>7.5716153866943192E-3</v>
      </c>
      <c r="GL43">
        <v>7.2922384034216714E-3</v>
      </c>
      <c r="GM43">
        <v>7.536836973922773E-3</v>
      </c>
      <c r="GN43">
        <v>7.482072505240008E-3</v>
      </c>
      <c r="GO43">
        <v>7.4601900024905314E-3</v>
      </c>
      <c r="GP43">
        <v>7.6070172758597272E-3</v>
      </c>
      <c r="GQ43">
        <v>7.5223588271871172E-3</v>
      </c>
      <c r="GR43">
        <v>7.7539077116648095E-3</v>
      </c>
      <c r="GS43">
        <v>8.0535169978473951E-3</v>
      </c>
      <c r="GT43">
        <v>7.7094584311291495E-3</v>
      </c>
      <c r="GU43">
        <v>7.8748051933792106E-3</v>
      </c>
      <c r="GV43">
        <v>7.7167545544408042E-3</v>
      </c>
      <c r="GW43">
        <v>7.7774647166063294E-3</v>
      </c>
      <c r="GX43">
        <v>7.8732398551244042E-3</v>
      </c>
      <c r="GY43">
        <v>7.9297375148966124E-3</v>
      </c>
      <c r="GZ43">
        <v>7.9999351494591791E-3</v>
      </c>
      <c r="HA43">
        <v>8.3354597417540748E-3</v>
      </c>
      <c r="HB43">
        <v>8.1707368649164541E-3</v>
      </c>
      <c r="HC43">
        <v>8.4340504348880685E-3</v>
      </c>
      <c r="HD43">
        <v>8.4033565746620045E-3</v>
      </c>
      <c r="HE43">
        <v>8.6347416184071584E-3</v>
      </c>
      <c r="HF43">
        <v>8.5515104394773608E-3</v>
      </c>
      <c r="HG43">
        <v>8.2999204464210431E-3</v>
      </c>
      <c r="HH43">
        <v>7.8373451527721932E-3</v>
      </c>
      <c r="HI43">
        <v>7.6678635370215926E-3</v>
      </c>
      <c r="HJ43">
        <v>7.6546626315296051E-3</v>
      </c>
      <c r="HK43">
        <v>7.7643563401059061E-3</v>
      </c>
      <c r="HL43">
        <v>7.5946393898366528E-3</v>
      </c>
      <c r="HM43">
        <v>7.8858718639981396E-3</v>
      </c>
      <c r="HN43">
        <v>7.7794214802495206E-3</v>
      </c>
      <c r="HO43">
        <v>8.1528307724814952E-3</v>
      </c>
      <c r="HP43">
        <v>8.2868381438507936E-3</v>
      </c>
      <c r="HQ43">
        <v>8.4276832903369004E-3</v>
      </c>
      <c r="HR43">
        <v>8.4502073060762403E-3</v>
      </c>
      <c r="HS43">
        <v>8.3337806668696765E-3</v>
      </c>
      <c r="HT43">
        <v>8.3480288896476563E-3</v>
      </c>
      <c r="HU43">
        <v>8.4694458463915098E-3</v>
      </c>
      <c r="HV43">
        <v>8.3708991740559374E-3</v>
      </c>
      <c r="HW43">
        <v>8.0921280035665608E-3</v>
      </c>
      <c r="HX43">
        <v>8.2928154048603712E-3</v>
      </c>
      <c r="HY43">
        <v>8.1325989570997445E-3</v>
      </c>
      <c r="HZ43">
        <v>8.1379380827165896E-3</v>
      </c>
      <c r="IA43">
        <v>8.0005432180166921E-3</v>
      </c>
      <c r="IB43">
        <v>8.1351038241737061E-3</v>
      </c>
      <c r="IC43">
        <v>8.0036078975844679E-3</v>
      </c>
      <c r="ID43">
        <v>8.3551183404857732E-3</v>
      </c>
      <c r="IE43">
        <v>8.3509470058717172E-3</v>
      </c>
      <c r="IF43">
        <v>8.406483593721736E-3</v>
      </c>
      <c r="IG43">
        <v>8.4390565188201244E-3</v>
      </c>
      <c r="IH43">
        <v>8.5300854324053231E-3</v>
      </c>
      <c r="II43">
        <v>8.7597900222930805E-3</v>
      </c>
      <c r="IJ43">
        <v>8.5818252073425767E-3</v>
      </c>
      <c r="IK43">
        <v>8.242043005361183E-3</v>
      </c>
      <c r="IL43">
        <v>8.5645899009616014E-3</v>
      </c>
      <c r="IM43">
        <v>8.6795180639812237E-3</v>
      </c>
      <c r="IN43">
        <v>8.896175599170773E-3</v>
      </c>
      <c r="IO43">
        <v>9.1388317640922652E-3</v>
      </c>
      <c r="IP43">
        <v>9.1088161499047124E-3</v>
      </c>
      <c r="IQ43">
        <v>8.9566977975545654E-3</v>
      </c>
      <c r="IR43">
        <v>9.1230015278357095E-3</v>
      </c>
      <c r="IS43">
        <v>9.0613416208018722E-3</v>
      </c>
      <c r="IT43">
        <v>9.3296458678870896E-3</v>
      </c>
      <c r="IU43">
        <v>9.1521119626728348E-3</v>
      </c>
      <c r="IV43">
        <v>8.9910785079175236E-3</v>
      </c>
      <c r="IW43">
        <v>8.9833919924541539E-3</v>
      </c>
      <c r="IX43">
        <v>9.1386121729297477E-3</v>
      </c>
      <c r="IY43">
        <v>9.2485386761089611E-3</v>
      </c>
      <c r="IZ43">
        <v>9.1304778200683341E-3</v>
      </c>
      <c r="JA43">
        <v>9.3864180764203671E-3</v>
      </c>
      <c r="JB43">
        <v>9.7956315177613953E-3</v>
      </c>
      <c r="JC43">
        <v>9.975142287662107E-3</v>
      </c>
      <c r="JD43">
        <v>9.9909348628507023E-3</v>
      </c>
      <c r="JE43">
        <v>9.6078155576644377E-3</v>
      </c>
      <c r="JF43">
        <v>1.0061971483536603E-2</v>
      </c>
      <c r="JG43">
        <v>9.9695113057742119E-3</v>
      </c>
      <c r="JH43">
        <v>9.9602992554288037E-3</v>
      </c>
      <c r="JI43">
        <v>9.9503768387974971E-3</v>
      </c>
      <c r="JJ43">
        <v>9.6586314693490327E-3</v>
      </c>
      <c r="JK43">
        <v>9.7235814816168057E-3</v>
      </c>
      <c r="JL43">
        <v>9.5550968419059745E-3</v>
      </c>
      <c r="JM43">
        <v>9.6721928241722873E-3</v>
      </c>
      <c r="JN43">
        <v>1.0533878444083603E-2</v>
      </c>
      <c r="JO43">
        <v>1.0522375794948685E-2</v>
      </c>
      <c r="JP43">
        <v>1.0423203857234014E-2</v>
      </c>
      <c r="JQ43">
        <v>1.0142542676136809E-2</v>
      </c>
      <c r="JR43">
        <v>1.01237035044632E-2</v>
      </c>
      <c r="JS43">
        <v>9.8690293455615547E-3</v>
      </c>
      <c r="JT43">
        <v>9.8329082733380618E-3</v>
      </c>
      <c r="JU43">
        <v>1.003780852455354E-2</v>
      </c>
      <c r="JV43">
        <v>9.7596818005875972E-3</v>
      </c>
      <c r="JW43">
        <v>1.000187528791141E-2</v>
      </c>
      <c r="JX43">
        <v>9.9580692691785509E-3</v>
      </c>
      <c r="JY43">
        <v>1.0147933153602941E-2</v>
      </c>
      <c r="JZ43">
        <v>1.0141089580587235E-2</v>
      </c>
      <c r="KA43">
        <v>9.9462413465012563E-3</v>
      </c>
      <c r="KB43">
        <v>9.7598509600730927E-3</v>
      </c>
      <c r="KC43">
        <v>9.533256909952598E-3</v>
      </c>
      <c r="KD43">
        <v>9.8714829621247141E-3</v>
      </c>
      <c r="KE43">
        <v>9.7021893237935995E-3</v>
      </c>
      <c r="KF43">
        <v>9.5166318647963346E-3</v>
      </c>
      <c r="KG43">
        <v>9.5448227586605958E-3</v>
      </c>
      <c r="KH43">
        <v>9.5276316230267846E-3</v>
      </c>
      <c r="KI43">
        <v>9.374561520748656E-3</v>
      </c>
      <c r="KJ43">
        <v>9.2313756415740352E-3</v>
      </c>
      <c r="KK43">
        <v>9.452326632434796E-3</v>
      </c>
      <c r="KL43">
        <v>9.4400755903458981E-3</v>
      </c>
      <c r="KM43">
        <v>9.45503231206005E-3</v>
      </c>
      <c r="KN43">
        <v>9.3028950003533652E-3</v>
      </c>
      <c r="KO43">
        <v>9.143023432017788E-3</v>
      </c>
      <c r="KP43">
        <v>8.9396549287744497E-3</v>
      </c>
      <c r="KQ43">
        <v>9.0546376954958093E-3</v>
      </c>
      <c r="KR43">
        <v>9.1674550671794145E-3</v>
      </c>
      <c r="KS43">
        <v>9.1326782013546829E-3</v>
      </c>
      <c r="KT43">
        <v>9.1170793384512464E-3</v>
      </c>
      <c r="KU43">
        <v>9.0533558621606596E-3</v>
      </c>
      <c r="KV43">
        <v>9.119083478404991E-3</v>
      </c>
      <c r="KW43">
        <v>8.9924214692301916E-3</v>
      </c>
      <c r="KX43">
        <v>8.8279671790858268E-3</v>
      </c>
      <c r="KY43">
        <v>8.6207202684555149E-3</v>
      </c>
      <c r="KZ43">
        <v>8.5411682938496634E-3</v>
      </c>
      <c r="LA43">
        <v>8.4894816160954734E-3</v>
      </c>
      <c r="LB43">
        <v>8.5206930751834872E-3</v>
      </c>
      <c r="LC43">
        <v>8.6484510767677065E-3</v>
      </c>
      <c r="LD43">
        <v>8.6916654870347766E-3</v>
      </c>
      <c r="LE43">
        <v>8.4597485649725111E-3</v>
      </c>
      <c r="LF43">
        <v>8.5549498189936343E-3</v>
      </c>
      <c r="LG43">
        <v>8.7277473517214446E-3</v>
      </c>
      <c r="LH43">
        <v>9.0252340984534555E-3</v>
      </c>
      <c r="LI43">
        <v>8.6228358735114165E-3</v>
      </c>
      <c r="LJ43">
        <v>8.6179198281408249E-3</v>
      </c>
      <c r="LK43">
        <v>8.692553552707153E-3</v>
      </c>
      <c r="LL43">
        <v>8.9184106256940485E-3</v>
      </c>
      <c r="LM43">
        <v>8.5792377317387668E-3</v>
      </c>
      <c r="LN43">
        <v>8.5753157072867986E-3</v>
      </c>
      <c r="LO43">
        <v>8.6076755668628747E-3</v>
      </c>
      <c r="LP43">
        <v>8.3116455612072884E-3</v>
      </c>
      <c r="LQ43">
        <v>8.2326300829708415E-3</v>
      </c>
      <c r="LR43">
        <v>8.3933068531934132E-3</v>
      </c>
      <c r="LS43">
        <v>8.0823355937640114E-3</v>
      </c>
      <c r="LT43">
        <v>8.5036597813914414E-3</v>
      </c>
      <c r="LU43">
        <v>8.6214554522372876E-3</v>
      </c>
      <c r="LV43">
        <v>8.6959812454500771E-3</v>
      </c>
      <c r="LW43">
        <v>8.5227492981871013E-3</v>
      </c>
      <c r="LX43">
        <v>8.4011891728516062E-3</v>
      </c>
      <c r="LY43">
        <v>8.6129582418984826E-3</v>
      </c>
      <c r="LZ43">
        <v>8.2982309153744691E-3</v>
      </c>
      <c r="MA43">
        <v>8.1432415758236239E-3</v>
      </c>
      <c r="MB43">
        <v>8.2894938055380028E-3</v>
      </c>
      <c r="MC43">
        <v>8.2433223082909388E-3</v>
      </c>
      <c r="MD43">
        <v>8.3626267996655419E-3</v>
      </c>
      <c r="ME43">
        <v>8.1234862400576743E-3</v>
      </c>
      <c r="MF43">
        <v>8.2704232226629149E-3</v>
      </c>
      <c r="MG43">
        <v>8.362819731407586E-3</v>
      </c>
      <c r="MH43">
        <v>8.2719651477901491E-3</v>
      </c>
      <c r="MI43">
        <v>8.161746362245384E-3</v>
      </c>
      <c r="MJ43">
        <v>8.0346706436174378E-3</v>
      </c>
      <c r="MK43">
        <v>8.3591693190379537E-3</v>
      </c>
      <c r="ML43">
        <v>8.394510188777243E-3</v>
      </c>
      <c r="MN43" s="6">
        <f t="shared" si="0"/>
        <v>8.5942634181081067E-3</v>
      </c>
      <c r="MO43" s="8">
        <f>SUM(MN41:MN43)</f>
        <v>5.0335508485083252E-2</v>
      </c>
    </row>
    <row r="44" spans="1:353" x14ac:dyDescent="0.2">
      <c r="A44" t="s">
        <v>156</v>
      </c>
      <c r="B44" t="s">
        <v>159</v>
      </c>
      <c r="C44">
        <v>211.55</v>
      </c>
      <c r="D44">
        <v>217</v>
      </c>
      <c r="E44">
        <v>240.95</v>
      </c>
      <c r="F44">
        <v>250.05</v>
      </c>
      <c r="G44">
        <v>250.1</v>
      </c>
      <c r="H44">
        <v>256.45</v>
      </c>
      <c r="I44">
        <v>256.3</v>
      </c>
      <c r="J44">
        <v>255.85</v>
      </c>
      <c r="K44">
        <v>257.60000000000002</v>
      </c>
      <c r="L44">
        <v>253.35</v>
      </c>
      <c r="M44">
        <v>254.95</v>
      </c>
      <c r="N44">
        <v>257.39999999999998</v>
      </c>
      <c r="O44">
        <v>253.05</v>
      </c>
      <c r="P44">
        <v>249.1</v>
      </c>
      <c r="Q44">
        <v>256.8</v>
      </c>
      <c r="R44">
        <v>249.9</v>
      </c>
      <c r="S44">
        <v>251.75</v>
      </c>
      <c r="T44">
        <v>246.5</v>
      </c>
      <c r="U44">
        <v>243.7</v>
      </c>
      <c r="V44">
        <v>243.85</v>
      </c>
      <c r="W44">
        <v>239.05</v>
      </c>
      <c r="X44">
        <v>233.85</v>
      </c>
      <c r="Y44">
        <v>224.7</v>
      </c>
      <c r="Z44">
        <v>227.1</v>
      </c>
      <c r="AA44">
        <v>224.8</v>
      </c>
      <c r="AB44">
        <v>239</v>
      </c>
      <c r="AC44">
        <v>223.75</v>
      </c>
      <c r="AD44">
        <v>231.05</v>
      </c>
      <c r="AE44">
        <v>246.5</v>
      </c>
      <c r="AF44">
        <v>243.8</v>
      </c>
      <c r="AG44">
        <v>242.3</v>
      </c>
      <c r="AH44">
        <v>244.85</v>
      </c>
      <c r="AI44">
        <v>246.05</v>
      </c>
      <c r="AJ44">
        <v>235.05</v>
      </c>
      <c r="AK44">
        <v>230.75</v>
      </c>
      <c r="AL44">
        <v>226.6</v>
      </c>
      <c r="AM44">
        <v>222.85</v>
      </c>
      <c r="AN44">
        <v>223</v>
      </c>
      <c r="AO44">
        <v>232.3</v>
      </c>
      <c r="AP44">
        <v>230.4</v>
      </c>
      <c r="AQ44">
        <v>233.35</v>
      </c>
      <c r="AR44">
        <v>240.75</v>
      </c>
      <c r="AS44">
        <v>254.2</v>
      </c>
      <c r="AT44">
        <v>254.1</v>
      </c>
      <c r="AU44">
        <v>246.5</v>
      </c>
      <c r="AV44">
        <v>240.65</v>
      </c>
      <c r="AW44">
        <v>254.8</v>
      </c>
      <c r="AX44">
        <v>244.45</v>
      </c>
      <c r="AY44">
        <v>232.6</v>
      </c>
      <c r="AZ44">
        <v>227.05</v>
      </c>
      <c r="BA44">
        <v>233.6</v>
      </c>
      <c r="BB44">
        <v>236.15</v>
      </c>
      <c r="BC44">
        <v>234.4</v>
      </c>
      <c r="BD44">
        <v>223.1</v>
      </c>
      <c r="BE44">
        <v>221.15</v>
      </c>
      <c r="BF44">
        <v>228.65</v>
      </c>
      <c r="BG44">
        <v>232</v>
      </c>
      <c r="BH44">
        <v>225.5</v>
      </c>
      <c r="BI44">
        <v>214.4</v>
      </c>
      <c r="BJ44">
        <v>230.05</v>
      </c>
      <c r="BK44">
        <v>227.55</v>
      </c>
      <c r="BL44">
        <v>235.95</v>
      </c>
      <c r="BM44">
        <v>243.65</v>
      </c>
      <c r="BN44">
        <v>250.8</v>
      </c>
      <c r="BO44">
        <v>237.85</v>
      </c>
      <c r="BP44">
        <v>237.75</v>
      </c>
      <c r="BQ44">
        <v>236.85</v>
      </c>
      <c r="BR44">
        <v>241.15</v>
      </c>
      <c r="BS44">
        <v>237</v>
      </c>
      <c r="BT44">
        <v>234</v>
      </c>
      <c r="BU44">
        <v>235.3</v>
      </c>
      <c r="BV44">
        <v>234.95</v>
      </c>
      <c r="BW44">
        <v>235.7</v>
      </c>
      <c r="BX44">
        <v>245</v>
      </c>
      <c r="BY44">
        <v>240.4</v>
      </c>
      <c r="BZ44">
        <v>236.5</v>
      </c>
      <c r="CA44">
        <v>229.3</v>
      </c>
      <c r="CB44">
        <v>230.35</v>
      </c>
      <c r="CC44">
        <v>235.85</v>
      </c>
      <c r="CD44">
        <v>226.75</v>
      </c>
      <c r="CE44">
        <v>232.95</v>
      </c>
      <c r="CF44">
        <v>240</v>
      </c>
      <c r="CG44">
        <v>246.15</v>
      </c>
      <c r="CH44">
        <v>246.3</v>
      </c>
      <c r="CI44">
        <v>248.4</v>
      </c>
      <c r="CJ44">
        <v>243.8</v>
      </c>
      <c r="CK44">
        <v>245.2</v>
      </c>
      <c r="CL44">
        <v>248.8</v>
      </c>
      <c r="CM44">
        <v>241.2</v>
      </c>
      <c r="CN44">
        <v>232.45</v>
      </c>
      <c r="CO44">
        <v>243.6</v>
      </c>
      <c r="CP44">
        <v>240</v>
      </c>
      <c r="CQ44">
        <v>219.4</v>
      </c>
      <c r="CR44">
        <v>225.05</v>
      </c>
      <c r="CS44">
        <v>227.15</v>
      </c>
      <c r="CT44">
        <v>217.65</v>
      </c>
      <c r="CU44">
        <v>211.2</v>
      </c>
      <c r="CV44">
        <v>207.8</v>
      </c>
      <c r="CW44">
        <v>208.3</v>
      </c>
      <c r="CX44">
        <v>211.05</v>
      </c>
      <c r="CY44">
        <v>205.5</v>
      </c>
      <c r="CZ44">
        <v>216.45</v>
      </c>
      <c r="DA44">
        <v>216.8</v>
      </c>
      <c r="DB44">
        <v>221.55</v>
      </c>
      <c r="DC44">
        <v>226.75</v>
      </c>
      <c r="DD44">
        <v>225.8</v>
      </c>
      <c r="DE44">
        <v>221.15</v>
      </c>
      <c r="DF44">
        <v>214.05</v>
      </c>
      <c r="DG44">
        <v>212.3</v>
      </c>
      <c r="DH44">
        <v>215.05</v>
      </c>
      <c r="DI44">
        <v>219</v>
      </c>
      <c r="DJ44">
        <v>220.65</v>
      </c>
      <c r="DK44">
        <v>216.85</v>
      </c>
      <c r="DL44">
        <v>217.45</v>
      </c>
      <c r="DM44">
        <v>213.25</v>
      </c>
      <c r="DN44">
        <v>220.15</v>
      </c>
      <c r="DO44">
        <v>222.7</v>
      </c>
      <c r="DP44">
        <v>219.1</v>
      </c>
      <c r="DQ44">
        <v>223.5</v>
      </c>
      <c r="DR44">
        <v>224.1</v>
      </c>
      <c r="DS44">
        <v>219.65</v>
      </c>
      <c r="DT44">
        <v>225.45</v>
      </c>
      <c r="DU44">
        <v>229.6</v>
      </c>
      <c r="DV44">
        <v>236.8</v>
      </c>
      <c r="DW44">
        <v>229.8</v>
      </c>
      <c r="DX44">
        <v>232</v>
      </c>
      <c r="DY44">
        <v>236.15</v>
      </c>
      <c r="DZ44">
        <v>233.55</v>
      </c>
      <c r="EA44">
        <v>232</v>
      </c>
      <c r="EB44">
        <v>232.85</v>
      </c>
      <c r="EC44">
        <v>220.65</v>
      </c>
      <c r="ED44">
        <v>213.55</v>
      </c>
      <c r="EE44">
        <v>215.3</v>
      </c>
      <c r="EF44">
        <v>215.35</v>
      </c>
      <c r="EG44">
        <v>213.45</v>
      </c>
      <c r="EH44">
        <v>214.2</v>
      </c>
      <c r="EI44">
        <v>208.15</v>
      </c>
      <c r="EJ44">
        <v>213.8</v>
      </c>
      <c r="EK44">
        <v>212.15</v>
      </c>
      <c r="EL44">
        <v>211.05</v>
      </c>
      <c r="EM44">
        <v>212.6</v>
      </c>
      <c r="EN44">
        <v>208.3</v>
      </c>
      <c r="EO44">
        <v>205</v>
      </c>
      <c r="EP44">
        <v>205.75</v>
      </c>
      <c r="EQ44">
        <v>205.8</v>
      </c>
      <c r="ER44">
        <v>208.2</v>
      </c>
      <c r="ES44">
        <v>206.9</v>
      </c>
      <c r="ET44">
        <v>212.9</v>
      </c>
      <c r="EU44">
        <v>216.05</v>
      </c>
      <c r="EV44">
        <v>218.85</v>
      </c>
      <c r="EW44">
        <v>218.2</v>
      </c>
      <c r="EX44">
        <v>218.3</v>
      </c>
      <c r="EY44">
        <v>214.55</v>
      </c>
      <c r="EZ44">
        <v>224.5</v>
      </c>
      <c r="FA44">
        <v>212.05</v>
      </c>
      <c r="FB44">
        <v>210.65</v>
      </c>
      <c r="FC44">
        <v>210</v>
      </c>
      <c r="FD44">
        <v>211.1</v>
      </c>
      <c r="FE44">
        <v>204.4</v>
      </c>
      <c r="FF44">
        <v>203</v>
      </c>
      <c r="FG44">
        <v>205.1</v>
      </c>
      <c r="FH44">
        <v>201.1</v>
      </c>
      <c r="FI44">
        <v>187.35</v>
      </c>
      <c r="FJ44">
        <v>188.85</v>
      </c>
      <c r="FK44">
        <v>192.55</v>
      </c>
      <c r="FL44">
        <v>187.4</v>
      </c>
      <c r="FM44">
        <v>190.75</v>
      </c>
      <c r="FN44">
        <v>191.6</v>
      </c>
      <c r="FO44">
        <v>185.75</v>
      </c>
      <c r="FP44">
        <v>185.65</v>
      </c>
      <c r="FQ44">
        <v>190</v>
      </c>
      <c r="FR44">
        <v>190.85</v>
      </c>
      <c r="FS44">
        <v>193</v>
      </c>
      <c r="FT44" s="4">
        <v>197.35</v>
      </c>
      <c r="FU44">
        <v>8.7258211356820558E-3</v>
      </c>
      <c r="FV44">
        <v>9.1727849909882843E-3</v>
      </c>
      <c r="FW44">
        <v>9.6500344091130317E-3</v>
      </c>
      <c r="FX44">
        <v>9.4669534458652321E-3</v>
      </c>
      <c r="FY44">
        <v>9.5316897096749086E-3</v>
      </c>
      <c r="FZ44">
        <v>9.6412905940775635E-3</v>
      </c>
      <c r="GA44">
        <v>9.5026836005990753E-3</v>
      </c>
      <c r="GB44">
        <v>9.3618207027685498E-3</v>
      </c>
      <c r="GC44">
        <v>9.1342799396190496E-3</v>
      </c>
      <c r="GD44">
        <v>8.9272581822379907E-3</v>
      </c>
      <c r="GE44">
        <v>8.8764295937335726E-3</v>
      </c>
      <c r="GF44">
        <v>8.8140877354539512E-3</v>
      </c>
      <c r="GG44">
        <v>8.7794368863908477E-3</v>
      </c>
      <c r="GH44">
        <v>8.5474328719580064E-3</v>
      </c>
      <c r="GI44">
        <v>8.5703966349458469E-3</v>
      </c>
      <c r="GJ44">
        <v>8.654201765122228E-3</v>
      </c>
      <c r="GK44">
        <v>8.627123606702064E-3</v>
      </c>
      <c r="GL44">
        <v>8.7356294781892642E-3</v>
      </c>
      <c r="GM44">
        <v>8.5456824307159566E-3</v>
      </c>
      <c r="GN44">
        <v>8.7380076940573748E-3</v>
      </c>
      <c r="GO44">
        <v>8.3070032934086137E-3</v>
      </c>
      <c r="GP44">
        <v>8.3564626067005651E-3</v>
      </c>
      <c r="GQ44">
        <v>8.1702523844212858E-3</v>
      </c>
      <c r="GR44">
        <v>8.2675019789507156E-3</v>
      </c>
      <c r="GS44">
        <v>8.2795712325152027E-3</v>
      </c>
      <c r="GT44">
        <v>8.4122213089537923E-3</v>
      </c>
      <c r="GU44">
        <v>8.277134893094288E-3</v>
      </c>
      <c r="GV44">
        <v>8.3396453779185972E-3</v>
      </c>
      <c r="GW44">
        <v>8.5504528358962967E-3</v>
      </c>
      <c r="GX44">
        <v>8.6202437449353578E-3</v>
      </c>
      <c r="GY44">
        <v>8.5636878553794153E-3</v>
      </c>
      <c r="GZ44">
        <v>8.5540326295062193E-3</v>
      </c>
      <c r="HA44">
        <v>8.9560392522017307E-3</v>
      </c>
      <c r="HB44">
        <v>9.1989629867935702E-3</v>
      </c>
      <c r="HC44">
        <v>8.9054723795652397E-3</v>
      </c>
      <c r="HD44">
        <v>9.0211644163208649E-3</v>
      </c>
      <c r="HE44">
        <v>8.8409300910185298E-3</v>
      </c>
      <c r="HF44">
        <v>8.8840972363052814E-3</v>
      </c>
      <c r="HG44">
        <v>9.382588111661299E-3</v>
      </c>
      <c r="HH44">
        <v>9.3829198119884261E-3</v>
      </c>
      <c r="HI44">
        <v>9.0334085359101597E-3</v>
      </c>
      <c r="HJ44">
        <v>9.2745554386335308E-3</v>
      </c>
      <c r="HK44">
        <v>9.3045190457298633E-3</v>
      </c>
      <c r="HL44">
        <v>9.3117247480566413E-3</v>
      </c>
      <c r="HM44">
        <v>8.9131436038769104E-3</v>
      </c>
      <c r="HN44">
        <v>8.9326988951568213E-3</v>
      </c>
      <c r="HO44">
        <v>9.191265202524149E-3</v>
      </c>
      <c r="HP44">
        <v>8.7202129517127847E-3</v>
      </c>
      <c r="HQ44">
        <v>8.6793765215081326E-3</v>
      </c>
      <c r="HR44">
        <v>8.8015411266824488E-3</v>
      </c>
      <c r="HS44">
        <v>8.891145212264976E-3</v>
      </c>
      <c r="HT44">
        <v>8.9337195132004991E-3</v>
      </c>
      <c r="HU44">
        <v>8.910501894706286E-3</v>
      </c>
      <c r="HV44">
        <v>9.0830520556473247E-3</v>
      </c>
      <c r="HW44">
        <v>9.2449433534982778E-3</v>
      </c>
      <c r="HX44">
        <v>9.2949145865438513E-3</v>
      </c>
      <c r="HY44">
        <v>9.3174551506122263E-3</v>
      </c>
      <c r="HZ44">
        <v>9.5708521686434893E-3</v>
      </c>
      <c r="IA44">
        <v>9.4976184925932346E-3</v>
      </c>
      <c r="IB44">
        <v>9.7626896037648885E-3</v>
      </c>
      <c r="IC44">
        <v>9.5108286416216818E-3</v>
      </c>
      <c r="ID44">
        <v>9.5307382418315309E-3</v>
      </c>
      <c r="IE44">
        <v>9.7472116775629888E-3</v>
      </c>
      <c r="IF44">
        <v>1.0059848124348706E-2</v>
      </c>
      <c r="IG44">
        <v>9.7424370113953895E-3</v>
      </c>
      <c r="IH44">
        <v>9.8176696312475605E-3</v>
      </c>
      <c r="II44">
        <v>9.918951062386468E-3</v>
      </c>
      <c r="IJ44">
        <v>9.6644837198489823E-3</v>
      </c>
      <c r="IK44">
        <v>9.288728017998826E-3</v>
      </c>
      <c r="IL44">
        <v>9.4974694238342053E-3</v>
      </c>
      <c r="IM44">
        <v>9.811823811525535E-3</v>
      </c>
      <c r="IN44">
        <v>9.7041986015184E-3</v>
      </c>
      <c r="IO44">
        <v>9.7284859224103393E-3</v>
      </c>
      <c r="IP44">
        <v>9.72967030315669E-3</v>
      </c>
      <c r="IQ44">
        <v>9.7702374853254666E-3</v>
      </c>
      <c r="IR44">
        <v>9.8812939513685024E-3</v>
      </c>
      <c r="IS44">
        <v>9.7818115454505524E-3</v>
      </c>
      <c r="IT44">
        <v>1.0032612290887926E-2</v>
      </c>
      <c r="IU44">
        <v>9.8619669725879492E-3</v>
      </c>
      <c r="IV44">
        <v>9.6236420833315257E-3</v>
      </c>
      <c r="IW44">
        <v>9.5283529528318225E-3</v>
      </c>
      <c r="IX44">
        <v>9.7668171158684248E-3</v>
      </c>
      <c r="IY44">
        <v>9.9024388777876338E-3</v>
      </c>
      <c r="IZ44">
        <v>9.9467107148424726E-3</v>
      </c>
      <c r="JA44">
        <v>9.8098779987277219E-3</v>
      </c>
      <c r="JB44">
        <v>9.8520035654758951E-3</v>
      </c>
      <c r="JC44">
        <v>9.7926930988642344E-3</v>
      </c>
      <c r="JD44">
        <v>9.7389423534793417E-3</v>
      </c>
      <c r="JE44">
        <v>9.5441698878398502E-3</v>
      </c>
      <c r="JF44">
        <v>9.517886262841023E-3</v>
      </c>
      <c r="JG44">
        <v>9.6478256703846962E-3</v>
      </c>
      <c r="JH44">
        <v>9.5917399658180316E-3</v>
      </c>
      <c r="JI44">
        <v>8.793689134104065E-3</v>
      </c>
      <c r="JJ44">
        <v>8.7468236588960323E-3</v>
      </c>
      <c r="JK44">
        <v>8.7048640865442124E-3</v>
      </c>
      <c r="JL44">
        <v>8.3781749132891253E-3</v>
      </c>
      <c r="JM44">
        <v>8.4769974835395123E-3</v>
      </c>
      <c r="JN44">
        <v>8.1799107489974668E-3</v>
      </c>
      <c r="JO44">
        <v>8.2227946969323593E-3</v>
      </c>
      <c r="JP44">
        <v>8.232147318769192E-3</v>
      </c>
      <c r="JQ44">
        <v>8.1166958662030331E-3</v>
      </c>
      <c r="JR44">
        <v>8.0835653094737895E-3</v>
      </c>
      <c r="JS44">
        <v>7.9445275372294188E-3</v>
      </c>
      <c r="JT44">
        <v>8.0989541203954005E-3</v>
      </c>
      <c r="JU44">
        <v>8.2400102310648763E-3</v>
      </c>
      <c r="JV44">
        <v>8.1449595913483334E-3</v>
      </c>
      <c r="JW44">
        <v>7.9678456915455286E-3</v>
      </c>
      <c r="JX44">
        <v>7.7685666116783314E-3</v>
      </c>
      <c r="JY44">
        <v>7.7071643087481484E-3</v>
      </c>
      <c r="JZ44">
        <v>7.8723616190863252E-3</v>
      </c>
      <c r="KA44">
        <v>8.0158839670188119E-3</v>
      </c>
      <c r="KB44">
        <v>7.9827671596951668E-3</v>
      </c>
      <c r="KC44">
        <v>7.8496352156008312E-3</v>
      </c>
      <c r="KD44">
        <v>7.6618305766559831E-3</v>
      </c>
      <c r="KE44">
        <v>7.4926140176919415E-3</v>
      </c>
      <c r="KF44">
        <v>7.648419221052187E-3</v>
      </c>
      <c r="KG44">
        <v>7.7563617834977535E-3</v>
      </c>
      <c r="KH44">
        <v>7.5092931247688907E-3</v>
      </c>
      <c r="KI44">
        <v>7.6316461923431828E-3</v>
      </c>
      <c r="KJ44">
        <v>7.7439101380811746E-3</v>
      </c>
      <c r="KK44">
        <v>7.6136866703908563E-3</v>
      </c>
      <c r="KL44">
        <v>7.5609422028345471E-3</v>
      </c>
      <c r="KM44">
        <v>7.5033369597727589E-3</v>
      </c>
      <c r="KN44">
        <v>7.7774101837078348E-3</v>
      </c>
      <c r="KO44">
        <v>7.66494530076551E-3</v>
      </c>
      <c r="KP44">
        <v>7.7510037528654473E-3</v>
      </c>
      <c r="KQ44">
        <v>7.8622253336844642E-3</v>
      </c>
      <c r="KR44">
        <v>7.8056258485082134E-3</v>
      </c>
      <c r="KS44">
        <v>7.8381784150912352E-3</v>
      </c>
      <c r="KT44">
        <v>7.8729889018120652E-3</v>
      </c>
      <c r="KU44">
        <v>7.6936582300734437E-3</v>
      </c>
      <c r="KV44">
        <v>7.416374742579313E-3</v>
      </c>
      <c r="KW44">
        <v>7.3393431953331081E-3</v>
      </c>
      <c r="KX44">
        <v>7.4898329361616778E-3</v>
      </c>
      <c r="KY44">
        <v>7.3872184613354751E-3</v>
      </c>
      <c r="KZ44">
        <v>7.3116513331554708E-3</v>
      </c>
      <c r="LA44">
        <v>7.3142717297363094E-3</v>
      </c>
      <c r="LB44">
        <v>7.4284245224128269E-3</v>
      </c>
      <c r="LC44">
        <v>7.387024562546295E-3</v>
      </c>
      <c r="LD44">
        <v>7.3379681817799698E-3</v>
      </c>
      <c r="LE44">
        <v>7.382590749458684E-3</v>
      </c>
      <c r="LF44">
        <v>7.0963411073756196E-3</v>
      </c>
      <c r="LG44">
        <v>6.9488562794121998E-3</v>
      </c>
      <c r="LH44">
        <v>6.869578943329434E-3</v>
      </c>
      <c r="LI44">
        <v>6.8536873601109721E-3</v>
      </c>
      <c r="LJ44">
        <v>6.9106600734114374E-3</v>
      </c>
      <c r="LK44">
        <v>6.8715687209331289E-3</v>
      </c>
      <c r="LL44">
        <v>6.9824040706245151E-3</v>
      </c>
      <c r="LM44">
        <v>7.0121069579513265E-3</v>
      </c>
      <c r="LN44">
        <v>7.3013523897603764E-3</v>
      </c>
      <c r="LO44">
        <v>7.3746176089589319E-3</v>
      </c>
      <c r="LP44">
        <v>7.3086616047083166E-3</v>
      </c>
      <c r="LQ44">
        <v>7.2909062389943814E-3</v>
      </c>
      <c r="LR44">
        <v>7.4958727522152239E-3</v>
      </c>
      <c r="LS44">
        <v>7.1473180844888028E-3</v>
      </c>
      <c r="LT44">
        <v>7.1161886712338375E-3</v>
      </c>
      <c r="LU44">
        <v>7.1934196728116106E-3</v>
      </c>
      <c r="LV44">
        <v>7.0328492126540687E-3</v>
      </c>
      <c r="LW44">
        <v>6.8143491861977802E-3</v>
      </c>
      <c r="LX44">
        <v>6.7019820470780259E-3</v>
      </c>
      <c r="LY44">
        <v>6.7764456270515043E-3</v>
      </c>
      <c r="LZ44">
        <v>6.8755917457365822E-3</v>
      </c>
      <c r="MA44">
        <v>6.7861732667436111E-3</v>
      </c>
      <c r="MB44">
        <v>6.6407536676545247E-3</v>
      </c>
      <c r="MC44">
        <v>6.7475763813721716E-3</v>
      </c>
      <c r="MD44">
        <v>6.7832461164453635E-3</v>
      </c>
      <c r="ME44">
        <v>6.7021868676141599E-3</v>
      </c>
      <c r="MF44">
        <v>6.6909245007956203E-3</v>
      </c>
      <c r="MG44">
        <v>6.7516067152189538E-3</v>
      </c>
      <c r="MH44">
        <v>6.6136961437064977E-3</v>
      </c>
      <c r="MI44">
        <v>6.6694708005203586E-3</v>
      </c>
      <c r="MJ44">
        <v>6.6334566974761873E-3</v>
      </c>
      <c r="MK44">
        <v>6.6236742887896072E-3</v>
      </c>
      <c r="ML44">
        <v>6.7225647720499469E-3</v>
      </c>
      <c r="MN44" s="11">
        <f t="shared" si="0"/>
        <v>8.3869973565102226E-3</v>
      </c>
      <c r="MO44" s="12">
        <f>MN44</f>
        <v>8.3869973565102226E-3</v>
      </c>
    </row>
    <row r="45" spans="1:353" x14ac:dyDescent="0.2">
      <c r="A45" t="s">
        <v>72</v>
      </c>
      <c r="B45" t="s">
        <v>75</v>
      </c>
      <c r="C45">
        <v>13.185</v>
      </c>
      <c r="D45">
        <v>13.27</v>
      </c>
      <c r="E45">
        <v>14.05</v>
      </c>
      <c r="F45">
        <v>14.895</v>
      </c>
      <c r="G45">
        <v>15.285</v>
      </c>
      <c r="H45">
        <v>15.895</v>
      </c>
      <c r="I45">
        <v>15.94</v>
      </c>
      <c r="J45">
        <v>15.914999999999999</v>
      </c>
      <c r="K45">
        <v>16.670000000000002</v>
      </c>
      <c r="L45">
        <v>16.760000000000002</v>
      </c>
      <c r="M45">
        <v>17.149999999999999</v>
      </c>
      <c r="N45">
        <v>16.984999999999999</v>
      </c>
      <c r="O45">
        <v>17.024999999999999</v>
      </c>
      <c r="P45">
        <v>17.03</v>
      </c>
      <c r="Q45">
        <v>17.489999999999998</v>
      </c>
      <c r="R45">
        <v>16.324999999999999</v>
      </c>
      <c r="S45">
        <v>17.004999999999999</v>
      </c>
      <c r="T45">
        <v>16.475000000000001</v>
      </c>
      <c r="U45">
        <v>16.925000000000001</v>
      </c>
      <c r="V45">
        <v>15.98</v>
      </c>
      <c r="W45">
        <v>16.254999999999999</v>
      </c>
      <c r="X45">
        <v>15.645</v>
      </c>
      <c r="Y45">
        <v>15.5</v>
      </c>
      <c r="Z45">
        <v>15.404999999999999</v>
      </c>
      <c r="AA45">
        <v>15.34</v>
      </c>
      <c r="AB45">
        <v>16.285</v>
      </c>
      <c r="AC45">
        <v>15.395</v>
      </c>
      <c r="AD45">
        <v>16.375</v>
      </c>
      <c r="AE45">
        <v>16.975000000000001</v>
      </c>
      <c r="AF45">
        <v>16.850000000000001</v>
      </c>
      <c r="AG45">
        <v>16.45</v>
      </c>
      <c r="AH45">
        <v>16.864999999999998</v>
      </c>
      <c r="AI45">
        <v>16.414999999999999</v>
      </c>
      <c r="AJ45">
        <v>14.895</v>
      </c>
      <c r="AK45">
        <v>15.215</v>
      </c>
      <c r="AL45">
        <v>15.46</v>
      </c>
      <c r="AM45">
        <v>15.565</v>
      </c>
      <c r="AN45">
        <v>15.744999999999999</v>
      </c>
      <c r="AO45">
        <v>16.024999999999999</v>
      </c>
      <c r="AP45">
        <v>15</v>
      </c>
      <c r="AQ45">
        <v>15.205</v>
      </c>
      <c r="AR45">
        <v>15.19</v>
      </c>
      <c r="AS45">
        <v>16.97</v>
      </c>
      <c r="AT45">
        <v>17.004999999999999</v>
      </c>
      <c r="AU45">
        <v>16.78</v>
      </c>
      <c r="AV45">
        <v>16.579999999999998</v>
      </c>
      <c r="AW45">
        <v>17.195</v>
      </c>
      <c r="AX45">
        <v>17.48</v>
      </c>
      <c r="AY45">
        <v>16.190000000000001</v>
      </c>
      <c r="AZ45">
        <v>15.885</v>
      </c>
      <c r="BA45">
        <v>16.489999999999998</v>
      </c>
      <c r="BB45">
        <v>16.614999999999998</v>
      </c>
      <c r="BC45">
        <v>16.690000000000001</v>
      </c>
      <c r="BD45">
        <v>15.755000000000001</v>
      </c>
      <c r="BE45">
        <v>15.385</v>
      </c>
      <c r="BF45">
        <v>15.845000000000001</v>
      </c>
      <c r="BG45">
        <v>16.015000000000001</v>
      </c>
      <c r="BH45">
        <v>14.89</v>
      </c>
      <c r="BI45">
        <v>14.57</v>
      </c>
      <c r="BJ45">
        <v>15.234999999999999</v>
      </c>
      <c r="BK45">
        <v>15.35</v>
      </c>
      <c r="BL45">
        <v>15.455</v>
      </c>
      <c r="BM45">
        <v>15.83</v>
      </c>
      <c r="BN45">
        <v>15.815</v>
      </c>
      <c r="BO45">
        <v>15.48</v>
      </c>
      <c r="BP45">
        <v>15.445</v>
      </c>
      <c r="BQ45">
        <v>15.105</v>
      </c>
      <c r="BR45">
        <v>15.675000000000001</v>
      </c>
      <c r="BS45">
        <v>15.79</v>
      </c>
      <c r="BT45">
        <v>15.285</v>
      </c>
      <c r="BU45">
        <v>14.994999999999999</v>
      </c>
      <c r="BV45">
        <v>15.93</v>
      </c>
      <c r="BW45">
        <v>15.904999999999999</v>
      </c>
      <c r="BX45">
        <v>15.895</v>
      </c>
      <c r="BY45">
        <v>15.645</v>
      </c>
      <c r="BZ45">
        <v>14.73</v>
      </c>
      <c r="CA45">
        <v>14.225</v>
      </c>
      <c r="CB45">
        <v>14.055</v>
      </c>
      <c r="CC45">
        <v>15.244999999999999</v>
      </c>
      <c r="CD45">
        <v>14.815</v>
      </c>
      <c r="CE45">
        <v>15.455</v>
      </c>
      <c r="CF45">
        <v>15.3</v>
      </c>
      <c r="CG45">
        <v>15.225</v>
      </c>
      <c r="CH45">
        <v>15.515000000000001</v>
      </c>
      <c r="CI45">
        <v>15.635</v>
      </c>
      <c r="CJ45">
        <v>15.205</v>
      </c>
      <c r="CK45">
        <v>15.074999999999999</v>
      </c>
      <c r="CL45">
        <v>15.07</v>
      </c>
      <c r="CM45">
        <v>14.78</v>
      </c>
      <c r="CN45">
        <v>14.435</v>
      </c>
      <c r="CO45">
        <v>15.275</v>
      </c>
      <c r="CP45">
        <v>14.92</v>
      </c>
      <c r="CQ45">
        <v>14.36</v>
      </c>
      <c r="CR45">
        <v>14.35</v>
      </c>
      <c r="CS45">
        <v>14.525</v>
      </c>
      <c r="CT45">
        <v>14.914999999999999</v>
      </c>
      <c r="CU45">
        <v>14.35</v>
      </c>
      <c r="CV45">
        <v>14.37</v>
      </c>
      <c r="CW45">
        <v>14.41</v>
      </c>
      <c r="CX45">
        <v>14.775</v>
      </c>
      <c r="CY45">
        <v>14.73</v>
      </c>
      <c r="CZ45">
        <v>15.734999999999999</v>
      </c>
      <c r="DA45">
        <v>16</v>
      </c>
      <c r="DB45">
        <v>16.12</v>
      </c>
      <c r="DC45">
        <v>16.355</v>
      </c>
      <c r="DD45">
        <v>16.55</v>
      </c>
      <c r="DE45">
        <v>16.355</v>
      </c>
      <c r="DF45">
        <v>16.425000000000001</v>
      </c>
      <c r="DG45">
        <v>16.350000000000001</v>
      </c>
      <c r="DH45">
        <v>15.994999999999999</v>
      </c>
      <c r="DI45">
        <v>15.95</v>
      </c>
      <c r="DJ45">
        <v>15.86</v>
      </c>
      <c r="DK45">
        <v>16.43</v>
      </c>
      <c r="DL45">
        <v>16.170000000000002</v>
      </c>
      <c r="DM45">
        <v>16.079999999999998</v>
      </c>
      <c r="DN45">
        <v>16.105</v>
      </c>
      <c r="DO45">
        <v>16.145</v>
      </c>
      <c r="DP45">
        <v>16.425000000000001</v>
      </c>
      <c r="DQ45">
        <v>16.18</v>
      </c>
      <c r="DR45">
        <v>16.055</v>
      </c>
      <c r="DS45">
        <v>15.93</v>
      </c>
      <c r="DT45">
        <v>16.100000000000001</v>
      </c>
      <c r="DU45">
        <v>16.61</v>
      </c>
      <c r="DV45">
        <v>17.53</v>
      </c>
      <c r="DW45">
        <v>17.8</v>
      </c>
      <c r="DX45">
        <v>17.91</v>
      </c>
      <c r="DY45">
        <v>17.38</v>
      </c>
      <c r="DZ45">
        <v>17.125</v>
      </c>
      <c r="EA45">
        <v>16.690000000000001</v>
      </c>
      <c r="EB45">
        <v>16.66</v>
      </c>
      <c r="EC45">
        <v>15.72</v>
      </c>
      <c r="ED45">
        <v>15.57</v>
      </c>
      <c r="EE45">
        <v>15.84</v>
      </c>
      <c r="EF45">
        <v>15.574999999999999</v>
      </c>
      <c r="EG45">
        <v>15.565</v>
      </c>
      <c r="EH45">
        <v>15.75</v>
      </c>
      <c r="EI45">
        <v>15.5</v>
      </c>
      <c r="EJ45">
        <v>15.51</v>
      </c>
      <c r="EK45">
        <v>15.3</v>
      </c>
      <c r="EL45">
        <v>15.115</v>
      </c>
      <c r="EM45">
        <v>15.03</v>
      </c>
      <c r="EN45">
        <v>15.005000000000001</v>
      </c>
      <c r="EO45">
        <v>15.46</v>
      </c>
      <c r="EP45">
        <v>15.785</v>
      </c>
      <c r="EQ45">
        <v>15.695</v>
      </c>
      <c r="ER45">
        <v>15.45</v>
      </c>
      <c r="ES45">
        <v>15.404999999999999</v>
      </c>
      <c r="ET45">
        <v>15.6</v>
      </c>
      <c r="EU45">
        <v>15.64</v>
      </c>
      <c r="EV45">
        <v>15.074999999999999</v>
      </c>
      <c r="EW45">
        <v>14.96</v>
      </c>
      <c r="EX45">
        <v>14.805</v>
      </c>
      <c r="EY45">
        <v>14.975</v>
      </c>
      <c r="EZ45">
        <v>15.52</v>
      </c>
      <c r="FA45">
        <v>15.065</v>
      </c>
      <c r="FB45">
        <v>15.005000000000001</v>
      </c>
      <c r="FC45">
        <v>14.795</v>
      </c>
      <c r="FD45">
        <v>14.95</v>
      </c>
      <c r="FE45">
        <v>14.46</v>
      </c>
      <c r="FF45">
        <v>14.43</v>
      </c>
      <c r="FG45">
        <v>14.574999999999999</v>
      </c>
      <c r="FH45">
        <v>13.805</v>
      </c>
      <c r="FI45">
        <v>12.96</v>
      </c>
      <c r="FJ45">
        <v>13.16</v>
      </c>
      <c r="FK45">
        <v>13.395</v>
      </c>
      <c r="FL45">
        <v>12.875</v>
      </c>
      <c r="FM45">
        <v>13.225</v>
      </c>
      <c r="FN45">
        <v>13.41</v>
      </c>
      <c r="FO45">
        <v>12.95</v>
      </c>
      <c r="FP45">
        <v>13.25</v>
      </c>
      <c r="FQ45">
        <v>13.45</v>
      </c>
      <c r="FR45">
        <v>13.95</v>
      </c>
      <c r="FS45">
        <v>14.045</v>
      </c>
      <c r="FT45" s="4">
        <v>14.54</v>
      </c>
      <c r="FU45">
        <v>2.5159247554359474E-2</v>
      </c>
      <c r="FV45">
        <v>2.5945458005394717E-2</v>
      </c>
      <c r="FW45">
        <v>2.602718471150928E-2</v>
      </c>
      <c r="FX45">
        <v>2.608391815540367E-2</v>
      </c>
      <c r="FY45">
        <v>2.6944528363369042E-2</v>
      </c>
      <c r="FZ45">
        <v>2.7637429847119463E-2</v>
      </c>
      <c r="GA45">
        <v>2.7333209595621535E-2</v>
      </c>
      <c r="GB45">
        <v>2.6933090620359666E-2</v>
      </c>
      <c r="GC45">
        <v>2.7338124054572015E-2</v>
      </c>
      <c r="GD45">
        <v>2.7313405483694486E-2</v>
      </c>
      <c r="GE45">
        <v>2.7615446669237355E-2</v>
      </c>
      <c r="GF45">
        <v>2.6899179264747081E-2</v>
      </c>
      <c r="GG45">
        <v>2.7315136848756517E-2</v>
      </c>
      <c r="GH45">
        <v>2.7022937684474176E-2</v>
      </c>
      <c r="GI45">
        <v>2.6993030913764027E-2</v>
      </c>
      <c r="GJ45">
        <v>2.6143870919003803E-2</v>
      </c>
      <c r="GK45">
        <v>2.6948160057617083E-2</v>
      </c>
      <c r="GL45">
        <v>2.6891653431020918E-2</v>
      </c>
      <c r="GM45">
        <v>2.7335983193350323E-2</v>
      </c>
      <c r="GN45">
        <v>2.6374318023347842E-2</v>
      </c>
      <c r="GO45">
        <v>2.6017011519791858E-2</v>
      </c>
      <c r="GP45">
        <v>2.5749895339539391E-2</v>
      </c>
      <c r="GQ45">
        <v>2.5958458493897028E-2</v>
      </c>
      <c r="GR45">
        <v>2.5830551382263776E-2</v>
      </c>
      <c r="GS45">
        <v>2.6022660776445442E-2</v>
      </c>
      <c r="GT45">
        <v>2.6400694544212743E-2</v>
      </c>
      <c r="GU45">
        <v>2.6641883130686397E-2</v>
      </c>
      <c r="GV45">
        <v>2.7617213901084188E-2</v>
      </c>
      <c r="GW45">
        <v>2.7513061515391925E-2</v>
      </c>
      <c r="GX45">
        <v>2.783829893257286E-2</v>
      </c>
      <c r="GY45">
        <v>2.7158572307409753E-2</v>
      </c>
      <c r="GZ45">
        <v>2.7522682393559952E-2</v>
      </c>
      <c r="HA45">
        <v>2.7906789627406944E-2</v>
      </c>
      <c r="HB45">
        <v>2.7226730711287912E-2</v>
      </c>
      <c r="HC45">
        <v>2.7426070023280479E-2</v>
      </c>
      <c r="HD45">
        <v>2.8746736935824684E-2</v>
      </c>
      <c r="HE45">
        <v>2.8838109401440611E-2</v>
      </c>
      <c r="HF45">
        <v>2.9294321745794782E-2</v>
      </c>
      <c r="HG45">
        <v>3.0227610814586598E-2</v>
      </c>
      <c r="HH45">
        <v>2.8528512719426986E-2</v>
      </c>
      <c r="HI45">
        <v>2.7489232400534195E-2</v>
      </c>
      <c r="HJ45">
        <v>2.7328570902208724E-2</v>
      </c>
      <c r="HK45">
        <v>2.9008987260962748E-2</v>
      </c>
      <c r="HL45">
        <v>2.9102187707358295E-2</v>
      </c>
      <c r="HM45">
        <v>2.8335408172659202E-2</v>
      </c>
      <c r="HN45">
        <v>2.8741199658248649E-2</v>
      </c>
      <c r="HO45">
        <v>2.8966871333905953E-2</v>
      </c>
      <c r="HP45">
        <v>2.9120713653198092E-2</v>
      </c>
      <c r="HQ45">
        <v>2.8212995773887639E-2</v>
      </c>
      <c r="HR45">
        <v>2.8757290992076589E-2</v>
      </c>
      <c r="HS45">
        <v>2.9310893466163293E-2</v>
      </c>
      <c r="HT45">
        <v>2.9354064571107438E-2</v>
      </c>
      <c r="HU45">
        <v>2.9629507497493192E-2</v>
      </c>
      <c r="HV45">
        <v>2.9955334728084222E-2</v>
      </c>
      <c r="HW45">
        <v>3.0019915534505132E-2</v>
      </c>
      <c r="HX45">
        <v>3.0064992214195951E-2</v>
      </c>
      <c r="HY45">
        <v>3.0021398803403352E-2</v>
      </c>
      <c r="HZ45">
        <v>2.9498057261291698E-2</v>
      </c>
      <c r="IA45">
        <v>3.0126185500157398E-2</v>
      </c>
      <c r="IB45">
        <v>3.0177576331050136E-2</v>
      </c>
      <c r="IC45">
        <v>2.9946395196057764E-2</v>
      </c>
      <c r="ID45">
        <v>2.9138703499597348E-2</v>
      </c>
      <c r="IE45">
        <v>2.9558987332626675E-2</v>
      </c>
      <c r="IF45">
        <v>2.9589185813808684E-2</v>
      </c>
      <c r="IG45">
        <v>2.9575720549230779E-2</v>
      </c>
      <c r="IH45">
        <v>2.9749229889716709E-2</v>
      </c>
      <c r="II45">
        <v>2.9506181871853866E-2</v>
      </c>
      <c r="IJ45">
        <v>2.9302108286657295E-2</v>
      </c>
      <c r="IK45">
        <v>2.8774446056660397E-2</v>
      </c>
      <c r="IL45">
        <v>2.8845258205079903E-2</v>
      </c>
      <c r="IM45">
        <v>2.9073092170904844E-2</v>
      </c>
      <c r="IN45">
        <v>3.0592639114792267E-2</v>
      </c>
      <c r="IO45">
        <v>3.0523637474139189E-2</v>
      </c>
      <c r="IP45">
        <v>2.9350095125493986E-2</v>
      </c>
      <c r="IQ45">
        <v>2.9563998089327245E-2</v>
      </c>
      <c r="IR45">
        <v>2.8590750057068341E-2</v>
      </c>
      <c r="IS45">
        <v>2.8190815548008036E-2</v>
      </c>
      <c r="IT45">
        <v>2.8871520410086355E-2</v>
      </c>
      <c r="IU45">
        <v>3.0065476010129835E-2</v>
      </c>
      <c r="IV45">
        <v>2.9655606813520651E-2</v>
      </c>
      <c r="IW45">
        <v>2.9815158538048614E-2</v>
      </c>
      <c r="IX45">
        <v>2.9366097542970124E-2</v>
      </c>
      <c r="IY45">
        <v>2.8887677294711263E-2</v>
      </c>
      <c r="IZ45">
        <v>2.9551521613950402E-2</v>
      </c>
      <c r="JA45">
        <v>2.9122113668029581E-2</v>
      </c>
      <c r="JB45">
        <v>2.8979459147495772E-2</v>
      </c>
      <c r="JC45">
        <v>2.8395661558930096E-2</v>
      </c>
      <c r="JD45">
        <v>2.7821956277003401E-2</v>
      </c>
      <c r="JE45">
        <v>2.758343091556574E-2</v>
      </c>
      <c r="JF45">
        <v>2.7876660163218717E-2</v>
      </c>
      <c r="JG45">
        <v>2.8532930248371675E-2</v>
      </c>
      <c r="JH45">
        <v>2.8123409472119911E-2</v>
      </c>
      <c r="JI45">
        <v>2.7145754541052881E-2</v>
      </c>
      <c r="JJ45">
        <v>2.6304875284455503E-2</v>
      </c>
      <c r="JK45">
        <v>2.6204343193818886E-2</v>
      </c>
      <c r="JL45">
        <v>2.702849682496555E-2</v>
      </c>
      <c r="JM45">
        <v>2.7114894909694202E-2</v>
      </c>
      <c r="JN45">
        <v>2.6629785860828047E-2</v>
      </c>
      <c r="JO45">
        <v>2.6779473982916854E-2</v>
      </c>
      <c r="JP45">
        <v>2.7130834424409677E-2</v>
      </c>
      <c r="JQ45">
        <v>2.7389119946417483E-2</v>
      </c>
      <c r="JR45">
        <v>2.7664319562200133E-2</v>
      </c>
      <c r="JS45">
        <v>2.7601752901557988E-2</v>
      </c>
      <c r="JT45">
        <v>2.7741510605253098E-2</v>
      </c>
      <c r="JU45">
        <v>2.7979431612494055E-2</v>
      </c>
      <c r="JV45">
        <v>2.8104177433551928E-2</v>
      </c>
      <c r="JW45">
        <v>2.774037985420405E-2</v>
      </c>
      <c r="JX45">
        <v>2.8063311966359722E-2</v>
      </c>
      <c r="JY45">
        <v>2.7942822032449965E-2</v>
      </c>
      <c r="JZ45">
        <v>2.7564982237843583E-2</v>
      </c>
      <c r="KA45">
        <v>2.7470470362085352E-2</v>
      </c>
      <c r="KB45">
        <v>2.6999194924466497E-2</v>
      </c>
      <c r="KC45">
        <v>2.7985025886832347E-2</v>
      </c>
      <c r="KD45">
        <v>2.6809039425923737E-2</v>
      </c>
      <c r="KE45">
        <v>2.6584498141830195E-2</v>
      </c>
      <c r="KF45">
        <v>2.6327633566584761E-2</v>
      </c>
      <c r="KG45">
        <v>2.6459034423886352E-2</v>
      </c>
      <c r="KH45">
        <v>2.648867038201564E-2</v>
      </c>
      <c r="KI45">
        <v>2.5996645915205546E-2</v>
      </c>
      <c r="KJ45">
        <v>2.6105190043654171E-2</v>
      </c>
      <c r="KK45">
        <v>2.5982304575830173E-2</v>
      </c>
      <c r="KL45">
        <v>2.5406781683213312E-2</v>
      </c>
      <c r="KM45">
        <v>2.5450062707692848E-2</v>
      </c>
      <c r="KN45">
        <v>2.6994288204250431E-2</v>
      </c>
      <c r="KO45">
        <v>2.7836568393939273E-2</v>
      </c>
      <c r="KP45">
        <v>2.8054478880134369E-2</v>
      </c>
      <c r="KQ45">
        <v>2.7129635992106271E-2</v>
      </c>
      <c r="KR45">
        <v>2.6828950092181031E-2</v>
      </c>
      <c r="KS45">
        <v>2.643192147836889E-2</v>
      </c>
      <c r="KT45">
        <v>2.6404845636088307E-2</v>
      </c>
      <c r="KU45">
        <v>2.6158234388686245E-2</v>
      </c>
      <c r="KV45">
        <v>2.5788681495100316E-2</v>
      </c>
      <c r="KW45">
        <v>2.5752344833694523E-2</v>
      </c>
      <c r="KX45">
        <v>2.5834719189258948E-2</v>
      </c>
      <c r="KY45">
        <v>2.5691078956049957E-2</v>
      </c>
      <c r="KZ45">
        <v>2.5631426412178016E-2</v>
      </c>
      <c r="LA45">
        <v>2.5967048220317493E-2</v>
      </c>
      <c r="LB45">
        <v>2.569194731759443E-2</v>
      </c>
      <c r="LC45">
        <v>2.5398855581236279E-2</v>
      </c>
      <c r="LD45">
        <v>2.5055024408170048E-2</v>
      </c>
      <c r="LE45">
        <v>2.4882884600500435E-2</v>
      </c>
      <c r="LF45">
        <v>2.4371228619455738E-2</v>
      </c>
      <c r="LG45">
        <v>2.4984183950832298E-2</v>
      </c>
      <c r="LH45">
        <v>2.5126446437785197E-2</v>
      </c>
      <c r="LI45">
        <v>2.4919335091441192E-2</v>
      </c>
      <c r="LJ45">
        <v>2.4449135110939293E-2</v>
      </c>
      <c r="LK45">
        <v>2.4392331689414116E-2</v>
      </c>
      <c r="LL45">
        <v>2.4390687124548383E-2</v>
      </c>
      <c r="LM45">
        <v>2.4199206779127399E-2</v>
      </c>
      <c r="LN45">
        <v>2.3984822379935697E-2</v>
      </c>
      <c r="LO45">
        <v>2.4112307891244907E-2</v>
      </c>
      <c r="LP45">
        <v>2.3638230188282122E-2</v>
      </c>
      <c r="LQ45">
        <v>2.4268461921898517E-2</v>
      </c>
      <c r="LR45">
        <v>2.4712689028160487E-2</v>
      </c>
      <c r="LS45">
        <v>2.4215664824381724E-2</v>
      </c>
      <c r="LT45">
        <v>2.4173771768656978E-2</v>
      </c>
      <c r="LU45">
        <v>2.4168711648512059E-2</v>
      </c>
      <c r="LV45">
        <v>2.374902584070672E-2</v>
      </c>
      <c r="LW45">
        <v>2.2986524939328054E-2</v>
      </c>
      <c r="LX45">
        <v>2.2716168839618456E-2</v>
      </c>
      <c r="LY45">
        <v>2.2961824627939456E-2</v>
      </c>
      <c r="LZ45">
        <v>2.250587780477659E-2</v>
      </c>
      <c r="MA45">
        <v>2.2384004411249915E-2</v>
      </c>
      <c r="MB45">
        <v>2.206570488942414E-2</v>
      </c>
      <c r="MC45">
        <v>2.2382497209118508E-2</v>
      </c>
      <c r="MD45">
        <v>2.222167341672841E-2</v>
      </c>
      <c r="ME45">
        <v>2.2156910386670288E-2</v>
      </c>
      <c r="MF45">
        <v>2.232959967691792E-2</v>
      </c>
      <c r="MG45">
        <v>2.2444483570287981E-2</v>
      </c>
      <c r="MH45">
        <v>2.2507470903105682E-2</v>
      </c>
      <c r="MI45">
        <v>2.2512389468763595E-2</v>
      </c>
      <c r="MJ45">
        <v>2.3119768247984208E-2</v>
      </c>
      <c r="MK45">
        <v>2.2977981424067012E-2</v>
      </c>
      <c r="ML45">
        <v>2.3610802163101432E-2</v>
      </c>
      <c r="MN45" s="5">
        <f t="shared" si="0"/>
        <v>2.6919138867231317E-2</v>
      </c>
    </row>
    <row r="46" spans="1:353" x14ac:dyDescent="0.2">
      <c r="A46" t="s">
        <v>126</v>
      </c>
      <c r="B46" t="s">
        <v>75</v>
      </c>
      <c r="C46">
        <v>14.06</v>
      </c>
      <c r="D46">
        <v>13.97</v>
      </c>
      <c r="E46">
        <v>14.71</v>
      </c>
      <c r="F46">
        <v>15.565</v>
      </c>
      <c r="G46">
        <v>15.62</v>
      </c>
      <c r="H46">
        <v>15.97</v>
      </c>
      <c r="I46">
        <v>16.195</v>
      </c>
      <c r="J46">
        <v>15.695</v>
      </c>
      <c r="K46">
        <v>16.3</v>
      </c>
      <c r="L46">
        <v>15.955</v>
      </c>
      <c r="M46">
        <v>15.41</v>
      </c>
      <c r="N46">
        <v>14.89</v>
      </c>
      <c r="O46">
        <v>15.045</v>
      </c>
      <c r="P46">
        <v>15.085000000000001</v>
      </c>
      <c r="Q46">
        <v>15.45</v>
      </c>
      <c r="R46">
        <v>15.404999999999999</v>
      </c>
      <c r="S46">
        <v>15.49</v>
      </c>
      <c r="T46">
        <v>14.74</v>
      </c>
      <c r="U46">
        <v>14.77</v>
      </c>
      <c r="V46">
        <v>14.21</v>
      </c>
      <c r="W46">
        <v>14.6</v>
      </c>
      <c r="X46">
        <v>14.36</v>
      </c>
      <c r="Y46">
        <v>14.26</v>
      </c>
      <c r="Z46">
        <v>13.9</v>
      </c>
      <c r="AA46">
        <v>13.81</v>
      </c>
      <c r="AB46">
        <v>14.67</v>
      </c>
      <c r="AC46">
        <v>14.085000000000001</v>
      </c>
      <c r="AD46">
        <v>14.324999999999999</v>
      </c>
      <c r="AE46">
        <v>15.59</v>
      </c>
      <c r="AF46">
        <v>15.31</v>
      </c>
      <c r="AG46">
        <v>14.935</v>
      </c>
      <c r="AH46">
        <v>14.984999999999999</v>
      </c>
      <c r="AI46">
        <v>14.86</v>
      </c>
      <c r="AJ46">
        <v>13.68</v>
      </c>
      <c r="AK46">
        <v>14.145</v>
      </c>
      <c r="AL46">
        <v>13.85</v>
      </c>
      <c r="AM46">
        <v>13.795</v>
      </c>
      <c r="AN46">
        <v>13.975</v>
      </c>
      <c r="AO46">
        <v>14.135</v>
      </c>
      <c r="AP46">
        <v>13.19</v>
      </c>
      <c r="AQ46">
        <v>14.045</v>
      </c>
      <c r="AR46">
        <v>14.09</v>
      </c>
      <c r="AS46">
        <v>15.93</v>
      </c>
      <c r="AT46">
        <v>16.035</v>
      </c>
      <c r="AU46">
        <v>16.43</v>
      </c>
      <c r="AV46">
        <v>16.245000000000001</v>
      </c>
      <c r="AW46">
        <v>16.54</v>
      </c>
      <c r="AX46">
        <v>16.62</v>
      </c>
      <c r="AY46">
        <v>15.45</v>
      </c>
      <c r="AZ46">
        <v>14.914999999999999</v>
      </c>
      <c r="BA46">
        <v>15.385</v>
      </c>
      <c r="BB46">
        <v>15.355</v>
      </c>
      <c r="BC46">
        <v>15.484999999999999</v>
      </c>
      <c r="BD46">
        <v>15.3</v>
      </c>
      <c r="BE46">
        <v>15.365</v>
      </c>
      <c r="BF46">
        <v>15.835000000000001</v>
      </c>
      <c r="BG46">
        <v>16.329999999999998</v>
      </c>
      <c r="BH46">
        <v>15.205</v>
      </c>
      <c r="BI46">
        <v>14.895</v>
      </c>
      <c r="BJ46">
        <v>15.94</v>
      </c>
      <c r="BK46">
        <v>15.81</v>
      </c>
      <c r="BL46">
        <v>15.9</v>
      </c>
      <c r="BM46">
        <v>16.445</v>
      </c>
      <c r="BN46">
        <v>15.53</v>
      </c>
      <c r="BO46">
        <v>15.414999999999999</v>
      </c>
      <c r="BP46">
        <v>15.395</v>
      </c>
      <c r="BQ46">
        <v>14.23</v>
      </c>
      <c r="BR46">
        <v>15.14</v>
      </c>
      <c r="BS46">
        <v>14.945</v>
      </c>
      <c r="BT46">
        <v>14.48</v>
      </c>
      <c r="BU46">
        <v>14.21</v>
      </c>
      <c r="BV46">
        <v>15.095000000000001</v>
      </c>
      <c r="BW46">
        <v>15.205</v>
      </c>
      <c r="BX46">
        <v>15.465</v>
      </c>
      <c r="BY46">
        <v>15.37</v>
      </c>
      <c r="BZ46">
        <v>14.74</v>
      </c>
      <c r="CA46">
        <v>14.29</v>
      </c>
      <c r="CB46">
        <v>13.664999999999999</v>
      </c>
      <c r="CC46">
        <v>14.585000000000001</v>
      </c>
      <c r="CD46">
        <v>14.154999999999999</v>
      </c>
      <c r="CE46">
        <v>14.635</v>
      </c>
      <c r="CF46">
        <v>14.465</v>
      </c>
      <c r="CG46">
        <v>13.69</v>
      </c>
      <c r="CH46">
        <v>13.84</v>
      </c>
      <c r="CI46">
        <v>14.125</v>
      </c>
      <c r="CJ46">
        <v>13.505000000000001</v>
      </c>
      <c r="CK46">
        <v>13.66</v>
      </c>
      <c r="CL46">
        <v>13.7</v>
      </c>
      <c r="CM46">
        <v>13.62</v>
      </c>
      <c r="CN46">
        <v>13.365</v>
      </c>
      <c r="CO46">
        <v>13.74</v>
      </c>
      <c r="CP46">
        <v>13.93</v>
      </c>
      <c r="CQ46">
        <v>13.6</v>
      </c>
      <c r="CR46">
        <v>13.904999999999999</v>
      </c>
      <c r="CS46">
        <v>14.08</v>
      </c>
      <c r="CT46">
        <v>14.505000000000001</v>
      </c>
      <c r="CU46">
        <v>13.8</v>
      </c>
      <c r="CV46">
        <v>13.545</v>
      </c>
      <c r="CW46">
        <v>13.66</v>
      </c>
      <c r="CX46">
        <v>13.77</v>
      </c>
      <c r="CY46">
        <v>13.4</v>
      </c>
      <c r="CZ46">
        <v>13.5</v>
      </c>
      <c r="DA46">
        <v>14</v>
      </c>
      <c r="DB46">
        <v>14.29</v>
      </c>
      <c r="DC46">
        <v>14.435</v>
      </c>
      <c r="DD46">
        <v>14.79</v>
      </c>
      <c r="DE46">
        <v>14.99</v>
      </c>
      <c r="DF46">
        <v>14.865</v>
      </c>
      <c r="DG46">
        <v>14.45</v>
      </c>
      <c r="DH46">
        <v>14.365</v>
      </c>
      <c r="DI46">
        <v>14.404999999999999</v>
      </c>
      <c r="DJ46">
        <v>14.395</v>
      </c>
      <c r="DK46">
        <v>14.42</v>
      </c>
      <c r="DL46">
        <v>14.375</v>
      </c>
      <c r="DM46">
        <v>14.765000000000001</v>
      </c>
      <c r="DN46">
        <v>14.855</v>
      </c>
      <c r="DO46">
        <v>14.65</v>
      </c>
      <c r="DP46">
        <v>14.565</v>
      </c>
      <c r="DQ46">
        <v>14.305</v>
      </c>
      <c r="DR46">
        <v>14.15</v>
      </c>
      <c r="DS46">
        <v>14.01</v>
      </c>
      <c r="DT46">
        <v>14.2</v>
      </c>
      <c r="DU46">
        <v>15</v>
      </c>
      <c r="DV46">
        <v>15.324999999999999</v>
      </c>
      <c r="DW46">
        <v>15.29</v>
      </c>
      <c r="DX46">
        <v>15.73</v>
      </c>
      <c r="DY46">
        <v>15.55</v>
      </c>
      <c r="DZ46">
        <v>15.27</v>
      </c>
      <c r="EA46">
        <v>14.734999999999999</v>
      </c>
      <c r="EB46">
        <v>14.37</v>
      </c>
      <c r="EC46">
        <v>13.89</v>
      </c>
      <c r="ED46">
        <v>14.005000000000001</v>
      </c>
      <c r="EE46">
        <v>14.295</v>
      </c>
      <c r="EF46">
        <v>14.225</v>
      </c>
      <c r="EG46">
        <v>14.324999999999999</v>
      </c>
      <c r="EH46">
        <v>14.455</v>
      </c>
      <c r="EI46">
        <v>14.065</v>
      </c>
      <c r="EJ46">
        <v>14.225</v>
      </c>
      <c r="EK46">
        <v>14.15</v>
      </c>
      <c r="EL46">
        <v>14.255000000000001</v>
      </c>
      <c r="EM46">
        <v>13.81</v>
      </c>
      <c r="EN46">
        <v>13.895</v>
      </c>
      <c r="EO46">
        <v>13.78</v>
      </c>
      <c r="EP46">
        <v>13.86</v>
      </c>
      <c r="EQ46">
        <v>13.835000000000001</v>
      </c>
      <c r="ER46">
        <v>13.83</v>
      </c>
      <c r="ES46">
        <v>13.65</v>
      </c>
      <c r="ET46">
        <v>13.95</v>
      </c>
      <c r="EU46">
        <v>14.29</v>
      </c>
      <c r="EV46">
        <v>14.265000000000001</v>
      </c>
      <c r="EW46">
        <v>14.11</v>
      </c>
      <c r="EX46">
        <v>14.265000000000001</v>
      </c>
      <c r="EY46">
        <v>14.45</v>
      </c>
      <c r="EZ46">
        <v>14.64</v>
      </c>
      <c r="FA46">
        <v>14.66</v>
      </c>
      <c r="FB46">
        <v>14.64</v>
      </c>
      <c r="FC46">
        <v>14.475</v>
      </c>
      <c r="FD46">
        <v>14.62</v>
      </c>
      <c r="FE46">
        <v>14.465</v>
      </c>
      <c r="FF46">
        <v>14.45</v>
      </c>
      <c r="FG46">
        <v>14.845000000000001</v>
      </c>
      <c r="FH46">
        <v>14.16</v>
      </c>
      <c r="FI46">
        <v>13.4</v>
      </c>
      <c r="FJ46">
        <v>13.645</v>
      </c>
      <c r="FK46">
        <v>14.015000000000001</v>
      </c>
      <c r="FL46">
        <v>13.74</v>
      </c>
      <c r="FM46">
        <v>14.22</v>
      </c>
      <c r="FN46">
        <v>14.035</v>
      </c>
      <c r="FO46">
        <v>13.555</v>
      </c>
      <c r="FP46">
        <v>13.785</v>
      </c>
      <c r="FQ46">
        <v>13.97</v>
      </c>
      <c r="FR46">
        <v>14.16</v>
      </c>
      <c r="FS46">
        <v>14.76</v>
      </c>
      <c r="FT46" s="4">
        <v>15.035</v>
      </c>
      <c r="FU46">
        <v>1.5668736213373221E-2</v>
      </c>
      <c r="FV46">
        <v>1.5952103509830513E-2</v>
      </c>
      <c r="FW46">
        <v>1.591456150372051E-2</v>
      </c>
      <c r="FX46">
        <v>1.5918882624159886E-2</v>
      </c>
      <c r="FY46">
        <v>1.6081157550444623E-2</v>
      </c>
      <c r="FZ46">
        <v>1.6217099126567342E-2</v>
      </c>
      <c r="GA46">
        <v>1.621863877215067E-2</v>
      </c>
      <c r="GB46">
        <v>1.5512150286000096E-2</v>
      </c>
      <c r="GC46">
        <v>1.5611759370426481E-2</v>
      </c>
      <c r="GD46">
        <v>1.5185523932716258E-2</v>
      </c>
      <c r="GE46">
        <v>1.4491779611582224E-2</v>
      </c>
      <c r="GF46">
        <v>1.3772072807950899E-2</v>
      </c>
      <c r="GG46">
        <v>1.4097418301141603E-2</v>
      </c>
      <c r="GH46">
        <v>1.3979587621975901E-2</v>
      </c>
      <c r="GI46">
        <v>1.3925841908499948E-2</v>
      </c>
      <c r="GJ46">
        <v>1.4408193671838264E-2</v>
      </c>
      <c r="GK46">
        <v>1.4336232443244869E-2</v>
      </c>
      <c r="GL46">
        <v>1.4051435690890937E-2</v>
      </c>
      <c r="GM46">
        <v>1.3932134259741808E-2</v>
      </c>
      <c r="GN46">
        <v>1.3697133095098082E-2</v>
      </c>
      <c r="GO46">
        <v>1.3647541557804191E-2</v>
      </c>
      <c r="GP46">
        <v>1.3803380978840563E-2</v>
      </c>
      <c r="GQ46">
        <v>1.3947547865836058E-2</v>
      </c>
      <c r="GR46">
        <v>1.3611873632482892E-2</v>
      </c>
      <c r="GS46">
        <v>1.3682049383903988E-2</v>
      </c>
      <c r="GT46">
        <v>1.3889571173223982E-2</v>
      </c>
      <c r="GU46">
        <v>1.4015860792165734E-2</v>
      </c>
      <c r="GV46">
        <v>1.3892195426227069E-2</v>
      </c>
      <c r="GW46">
        <v>1.4529576297078068E-2</v>
      </c>
      <c r="GX46">
        <v>1.4544395578035966E-2</v>
      </c>
      <c r="GY46">
        <v>1.4178293391167269E-2</v>
      </c>
      <c r="GZ46">
        <v>1.4061733363858414E-2</v>
      </c>
      <c r="HA46">
        <v>1.4526650881914011E-2</v>
      </c>
      <c r="HB46">
        <v>1.4378672241748125E-2</v>
      </c>
      <c r="HC46">
        <v>1.4661293033195138E-2</v>
      </c>
      <c r="HD46">
        <v>1.4808345444828327E-2</v>
      </c>
      <c r="HE46">
        <v>1.4696606402684151E-2</v>
      </c>
      <c r="HF46">
        <v>1.4951001918075624E-2</v>
      </c>
      <c r="HG46">
        <v>1.5331311053097962E-2</v>
      </c>
      <c r="HH46">
        <v>1.4424818787863053E-2</v>
      </c>
      <c r="HI46">
        <v>1.4600765651413125E-2</v>
      </c>
      <c r="HJ46">
        <v>1.4576318165193371E-2</v>
      </c>
      <c r="HK46">
        <v>1.5658285206499145E-2</v>
      </c>
      <c r="HL46">
        <v>1.5779588154179021E-2</v>
      </c>
      <c r="HM46">
        <v>1.5953382514769833E-2</v>
      </c>
      <c r="HN46">
        <v>1.6192644433620052E-2</v>
      </c>
      <c r="HO46">
        <v>1.6021848239908178E-2</v>
      </c>
      <c r="HP46">
        <v>1.5920961915419876E-2</v>
      </c>
      <c r="HQ46">
        <v>1.5481339591757305E-2</v>
      </c>
      <c r="HR46">
        <v>1.552607604564675E-2</v>
      </c>
      <c r="HS46">
        <v>1.5724744597572969E-2</v>
      </c>
      <c r="HT46">
        <v>1.5598951896475871E-2</v>
      </c>
      <c r="HU46">
        <v>1.5807274829466367E-2</v>
      </c>
      <c r="HV46">
        <v>1.67272635118971E-2</v>
      </c>
      <c r="HW46">
        <v>1.7239403247690865E-2</v>
      </c>
      <c r="HX46">
        <v>1.7276852213954485E-2</v>
      </c>
      <c r="HY46">
        <v>1.760223698911487E-2</v>
      </c>
      <c r="HZ46">
        <v>1.7320596299608106E-2</v>
      </c>
      <c r="IA46">
        <v>1.7709357293917774E-2</v>
      </c>
      <c r="IB46">
        <v>1.8155487466752034E-2</v>
      </c>
      <c r="IC46">
        <v>1.7735594068812657E-2</v>
      </c>
      <c r="ID46">
        <v>1.7237569795526236E-2</v>
      </c>
      <c r="IE46">
        <v>1.7657133995150273E-2</v>
      </c>
      <c r="IF46">
        <v>1.6707557829965428E-2</v>
      </c>
      <c r="IG46">
        <v>1.6935015763027996E-2</v>
      </c>
      <c r="IH46">
        <v>1.7050817528520917E-2</v>
      </c>
      <c r="II46">
        <v>1.5983610356252273E-2</v>
      </c>
      <c r="IJ46">
        <v>1.6274021785864574E-2</v>
      </c>
      <c r="IK46">
        <v>1.5660241656619174E-2</v>
      </c>
      <c r="IL46">
        <v>1.5712860255600401E-2</v>
      </c>
      <c r="IM46">
        <v>1.5842237924425431E-2</v>
      </c>
      <c r="IN46">
        <v>1.6669093535974532E-2</v>
      </c>
      <c r="IO46">
        <v>1.6779025586210323E-2</v>
      </c>
      <c r="IP46">
        <v>1.6420130473119073E-2</v>
      </c>
      <c r="IQ46">
        <v>1.6700872633962787E-2</v>
      </c>
      <c r="IR46">
        <v>1.6520600255016057E-2</v>
      </c>
      <c r="IS46">
        <v>1.6352837869778626E-2</v>
      </c>
      <c r="IT46">
        <v>1.5965448165727886E-2</v>
      </c>
      <c r="IU46">
        <v>1.6359866748100069E-2</v>
      </c>
      <c r="IV46">
        <v>1.6115645515394034E-2</v>
      </c>
      <c r="IW46">
        <v>1.6058076162702634E-2</v>
      </c>
      <c r="IX46">
        <v>1.5790864875788437E-2</v>
      </c>
      <c r="IY46">
        <v>1.4773773749936195E-2</v>
      </c>
      <c r="IZ46">
        <v>1.4993286194732702E-2</v>
      </c>
      <c r="JA46">
        <v>1.4963946149133159E-2</v>
      </c>
      <c r="JB46">
        <v>1.4639664126488459E-2</v>
      </c>
      <c r="JC46">
        <v>1.4634505185665989E-2</v>
      </c>
      <c r="JD46">
        <v>1.4385589114009237E-2</v>
      </c>
      <c r="JE46">
        <v>1.4457181413302269E-2</v>
      </c>
      <c r="JF46">
        <v>1.4679984218058335E-2</v>
      </c>
      <c r="JG46">
        <v>1.4597704283885685E-2</v>
      </c>
      <c r="JH46">
        <v>1.4934233471612041E-2</v>
      </c>
      <c r="JI46">
        <v>1.4622413444683097E-2</v>
      </c>
      <c r="JJ46">
        <v>1.4497329582349538E-2</v>
      </c>
      <c r="JK46">
        <v>1.44474920940576E-2</v>
      </c>
      <c r="JL46">
        <v>1.4950270199276664E-2</v>
      </c>
      <c r="JM46">
        <v>1.4830909471427461E-2</v>
      </c>
      <c r="JN46">
        <v>1.4276527572903612E-2</v>
      </c>
      <c r="JO46">
        <v>1.443847860650818E-2</v>
      </c>
      <c r="JP46">
        <v>1.4381436721314976E-2</v>
      </c>
      <c r="JQ46">
        <v>1.4171401500472141E-2</v>
      </c>
      <c r="JR46">
        <v>1.3499562284799711E-2</v>
      </c>
      <c r="JS46">
        <v>1.3736541094040922E-2</v>
      </c>
      <c r="JT46">
        <v>1.3987173769037967E-2</v>
      </c>
      <c r="JU46">
        <v>1.4045519291866234E-2</v>
      </c>
      <c r="JV46">
        <v>1.4284785638570295E-2</v>
      </c>
      <c r="JW46">
        <v>1.4460927910254327E-2</v>
      </c>
      <c r="JX46">
        <v>1.4445451899714936E-2</v>
      </c>
      <c r="JY46">
        <v>1.4046011766753696E-2</v>
      </c>
      <c r="JZ46">
        <v>1.408029571382431E-2</v>
      </c>
      <c r="KA46">
        <v>1.4110790497792739E-2</v>
      </c>
      <c r="KB46">
        <v>1.3937727640237922E-2</v>
      </c>
      <c r="KC46">
        <v>1.3969667938735405E-2</v>
      </c>
      <c r="KD46">
        <v>1.355538197194992E-2</v>
      </c>
      <c r="KE46">
        <v>1.3883806304888493E-2</v>
      </c>
      <c r="KF46">
        <v>1.3811995391626813E-2</v>
      </c>
      <c r="KG46">
        <v>1.3655457022001972E-2</v>
      </c>
      <c r="KH46">
        <v>1.3359738052594491E-2</v>
      </c>
      <c r="KI46">
        <v>1.3072520660371366E-2</v>
      </c>
      <c r="KJ46">
        <v>1.3085962222364234E-2</v>
      </c>
      <c r="KK46">
        <v>1.2996688259216535E-2</v>
      </c>
      <c r="KL46">
        <v>1.2745145482358755E-2</v>
      </c>
      <c r="KM46">
        <v>1.3072033628068065E-2</v>
      </c>
      <c r="KN46">
        <v>1.3422181909615099E-2</v>
      </c>
      <c r="KO46">
        <v>1.3599904287233395E-2</v>
      </c>
      <c r="KP46">
        <v>1.4014190470561834E-2</v>
      </c>
      <c r="KQ46">
        <v>1.3805662780541605E-2</v>
      </c>
      <c r="KR46">
        <v>1.3606449293656332E-2</v>
      </c>
      <c r="KS46">
        <v>1.327257573157457E-2</v>
      </c>
      <c r="KT46">
        <v>1.295382653332639E-2</v>
      </c>
      <c r="KU46">
        <v>1.2912463769068773E-2</v>
      </c>
      <c r="KV46">
        <v>1.295909352044541E-2</v>
      </c>
      <c r="KW46">
        <v>1.2983648409913664E-2</v>
      </c>
      <c r="KX46">
        <v>1.318192845183919E-2</v>
      </c>
      <c r="KY46">
        <v>1.3209270521045894E-2</v>
      </c>
      <c r="KZ46">
        <v>1.3141995030046908E-2</v>
      </c>
      <c r="LA46">
        <v>1.3163810074958333E-2</v>
      </c>
      <c r="LB46">
        <v>1.3164018533228196E-2</v>
      </c>
      <c r="LC46">
        <v>1.3122909769206019E-2</v>
      </c>
      <c r="LD46">
        <v>1.3200940855712703E-2</v>
      </c>
      <c r="LE46">
        <v>1.2772808720045254E-2</v>
      </c>
      <c r="LF46">
        <v>1.2608138185287162E-2</v>
      </c>
      <c r="LG46">
        <v>1.2441016950440541E-2</v>
      </c>
      <c r="LH46">
        <v>1.2325390874844664E-2</v>
      </c>
      <c r="LI46">
        <v>1.2271715506818777E-2</v>
      </c>
      <c r="LJ46">
        <v>1.2226669752609361E-2</v>
      </c>
      <c r="LK46">
        <v>1.2074669453769084E-2</v>
      </c>
      <c r="LL46">
        <v>1.2184974636048023E-2</v>
      </c>
      <c r="LM46">
        <v>1.2352293310588349E-2</v>
      </c>
      <c r="LN46">
        <v>1.2679492046303116E-2</v>
      </c>
      <c r="LO46">
        <v>1.2705304984816829E-2</v>
      </c>
      <c r="LP46">
        <v>1.2724162754754954E-2</v>
      </c>
      <c r="LQ46">
        <v>1.3082602994235359E-2</v>
      </c>
      <c r="LR46">
        <v>1.3023276397920698E-2</v>
      </c>
      <c r="LS46">
        <v>1.3164735106053748E-2</v>
      </c>
      <c r="LT46">
        <v>1.317650976584764E-2</v>
      </c>
      <c r="LU46">
        <v>1.3210157541761438E-2</v>
      </c>
      <c r="LV46">
        <v>1.297486577550613E-2</v>
      </c>
      <c r="LW46">
        <v>1.2846190535214333E-2</v>
      </c>
      <c r="LX46">
        <v>1.2708301148033369E-2</v>
      </c>
      <c r="LY46">
        <v>1.3065587055136612E-2</v>
      </c>
      <c r="LZ46">
        <v>1.2896554349488821E-2</v>
      </c>
      <c r="MA46">
        <v>1.2929700745027781E-2</v>
      </c>
      <c r="MB46">
        <v>1.2781633194343455E-2</v>
      </c>
      <c r="MC46">
        <v>1.3083074575664051E-2</v>
      </c>
      <c r="MD46">
        <v>1.3248513403248032E-2</v>
      </c>
      <c r="ME46">
        <v>1.3309569570221867E-2</v>
      </c>
      <c r="MF46">
        <v>1.3056160193565263E-2</v>
      </c>
      <c r="MG46">
        <v>1.3124726568069246E-2</v>
      </c>
      <c r="MH46">
        <v>1.3081829464058229E-2</v>
      </c>
      <c r="MI46">
        <v>1.3063110757562281E-2</v>
      </c>
      <c r="MJ46">
        <v>1.3110625615643141E-2</v>
      </c>
      <c r="MK46">
        <v>1.3490479357552725E-2</v>
      </c>
      <c r="ML46">
        <v>1.3639569463714531E-2</v>
      </c>
      <c r="MN46" s="5">
        <f t="shared" si="0"/>
        <v>1.4451875027522057E-2</v>
      </c>
    </row>
    <row r="47" spans="1:353" x14ac:dyDescent="0.2">
      <c r="A47" t="s">
        <v>153</v>
      </c>
      <c r="B47" t="s">
        <v>75</v>
      </c>
      <c r="C47">
        <v>11.750399999999999</v>
      </c>
      <c r="D47">
        <v>11.2264</v>
      </c>
      <c r="E47">
        <v>11.809699999999999</v>
      </c>
      <c r="F47">
        <v>13.0406</v>
      </c>
      <c r="G47">
        <v>13.154299999999999</v>
      </c>
      <c r="H47">
        <v>13.0307</v>
      </c>
      <c r="I47">
        <v>13.0307</v>
      </c>
      <c r="J47">
        <v>13.2087</v>
      </c>
      <c r="K47">
        <v>13.7376</v>
      </c>
      <c r="L47">
        <v>13.559699999999999</v>
      </c>
      <c r="M47">
        <v>13.095000000000001</v>
      </c>
      <c r="N47">
        <v>13.3026</v>
      </c>
      <c r="O47">
        <v>13.2729</v>
      </c>
      <c r="P47">
        <v>13.32</v>
      </c>
      <c r="Q47">
        <v>13.185</v>
      </c>
      <c r="R47">
        <v>13.475</v>
      </c>
      <c r="S47">
        <v>13.654999999999999</v>
      </c>
      <c r="T47">
        <v>13.64</v>
      </c>
      <c r="U47">
        <v>13.775</v>
      </c>
      <c r="V47">
        <v>12.994999999999999</v>
      </c>
      <c r="W47">
        <v>13.215</v>
      </c>
      <c r="X47">
        <v>12.88</v>
      </c>
      <c r="Y47">
        <v>12.7</v>
      </c>
      <c r="Z47">
        <v>12.955</v>
      </c>
      <c r="AA47">
        <v>12.8</v>
      </c>
      <c r="AB47">
        <v>13.47</v>
      </c>
      <c r="AC47">
        <v>12.79</v>
      </c>
      <c r="AD47">
        <v>13.095000000000001</v>
      </c>
      <c r="AE47">
        <v>13.88</v>
      </c>
      <c r="AF47">
        <v>13.805</v>
      </c>
      <c r="AG47">
        <v>13.94</v>
      </c>
      <c r="AH47">
        <v>14</v>
      </c>
      <c r="AI47">
        <v>13.55</v>
      </c>
      <c r="AJ47">
        <v>12.8</v>
      </c>
      <c r="AK47">
        <v>12.725</v>
      </c>
      <c r="AL47">
        <v>11.855</v>
      </c>
      <c r="AM47">
        <v>11.55</v>
      </c>
      <c r="AN47">
        <v>11.305</v>
      </c>
      <c r="AO47">
        <v>11</v>
      </c>
      <c r="AP47">
        <v>10.6</v>
      </c>
      <c r="AQ47">
        <v>11.555</v>
      </c>
      <c r="AR47">
        <v>11.395</v>
      </c>
      <c r="AS47">
        <v>12.025</v>
      </c>
      <c r="AT47">
        <v>12.03</v>
      </c>
      <c r="AU47">
        <v>12.185</v>
      </c>
      <c r="AV47">
        <v>11.96</v>
      </c>
      <c r="AW47">
        <v>11.78</v>
      </c>
      <c r="AX47">
        <v>11.635</v>
      </c>
      <c r="AY47">
        <v>11.074999999999999</v>
      </c>
      <c r="AZ47">
        <v>10.565</v>
      </c>
      <c r="BA47">
        <v>10.375</v>
      </c>
      <c r="BB47">
        <v>10.535</v>
      </c>
      <c r="BC47">
        <v>10.234999999999999</v>
      </c>
      <c r="BD47">
        <v>9.5920000000000005</v>
      </c>
      <c r="BE47">
        <v>9.0960000000000001</v>
      </c>
      <c r="BF47">
        <v>9.516</v>
      </c>
      <c r="BG47">
        <v>9.6780000000000008</v>
      </c>
      <c r="BH47">
        <v>9.4269999999999996</v>
      </c>
      <c r="BI47">
        <v>8.7159999999999993</v>
      </c>
      <c r="BJ47">
        <v>9.2840000000000007</v>
      </c>
      <c r="BK47">
        <v>9.125</v>
      </c>
      <c r="BL47">
        <v>9.83</v>
      </c>
      <c r="BM47">
        <v>10.175000000000001</v>
      </c>
      <c r="BN47">
        <v>10.01</v>
      </c>
      <c r="BO47">
        <v>9.7159999999999993</v>
      </c>
      <c r="BP47">
        <v>9.4710000000000001</v>
      </c>
      <c r="BQ47">
        <v>9.31</v>
      </c>
      <c r="BR47">
        <v>9.6349999999999998</v>
      </c>
      <c r="BS47">
        <v>9.8699999999999992</v>
      </c>
      <c r="BT47">
        <v>9.5220000000000002</v>
      </c>
      <c r="BU47">
        <v>9.2240000000000002</v>
      </c>
      <c r="BV47">
        <v>9.61</v>
      </c>
      <c r="BW47">
        <v>9.1859999999999999</v>
      </c>
      <c r="BX47">
        <v>9.5310000000000006</v>
      </c>
      <c r="BY47">
        <v>9.0410000000000004</v>
      </c>
      <c r="BZ47">
        <v>8.7050000000000001</v>
      </c>
      <c r="CA47">
        <v>8.5399999999999991</v>
      </c>
      <c r="CB47">
        <v>7.7320000000000002</v>
      </c>
      <c r="CC47">
        <v>8.6649999999999991</v>
      </c>
      <c r="CD47">
        <v>8.49</v>
      </c>
      <c r="CE47">
        <v>8.8189999999999991</v>
      </c>
      <c r="CF47">
        <v>8.9310000000000009</v>
      </c>
      <c r="CG47">
        <v>8.7680000000000007</v>
      </c>
      <c r="CH47">
        <v>8.8209999999999997</v>
      </c>
      <c r="CI47">
        <v>9.0809999999999995</v>
      </c>
      <c r="CJ47">
        <v>8.7870000000000008</v>
      </c>
      <c r="CK47">
        <v>8.9369999999999994</v>
      </c>
      <c r="CL47">
        <v>9.1769999999999996</v>
      </c>
      <c r="CM47">
        <v>9.7279999999999998</v>
      </c>
      <c r="CN47">
        <v>9.0990000000000002</v>
      </c>
      <c r="CO47">
        <v>9.5289999999999999</v>
      </c>
      <c r="CP47">
        <v>9.0150000000000006</v>
      </c>
      <c r="CQ47">
        <v>8.6939999999999991</v>
      </c>
      <c r="CR47">
        <v>8.8640000000000008</v>
      </c>
      <c r="CS47">
        <v>9.11</v>
      </c>
      <c r="CT47">
        <v>9.2379999999999995</v>
      </c>
      <c r="CU47">
        <v>8.8620000000000001</v>
      </c>
      <c r="CV47">
        <v>8.3490000000000002</v>
      </c>
      <c r="CW47">
        <v>7.9850000000000003</v>
      </c>
      <c r="CX47">
        <v>7.8840000000000003</v>
      </c>
      <c r="CY47">
        <v>7.7</v>
      </c>
      <c r="CZ47">
        <v>8.3000000000000007</v>
      </c>
      <c r="DA47">
        <v>8.766</v>
      </c>
      <c r="DB47">
        <v>8.8469999999999995</v>
      </c>
      <c r="DC47">
        <v>8.82</v>
      </c>
      <c r="DD47">
        <v>9.1950000000000003</v>
      </c>
      <c r="DE47">
        <v>9.2200000000000006</v>
      </c>
      <c r="DF47">
        <v>9.0860000000000003</v>
      </c>
      <c r="DG47">
        <v>9.0540000000000003</v>
      </c>
      <c r="DH47">
        <v>9.0350000000000001</v>
      </c>
      <c r="DI47">
        <v>9.0299999999999994</v>
      </c>
      <c r="DJ47">
        <v>9.3239999999999998</v>
      </c>
      <c r="DK47">
        <v>9.61</v>
      </c>
      <c r="DL47">
        <v>9.984</v>
      </c>
      <c r="DM47">
        <v>10.345000000000001</v>
      </c>
      <c r="DN47">
        <v>10.6</v>
      </c>
      <c r="DO47">
        <v>10.445</v>
      </c>
      <c r="DP47">
        <v>10.484999999999999</v>
      </c>
      <c r="DQ47">
        <v>10.45</v>
      </c>
      <c r="DR47">
        <v>10.234999999999999</v>
      </c>
      <c r="DS47">
        <v>10.16</v>
      </c>
      <c r="DT47">
        <v>10.154999999999999</v>
      </c>
      <c r="DU47">
        <v>10.5</v>
      </c>
      <c r="DV47">
        <v>10.055</v>
      </c>
      <c r="DW47">
        <v>9.9439999999999991</v>
      </c>
      <c r="DX47">
        <v>10.050000000000001</v>
      </c>
      <c r="DY47">
        <v>10.015000000000001</v>
      </c>
      <c r="DZ47">
        <v>10.06</v>
      </c>
      <c r="EA47">
        <v>9.625</v>
      </c>
      <c r="EB47">
        <v>9.4960000000000004</v>
      </c>
      <c r="EC47">
        <v>9.0380000000000003</v>
      </c>
      <c r="ED47">
        <v>9.0510000000000002</v>
      </c>
      <c r="EE47">
        <v>9.2940000000000005</v>
      </c>
      <c r="EF47">
        <v>9.2850000000000001</v>
      </c>
      <c r="EG47">
        <v>9.6219999999999999</v>
      </c>
      <c r="EH47">
        <v>9.7070000000000007</v>
      </c>
      <c r="EI47">
        <v>9.1950000000000003</v>
      </c>
      <c r="EJ47">
        <v>9.1769999999999996</v>
      </c>
      <c r="EK47">
        <v>9.1129999999999995</v>
      </c>
      <c r="EL47">
        <v>9.0559999999999992</v>
      </c>
      <c r="EM47">
        <v>8.9570000000000007</v>
      </c>
      <c r="EN47">
        <v>9.0920000000000005</v>
      </c>
      <c r="EO47">
        <v>9.0470000000000006</v>
      </c>
      <c r="EP47">
        <v>9.1920000000000002</v>
      </c>
      <c r="EQ47">
        <v>9.0009999999999994</v>
      </c>
      <c r="ER47">
        <v>9.2040000000000006</v>
      </c>
      <c r="ES47">
        <v>8.8640000000000008</v>
      </c>
      <c r="ET47">
        <v>8.6920000000000002</v>
      </c>
      <c r="EU47">
        <v>8.891</v>
      </c>
      <c r="EV47">
        <v>8.6120000000000001</v>
      </c>
      <c r="EW47">
        <v>8.532</v>
      </c>
      <c r="EX47">
        <v>8.5370000000000008</v>
      </c>
      <c r="EY47">
        <v>8.5619999999999994</v>
      </c>
      <c r="EZ47">
        <v>8.6259999999999994</v>
      </c>
      <c r="FA47">
        <v>8.2509999999999994</v>
      </c>
      <c r="FB47">
        <v>8.2550000000000008</v>
      </c>
      <c r="FC47">
        <v>8.125</v>
      </c>
      <c r="FD47">
        <v>8.3580000000000005</v>
      </c>
      <c r="FE47">
        <v>8.1989999999999998</v>
      </c>
      <c r="FF47">
        <v>8.2579999999999991</v>
      </c>
      <c r="FG47">
        <v>8.5030000000000001</v>
      </c>
      <c r="FH47">
        <v>8.0519999999999996</v>
      </c>
      <c r="FI47">
        <v>7.5220000000000002</v>
      </c>
      <c r="FJ47">
        <v>7.6360000000000001</v>
      </c>
      <c r="FK47">
        <v>8.0210000000000008</v>
      </c>
      <c r="FL47">
        <v>7.8319999999999999</v>
      </c>
      <c r="FM47">
        <v>8.17</v>
      </c>
      <c r="FN47">
        <v>8.1999999999999993</v>
      </c>
      <c r="FO47">
        <v>7.7869999999999999</v>
      </c>
      <c r="FP47">
        <v>8.0280000000000005</v>
      </c>
      <c r="FQ47">
        <v>8.14</v>
      </c>
      <c r="FR47">
        <v>8.16</v>
      </c>
      <c r="FS47">
        <v>8.2490000000000006</v>
      </c>
      <c r="FT47" s="4">
        <v>8.3979999999999997</v>
      </c>
      <c r="FU47">
        <v>2.3286854381037555E-2</v>
      </c>
      <c r="FV47">
        <v>2.2796679484097467E-2</v>
      </c>
      <c r="FW47">
        <v>2.2721154652024903E-2</v>
      </c>
      <c r="FX47">
        <v>2.3717590008949997E-2</v>
      </c>
      <c r="FY47">
        <v>2.408316425058632E-2</v>
      </c>
      <c r="FZ47">
        <v>2.3531278810528918E-2</v>
      </c>
      <c r="GA47">
        <v>2.3206557604294013E-2</v>
      </c>
      <c r="GB47">
        <v>2.3215620089544503E-2</v>
      </c>
      <c r="GC47">
        <v>2.3398318008353236E-2</v>
      </c>
      <c r="GD47">
        <v>2.2950522711092804E-2</v>
      </c>
      <c r="GE47">
        <v>2.1899495640211528E-2</v>
      </c>
      <c r="GF47">
        <v>2.1880169027994563E-2</v>
      </c>
      <c r="GG47">
        <v>2.2116823125343944E-2</v>
      </c>
      <c r="GH47">
        <v>2.3013248433047861E-2</v>
      </c>
      <c r="GI47">
        <v>2.2156326986307363E-2</v>
      </c>
      <c r="GJ47">
        <v>2.3496396577339203E-2</v>
      </c>
      <c r="GK47">
        <v>2.3561339413039752E-2</v>
      </c>
      <c r="GL47">
        <v>2.4241653640856085E-2</v>
      </c>
      <c r="GM47">
        <v>2.4224421701115263E-2</v>
      </c>
      <c r="GN47">
        <v>2.3352669698251134E-2</v>
      </c>
      <c r="GO47">
        <v>2.3029971051931605E-2</v>
      </c>
      <c r="GP47">
        <v>2.3081899880741105E-2</v>
      </c>
      <c r="GQ47">
        <v>2.3158301881337325E-2</v>
      </c>
      <c r="GR47">
        <v>2.3651853517459642E-2</v>
      </c>
      <c r="GS47">
        <v>2.3642429335014155E-2</v>
      </c>
      <c r="GT47">
        <v>2.3776666943433278E-2</v>
      </c>
      <c r="GU47">
        <v>2.372783553489298E-2</v>
      </c>
      <c r="GV47">
        <v>2.367589531948629E-2</v>
      </c>
      <c r="GW47">
        <v>2.4116870741815705E-2</v>
      </c>
      <c r="GX47">
        <v>2.4450151427382709E-2</v>
      </c>
      <c r="GY47">
        <v>2.4302022240762288E-2</v>
      </c>
      <c r="GZ47">
        <v>2.412520738247077E-2</v>
      </c>
      <c r="HA47">
        <v>2.4324666423391098E-2</v>
      </c>
      <c r="HB47">
        <v>2.470606414541732E-2</v>
      </c>
      <c r="HC47">
        <v>2.4220774227640192E-2</v>
      </c>
      <c r="HD47">
        <v>2.3276583204266978E-2</v>
      </c>
      <c r="HE47">
        <v>2.2596347808979698E-2</v>
      </c>
      <c r="HF47">
        <v>2.2210071442585431E-2</v>
      </c>
      <c r="HG47">
        <v>2.1909732517831532E-2</v>
      </c>
      <c r="HH47">
        <v>2.128787659461984E-2</v>
      </c>
      <c r="HI47">
        <v>2.2058945357281055E-2</v>
      </c>
      <c r="HJ47">
        <v>2.1647716110672389E-2</v>
      </c>
      <c r="HK47">
        <v>2.1705731009793037E-2</v>
      </c>
      <c r="HL47">
        <v>2.1739684410812799E-2</v>
      </c>
      <c r="HM47">
        <v>2.1727094671023638E-2</v>
      </c>
      <c r="HN47">
        <v>2.1892237536391936E-2</v>
      </c>
      <c r="HO47">
        <v>2.0954789725854885E-2</v>
      </c>
      <c r="HP47">
        <v>2.046753679747873E-2</v>
      </c>
      <c r="HQ47">
        <v>2.0379085743563719E-2</v>
      </c>
      <c r="HR47">
        <v>2.0196162707837178E-2</v>
      </c>
      <c r="HS47">
        <v>1.9916891505545056E-2</v>
      </c>
      <c r="HT47">
        <v>2.0101454835270909E-2</v>
      </c>
      <c r="HU47">
        <v>1.9623704427787967E-2</v>
      </c>
      <c r="HV47">
        <v>1.9696542176251011E-2</v>
      </c>
      <c r="HW47">
        <v>1.9168470814753411E-2</v>
      </c>
      <c r="HX47">
        <v>1.950061627193821E-2</v>
      </c>
      <c r="HY47">
        <v>1.9593618570439137E-2</v>
      </c>
      <c r="HZ47">
        <v>2.0169599494651642E-2</v>
      </c>
      <c r="IA47">
        <v>1.9463765636724507E-2</v>
      </c>
      <c r="IB47">
        <v>1.9861044351377581E-2</v>
      </c>
      <c r="IC47">
        <v>1.9226228335339199E-2</v>
      </c>
      <c r="ID47">
        <v>2.0016114820965332E-2</v>
      </c>
      <c r="IE47">
        <v>2.0519562898531442E-2</v>
      </c>
      <c r="IF47">
        <v>2.022660285447862E-2</v>
      </c>
      <c r="IG47">
        <v>2.0048271487539852E-2</v>
      </c>
      <c r="IH47">
        <v>1.9701926865768278E-2</v>
      </c>
      <c r="II47">
        <v>1.9641154744769792E-2</v>
      </c>
      <c r="IJ47">
        <v>1.9452171476983554E-2</v>
      </c>
      <c r="IK47">
        <v>1.9425269162979975E-2</v>
      </c>
      <c r="IL47">
        <v>1.940717025392704E-2</v>
      </c>
      <c r="IM47">
        <v>1.9314750400154054E-2</v>
      </c>
      <c r="IN47">
        <v>1.9931941615148694E-2</v>
      </c>
      <c r="IO47">
        <v>1.9039437145627391E-2</v>
      </c>
      <c r="IP47">
        <v>1.9006953024291045E-2</v>
      </c>
      <c r="IQ47">
        <v>1.8451391263226494E-2</v>
      </c>
      <c r="IR47">
        <v>1.824805698191662E-2</v>
      </c>
      <c r="IS47">
        <v>1.8278404605968E-2</v>
      </c>
      <c r="IT47">
        <v>1.6895958615918433E-2</v>
      </c>
      <c r="IU47">
        <v>1.8178640840078978E-2</v>
      </c>
      <c r="IV47">
        <v>1.8078610004084384E-2</v>
      </c>
      <c r="IW47">
        <v>1.8098377514376963E-2</v>
      </c>
      <c r="IX47">
        <v>1.823505519918785E-2</v>
      </c>
      <c r="IY47">
        <v>1.7697342277643992E-2</v>
      </c>
      <c r="IZ47">
        <v>1.7873025566297725E-2</v>
      </c>
      <c r="JA47">
        <v>1.7993302010805873E-2</v>
      </c>
      <c r="JB47">
        <v>1.781544457845706E-2</v>
      </c>
      <c r="JC47">
        <v>1.7907650721919223E-2</v>
      </c>
      <c r="JD47">
        <v>1.8023010258460839E-2</v>
      </c>
      <c r="JE47">
        <v>1.9312993696423822E-2</v>
      </c>
      <c r="JF47">
        <v>1.8692603943459032E-2</v>
      </c>
      <c r="JG47">
        <v>1.8934972097672059E-2</v>
      </c>
      <c r="JH47">
        <v>1.8076613185245442E-2</v>
      </c>
      <c r="JI47">
        <v>1.7483134572022531E-2</v>
      </c>
      <c r="JJ47">
        <v>1.7025603271454408E-2</v>
      </c>
      <c r="JK47">
        <v>1.7221220619891339E-2</v>
      </c>
      <c r="JL47">
        <v>1.754143059440683E-2</v>
      </c>
      <c r="JM47">
        <v>1.7545921665063722E-2</v>
      </c>
      <c r="JN47">
        <v>1.6211895025870386E-2</v>
      </c>
      <c r="JO47">
        <v>1.5548961838240765E-2</v>
      </c>
      <c r="JP47">
        <v>1.516947997182818E-2</v>
      </c>
      <c r="JQ47">
        <v>1.500218346274442E-2</v>
      </c>
      <c r="JR47">
        <v>1.529043193013006E-2</v>
      </c>
      <c r="JS47">
        <v>1.6289255322920783E-2</v>
      </c>
      <c r="JT47">
        <v>1.6400012501231062E-2</v>
      </c>
      <c r="JU47">
        <v>1.6253242225118467E-2</v>
      </c>
      <c r="JV47">
        <v>1.6819291497968073E-2</v>
      </c>
      <c r="JW47">
        <v>1.6845187895418445E-2</v>
      </c>
      <c r="JX47">
        <v>1.6722043994971306E-2</v>
      </c>
      <c r="JY47">
        <v>1.6667715589203512E-2</v>
      </c>
      <c r="JZ47">
        <v>1.6771994556250752E-2</v>
      </c>
      <c r="KA47">
        <v>1.6752369439444994E-2</v>
      </c>
      <c r="KB47">
        <v>1.7097514453348919E-2</v>
      </c>
      <c r="KC47">
        <v>1.7631717568564222E-2</v>
      </c>
      <c r="KD47">
        <v>1.7830309803326408E-2</v>
      </c>
      <c r="KE47">
        <v>1.8422815386620082E-2</v>
      </c>
      <c r="KF47">
        <v>1.8665517884872255E-2</v>
      </c>
      <c r="KG47">
        <v>1.8438579901743257E-2</v>
      </c>
      <c r="KH47">
        <v>1.8214040545896183E-2</v>
      </c>
      <c r="KI47">
        <v>1.8085818803149876E-2</v>
      </c>
      <c r="KJ47">
        <v>1.7926168717944203E-2</v>
      </c>
      <c r="KK47">
        <v>1.785001909062791E-2</v>
      </c>
      <c r="KL47">
        <v>1.7261828234604135E-2</v>
      </c>
      <c r="KM47">
        <v>1.7329722430818064E-2</v>
      </c>
      <c r="KN47">
        <v>1.6678428307964812E-2</v>
      </c>
      <c r="KO47">
        <v>1.6750967360874735E-2</v>
      </c>
      <c r="KP47">
        <v>1.6957263361632686E-2</v>
      </c>
      <c r="KQ47">
        <v>1.6839462750240973E-2</v>
      </c>
      <c r="KR47">
        <v>1.6976734684333906E-2</v>
      </c>
      <c r="KS47">
        <v>1.6419359821815888E-2</v>
      </c>
      <c r="KT47">
        <v>1.621184433892631E-2</v>
      </c>
      <c r="KU47">
        <v>1.5912177601868551E-2</v>
      </c>
      <c r="KV47">
        <v>1.5861289283321561E-2</v>
      </c>
      <c r="KW47">
        <v>1.5986951787161266E-2</v>
      </c>
      <c r="KX47">
        <v>1.6295173666715172E-2</v>
      </c>
      <c r="KY47">
        <v>1.6803508370320915E-2</v>
      </c>
      <c r="KZ47">
        <v>1.6713932445409481E-2</v>
      </c>
      <c r="LA47">
        <v>1.6298364081746269E-2</v>
      </c>
      <c r="LB47">
        <v>1.6083751406843146E-2</v>
      </c>
      <c r="LC47">
        <v>1.6006098434093254E-2</v>
      </c>
      <c r="LD47">
        <v>1.5882705666175473E-2</v>
      </c>
      <c r="LE47">
        <v>1.5689377561029557E-2</v>
      </c>
      <c r="LF47">
        <v>1.5624360334445883E-2</v>
      </c>
      <c r="LG47">
        <v>1.5942852816535159E-2</v>
      </c>
      <c r="LH47">
        <v>1.5955200589685751E-2</v>
      </c>
      <c r="LI47">
        <v>1.5583738749900633E-2</v>
      </c>
      <c r="LJ47">
        <v>1.5882446239804931E-2</v>
      </c>
      <c r="LK47">
        <v>1.5304781329590832E-2</v>
      </c>
      <c r="LL47">
        <v>1.4819205542348144E-2</v>
      </c>
      <c r="LM47">
        <v>1.5001018936113917E-2</v>
      </c>
      <c r="LN47">
        <v>1.4941317102282164E-2</v>
      </c>
      <c r="LO47">
        <v>1.4995595250351506E-2</v>
      </c>
      <c r="LP47">
        <v>1.4863377329329727E-2</v>
      </c>
      <c r="LQ47">
        <v>1.5130605952619631E-2</v>
      </c>
      <c r="LR47">
        <v>1.4977641013489751E-2</v>
      </c>
      <c r="LS47">
        <v>1.4462371855401189E-2</v>
      </c>
      <c r="LT47">
        <v>1.4502109209996743E-2</v>
      </c>
      <c r="LU47">
        <v>1.4473300407361311E-2</v>
      </c>
      <c r="LV47">
        <v>1.4478135943969852E-2</v>
      </c>
      <c r="LW47">
        <v>1.421253639494835E-2</v>
      </c>
      <c r="LX47">
        <v>1.4175856601372961E-2</v>
      </c>
      <c r="LY47">
        <v>1.4607493014649661E-2</v>
      </c>
      <c r="LZ47">
        <v>1.4314262848471069E-2</v>
      </c>
      <c r="MA47">
        <v>1.4166800765863692E-2</v>
      </c>
      <c r="MB47">
        <v>1.3961546013350477E-2</v>
      </c>
      <c r="MC47">
        <v>1.461504017062908E-2</v>
      </c>
      <c r="MD47">
        <v>1.4740352784030871E-2</v>
      </c>
      <c r="ME47">
        <v>1.4925924930131514E-2</v>
      </c>
      <c r="MF47">
        <v>1.4889211108594719E-2</v>
      </c>
      <c r="MG47">
        <v>1.4716878327497825E-2</v>
      </c>
      <c r="MH47">
        <v>1.4870441365838269E-2</v>
      </c>
      <c r="MI47">
        <v>1.4856940705149502E-2</v>
      </c>
      <c r="MJ47">
        <v>1.4747048329568517E-2</v>
      </c>
      <c r="MK47">
        <v>1.4716248408362246E-2</v>
      </c>
      <c r="ML47">
        <v>1.487057911888803E-2</v>
      </c>
      <c r="MN47" s="6">
        <f t="shared" si="0"/>
        <v>1.8716915205088027E-2</v>
      </c>
      <c r="MO47" s="8">
        <f>SUM(MN45:MN47)</f>
        <v>6.0087929099841397E-2</v>
      </c>
    </row>
    <row r="48" spans="1:353" x14ac:dyDescent="0.2">
      <c r="A48" t="s">
        <v>79</v>
      </c>
      <c r="B48" t="s">
        <v>82</v>
      </c>
      <c r="C48">
        <v>3.68</v>
      </c>
      <c r="D48">
        <v>3.46</v>
      </c>
      <c r="E48">
        <v>3.7160000000000002</v>
      </c>
      <c r="F48">
        <v>3.9779999999999998</v>
      </c>
      <c r="G48">
        <v>4.0060000000000002</v>
      </c>
      <c r="H48">
        <v>3.9</v>
      </c>
      <c r="I48">
        <v>3.9039999999999999</v>
      </c>
      <c r="J48">
        <v>3.9539999999999997</v>
      </c>
      <c r="K48">
        <v>4.1180000000000003</v>
      </c>
      <c r="L48">
        <v>4.09</v>
      </c>
      <c r="M48">
        <v>4.1079999999999997</v>
      </c>
      <c r="N48">
        <v>4.3499999999999996</v>
      </c>
      <c r="O48">
        <v>4.2359999999999998</v>
      </c>
      <c r="P48">
        <v>4.3099999999999996</v>
      </c>
      <c r="Q48">
        <v>4.4000000000000004</v>
      </c>
      <c r="R48">
        <v>4.2640000000000002</v>
      </c>
      <c r="S48">
        <v>4.3499999999999996</v>
      </c>
      <c r="T48">
        <v>4.2359999999999998</v>
      </c>
      <c r="U48">
        <v>4.226</v>
      </c>
      <c r="V48">
        <v>4.202</v>
      </c>
      <c r="W48">
        <v>4.4059999999999997</v>
      </c>
      <c r="X48">
        <v>4.4180000000000001</v>
      </c>
      <c r="Y48">
        <v>4.2060000000000004</v>
      </c>
      <c r="Z48">
        <v>4.2119999999999997</v>
      </c>
      <c r="AA48">
        <v>4.2679999999999998</v>
      </c>
      <c r="AB48">
        <v>4.3600000000000003</v>
      </c>
      <c r="AC48">
        <v>4.1180000000000003</v>
      </c>
      <c r="AD48">
        <v>4.226</v>
      </c>
      <c r="AE48">
        <v>4.3520000000000003</v>
      </c>
      <c r="AF48">
        <v>4.2839999999999998</v>
      </c>
      <c r="AG48">
        <v>4.2859999999999996</v>
      </c>
      <c r="AH48">
        <v>4.3760000000000003</v>
      </c>
      <c r="AI48">
        <v>4.2300000000000004</v>
      </c>
      <c r="AJ48">
        <v>3.9740000000000002</v>
      </c>
      <c r="AK48">
        <v>4.0460000000000003</v>
      </c>
      <c r="AL48">
        <v>3.91</v>
      </c>
      <c r="AM48">
        <v>3.9939999999999998</v>
      </c>
      <c r="AN48">
        <v>3.8820000000000001</v>
      </c>
      <c r="AO48">
        <v>3.9359999999999999</v>
      </c>
      <c r="AP48">
        <v>3.972</v>
      </c>
      <c r="AQ48">
        <v>4.048</v>
      </c>
      <c r="AR48">
        <v>4.12</v>
      </c>
      <c r="AS48">
        <v>4.226</v>
      </c>
      <c r="AT48">
        <v>4.1959999999999997</v>
      </c>
      <c r="AU48">
        <v>4.1900000000000004</v>
      </c>
      <c r="AV48">
        <v>4.0759999999999996</v>
      </c>
      <c r="AW48">
        <v>4.1120000000000001</v>
      </c>
      <c r="AX48">
        <v>4.1539999999999999</v>
      </c>
      <c r="AY48">
        <v>4.0679999999999996</v>
      </c>
      <c r="AZ48">
        <v>3.8780000000000001</v>
      </c>
      <c r="BA48">
        <v>3.9159999999999999</v>
      </c>
      <c r="BB48">
        <v>3.9</v>
      </c>
      <c r="BC48">
        <v>3.8919999999999999</v>
      </c>
      <c r="BD48">
        <v>3.742</v>
      </c>
      <c r="BE48">
        <v>3.67</v>
      </c>
      <c r="BF48">
        <v>3.7279999999999998</v>
      </c>
      <c r="BG48">
        <v>3.7679999999999998</v>
      </c>
      <c r="BH48">
        <v>3.5460000000000003</v>
      </c>
      <c r="BI48">
        <v>3.5380000000000003</v>
      </c>
      <c r="BJ48">
        <v>3.62</v>
      </c>
      <c r="BK48">
        <v>3.6840000000000002</v>
      </c>
      <c r="BL48">
        <v>3.714</v>
      </c>
      <c r="BM48">
        <v>3.9119999999999999</v>
      </c>
      <c r="BN48">
        <v>3.9159999999999999</v>
      </c>
      <c r="BO48">
        <v>3.91</v>
      </c>
      <c r="BP48">
        <v>3.8780000000000001</v>
      </c>
      <c r="BQ48">
        <v>3.762</v>
      </c>
      <c r="BR48">
        <v>3.8079999999999998</v>
      </c>
      <c r="BS48">
        <v>3.9</v>
      </c>
      <c r="BT48">
        <v>3.9580000000000002</v>
      </c>
      <c r="BU48">
        <v>3.9020000000000001</v>
      </c>
      <c r="BV48">
        <v>4.0060000000000002</v>
      </c>
      <c r="BW48">
        <v>3.99</v>
      </c>
      <c r="BX48">
        <v>4.0979999999999999</v>
      </c>
      <c r="BY48">
        <v>4.0179999999999998</v>
      </c>
      <c r="BZ48">
        <v>3.9820000000000002</v>
      </c>
      <c r="CA48">
        <v>4.0199999999999996</v>
      </c>
      <c r="CB48">
        <v>3.6</v>
      </c>
      <c r="CC48">
        <v>3.976</v>
      </c>
      <c r="CD48">
        <v>3.93</v>
      </c>
      <c r="CE48">
        <v>3.992</v>
      </c>
      <c r="CF48">
        <v>4.0279999999999996</v>
      </c>
      <c r="CG48">
        <v>4.1180000000000003</v>
      </c>
      <c r="CH48">
        <v>4.0940000000000003</v>
      </c>
      <c r="CI48">
        <v>4.1040000000000001</v>
      </c>
      <c r="CJ48">
        <v>3.89</v>
      </c>
      <c r="CK48">
        <v>3.9779999999999998</v>
      </c>
      <c r="CL48">
        <v>4.0359999999999996</v>
      </c>
      <c r="CM48">
        <v>4.05</v>
      </c>
      <c r="CN48">
        <v>3.88</v>
      </c>
      <c r="CO48">
        <v>3.972</v>
      </c>
      <c r="CP48">
        <v>3.968</v>
      </c>
      <c r="CQ48">
        <v>3.7720000000000002</v>
      </c>
      <c r="CR48">
        <v>3.8359999999999999</v>
      </c>
      <c r="CS48">
        <v>3.94</v>
      </c>
      <c r="CT48">
        <v>3.9420000000000002</v>
      </c>
      <c r="CU48">
        <v>3.8180000000000001</v>
      </c>
      <c r="CV48">
        <v>3.64</v>
      </c>
      <c r="CW48">
        <v>3.6160000000000001</v>
      </c>
      <c r="CX48">
        <v>3.7359999999999998</v>
      </c>
      <c r="CY48">
        <v>3.83</v>
      </c>
      <c r="CZ48">
        <v>3.9660000000000002</v>
      </c>
      <c r="DA48">
        <v>4.0220000000000002</v>
      </c>
      <c r="DB48">
        <v>4.12</v>
      </c>
      <c r="DC48">
        <v>4.1879999999999997</v>
      </c>
      <c r="DD48">
        <v>4.1619999999999999</v>
      </c>
      <c r="DE48">
        <v>4.1639999999999997</v>
      </c>
      <c r="DF48">
        <v>4.1399999999999997</v>
      </c>
      <c r="DG48">
        <v>3.9340000000000002</v>
      </c>
      <c r="DH48">
        <v>3.9159999999999999</v>
      </c>
      <c r="DI48">
        <v>4.048</v>
      </c>
      <c r="DJ48">
        <v>4.04</v>
      </c>
      <c r="DK48">
        <v>4</v>
      </c>
      <c r="DL48">
        <v>4.1319999999999997</v>
      </c>
      <c r="DM48">
        <v>4.18</v>
      </c>
      <c r="DN48">
        <v>4.21</v>
      </c>
      <c r="DO48">
        <v>4.2880000000000003</v>
      </c>
      <c r="DP48">
        <v>4.4139999999999997</v>
      </c>
      <c r="DQ48">
        <v>4.4000000000000004</v>
      </c>
      <c r="DR48">
        <v>4.3280000000000003</v>
      </c>
      <c r="DS48">
        <v>4.1900000000000004</v>
      </c>
      <c r="DT48">
        <v>4.3639999999999999</v>
      </c>
      <c r="DU48">
        <v>4.5780000000000003</v>
      </c>
      <c r="DV48">
        <v>4.5659999999999998</v>
      </c>
      <c r="DW48">
        <v>4.6840000000000002</v>
      </c>
      <c r="DX48">
        <v>4.8079999999999998</v>
      </c>
      <c r="DY48">
        <v>4.7300000000000004</v>
      </c>
      <c r="DZ48">
        <v>4.8979999999999997</v>
      </c>
      <c r="EA48">
        <v>4.92</v>
      </c>
      <c r="EB48">
        <v>4.8979999999999997</v>
      </c>
      <c r="EC48">
        <v>4.694</v>
      </c>
      <c r="ED48">
        <v>4.72</v>
      </c>
      <c r="EE48">
        <v>4.97</v>
      </c>
      <c r="EF48">
        <v>4.91</v>
      </c>
      <c r="EG48">
        <v>4.8140000000000001</v>
      </c>
      <c r="EH48">
        <v>4.984</v>
      </c>
      <c r="EI48">
        <v>4.8879999999999999</v>
      </c>
      <c r="EJ48">
        <v>5.0650000000000004</v>
      </c>
      <c r="EK48">
        <v>5.0949999999999998</v>
      </c>
      <c r="EL48">
        <v>5.14</v>
      </c>
      <c r="EM48">
        <v>5.1749999999999998</v>
      </c>
      <c r="EN48">
        <v>5.1050000000000004</v>
      </c>
      <c r="EO48">
        <v>5.0999999999999996</v>
      </c>
      <c r="EP48">
        <v>5.0949999999999998</v>
      </c>
      <c r="EQ48">
        <v>4.984</v>
      </c>
      <c r="ER48">
        <v>5.17</v>
      </c>
      <c r="ES48">
        <v>5.18</v>
      </c>
      <c r="ET48">
        <v>5.2850000000000001</v>
      </c>
      <c r="EU48">
        <v>5.375</v>
      </c>
      <c r="EV48">
        <v>5.2750000000000004</v>
      </c>
      <c r="EW48">
        <v>5.2149999999999999</v>
      </c>
      <c r="EX48">
        <v>5.3550000000000004</v>
      </c>
      <c r="EY48">
        <v>5.37</v>
      </c>
      <c r="EZ48">
        <v>5.58</v>
      </c>
      <c r="FA48">
        <v>5.3550000000000004</v>
      </c>
      <c r="FB48">
        <v>5.2850000000000001</v>
      </c>
      <c r="FC48">
        <v>5.13</v>
      </c>
      <c r="FD48">
        <v>5.34</v>
      </c>
      <c r="FE48">
        <v>5.2450000000000001</v>
      </c>
      <c r="FF48">
        <v>5.39</v>
      </c>
      <c r="FG48">
        <v>5.18</v>
      </c>
      <c r="FH48">
        <v>4.97</v>
      </c>
      <c r="FI48">
        <v>4.6340000000000003</v>
      </c>
      <c r="FJ48">
        <v>4.8600000000000003</v>
      </c>
      <c r="FK48">
        <v>4.835</v>
      </c>
      <c r="FL48">
        <v>4.657</v>
      </c>
      <c r="FM48">
        <v>4.8360000000000003</v>
      </c>
      <c r="FN48">
        <v>4.93</v>
      </c>
      <c r="FO48">
        <v>4.851</v>
      </c>
      <c r="FP48">
        <v>4.97</v>
      </c>
      <c r="FQ48">
        <v>5.0460000000000003</v>
      </c>
      <c r="FR48">
        <v>5.1139999999999999</v>
      </c>
      <c r="FS48">
        <v>5.17</v>
      </c>
      <c r="FT48" s="4">
        <v>5.25</v>
      </c>
      <c r="FU48">
        <v>1.4558488495879943E-2</v>
      </c>
      <c r="FV48">
        <v>1.4025471568580073E-2</v>
      </c>
      <c r="FW48">
        <v>1.4271759874294476E-2</v>
      </c>
      <c r="FX48">
        <v>1.4442688841758825E-2</v>
      </c>
      <c r="FY48">
        <v>1.4640875335199819E-2</v>
      </c>
      <c r="FZ48">
        <v>1.4058943405336602E-2</v>
      </c>
      <c r="GA48">
        <v>1.3879156672017865E-2</v>
      </c>
      <c r="GB48">
        <v>1.3872897230045972E-2</v>
      </c>
      <c r="GC48">
        <v>1.4001365958466102E-2</v>
      </c>
      <c r="GD48">
        <v>1.3818983571349508E-2</v>
      </c>
      <c r="GE48">
        <v>1.3714163960617068E-2</v>
      </c>
      <c r="GF48">
        <v>1.4282811009924188E-2</v>
      </c>
      <c r="GG48">
        <v>1.4090394942567244E-2</v>
      </c>
      <c r="GH48">
        <v>1.4179017438034755E-2</v>
      </c>
      <c r="GI48">
        <v>1.407879462750368E-2</v>
      </c>
      <c r="GJ48">
        <v>1.4157443964717936E-2</v>
      </c>
      <c r="GK48">
        <v>1.4291989666993302E-2</v>
      </c>
      <c r="GL48">
        <v>1.4335042618714338E-2</v>
      </c>
      <c r="GM48">
        <v>1.4150978424949908E-2</v>
      </c>
      <c r="GN48">
        <v>1.4378429966107317E-2</v>
      </c>
      <c r="GO48">
        <v>1.4620623140200691E-2</v>
      </c>
      <c r="GP48">
        <v>1.5075668075922571E-2</v>
      </c>
      <c r="GQ48">
        <v>1.4603852026186472E-2</v>
      </c>
      <c r="GR48">
        <v>1.464236711482853E-2</v>
      </c>
      <c r="GS48">
        <v>1.5010726299741279E-2</v>
      </c>
      <c r="GT48">
        <v>1.4654298492439601E-2</v>
      </c>
      <c r="GU48">
        <v>1.4546854225336945E-2</v>
      </c>
      <c r="GV48">
        <v>1.4548746160304533E-2</v>
      </c>
      <c r="GW48">
        <v>1.4398443342503691E-2</v>
      </c>
      <c r="GX48">
        <v>1.4447402420798956E-2</v>
      </c>
      <c r="GY48">
        <v>1.4444107738752801E-2</v>
      </c>
      <c r="GZ48">
        <v>1.4577372284300356E-2</v>
      </c>
      <c r="HA48">
        <v>1.4679351764101779E-2</v>
      </c>
      <c r="HB48">
        <v>1.4827924636033772E-2</v>
      </c>
      <c r="HC48">
        <v>1.4887268497705485E-2</v>
      </c>
      <c r="HD48">
        <v>1.4840664302570744E-2</v>
      </c>
      <c r="HE48">
        <v>1.5105087293560452E-2</v>
      </c>
      <c r="HF48">
        <v>1.474327044515528E-2</v>
      </c>
      <c r="HG48">
        <v>1.5155085554124216E-2</v>
      </c>
      <c r="HH48">
        <v>1.5420364189371028E-2</v>
      </c>
      <c r="HI48">
        <v>1.4938748340132584E-2</v>
      </c>
      <c r="HJ48">
        <v>1.5130521001286963E-2</v>
      </c>
      <c r="HK48">
        <v>1.474611907756089E-2</v>
      </c>
      <c r="HL48">
        <v>1.4658245789981515E-2</v>
      </c>
      <c r="HM48">
        <v>1.4442722218230416E-2</v>
      </c>
      <c r="HN48">
        <v>1.4422882307355967E-2</v>
      </c>
      <c r="HO48">
        <v>1.4140020365811076E-2</v>
      </c>
      <c r="HP48">
        <v>1.412617547278199E-2</v>
      </c>
      <c r="HQ48">
        <v>1.447040939093646E-2</v>
      </c>
      <c r="HR48">
        <v>1.4330656176860855E-2</v>
      </c>
      <c r="HS48">
        <v>1.4208512161211447E-2</v>
      </c>
      <c r="HT48">
        <v>1.4064685504738208E-2</v>
      </c>
      <c r="HU48">
        <v>1.4103874877706478E-2</v>
      </c>
      <c r="HV48">
        <v>1.4523024546224466E-2</v>
      </c>
      <c r="HW48">
        <v>1.4617582327326371E-2</v>
      </c>
      <c r="HX48">
        <v>1.4439171500573918E-2</v>
      </c>
      <c r="HY48">
        <v>1.4418244759343085E-2</v>
      </c>
      <c r="HZ48">
        <v>1.4339531644868739E-2</v>
      </c>
      <c r="IA48">
        <v>1.4932755063477483E-2</v>
      </c>
      <c r="IB48">
        <v>1.4636862327905115E-2</v>
      </c>
      <c r="IC48">
        <v>1.4670783635053804E-2</v>
      </c>
      <c r="ID48">
        <v>1.4293567377351884E-2</v>
      </c>
      <c r="IE48">
        <v>1.4910939274177462E-2</v>
      </c>
      <c r="IF48">
        <v>1.4955606192006298E-2</v>
      </c>
      <c r="IG48">
        <v>1.5248904831791733E-2</v>
      </c>
      <c r="IH48">
        <v>1.6485015826727484E-2</v>
      </c>
      <c r="II48">
        <v>1.6218281164710798E-2</v>
      </c>
      <c r="IJ48">
        <v>1.5710210630064513E-2</v>
      </c>
      <c r="IK48">
        <v>1.5684952119078617E-2</v>
      </c>
      <c r="IL48">
        <v>1.6484604282246025E-2</v>
      </c>
      <c r="IM48">
        <v>1.6696512566923387E-2</v>
      </c>
      <c r="IN48">
        <v>1.6978755771572315E-2</v>
      </c>
      <c r="IO48">
        <v>1.6899321088676363E-2</v>
      </c>
      <c r="IP48">
        <v>1.6699931261575429E-2</v>
      </c>
      <c r="IQ48">
        <v>1.6756807441269242E-2</v>
      </c>
      <c r="IR48">
        <v>1.7057595299492859E-2</v>
      </c>
      <c r="IS48">
        <v>1.7582278973052042E-2</v>
      </c>
      <c r="IT48">
        <v>1.6075414881499151E-2</v>
      </c>
      <c r="IU48">
        <v>1.7045428198429653E-2</v>
      </c>
      <c r="IV48">
        <v>1.7100885296106899E-2</v>
      </c>
      <c r="IW48">
        <v>1.6740928078858981E-2</v>
      </c>
      <c r="IX48">
        <v>1.6806030698117907E-2</v>
      </c>
      <c r="IY48">
        <v>1.6984882598332345E-2</v>
      </c>
      <c r="IZ48">
        <v>1.6951057245064589E-2</v>
      </c>
      <c r="JA48">
        <v>1.6617023865120123E-2</v>
      </c>
      <c r="JB48">
        <v>1.6116633764995541E-2</v>
      </c>
      <c r="JC48">
        <v>1.6288471551545183E-2</v>
      </c>
      <c r="JD48">
        <v>1.6197442743873365E-2</v>
      </c>
      <c r="JE48">
        <v>1.6430461333845774E-2</v>
      </c>
      <c r="JF48">
        <v>1.6288330113579944E-2</v>
      </c>
      <c r="JG48">
        <v>1.6128548333984701E-2</v>
      </c>
      <c r="JH48">
        <v>1.6258920027947096E-2</v>
      </c>
      <c r="JI48">
        <v>1.5500297949781073E-2</v>
      </c>
      <c r="JJ48">
        <v>1.5285647104295726E-2</v>
      </c>
      <c r="JK48">
        <v>1.5451627998369117E-2</v>
      </c>
      <c r="JL48">
        <v>1.5528737190329357E-2</v>
      </c>
      <c r="JM48">
        <v>1.5682411051733965E-2</v>
      </c>
      <c r="JN48">
        <v>1.4663349094685009E-2</v>
      </c>
      <c r="JO48">
        <v>1.4607885883814582E-2</v>
      </c>
      <c r="JP48">
        <v>1.4912944904184254E-2</v>
      </c>
      <c r="JQ48">
        <v>1.5480856661255839E-2</v>
      </c>
      <c r="JR48">
        <v>1.5157474270838526E-2</v>
      </c>
      <c r="JS48">
        <v>1.5082718711539832E-2</v>
      </c>
      <c r="JT48">
        <v>1.5412857705833751E-2</v>
      </c>
      <c r="JU48">
        <v>1.557456396544322E-2</v>
      </c>
      <c r="JV48">
        <v>1.5363700797758548E-2</v>
      </c>
      <c r="JW48">
        <v>1.5353007442387035E-2</v>
      </c>
      <c r="JX48">
        <v>1.5376403656574491E-2</v>
      </c>
      <c r="JY48">
        <v>1.4615300452352636E-2</v>
      </c>
      <c r="JZ48">
        <v>1.4670233963105711E-2</v>
      </c>
      <c r="KA48">
        <v>1.5155378826065598E-2</v>
      </c>
      <c r="KB48">
        <v>1.4950299083353978E-2</v>
      </c>
      <c r="KC48">
        <v>1.4810476292186249E-2</v>
      </c>
      <c r="KD48">
        <v>1.4891979535650404E-2</v>
      </c>
      <c r="KE48">
        <v>1.5022409209431811E-2</v>
      </c>
      <c r="KF48">
        <v>1.4960774460282121E-2</v>
      </c>
      <c r="KG48">
        <v>1.5276068708511635E-2</v>
      </c>
      <c r="KH48">
        <v>1.5474192461467194E-2</v>
      </c>
      <c r="KI48">
        <v>1.5367823449810327E-2</v>
      </c>
      <c r="KJ48">
        <v>1.529764878350354E-2</v>
      </c>
      <c r="KK48">
        <v>1.4855825896655189E-2</v>
      </c>
      <c r="KL48">
        <v>1.4970262169463363E-2</v>
      </c>
      <c r="KM48">
        <v>1.5248105812973299E-2</v>
      </c>
      <c r="KN48">
        <v>1.5284342315337025E-2</v>
      </c>
      <c r="KO48">
        <v>1.5923314183289933E-2</v>
      </c>
      <c r="KP48">
        <v>1.6371631603391387E-2</v>
      </c>
      <c r="KQ48">
        <v>1.605004372021274E-2</v>
      </c>
      <c r="KR48">
        <v>1.6680642038244767E-2</v>
      </c>
      <c r="KS48">
        <v>1.6937854036739589E-2</v>
      </c>
      <c r="KT48">
        <v>1.687517561333755E-2</v>
      </c>
      <c r="KU48">
        <v>1.6677777164120923E-2</v>
      </c>
      <c r="KV48">
        <v>1.6692512911448288E-2</v>
      </c>
      <c r="KW48">
        <v>1.7252704619878854E-2</v>
      </c>
      <c r="KX48">
        <v>1.7389871725074564E-2</v>
      </c>
      <c r="KY48">
        <v>1.6965962436399043E-2</v>
      </c>
      <c r="KZ48">
        <v>1.7318467048130341E-2</v>
      </c>
      <c r="LA48">
        <v>1.7484824592492024E-2</v>
      </c>
      <c r="LB48">
        <v>1.7914466161876599E-2</v>
      </c>
      <c r="LC48">
        <v>1.8059515817828622E-2</v>
      </c>
      <c r="LD48">
        <v>1.8192358010781701E-2</v>
      </c>
      <c r="LE48">
        <v>1.8293267932561242E-2</v>
      </c>
      <c r="LF48">
        <v>1.7704202431184351E-2</v>
      </c>
      <c r="LG48">
        <v>1.7598070437953243E-2</v>
      </c>
      <c r="LH48">
        <v>1.731688888818959E-2</v>
      </c>
      <c r="LI48">
        <v>1.6896329104562898E-2</v>
      </c>
      <c r="LJ48">
        <v>1.7468867720332775E-2</v>
      </c>
      <c r="LK48">
        <v>1.7513000917140815E-2</v>
      </c>
      <c r="LL48">
        <v>1.7643454625326516E-2</v>
      </c>
      <c r="LM48">
        <v>1.7757509135644313E-2</v>
      </c>
      <c r="LN48">
        <v>1.7920113455482917E-2</v>
      </c>
      <c r="LO48">
        <v>1.7947361266173814E-2</v>
      </c>
      <c r="LP48">
        <v>1.8255978939283331E-2</v>
      </c>
      <c r="LQ48">
        <v>1.858184411501284E-2</v>
      </c>
      <c r="LR48">
        <v>1.8971496560339262E-2</v>
      </c>
      <c r="LS48">
        <v>1.8379167725930175E-2</v>
      </c>
      <c r="LT48">
        <v>1.8179942886154436E-2</v>
      </c>
      <c r="LU48">
        <v>1.7893487778926971E-2</v>
      </c>
      <c r="LV48">
        <v>1.8112774052012965E-2</v>
      </c>
      <c r="LW48">
        <v>1.7802853789325186E-2</v>
      </c>
      <c r="LX48">
        <v>1.8117431466845229E-2</v>
      </c>
      <c r="LY48">
        <v>1.7424755669702443E-2</v>
      </c>
      <c r="LZ48">
        <v>1.7300355979216347E-2</v>
      </c>
      <c r="MA48">
        <v>1.7089443310692027E-2</v>
      </c>
      <c r="MB48">
        <v>1.7399520925177058E-2</v>
      </c>
      <c r="MC48">
        <v>1.7250488765042774E-2</v>
      </c>
      <c r="MD48">
        <v>1.7162275370995239E-2</v>
      </c>
      <c r="ME48">
        <v>1.729971377760247E-2</v>
      </c>
      <c r="MF48">
        <v>1.7528234861106166E-2</v>
      </c>
      <c r="MG48">
        <v>1.795189206586675E-2</v>
      </c>
      <c r="MH48">
        <v>1.8026288315813342E-2</v>
      </c>
      <c r="MI48">
        <v>1.8033734042812298E-2</v>
      </c>
      <c r="MJ48">
        <v>1.8097104643277042E-2</v>
      </c>
      <c r="MK48">
        <v>1.8060084530396803E-2</v>
      </c>
      <c r="ML48">
        <v>1.8203074404131627E-2</v>
      </c>
      <c r="MN48" s="5">
        <f t="shared" si="0"/>
        <v>1.5820506806211599E-2</v>
      </c>
    </row>
    <row r="49" spans="1:402" x14ac:dyDescent="0.2">
      <c r="A49" t="s">
        <v>83</v>
      </c>
      <c r="B49" t="s">
        <v>82</v>
      </c>
      <c r="C49">
        <v>19.309999999999999</v>
      </c>
      <c r="D49">
        <v>18.22</v>
      </c>
      <c r="E49">
        <v>18.445</v>
      </c>
      <c r="F49">
        <v>19.504999999999999</v>
      </c>
      <c r="G49">
        <v>19.725000000000001</v>
      </c>
      <c r="H49">
        <v>19.010000000000002</v>
      </c>
      <c r="I49">
        <v>18.72</v>
      </c>
      <c r="J49">
        <v>18.59</v>
      </c>
      <c r="K49">
        <v>19.875</v>
      </c>
      <c r="L49">
        <v>18.895</v>
      </c>
      <c r="M49">
        <v>18.23</v>
      </c>
      <c r="N49">
        <v>19</v>
      </c>
      <c r="O49">
        <v>18.77</v>
      </c>
      <c r="P49">
        <v>18.504999999999999</v>
      </c>
      <c r="Q49">
        <v>19.265000000000001</v>
      </c>
      <c r="R49">
        <v>19.315000000000001</v>
      </c>
      <c r="S49">
        <v>19.29</v>
      </c>
      <c r="T49">
        <v>18.204999999999998</v>
      </c>
      <c r="U49">
        <v>18.524999999999999</v>
      </c>
      <c r="V49">
        <v>17.824999999999999</v>
      </c>
      <c r="W49">
        <v>18.725000000000001</v>
      </c>
      <c r="X49">
        <v>18.375</v>
      </c>
      <c r="Y49">
        <v>17.635000000000002</v>
      </c>
      <c r="Z49">
        <v>17.16</v>
      </c>
      <c r="AA49">
        <v>17.07</v>
      </c>
      <c r="AB49">
        <v>17.489999999999998</v>
      </c>
      <c r="AC49">
        <v>16.72</v>
      </c>
      <c r="AD49">
        <v>17.25</v>
      </c>
      <c r="AE49">
        <v>17.66</v>
      </c>
      <c r="AF49">
        <v>17.37</v>
      </c>
      <c r="AG49">
        <v>17.484999999999999</v>
      </c>
      <c r="AH49">
        <v>17.91</v>
      </c>
      <c r="AI49">
        <v>17.22</v>
      </c>
      <c r="AJ49">
        <v>16.21</v>
      </c>
      <c r="AK49">
        <v>16.21</v>
      </c>
      <c r="AL49">
        <v>15.035</v>
      </c>
      <c r="AM49">
        <v>15.27</v>
      </c>
      <c r="AN49">
        <v>14.97</v>
      </c>
      <c r="AO49">
        <v>14.58</v>
      </c>
      <c r="AP49">
        <v>14.03</v>
      </c>
      <c r="AQ49">
        <v>15.175000000000001</v>
      </c>
      <c r="AR49">
        <v>15.145</v>
      </c>
      <c r="AS49">
        <v>16.239999999999998</v>
      </c>
      <c r="AT49">
        <v>15.955</v>
      </c>
      <c r="AU49">
        <v>16.195</v>
      </c>
      <c r="AV49">
        <v>16.05</v>
      </c>
      <c r="AW49">
        <v>16.62</v>
      </c>
      <c r="AX49">
        <v>16.29</v>
      </c>
      <c r="AY49">
        <v>15.97</v>
      </c>
      <c r="AZ49">
        <v>15.835000000000001</v>
      </c>
      <c r="BA49">
        <v>15.99</v>
      </c>
      <c r="BB49">
        <v>16.475000000000001</v>
      </c>
      <c r="BC49">
        <v>16.324999999999999</v>
      </c>
      <c r="BD49">
        <v>15.05</v>
      </c>
      <c r="BE49">
        <v>14.295</v>
      </c>
      <c r="BF49">
        <v>14.42</v>
      </c>
      <c r="BG49">
        <v>14.695</v>
      </c>
      <c r="BH49">
        <v>14.035</v>
      </c>
      <c r="BI49">
        <v>13.35</v>
      </c>
      <c r="BJ49">
        <v>14.02</v>
      </c>
      <c r="BK49">
        <v>14.305</v>
      </c>
      <c r="BL49">
        <v>14.21</v>
      </c>
      <c r="BM49">
        <v>14.03</v>
      </c>
      <c r="BN49">
        <v>13.94</v>
      </c>
      <c r="BO49">
        <v>13.43</v>
      </c>
      <c r="BP49">
        <v>13.425000000000001</v>
      </c>
      <c r="BQ49">
        <v>13.33</v>
      </c>
      <c r="BR49">
        <v>13.875</v>
      </c>
      <c r="BS49">
        <v>14.255000000000001</v>
      </c>
      <c r="BT49">
        <v>14.4</v>
      </c>
      <c r="BU49">
        <v>13.375</v>
      </c>
      <c r="BV49">
        <v>13.35</v>
      </c>
      <c r="BW49">
        <v>13.3</v>
      </c>
      <c r="BX49">
        <v>13.885</v>
      </c>
      <c r="BY49">
        <v>13.505000000000001</v>
      </c>
      <c r="BZ49">
        <v>14.115</v>
      </c>
      <c r="CA49">
        <v>14.12</v>
      </c>
      <c r="CB49">
        <v>13.475</v>
      </c>
      <c r="CC49">
        <v>14.42</v>
      </c>
      <c r="CD49">
        <v>14.54</v>
      </c>
      <c r="CE49">
        <v>15.025</v>
      </c>
      <c r="CF49">
        <v>15.06</v>
      </c>
      <c r="CG49">
        <v>14.725</v>
      </c>
      <c r="CH49">
        <v>14.62</v>
      </c>
      <c r="CI49">
        <v>14.82</v>
      </c>
      <c r="CJ49">
        <v>14.32</v>
      </c>
      <c r="CK49">
        <v>14.33</v>
      </c>
      <c r="CL49">
        <v>14.615</v>
      </c>
      <c r="CM49">
        <v>14.595000000000001</v>
      </c>
      <c r="CN49">
        <v>13.58</v>
      </c>
      <c r="CO49">
        <v>13.855</v>
      </c>
      <c r="CP49">
        <v>13.79</v>
      </c>
      <c r="CQ49">
        <v>13.074999999999999</v>
      </c>
      <c r="CR49">
        <v>13.16</v>
      </c>
      <c r="CS49">
        <v>13.295</v>
      </c>
      <c r="CT49">
        <v>13.32</v>
      </c>
      <c r="CU49">
        <v>12.744999999999999</v>
      </c>
      <c r="CV49">
        <v>11.72</v>
      </c>
      <c r="CW49">
        <v>11.255000000000001</v>
      </c>
      <c r="CX49">
        <v>11.545</v>
      </c>
      <c r="CY49">
        <v>11.535</v>
      </c>
      <c r="CZ49">
        <v>11.935</v>
      </c>
      <c r="DA49">
        <v>12.125</v>
      </c>
      <c r="DB49">
        <v>12.045</v>
      </c>
      <c r="DC49">
        <v>12.12</v>
      </c>
      <c r="DD49">
        <v>12.16</v>
      </c>
      <c r="DE49">
        <v>11.67</v>
      </c>
      <c r="DF49">
        <v>11.635</v>
      </c>
      <c r="DG49">
        <v>11.234999999999999</v>
      </c>
      <c r="DH49">
        <v>11.08</v>
      </c>
      <c r="DI49">
        <v>11.17</v>
      </c>
      <c r="DJ49">
        <v>11.08</v>
      </c>
      <c r="DK49">
        <v>11.225</v>
      </c>
      <c r="DL49">
        <v>12.795</v>
      </c>
      <c r="DM49">
        <v>12.56</v>
      </c>
      <c r="DN49">
        <v>12.48</v>
      </c>
      <c r="DO49">
        <v>12.58</v>
      </c>
      <c r="DP49">
        <v>13.28</v>
      </c>
      <c r="DQ49">
        <v>13.45</v>
      </c>
      <c r="DR49">
        <v>13.164999999999999</v>
      </c>
      <c r="DS49">
        <v>12.785</v>
      </c>
      <c r="DT49">
        <v>12.95</v>
      </c>
      <c r="DU49">
        <v>13.83</v>
      </c>
      <c r="DV49">
        <v>13.8</v>
      </c>
      <c r="DW49">
        <v>13.48</v>
      </c>
      <c r="DX49">
        <v>13.24</v>
      </c>
      <c r="DY49">
        <v>13.5</v>
      </c>
      <c r="DZ49">
        <v>13.93</v>
      </c>
      <c r="EA49">
        <v>14.015000000000001</v>
      </c>
      <c r="EB49">
        <v>13.914999999999999</v>
      </c>
      <c r="EC49">
        <v>13.215</v>
      </c>
      <c r="ED49">
        <v>13.095000000000001</v>
      </c>
      <c r="EE49">
        <v>13.315</v>
      </c>
      <c r="EF49">
        <v>13.57</v>
      </c>
      <c r="EG49">
        <v>13.64</v>
      </c>
      <c r="EH49">
        <v>13.845000000000001</v>
      </c>
      <c r="EI49">
        <v>13.56</v>
      </c>
      <c r="EJ49">
        <v>14.15</v>
      </c>
      <c r="EK49">
        <v>14.33</v>
      </c>
      <c r="EL49">
        <v>14.1</v>
      </c>
      <c r="EM49">
        <v>14.75</v>
      </c>
      <c r="EN49">
        <v>14.4</v>
      </c>
      <c r="EO49">
        <v>14.39</v>
      </c>
      <c r="EP49">
        <v>14.37</v>
      </c>
      <c r="EQ49">
        <v>14.31</v>
      </c>
      <c r="ER49">
        <v>14.43</v>
      </c>
      <c r="ES49">
        <v>14.32</v>
      </c>
      <c r="ET49">
        <v>14.5</v>
      </c>
      <c r="EU49">
        <v>14.635</v>
      </c>
      <c r="EV49">
        <v>14.734999999999999</v>
      </c>
      <c r="EW49">
        <v>14.305</v>
      </c>
      <c r="EX49">
        <v>14.455</v>
      </c>
      <c r="EY49">
        <v>14.69</v>
      </c>
      <c r="EZ49">
        <v>14.815</v>
      </c>
      <c r="FA49">
        <v>14.54</v>
      </c>
      <c r="FB49">
        <v>14.565</v>
      </c>
      <c r="FC49">
        <v>14.335000000000001</v>
      </c>
      <c r="FD49">
        <v>14.595000000000001</v>
      </c>
      <c r="FE49">
        <v>14.56</v>
      </c>
      <c r="FF49">
        <v>14.42</v>
      </c>
      <c r="FG49">
        <v>13.994999999999999</v>
      </c>
      <c r="FH49">
        <v>13.574999999999999</v>
      </c>
      <c r="FI49">
        <v>12.635</v>
      </c>
      <c r="FJ49">
        <v>12.65</v>
      </c>
      <c r="FK49">
        <v>12.975</v>
      </c>
      <c r="FL49">
        <v>12.27</v>
      </c>
      <c r="FM49">
        <v>13.175000000000001</v>
      </c>
      <c r="FN49">
        <v>13.54</v>
      </c>
      <c r="FO49">
        <v>13.255000000000001</v>
      </c>
      <c r="FP49">
        <v>13.555</v>
      </c>
      <c r="FQ49">
        <v>14.05</v>
      </c>
      <c r="FR49">
        <v>13.975</v>
      </c>
      <c r="FS49">
        <v>14.135</v>
      </c>
      <c r="FT49" s="4">
        <v>14.435</v>
      </c>
      <c r="FU49">
        <v>1.9784159834593723E-2</v>
      </c>
      <c r="FV49">
        <v>1.9127429735947284E-2</v>
      </c>
      <c r="FW49">
        <v>1.834625195432724E-2</v>
      </c>
      <c r="FX49">
        <v>1.8339863538670561E-2</v>
      </c>
      <c r="FY49">
        <v>1.8669813468256913E-2</v>
      </c>
      <c r="FZ49">
        <v>1.7747494971029388E-2</v>
      </c>
      <c r="GA49">
        <v>1.7235583188639297E-2</v>
      </c>
      <c r="GB49">
        <v>1.6891832376432922E-2</v>
      </c>
      <c r="GC49">
        <v>1.750080683770695E-2</v>
      </c>
      <c r="GD49">
        <v>1.653356693917175E-2</v>
      </c>
      <c r="GE49">
        <v>1.5761314696068014E-2</v>
      </c>
      <c r="GF49">
        <v>1.6156411384889418E-2</v>
      </c>
      <c r="GG49">
        <v>1.6169565750854039E-2</v>
      </c>
      <c r="GH49">
        <v>1.5766119905850383E-2</v>
      </c>
      <c r="GI49">
        <v>1.5964255870115712E-2</v>
      </c>
      <c r="GJ49">
        <v>1.6608455113641184E-2</v>
      </c>
      <c r="GK49">
        <v>1.6413550416916715E-2</v>
      </c>
      <c r="GL49">
        <v>1.5955138907514748E-2</v>
      </c>
      <c r="GM49">
        <v>1.6065049277612771E-2</v>
      </c>
      <c r="GN49">
        <v>1.579617098691613E-2</v>
      </c>
      <c r="GO49">
        <v>1.60920022918827E-2</v>
      </c>
      <c r="GP49">
        <v>1.6238468695993276E-2</v>
      </c>
      <c r="GQ49">
        <v>1.5857710633923345E-2</v>
      </c>
      <c r="GR49">
        <v>1.5449238638199149E-2</v>
      </c>
      <c r="GS49">
        <v>1.5548112913125448E-2</v>
      </c>
      <c r="GT49">
        <v>1.5224226019938183E-2</v>
      </c>
      <c r="GU49">
        <v>1.5296282185745901E-2</v>
      </c>
      <c r="GV49">
        <v>1.5379847972324575E-2</v>
      </c>
      <c r="GW49">
        <v>1.5131578095473355E-2</v>
      </c>
      <c r="GX49">
        <v>1.5170748036969222E-2</v>
      </c>
      <c r="GY49">
        <v>1.5260580649275502E-2</v>
      </c>
      <c r="GZ49">
        <v>1.5451277306747323E-2</v>
      </c>
      <c r="HA49">
        <v>1.5476278155461917E-2</v>
      </c>
      <c r="HB49">
        <v>1.5663989790007334E-2</v>
      </c>
      <c r="HC49">
        <v>1.5446817901709551E-2</v>
      </c>
      <c r="HD49">
        <v>1.4779062499021028E-2</v>
      </c>
      <c r="HE49">
        <v>1.4956193841289846E-2</v>
      </c>
      <c r="HF49">
        <v>1.4724039393581958E-2</v>
      </c>
      <c r="HG49">
        <v>1.4538770995614108E-2</v>
      </c>
      <c r="HH49">
        <v>1.4106196563056414E-2</v>
      </c>
      <c r="HI49">
        <v>1.4503381681862186E-2</v>
      </c>
      <c r="HJ49">
        <v>1.440432174786184E-2</v>
      </c>
      <c r="HK49">
        <v>1.4675778151224521E-2</v>
      </c>
      <c r="HL49">
        <v>1.4434780956120028E-2</v>
      </c>
      <c r="HM49">
        <v>1.445715565869476E-2</v>
      </c>
      <c r="HN49">
        <v>1.4708208927209322E-2</v>
      </c>
      <c r="HO49">
        <v>1.4801128112247697E-2</v>
      </c>
      <c r="HP49">
        <v>1.4346503151216192E-2</v>
      </c>
      <c r="HQ49">
        <v>1.4711998072750108E-2</v>
      </c>
      <c r="HR49">
        <v>1.5154555715077679E-2</v>
      </c>
      <c r="HS49">
        <v>1.502523430716219E-2</v>
      </c>
      <c r="HT49">
        <v>1.5387133119102158E-2</v>
      </c>
      <c r="HU49">
        <v>1.5320949253601016E-2</v>
      </c>
      <c r="HV49">
        <v>1.5127134119229016E-2</v>
      </c>
      <c r="HW49">
        <v>1.4745534283336158E-2</v>
      </c>
      <c r="HX49">
        <v>1.4464335966777703E-2</v>
      </c>
      <c r="HY49">
        <v>1.4562567763137893E-2</v>
      </c>
      <c r="HZ49">
        <v>1.4698584779954922E-2</v>
      </c>
      <c r="IA49">
        <v>1.4592518345908719E-2</v>
      </c>
      <c r="IB49">
        <v>1.4680954758161282E-2</v>
      </c>
      <c r="IC49">
        <v>1.4753274468106949E-2</v>
      </c>
      <c r="ID49">
        <v>1.4163144334182906E-2</v>
      </c>
      <c r="IE49">
        <v>1.3849391610327513E-2</v>
      </c>
      <c r="IF49">
        <v>1.3787673191040066E-2</v>
      </c>
      <c r="IG49">
        <v>1.3564530879122093E-2</v>
      </c>
      <c r="IH49">
        <v>1.3669936514167496E-2</v>
      </c>
      <c r="II49">
        <v>1.3765336201286862E-2</v>
      </c>
      <c r="IJ49">
        <v>1.3711617808013986E-2</v>
      </c>
      <c r="IK49">
        <v>1.3732716403418064E-2</v>
      </c>
      <c r="IL49">
        <v>1.4366000196164613E-2</v>
      </c>
      <c r="IM49">
        <v>1.3708910272165623E-2</v>
      </c>
      <c r="IN49">
        <v>1.3553355242871375E-2</v>
      </c>
      <c r="IO49">
        <v>1.3493314486616153E-2</v>
      </c>
      <c r="IP49">
        <v>1.3553743207751275E-2</v>
      </c>
      <c r="IQ49">
        <v>1.3491075561862931E-2</v>
      </c>
      <c r="IR49">
        <v>1.4483318213528286E-2</v>
      </c>
      <c r="IS49">
        <v>1.4792938434372722E-2</v>
      </c>
      <c r="IT49">
        <v>1.441315651915525E-2</v>
      </c>
      <c r="IU49">
        <v>1.480803525932543E-2</v>
      </c>
      <c r="IV49">
        <v>1.5155179678320573E-2</v>
      </c>
      <c r="IW49">
        <v>1.5092949476240606E-2</v>
      </c>
      <c r="IX49">
        <v>1.5051206077490435E-2</v>
      </c>
      <c r="IY49">
        <v>1.4547961734496987E-2</v>
      </c>
      <c r="IZ49">
        <v>1.4499965348872969E-2</v>
      </c>
      <c r="JA49">
        <v>1.4373572857713131E-2</v>
      </c>
      <c r="JB49">
        <v>1.4211450061533843E-2</v>
      </c>
      <c r="JC49">
        <v>1.4055049673857649E-2</v>
      </c>
      <c r="JD49">
        <v>1.4049625729007647E-2</v>
      </c>
      <c r="JE49">
        <v>1.4183044756881542E-2</v>
      </c>
      <c r="JF49">
        <v>1.3655740222203646E-2</v>
      </c>
      <c r="JG49">
        <v>1.3476068500953934E-2</v>
      </c>
      <c r="JH49">
        <v>1.3534896439666162E-2</v>
      </c>
      <c r="JI49">
        <v>1.2870063787296292E-2</v>
      </c>
      <c r="JJ49">
        <v>1.2561218185316964E-2</v>
      </c>
      <c r="JK49">
        <v>1.2489268525707437E-2</v>
      </c>
      <c r="JL49">
        <v>1.2568816462153081E-2</v>
      </c>
      <c r="JM49">
        <v>1.2539706979520155E-2</v>
      </c>
      <c r="JN49">
        <v>1.1309152011756661E-2</v>
      </c>
      <c r="JO49">
        <v>1.0891183733238299E-2</v>
      </c>
      <c r="JP49">
        <v>1.1038781132821637E-2</v>
      </c>
      <c r="JQ49">
        <v>1.1168232691108381E-2</v>
      </c>
      <c r="JR49">
        <v>1.092615086303967E-2</v>
      </c>
      <c r="JS49">
        <v>1.0891556587970875E-2</v>
      </c>
      <c r="JT49">
        <v>1.0793527361922564E-2</v>
      </c>
      <c r="JU49">
        <v>1.0796487421765821E-2</v>
      </c>
      <c r="JV49">
        <v>1.0752215980018057E-2</v>
      </c>
      <c r="JW49">
        <v>1.0306809170814875E-2</v>
      </c>
      <c r="JX49">
        <v>1.0351218058163766E-2</v>
      </c>
      <c r="JY49">
        <v>9.9980915343591582E-3</v>
      </c>
      <c r="JZ49">
        <v>9.9427096435119981E-3</v>
      </c>
      <c r="KA49">
        <v>1.0017286738942149E-2</v>
      </c>
      <c r="KB49">
        <v>9.8215247576055546E-3</v>
      </c>
      <c r="KC49">
        <v>9.9555675439218696E-3</v>
      </c>
      <c r="KD49">
        <v>1.1045949355174584E-2</v>
      </c>
      <c r="KE49">
        <v>1.0812436878981162E-2</v>
      </c>
      <c r="KF49">
        <v>1.0623245179309035E-2</v>
      </c>
      <c r="KG49">
        <v>1.0735149751298011E-2</v>
      </c>
      <c r="KH49">
        <v>1.1151784794845595E-2</v>
      </c>
      <c r="KI49">
        <v>1.1252592974798655E-2</v>
      </c>
      <c r="KJ49">
        <v>1.1146254030846965E-2</v>
      </c>
      <c r="KK49">
        <v>1.0858107823717636E-2</v>
      </c>
      <c r="KL49">
        <v>1.0641064414109431E-2</v>
      </c>
      <c r="KM49">
        <v>1.1033998698390004E-2</v>
      </c>
      <c r="KN49">
        <v>1.1065233288580462E-2</v>
      </c>
      <c r="KO49">
        <v>1.0976834331130909E-2</v>
      </c>
      <c r="KP49">
        <v>1.079906435320333E-2</v>
      </c>
      <c r="KQ49">
        <v>1.0972851129132405E-2</v>
      </c>
      <c r="KR49">
        <v>1.1363594759576155E-2</v>
      </c>
      <c r="KS49">
        <v>1.1557316983568232E-2</v>
      </c>
      <c r="KT49">
        <v>1.1483740510429701E-2</v>
      </c>
      <c r="KU49">
        <v>1.1246901421609992E-2</v>
      </c>
      <c r="KV49">
        <v>1.1093175007101554E-2</v>
      </c>
      <c r="KW49">
        <v>1.107165663397543E-2</v>
      </c>
      <c r="KX49">
        <v>1.1512386819135228E-2</v>
      </c>
      <c r="KY49">
        <v>1.1514827201449924E-2</v>
      </c>
      <c r="KZ49">
        <v>1.1523781459851964E-2</v>
      </c>
      <c r="LA49">
        <v>1.1618776875620974E-2</v>
      </c>
      <c r="LB49">
        <v>1.1988131571969525E-2</v>
      </c>
      <c r="LC49">
        <v>1.2166866537652851E-2</v>
      </c>
      <c r="LD49">
        <v>1.1954065392011704E-2</v>
      </c>
      <c r="LE49">
        <v>1.2489458264391616E-2</v>
      </c>
      <c r="LF49">
        <v>1.1962274167627957E-2</v>
      </c>
      <c r="LG49">
        <v>1.1893955493902243E-2</v>
      </c>
      <c r="LH49">
        <v>1.1699117146699975E-2</v>
      </c>
      <c r="LI49">
        <v>1.1620494239711763E-2</v>
      </c>
      <c r="LJ49">
        <v>1.1679148588172988E-2</v>
      </c>
      <c r="LK49">
        <v>1.159696825132038E-2</v>
      </c>
      <c r="LL49">
        <v>1.1595174130682595E-2</v>
      </c>
      <c r="LM49">
        <v>1.1581556881966604E-2</v>
      </c>
      <c r="LN49">
        <v>1.1990549069716956E-2</v>
      </c>
      <c r="LO49">
        <v>1.1792470373951766E-2</v>
      </c>
      <c r="LP49">
        <v>1.1804140944865635E-2</v>
      </c>
      <c r="LQ49">
        <v>1.2176065118454586E-2</v>
      </c>
      <c r="LR49">
        <v>1.2065343419133817E-2</v>
      </c>
      <c r="LS49">
        <v>1.1953674121515221E-2</v>
      </c>
      <c r="LT49">
        <v>1.200130992977309E-2</v>
      </c>
      <c r="LU49">
        <v>1.1976942726031765E-2</v>
      </c>
      <c r="LV49">
        <v>1.1858191277176978E-2</v>
      </c>
      <c r="LW49">
        <v>1.1837940345259505E-2</v>
      </c>
      <c r="LX49">
        <v>1.1610308561935956E-2</v>
      </c>
      <c r="LY49">
        <v>1.1276659829421177E-2</v>
      </c>
      <c r="LZ49">
        <v>1.1319027851264712E-2</v>
      </c>
      <c r="MA49">
        <v>1.1161376859322395E-2</v>
      </c>
      <c r="MB49">
        <v>1.084831248391346E-2</v>
      </c>
      <c r="MC49">
        <v>1.1088758682076172E-2</v>
      </c>
      <c r="MD49">
        <v>1.0831380942746924E-2</v>
      </c>
      <c r="ME49">
        <v>1.1289478714572471E-2</v>
      </c>
      <c r="MF49">
        <v>1.1531361000057723E-2</v>
      </c>
      <c r="MG49">
        <v>1.1749768917643818E-2</v>
      </c>
      <c r="MH49">
        <v>1.1776604379740414E-2</v>
      </c>
      <c r="MI49">
        <v>1.2027777294592076E-2</v>
      </c>
      <c r="MJ49">
        <v>1.1845975499186961E-2</v>
      </c>
      <c r="MK49">
        <v>1.182757438336017E-2</v>
      </c>
      <c r="ML49">
        <v>1.1988721418362264E-2</v>
      </c>
      <c r="MN49" s="5">
        <f t="shared" si="0"/>
        <v>1.3367370198981765E-2</v>
      </c>
    </row>
    <row r="50" spans="1:402" x14ac:dyDescent="0.2">
      <c r="A50" t="s">
        <v>90</v>
      </c>
      <c r="B50" t="s">
        <v>82</v>
      </c>
      <c r="C50">
        <v>12.350999999999999</v>
      </c>
      <c r="D50">
        <v>11.488</v>
      </c>
      <c r="E50">
        <v>11.545</v>
      </c>
      <c r="F50">
        <v>11.977</v>
      </c>
      <c r="G50">
        <v>12.087</v>
      </c>
      <c r="H50">
        <v>11.567</v>
      </c>
      <c r="I50">
        <v>11.766</v>
      </c>
      <c r="J50">
        <v>11.744</v>
      </c>
      <c r="K50">
        <v>12.721</v>
      </c>
      <c r="L50">
        <v>12.329000000000001</v>
      </c>
      <c r="M50">
        <v>11.92</v>
      </c>
      <c r="N50">
        <v>12.548999999999999</v>
      </c>
      <c r="O50">
        <v>12.356</v>
      </c>
      <c r="P50">
        <v>12.105</v>
      </c>
      <c r="Q50">
        <v>12.615</v>
      </c>
      <c r="R50">
        <v>12.73</v>
      </c>
      <c r="S50">
        <v>12.853</v>
      </c>
      <c r="T50">
        <v>12.294</v>
      </c>
      <c r="U50">
        <v>12.32</v>
      </c>
      <c r="V50">
        <v>12.090999999999999</v>
      </c>
      <c r="W50">
        <v>12.372999999999999</v>
      </c>
      <c r="X50">
        <v>11.774000000000001</v>
      </c>
      <c r="Y50">
        <v>11.435</v>
      </c>
      <c r="Z50">
        <v>11.175000000000001</v>
      </c>
      <c r="AA50">
        <v>10.92</v>
      </c>
      <c r="AB50">
        <v>10.96</v>
      </c>
      <c r="AC50">
        <v>10.634</v>
      </c>
      <c r="AD50">
        <v>10.818999999999999</v>
      </c>
      <c r="AE50">
        <v>10.955</v>
      </c>
      <c r="AF50">
        <v>10.744</v>
      </c>
      <c r="AG50">
        <v>10.577</v>
      </c>
      <c r="AH50">
        <v>10.643000000000001</v>
      </c>
      <c r="AI50">
        <v>10.255000000000001</v>
      </c>
      <c r="AJ50">
        <v>9.2200000000000006</v>
      </c>
      <c r="AK50">
        <v>9.0579999999999998</v>
      </c>
      <c r="AL50">
        <v>8.3130000000000006</v>
      </c>
      <c r="AM50">
        <v>7.5229999999999997</v>
      </c>
      <c r="AN50">
        <v>6.798</v>
      </c>
      <c r="AO50">
        <v>6.5030000000000001</v>
      </c>
      <c r="AP50">
        <v>6.9989999999999997</v>
      </c>
      <c r="AQ50">
        <v>8.0239999999999991</v>
      </c>
      <c r="AR50">
        <v>8.3710000000000004</v>
      </c>
      <c r="AS50">
        <v>8.7110000000000003</v>
      </c>
      <c r="AT50">
        <v>8.452</v>
      </c>
      <c r="AU50">
        <v>8.5440000000000005</v>
      </c>
      <c r="AV50">
        <v>7.6769999999999996</v>
      </c>
      <c r="AW50">
        <v>7.9610000000000003</v>
      </c>
      <c r="AX50">
        <v>7.9290000000000003</v>
      </c>
      <c r="AY50">
        <v>7.7050000000000001</v>
      </c>
      <c r="AZ50">
        <v>7.1879999999999997</v>
      </c>
      <c r="BA50">
        <v>7.4020000000000001</v>
      </c>
      <c r="BB50">
        <v>7.883</v>
      </c>
      <c r="BC50">
        <v>7.8650000000000002</v>
      </c>
      <c r="BD50">
        <v>7.0880000000000001</v>
      </c>
      <c r="BE50">
        <v>7.2119999999999997</v>
      </c>
      <c r="BF50">
        <v>7.82</v>
      </c>
      <c r="BG50">
        <v>8.3000000000000007</v>
      </c>
      <c r="BH50">
        <v>8.3710000000000004</v>
      </c>
      <c r="BI50">
        <v>7.4420000000000002</v>
      </c>
      <c r="BJ50">
        <v>7.4779999999999998</v>
      </c>
      <c r="BK50">
        <v>7.4980000000000002</v>
      </c>
      <c r="BL50">
        <v>7.6020000000000003</v>
      </c>
      <c r="BM50">
        <v>7.3310000000000004</v>
      </c>
      <c r="BN50">
        <v>7.5720000000000001</v>
      </c>
      <c r="BO50">
        <v>7.1509999999999998</v>
      </c>
      <c r="BP50">
        <v>7.3380000000000001</v>
      </c>
      <c r="BQ50">
        <v>7.2839999999999998</v>
      </c>
      <c r="BR50">
        <v>7.8129999999999997</v>
      </c>
      <c r="BS50">
        <v>8.1980000000000004</v>
      </c>
      <c r="BT50">
        <v>7.9340000000000002</v>
      </c>
      <c r="BU50">
        <v>7.4059999999999997</v>
      </c>
      <c r="BV50">
        <v>7.3780000000000001</v>
      </c>
      <c r="BW50">
        <v>7.3239999999999998</v>
      </c>
      <c r="BX50">
        <v>7.84</v>
      </c>
      <c r="BY50">
        <v>7.649</v>
      </c>
      <c r="BZ50">
        <v>7.4359999999999999</v>
      </c>
      <c r="CA50">
        <v>7.48</v>
      </c>
      <c r="CB50">
        <v>7.4640000000000004</v>
      </c>
      <c r="CC50">
        <v>8.0530000000000008</v>
      </c>
      <c r="CD50">
        <v>8.0890000000000004</v>
      </c>
      <c r="CE50">
        <v>8.3620000000000001</v>
      </c>
      <c r="CF50">
        <v>8.3710000000000004</v>
      </c>
      <c r="CG50">
        <v>8.4469999999999992</v>
      </c>
      <c r="CH50">
        <v>8.0839999999999996</v>
      </c>
      <c r="CI50">
        <v>7.6959999999999997</v>
      </c>
      <c r="CJ50">
        <v>7.1769999999999996</v>
      </c>
      <c r="CK50">
        <v>7.2969999999999997</v>
      </c>
      <c r="CL50">
        <v>7.3170000000000002</v>
      </c>
      <c r="CM50">
        <v>7.181</v>
      </c>
      <c r="CN50">
        <v>6.35</v>
      </c>
      <c r="CO50">
        <v>6.4240000000000004</v>
      </c>
      <c r="CP50">
        <v>6.3140000000000001</v>
      </c>
      <c r="CQ50">
        <v>6.3090000000000002</v>
      </c>
      <c r="CR50">
        <v>6.8259999999999996</v>
      </c>
      <c r="CS50">
        <v>6.7830000000000004</v>
      </c>
      <c r="CT50">
        <v>6.7119999999999997</v>
      </c>
      <c r="CU50">
        <v>6.3440000000000003</v>
      </c>
      <c r="CV50">
        <v>6.2679999999999998</v>
      </c>
      <c r="CW50">
        <v>6.0549999999999997</v>
      </c>
      <c r="CX50">
        <v>6.1340000000000003</v>
      </c>
      <c r="CY50">
        <v>6.07</v>
      </c>
      <c r="CZ50">
        <v>6.4260000000000002</v>
      </c>
      <c r="DA50">
        <v>6.52</v>
      </c>
      <c r="DB50">
        <v>6.65</v>
      </c>
      <c r="DC50">
        <v>6.7</v>
      </c>
      <c r="DD50">
        <v>6.6530000000000005</v>
      </c>
      <c r="DE50">
        <v>7.1689999999999996</v>
      </c>
      <c r="DF50">
        <v>7.3570000000000002</v>
      </c>
      <c r="DG50">
        <v>7.2830000000000004</v>
      </c>
      <c r="DH50">
        <v>6.9729999999999999</v>
      </c>
      <c r="DI50">
        <v>7.077</v>
      </c>
      <c r="DJ50">
        <v>7.0629999999999997</v>
      </c>
      <c r="DK50">
        <v>7.1429999999999998</v>
      </c>
      <c r="DL50">
        <v>7.4790000000000001</v>
      </c>
      <c r="DM50">
        <v>7.0309999999999997</v>
      </c>
      <c r="DN50">
        <v>7.0780000000000003</v>
      </c>
      <c r="DO50">
        <v>7.2620000000000005</v>
      </c>
      <c r="DP50">
        <v>7.4509999999999996</v>
      </c>
      <c r="DQ50">
        <v>7.39</v>
      </c>
      <c r="DR50">
        <v>7.282</v>
      </c>
      <c r="DS50">
        <v>7.1740000000000004</v>
      </c>
      <c r="DT50">
        <v>7.157</v>
      </c>
      <c r="DU50">
        <v>7.0659999999999998</v>
      </c>
      <c r="DV50">
        <v>7.21</v>
      </c>
      <c r="DW50">
        <v>7.3949999999999996</v>
      </c>
      <c r="DX50">
        <v>7.5380000000000003</v>
      </c>
      <c r="DY50">
        <v>7.8330000000000002</v>
      </c>
      <c r="DZ50">
        <v>8.7970000000000006</v>
      </c>
      <c r="EA50">
        <v>8.84</v>
      </c>
      <c r="EB50">
        <v>8.9049999999999994</v>
      </c>
      <c r="EC50">
        <v>8.2479999999999993</v>
      </c>
      <c r="ED50">
        <v>8.2430000000000003</v>
      </c>
      <c r="EE50">
        <v>8.5719999999999992</v>
      </c>
      <c r="EF50">
        <v>8.3610000000000007</v>
      </c>
      <c r="EG50">
        <v>8.2620000000000005</v>
      </c>
      <c r="EH50">
        <v>8.81</v>
      </c>
      <c r="EI50">
        <v>9.2579999999999991</v>
      </c>
      <c r="EJ50">
        <v>9.6210000000000004</v>
      </c>
      <c r="EK50">
        <v>9.4559999999999995</v>
      </c>
      <c r="EL50">
        <v>9.6289999999999996</v>
      </c>
      <c r="EM50">
        <v>9.5809999999999995</v>
      </c>
      <c r="EN50">
        <v>9.1590000000000007</v>
      </c>
      <c r="EO50">
        <v>9.3130000000000006</v>
      </c>
      <c r="EP50">
        <v>9.5760000000000005</v>
      </c>
      <c r="EQ50">
        <v>9.4</v>
      </c>
      <c r="ER50">
        <v>9.99</v>
      </c>
      <c r="ES50">
        <v>10.039999999999999</v>
      </c>
      <c r="ET50">
        <v>10.074999999999999</v>
      </c>
      <c r="EU50">
        <v>10.365</v>
      </c>
      <c r="EV50">
        <v>10.255000000000001</v>
      </c>
      <c r="EW50">
        <v>9.7780000000000005</v>
      </c>
      <c r="EX50">
        <v>9.7219999999999995</v>
      </c>
      <c r="EY50">
        <v>9.6140000000000008</v>
      </c>
      <c r="EZ50">
        <v>9.7899999999999991</v>
      </c>
      <c r="FA50">
        <v>9.3870000000000005</v>
      </c>
      <c r="FB50">
        <v>9.2129999999999992</v>
      </c>
      <c r="FC50">
        <v>9.0609999999999999</v>
      </c>
      <c r="FD50">
        <v>9.2370000000000001</v>
      </c>
      <c r="FE50">
        <v>8.9049999999999994</v>
      </c>
      <c r="FF50">
        <v>8.92</v>
      </c>
      <c r="FG50">
        <v>8.6180000000000003</v>
      </c>
      <c r="FH50">
        <v>8.2349999999999994</v>
      </c>
      <c r="FI50">
        <v>7.992</v>
      </c>
      <c r="FJ50">
        <v>8.14</v>
      </c>
      <c r="FK50">
        <v>8.6839999999999993</v>
      </c>
      <c r="FL50">
        <v>8.0269999999999992</v>
      </c>
      <c r="FM50">
        <v>8.4529999999999994</v>
      </c>
      <c r="FN50">
        <v>9.0329999999999995</v>
      </c>
      <c r="FO50">
        <v>8.8640000000000008</v>
      </c>
      <c r="FP50">
        <v>9.02</v>
      </c>
      <c r="FQ50">
        <v>9.0190000000000001</v>
      </c>
      <c r="FR50">
        <v>8.99</v>
      </c>
      <c r="FS50">
        <v>8.9380000000000006</v>
      </c>
      <c r="FT50" s="4">
        <v>8.891</v>
      </c>
      <c r="FU50">
        <v>1.0397639476583566E-2</v>
      </c>
      <c r="FV50">
        <v>9.90945943997046E-3</v>
      </c>
      <c r="FW50">
        <v>9.4353915247712174E-3</v>
      </c>
      <c r="FX50">
        <v>9.2532754353360225E-3</v>
      </c>
      <c r="FY50">
        <v>9.4002365838710931E-3</v>
      </c>
      <c r="FZ50">
        <v>8.8730509517853367E-3</v>
      </c>
      <c r="GA50">
        <v>8.9011532326412086E-3</v>
      </c>
      <c r="GB50">
        <v>8.7682053182658402E-3</v>
      </c>
      <c r="GC50">
        <v>9.2038489280167595E-3</v>
      </c>
      <c r="GD50">
        <v>8.8643074196939863E-3</v>
      </c>
      <c r="GE50">
        <v>8.4679702199651086E-3</v>
      </c>
      <c r="GF50">
        <v>8.7679429662436276E-3</v>
      </c>
      <c r="GG50">
        <v>8.7459960840296485E-3</v>
      </c>
      <c r="GH50">
        <v>8.4741827276374332E-3</v>
      </c>
      <c r="GI50">
        <v>8.5894274596475528E-3</v>
      </c>
      <c r="GJ50">
        <v>8.9941520069311744E-3</v>
      </c>
      <c r="GK50">
        <v>8.986117815939337E-3</v>
      </c>
      <c r="GL50">
        <v>8.853202744180411E-3</v>
      </c>
      <c r="GM50">
        <v>8.7787331551722834E-3</v>
      </c>
      <c r="GN50">
        <v>8.8040358771249907E-3</v>
      </c>
      <c r="GO50">
        <v>8.7369644214250076E-3</v>
      </c>
      <c r="GP50">
        <v>8.5494672107184547E-3</v>
      </c>
      <c r="GQ50">
        <v>8.4488672906547196E-3</v>
      </c>
      <c r="GR50">
        <v>8.2667465873712508E-3</v>
      </c>
      <c r="GS50">
        <v>8.1726725386686312E-3</v>
      </c>
      <c r="GT50">
        <v>7.8388663952025806E-3</v>
      </c>
      <c r="GU50">
        <v>7.9936212085373846E-3</v>
      </c>
      <c r="GV50">
        <v>7.9258775562857046E-3</v>
      </c>
      <c r="GW50">
        <v>7.7126424990615599E-3</v>
      </c>
      <c r="GX50">
        <v>7.7102857117856893E-3</v>
      </c>
      <c r="GY50">
        <v>7.5851682930580984E-3</v>
      </c>
      <c r="GZ50">
        <v>7.5444947061166215E-3</v>
      </c>
      <c r="HA50">
        <v>7.5729717922034135E-3</v>
      </c>
      <c r="HB50">
        <v>7.3206154227924338E-3</v>
      </c>
      <c r="HC50">
        <v>7.0922759199524496E-3</v>
      </c>
      <c r="HD50">
        <v>6.7142657821485157E-3</v>
      </c>
      <c r="HE50">
        <v>6.0543901646889289E-3</v>
      </c>
      <c r="HF50">
        <v>5.4939363740511777E-3</v>
      </c>
      <c r="HG50">
        <v>5.3282086200461013E-3</v>
      </c>
      <c r="HH50">
        <v>5.7820993367426379E-3</v>
      </c>
      <c r="HI50">
        <v>6.3012801942013861E-3</v>
      </c>
      <c r="HJ50">
        <v>6.5418137114257261E-3</v>
      </c>
      <c r="HK50">
        <v>6.4681550471189057E-3</v>
      </c>
      <c r="HL50">
        <v>6.2830450360731498E-3</v>
      </c>
      <c r="HM50">
        <v>6.2670107443258015E-3</v>
      </c>
      <c r="HN50">
        <v>5.7806089245730522E-3</v>
      </c>
      <c r="HO50">
        <v>5.8254397789830005E-3</v>
      </c>
      <c r="HP50">
        <v>5.7377376450145718E-3</v>
      </c>
      <c r="HQ50">
        <v>5.8322573773049776E-3</v>
      </c>
      <c r="HR50">
        <v>5.6523689798101458E-3</v>
      </c>
      <c r="HS50">
        <v>5.7150385618215879E-3</v>
      </c>
      <c r="HT50">
        <v>6.0495226791534148E-3</v>
      </c>
      <c r="HU50">
        <v>6.0649678911431125E-3</v>
      </c>
      <c r="HV50">
        <v>5.8538442235530229E-3</v>
      </c>
      <c r="HW50">
        <v>6.1126477045619163E-3</v>
      </c>
      <c r="HX50">
        <v>6.4452132059041652E-3</v>
      </c>
      <c r="HY50">
        <v>6.7583978822871984E-3</v>
      </c>
      <c r="HZ50">
        <v>7.2034034832353109E-3</v>
      </c>
      <c r="IA50">
        <v>6.6839923297793242E-3</v>
      </c>
      <c r="IB50">
        <v>6.4341183096079226E-3</v>
      </c>
      <c r="IC50">
        <v>6.3539426537881421E-3</v>
      </c>
      <c r="ID50">
        <v>6.2257368969584484E-3</v>
      </c>
      <c r="IE50">
        <v>5.9461182133777636E-3</v>
      </c>
      <c r="IF50">
        <v>6.1536969836632482E-3</v>
      </c>
      <c r="IG50">
        <v>5.9346189472149107E-3</v>
      </c>
      <c r="IH50">
        <v>6.1394180337256974E-3</v>
      </c>
      <c r="II50">
        <v>6.1805041951896941E-3</v>
      </c>
      <c r="IJ50">
        <v>6.3441117854388966E-3</v>
      </c>
      <c r="IK50">
        <v>6.4892489972493651E-3</v>
      </c>
      <c r="IL50">
        <v>6.5037354445594345E-3</v>
      </c>
      <c r="IM50">
        <v>6.2372068299298171E-3</v>
      </c>
      <c r="IN50">
        <v>6.1546236551673844E-3</v>
      </c>
      <c r="IO50">
        <v>6.1053790491413639E-3</v>
      </c>
      <c r="IP50">
        <v>6.2882055074057206E-3</v>
      </c>
      <c r="IQ50">
        <v>6.2784717141224451E-3</v>
      </c>
      <c r="IR50">
        <v>6.2693694916710592E-3</v>
      </c>
      <c r="IS50">
        <v>6.4390032726450112E-3</v>
      </c>
      <c r="IT50">
        <v>6.5599307478420472E-3</v>
      </c>
      <c r="IU50">
        <v>6.7949642075441369E-3</v>
      </c>
      <c r="IV50">
        <v>6.9276958671083515E-3</v>
      </c>
      <c r="IW50">
        <v>6.9018750977601394E-3</v>
      </c>
      <c r="IX50">
        <v>6.8741810614594504E-3</v>
      </c>
      <c r="IY50">
        <v>6.857197145208882E-3</v>
      </c>
      <c r="IZ50">
        <v>6.5878422547980845E-3</v>
      </c>
      <c r="JA50">
        <v>6.1330836052454225E-3</v>
      </c>
      <c r="JB50">
        <v>5.8524217606557892E-3</v>
      </c>
      <c r="JC50">
        <v>5.8806838980463389E-3</v>
      </c>
      <c r="JD50">
        <v>5.7795800772700743E-3</v>
      </c>
      <c r="JE50">
        <v>5.7338667441585237E-3</v>
      </c>
      <c r="JF50">
        <v>5.2467031918854495E-3</v>
      </c>
      <c r="JG50">
        <v>5.1340430610324513E-3</v>
      </c>
      <c r="JH50">
        <v>5.0920486398727286E-3</v>
      </c>
      <c r="JI50">
        <v>5.1026622641432628E-3</v>
      </c>
      <c r="JJ50">
        <v>5.3535202383014416E-3</v>
      </c>
      <c r="JK50">
        <v>5.2356158469061146E-3</v>
      </c>
      <c r="JL50">
        <v>5.204025336313374E-3</v>
      </c>
      <c r="JM50">
        <v>5.1287085218762957E-3</v>
      </c>
      <c r="JN50">
        <v>4.9696832893478954E-3</v>
      </c>
      <c r="JO50">
        <v>4.8143873318319272E-3</v>
      </c>
      <c r="JP50">
        <v>4.8191256721977016E-3</v>
      </c>
      <c r="JQ50">
        <v>4.8289514720487401E-3</v>
      </c>
      <c r="JR50">
        <v>4.8337344225243637E-3</v>
      </c>
      <c r="JS50">
        <v>4.8123044547602545E-3</v>
      </c>
      <c r="JT50">
        <v>4.8963847051551697E-3</v>
      </c>
      <c r="JU50">
        <v>4.9040169306966558E-3</v>
      </c>
      <c r="JV50">
        <v>4.8336947702920475E-3</v>
      </c>
      <c r="JW50">
        <v>5.2024660456934128E-3</v>
      </c>
      <c r="JX50">
        <v>5.3780287654395494E-3</v>
      </c>
      <c r="JY50">
        <v>5.325392674728909E-3</v>
      </c>
      <c r="JZ50">
        <v>5.1414066697596265E-3</v>
      </c>
      <c r="KA50">
        <v>5.2148692345025853E-3</v>
      </c>
      <c r="KB50">
        <v>5.144292526570198E-3</v>
      </c>
      <c r="KC50">
        <v>5.2054420799692675E-3</v>
      </c>
      <c r="KD50">
        <v>5.3052222888965586E-3</v>
      </c>
      <c r="KE50">
        <v>4.9733421526687348E-3</v>
      </c>
      <c r="KF50">
        <v>5.4455651792399418E-3</v>
      </c>
      <c r="KG50">
        <v>5.601102150987078E-3</v>
      </c>
      <c r="KH50">
        <v>5.6552349283886952E-3</v>
      </c>
      <c r="KI50">
        <v>5.5881048572311368E-3</v>
      </c>
      <c r="KJ50">
        <v>5.5724801558466206E-3</v>
      </c>
      <c r="KK50">
        <v>5.5068668101308253E-3</v>
      </c>
      <c r="KL50">
        <v>5.3154018553823621E-3</v>
      </c>
      <c r="KM50">
        <v>5.095351677968595E-3</v>
      </c>
      <c r="KN50">
        <v>5.2252435236605213E-3</v>
      </c>
      <c r="KO50">
        <v>5.4427097964236185E-3</v>
      </c>
      <c r="KP50">
        <v>5.5570468720129015E-3</v>
      </c>
      <c r="KQ50">
        <v>5.7544474426402797E-3</v>
      </c>
      <c r="KR50">
        <v>6.4861799903883528E-3</v>
      </c>
      <c r="KS50">
        <v>6.5887946230229468E-3</v>
      </c>
      <c r="KT50">
        <v>6.6423822803218201E-3</v>
      </c>
      <c r="KU50">
        <v>6.3445986742825949E-3</v>
      </c>
      <c r="KV50">
        <v>6.3113962046267092E-3</v>
      </c>
      <c r="KW50">
        <v>6.4423361652590546E-3</v>
      </c>
      <c r="KX50">
        <v>6.4111144822596305E-3</v>
      </c>
      <c r="KY50">
        <v>6.3040264709123819E-3</v>
      </c>
      <c r="KZ50">
        <v>6.627774818651194E-3</v>
      </c>
      <c r="LA50">
        <v>7.1698105666288571E-3</v>
      </c>
      <c r="LB50">
        <v>7.3672440769547605E-3</v>
      </c>
      <c r="LC50">
        <v>7.2565434499760268E-3</v>
      </c>
      <c r="LD50">
        <v>7.3784898466331397E-3</v>
      </c>
      <c r="LE50">
        <v>7.3325022286666961E-3</v>
      </c>
      <c r="LF50">
        <v>6.87684287626192E-3</v>
      </c>
      <c r="LG50">
        <v>6.9573668060995868E-3</v>
      </c>
      <c r="LH50">
        <v>7.0464478434500346E-3</v>
      </c>
      <c r="LI50">
        <v>6.8992614389828729E-3</v>
      </c>
      <c r="LJ50">
        <v>7.3080266708480607E-3</v>
      </c>
      <c r="LK50">
        <v>7.3489441314449908E-3</v>
      </c>
      <c r="LL50">
        <v>7.2818899353493107E-3</v>
      </c>
      <c r="LM50">
        <v>7.4136709604118575E-3</v>
      </c>
      <c r="LN50">
        <v>7.5424836593931252E-3</v>
      </c>
      <c r="LO50">
        <v>7.2854561294572722E-3</v>
      </c>
      <c r="LP50">
        <v>7.1756573119967065E-3</v>
      </c>
      <c r="LQ50">
        <v>7.2024303434784429E-3</v>
      </c>
      <c r="LR50">
        <v>7.2062696119449109E-3</v>
      </c>
      <c r="LS50">
        <v>6.9751508765475874E-3</v>
      </c>
      <c r="LT50">
        <v>6.8613411986881024E-3</v>
      </c>
      <c r="LU50">
        <v>6.8424902714121372E-3</v>
      </c>
      <c r="LV50">
        <v>6.783207124918869E-3</v>
      </c>
      <c r="LW50">
        <v>6.5439274925606734E-3</v>
      </c>
      <c r="LX50">
        <v>6.4913217900625115E-3</v>
      </c>
      <c r="LY50">
        <v>6.2763022433875975E-3</v>
      </c>
      <c r="LZ50">
        <v>6.2061558364035112E-3</v>
      </c>
      <c r="MA50">
        <v>6.3809858835534722E-3</v>
      </c>
      <c r="MB50">
        <v>6.3093678518376375E-3</v>
      </c>
      <c r="MC50">
        <v>6.707878124118485E-3</v>
      </c>
      <c r="MD50">
        <v>6.4044569886417329E-3</v>
      </c>
      <c r="ME50">
        <v>6.5467222633130255E-3</v>
      </c>
      <c r="MF50">
        <v>6.9531835968288146E-3</v>
      </c>
      <c r="MG50">
        <v>7.1018112159885781E-3</v>
      </c>
      <c r="MH50">
        <v>7.0829941658106452E-3</v>
      </c>
      <c r="MI50">
        <v>6.9784219186422173E-3</v>
      </c>
      <c r="MJ50">
        <v>6.8876090494074949E-3</v>
      </c>
      <c r="MK50">
        <v>6.7597402527545354E-3</v>
      </c>
      <c r="ML50">
        <v>6.6741578419314638E-3</v>
      </c>
      <c r="MN50" s="5">
        <f t="shared" si="0"/>
        <v>6.6384203475251813E-3</v>
      </c>
    </row>
    <row r="51" spans="1:402" x14ac:dyDescent="0.2">
      <c r="A51" t="s">
        <v>102</v>
      </c>
      <c r="B51" t="s">
        <v>82</v>
      </c>
      <c r="C51">
        <v>5.5960000000000001</v>
      </c>
      <c r="D51">
        <v>5.5090000000000003</v>
      </c>
      <c r="E51">
        <v>5.5919999999999996</v>
      </c>
      <c r="F51">
        <v>6.1</v>
      </c>
      <c r="G51">
        <v>6.1280000000000001</v>
      </c>
      <c r="H51">
        <v>5.99</v>
      </c>
      <c r="I51">
        <v>5.8460000000000001</v>
      </c>
      <c r="J51">
        <v>5.9059999999999997</v>
      </c>
      <c r="K51">
        <v>6.1070000000000002</v>
      </c>
      <c r="L51">
        <v>5.9370000000000003</v>
      </c>
      <c r="M51">
        <v>5.9409999999999998</v>
      </c>
      <c r="N51">
        <v>6.2030000000000003</v>
      </c>
      <c r="O51">
        <v>6.0350000000000001</v>
      </c>
      <c r="P51">
        <v>6.024</v>
      </c>
      <c r="Q51">
        <v>6.141</v>
      </c>
      <c r="R51">
        <v>6.0019999999999998</v>
      </c>
      <c r="S51">
        <v>6.0990000000000002</v>
      </c>
      <c r="T51">
        <v>5.9770000000000003</v>
      </c>
      <c r="U51">
        <v>6.0880000000000001</v>
      </c>
      <c r="V51">
        <v>6.1959999999999997</v>
      </c>
      <c r="W51">
        <v>6.41</v>
      </c>
      <c r="X51">
        <v>6.2960000000000003</v>
      </c>
      <c r="Y51">
        <v>6.1109999999999998</v>
      </c>
      <c r="Z51">
        <v>6.1349999999999998</v>
      </c>
      <c r="AA51">
        <v>6.056</v>
      </c>
      <c r="AB51">
        <v>6.3520000000000003</v>
      </c>
      <c r="AC51">
        <v>6</v>
      </c>
      <c r="AD51">
        <v>6.1959999999999997</v>
      </c>
      <c r="AE51">
        <v>6.4039999999999999</v>
      </c>
      <c r="AF51">
        <v>6.3890000000000002</v>
      </c>
      <c r="AG51">
        <v>6.4240000000000004</v>
      </c>
      <c r="AH51">
        <v>6.391</v>
      </c>
      <c r="AI51">
        <v>6.3070000000000004</v>
      </c>
      <c r="AJ51">
        <v>6.0949999999999998</v>
      </c>
      <c r="AK51">
        <v>6.0609999999999999</v>
      </c>
      <c r="AL51">
        <v>5.8780000000000001</v>
      </c>
      <c r="AM51">
        <v>5.7910000000000004</v>
      </c>
      <c r="AN51">
        <v>5.92</v>
      </c>
      <c r="AO51">
        <v>5.9290000000000003</v>
      </c>
      <c r="AP51">
        <v>5.9960000000000004</v>
      </c>
      <c r="AQ51">
        <v>6.18</v>
      </c>
      <c r="AR51">
        <v>6.2370000000000001</v>
      </c>
      <c r="AS51">
        <v>6.4740000000000002</v>
      </c>
      <c r="AT51">
        <v>6.4969999999999999</v>
      </c>
      <c r="AU51">
        <v>6.4850000000000003</v>
      </c>
      <c r="AV51">
        <v>6.3870000000000005</v>
      </c>
      <c r="AW51">
        <v>6.5519999999999996</v>
      </c>
      <c r="AX51">
        <v>6.6660000000000004</v>
      </c>
      <c r="AY51">
        <v>6.5969999999999995</v>
      </c>
      <c r="AZ51">
        <v>6.4939999999999998</v>
      </c>
      <c r="BA51">
        <v>6.476</v>
      </c>
      <c r="BB51">
        <v>6.4989999999999997</v>
      </c>
      <c r="BC51">
        <v>6.55</v>
      </c>
      <c r="BD51">
        <v>6.4240000000000004</v>
      </c>
      <c r="BE51">
        <v>6.1559999999999997</v>
      </c>
      <c r="BF51">
        <v>6.3019999999999996</v>
      </c>
      <c r="BG51">
        <v>6.4480000000000004</v>
      </c>
      <c r="BH51">
        <v>6.242</v>
      </c>
      <c r="BI51">
        <v>5.8769999999999998</v>
      </c>
      <c r="BJ51">
        <v>6.0119999999999996</v>
      </c>
      <c r="BK51">
        <v>5.9269999999999996</v>
      </c>
      <c r="BL51">
        <v>5.8780000000000001</v>
      </c>
      <c r="BM51">
        <v>6.1130000000000004</v>
      </c>
      <c r="BN51">
        <v>6.0449999999999999</v>
      </c>
      <c r="BO51">
        <v>5.9539999999999997</v>
      </c>
      <c r="BP51">
        <v>5.8230000000000004</v>
      </c>
      <c r="BQ51">
        <v>5.8079999999999998</v>
      </c>
      <c r="BR51">
        <v>5.9489999999999998</v>
      </c>
      <c r="BS51">
        <v>6.1310000000000002</v>
      </c>
      <c r="BT51">
        <v>6.2039999999999997</v>
      </c>
      <c r="BU51">
        <v>6.0960000000000001</v>
      </c>
      <c r="BV51">
        <v>6.1269999999999998</v>
      </c>
      <c r="BW51">
        <v>6.0759999999999996</v>
      </c>
      <c r="BX51">
        <v>6.1740000000000004</v>
      </c>
      <c r="BY51">
        <v>5.9829999999999997</v>
      </c>
      <c r="BZ51">
        <v>5.9139999999999997</v>
      </c>
      <c r="CA51">
        <v>5.8100000000000005</v>
      </c>
      <c r="CB51">
        <v>5.3879999999999999</v>
      </c>
      <c r="CC51">
        <v>6.06</v>
      </c>
      <c r="CD51">
        <v>5.8579999999999997</v>
      </c>
      <c r="CE51">
        <v>5.9660000000000002</v>
      </c>
      <c r="CF51">
        <v>6.13</v>
      </c>
      <c r="CG51">
        <v>6.1449999999999996</v>
      </c>
      <c r="CH51">
        <v>6.0259999999999998</v>
      </c>
      <c r="CI51">
        <v>6.09</v>
      </c>
      <c r="CJ51">
        <v>5.8579999999999997</v>
      </c>
      <c r="CK51">
        <v>5.8940000000000001</v>
      </c>
      <c r="CL51">
        <v>6.0170000000000003</v>
      </c>
      <c r="CM51">
        <v>6.0430000000000001</v>
      </c>
      <c r="CN51">
        <v>5.9290000000000003</v>
      </c>
      <c r="CO51">
        <v>5.99</v>
      </c>
      <c r="CP51">
        <v>6.0519999999999996</v>
      </c>
      <c r="CQ51">
        <v>5.8520000000000003</v>
      </c>
      <c r="CR51">
        <v>6</v>
      </c>
      <c r="CS51">
        <v>6.1849999999999996</v>
      </c>
      <c r="CT51">
        <v>6.226</v>
      </c>
      <c r="CU51">
        <v>6.02</v>
      </c>
      <c r="CV51">
        <v>5.7149999999999999</v>
      </c>
      <c r="CW51">
        <v>5.6360000000000001</v>
      </c>
      <c r="CX51">
        <v>5.7149999999999999</v>
      </c>
      <c r="CY51">
        <v>5.5990000000000002</v>
      </c>
      <c r="CZ51">
        <v>5.8259999999999996</v>
      </c>
      <c r="DA51">
        <v>6.0010000000000003</v>
      </c>
      <c r="DB51">
        <v>6.1379999999999999</v>
      </c>
      <c r="DC51">
        <v>6.234</v>
      </c>
      <c r="DD51">
        <v>6.0030000000000001</v>
      </c>
      <c r="DE51">
        <v>6.0670000000000002</v>
      </c>
      <c r="DF51">
        <v>6.0069999999999997</v>
      </c>
      <c r="DG51">
        <v>5.88</v>
      </c>
      <c r="DH51">
        <v>5.8570000000000002</v>
      </c>
      <c r="DI51">
        <v>5.9960000000000004</v>
      </c>
      <c r="DJ51">
        <v>6.024</v>
      </c>
      <c r="DK51">
        <v>6.28</v>
      </c>
      <c r="DL51">
        <v>6.3380000000000001</v>
      </c>
      <c r="DM51">
        <v>6.3</v>
      </c>
      <c r="DN51">
        <v>6.4459999999999997</v>
      </c>
      <c r="DO51">
        <v>6.4850000000000003</v>
      </c>
      <c r="DP51">
        <v>6.7050000000000001</v>
      </c>
      <c r="DQ51">
        <v>6.7690000000000001</v>
      </c>
      <c r="DR51">
        <v>6.6879999999999997</v>
      </c>
      <c r="DS51">
        <v>6.5120000000000005</v>
      </c>
      <c r="DT51">
        <v>6.6020000000000003</v>
      </c>
      <c r="DU51">
        <v>6.8959999999999999</v>
      </c>
      <c r="DV51">
        <v>6.76</v>
      </c>
      <c r="DW51">
        <v>6.9350000000000005</v>
      </c>
      <c r="DX51">
        <v>7.0060000000000002</v>
      </c>
      <c r="DY51">
        <v>7.1470000000000002</v>
      </c>
      <c r="DZ51">
        <v>7.15</v>
      </c>
      <c r="EA51">
        <v>7.18</v>
      </c>
      <c r="EB51">
        <v>7.07</v>
      </c>
      <c r="EC51">
        <v>6.9329999999999998</v>
      </c>
      <c r="ED51">
        <v>6.6749999999999998</v>
      </c>
      <c r="EE51">
        <v>6.89</v>
      </c>
      <c r="EF51">
        <v>6.774</v>
      </c>
      <c r="EG51">
        <v>6.6520000000000001</v>
      </c>
      <c r="EH51">
        <v>6.8490000000000002</v>
      </c>
      <c r="EI51">
        <v>6.7039999999999997</v>
      </c>
      <c r="EJ51">
        <v>7.01</v>
      </c>
      <c r="EK51">
        <v>6.9399999999999995</v>
      </c>
      <c r="EL51">
        <v>6.87</v>
      </c>
      <c r="EM51">
        <v>6.89</v>
      </c>
      <c r="EN51">
        <v>6.7489999999999997</v>
      </c>
      <c r="EO51">
        <v>6.6269999999999998</v>
      </c>
      <c r="EP51">
        <v>6.5720000000000001</v>
      </c>
      <c r="EQ51">
        <v>6.46</v>
      </c>
      <c r="ER51">
        <v>6.7720000000000002</v>
      </c>
      <c r="ES51">
        <v>6.7</v>
      </c>
      <c r="ET51">
        <v>6.68</v>
      </c>
      <c r="EU51">
        <v>6.859</v>
      </c>
      <c r="EV51">
        <v>6.5960000000000001</v>
      </c>
      <c r="EW51">
        <v>6.47</v>
      </c>
      <c r="EX51">
        <v>6.431</v>
      </c>
      <c r="EY51">
        <v>6.5759999999999996</v>
      </c>
      <c r="EZ51">
        <v>6.7169999999999996</v>
      </c>
      <c r="FA51">
        <v>6.5809999999999995</v>
      </c>
      <c r="FB51">
        <v>6.5179999999999998</v>
      </c>
      <c r="FC51">
        <v>6.46</v>
      </c>
      <c r="FD51">
        <v>6.7379999999999995</v>
      </c>
      <c r="FE51">
        <v>6.53</v>
      </c>
      <c r="FF51">
        <v>6.6779999999999999</v>
      </c>
      <c r="FG51">
        <v>6.6899999999999995</v>
      </c>
      <c r="FH51">
        <v>6.4020000000000001</v>
      </c>
      <c r="FI51">
        <v>5.9779999999999998</v>
      </c>
      <c r="FJ51">
        <v>6.1219999999999999</v>
      </c>
      <c r="FK51">
        <v>6.1040000000000001</v>
      </c>
      <c r="FL51">
        <v>5.9279999999999999</v>
      </c>
      <c r="FM51">
        <v>6.0519999999999996</v>
      </c>
      <c r="FN51">
        <v>6</v>
      </c>
      <c r="FO51">
        <v>5.7640000000000002</v>
      </c>
      <c r="FP51">
        <v>5.9719999999999995</v>
      </c>
      <c r="FQ51">
        <v>6.01</v>
      </c>
      <c r="FR51">
        <v>6.2539999999999996</v>
      </c>
      <c r="FS51">
        <v>6.2759999999999998</v>
      </c>
      <c r="FT51" s="4">
        <v>6.37</v>
      </c>
      <c r="FU51">
        <v>1.5040455662017576E-2</v>
      </c>
      <c r="FV51">
        <v>1.5171515485357402E-2</v>
      </c>
      <c r="FW51">
        <v>1.4590957967421542E-2</v>
      </c>
      <c r="FX51">
        <v>1.5046238096576112E-2</v>
      </c>
      <c r="FY51">
        <v>1.521562069459902E-2</v>
      </c>
      <c r="FZ51">
        <v>1.4669986595275483E-2</v>
      </c>
      <c r="GA51">
        <v>1.4119746486702401E-2</v>
      </c>
      <c r="GB51">
        <v>1.4077928841249412E-2</v>
      </c>
      <c r="GC51">
        <v>1.4106744604869898E-2</v>
      </c>
      <c r="GD51">
        <v>1.3628079563823878E-2</v>
      </c>
      <c r="GE51">
        <v>1.3474519083773119E-2</v>
      </c>
      <c r="GF51">
        <v>1.3836971067005339E-2</v>
      </c>
      <c r="GG51">
        <v>1.3638270758634564E-2</v>
      </c>
      <c r="GH51">
        <v>1.3463830905757281E-2</v>
      </c>
      <c r="GI51">
        <v>1.3349552684151462E-2</v>
      </c>
      <c r="GJ51">
        <v>1.3538746775416909E-2</v>
      </c>
      <c r="GK51">
        <v>1.3613722347888647E-2</v>
      </c>
      <c r="GL51">
        <v>1.374172052782313E-2</v>
      </c>
      <c r="GM51">
        <v>1.3527990358709384E-2</v>
      </c>
      <c r="GN51">
        <v>1.406917049616448E-2</v>
      </c>
      <c r="GO51">
        <v>1.4115006576317679E-2</v>
      </c>
      <c r="GP51">
        <v>1.4256641862786306E-2</v>
      </c>
      <c r="GQ51">
        <v>1.4080306362005343E-2</v>
      </c>
      <c r="GR51">
        <v>1.4152695444509563E-2</v>
      </c>
      <c r="GS51">
        <v>1.4133991545420787E-2</v>
      </c>
      <c r="GT51">
        <v>1.4167417709763692E-2</v>
      </c>
      <c r="GU51">
        <v>1.4064867982016121E-2</v>
      </c>
      <c r="GV51">
        <v>1.4154976352002226E-2</v>
      </c>
      <c r="GW51">
        <v>1.4059816207792909E-2</v>
      </c>
      <c r="GX51">
        <v>1.4297985788128662E-2</v>
      </c>
      <c r="GY51">
        <v>1.4589350497177828E-2</v>
      </c>
      <c r="GZ51">
        <v>1.4347050356148618E-2</v>
      </c>
      <c r="HA51">
        <v>1.4749633006887308E-2</v>
      </c>
      <c r="HB51">
        <v>1.532562132217709E-2</v>
      </c>
      <c r="HC51">
        <v>1.5028834429895645E-2</v>
      </c>
      <c r="HD51">
        <v>1.5034813283475916E-2</v>
      </c>
      <c r="HE51">
        <v>1.4759125208515333E-2</v>
      </c>
      <c r="HF51">
        <v>1.5151369203347091E-2</v>
      </c>
      <c r="HG51">
        <v>1.538426053836401E-2</v>
      </c>
      <c r="HH51">
        <v>1.5686963583278361E-2</v>
      </c>
      <c r="HI51">
        <v>1.5369298860149615E-2</v>
      </c>
      <c r="HJ51">
        <v>1.5435627305497824E-2</v>
      </c>
      <c r="HK51">
        <v>1.5223440430962749E-2</v>
      </c>
      <c r="HL51">
        <v>1.529506264771793E-2</v>
      </c>
      <c r="HM51">
        <v>1.5063881446123967E-2</v>
      </c>
      <c r="HN51">
        <v>1.5230237427262205E-2</v>
      </c>
      <c r="HO51">
        <v>1.5183178261223786E-2</v>
      </c>
      <c r="HP51">
        <v>1.527619829081904E-2</v>
      </c>
      <c r="HQ51">
        <v>1.5813872437735028E-2</v>
      </c>
      <c r="HR51">
        <v>1.6171951464903283E-2</v>
      </c>
      <c r="HS51">
        <v>1.5834510177987024E-2</v>
      </c>
      <c r="HT51">
        <v>1.5794425318751571E-2</v>
      </c>
      <c r="HU51">
        <v>1.5995535650882745E-2</v>
      </c>
      <c r="HV51">
        <v>1.6801602035020794E-2</v>
      </c>
      <c r="HW51">
        <v>1.6523421009943057E-2</v>
      </c>
      <c r="HX51">
        <v>1.6448891773258711E-2</v>
      </c>
      <c r="HY51">
        <v>1.6627172468413214E-2</v>
      </c>
      <c r="HZ51">
        <v>1.7172234094123561E-2</v>
      </c>
      <c r="IA51">
        <v>1.6875031964793809E-2</v>
      </c>
      <c r="IB51">
        <v>1.6537322269287103E-2</v>
      </c>
      <c r="IC51">
        <v>1.6057407107826143E-2</v>
      </c>
      <c r="ID51">
        <v>1.538987583433158E-2</v>
      </c>
      <c r="IE51">
        <v>1.5851390012398762E-2</v>
      </c>
      <c r="IF51">
        <v>1.5705958420124559E-2</v>
      </c>
      <c r="IG51">
        <v>1.5797105819306545E-2</v>
      </c>
      <c r="IH51">
        <v>1.5575389803706733E-2</v>
      </c>
      <c r="II51">
        <v>1.5755174308761753E-2</v>
      </c>
      <c r="IJ51">
        <v>1.544328220581191E-2</v>
      </c>
      <c r="IK51">
        <v>1.5515310706273279E-2</v>
      </c>
      <c r="IL51">
        <v>1.6258672990881694E-2</v>
      </c>
      <c r="IM51">
        <v>1.6009910254970647E-2</v>
      </c>
      <c r="IN51">
        <v>1.5938528824752295E-2</v>
      </c>
      <c r="IO51">
        <v>1.5794997542198142E-2</v>
      </c>
      <c r="IP51">
        <v>1.5442399731829941E-2</v>
      </c>
      <c r="IQ51">
        <v>1.531460447690328E-2</v>
      </c>
      <c r="IR51">
        <v>1.554903017319703E-2</v>
      </c>
      <c r="IS51">
        <v>1.5596626836834342E-2</v>
      </c>
      <c r="IT51">
        <v>1.4767014862403151E-2</v>
      </c>
      <c r="IU51">
        <v>1.5945553519636366E-2</v>
      </c>
      <c r="IV51">
        <v>1.5645190169818621E-2</v>
      </c>
      <c r="IW51">
        <v>1.5355985116709693E-2</v>
      </c>
      <c r="IX51">
        <v>1.569790153412708E-2</v>
      </c>
      <c r="IY51">
        <v>1.5556200418413114E-2</v>
      </c>
      <c r="IZ51">
        <v>1.561341786317751E-2</v>
      </c>
      <c r="JA51">
        <v>1.5430609739177512E-2</v>
      </c>
      <c r="JB51">
        <v>1.518776981962805E-2</v>
      </c>
      <c r="JC51">
        <v>1.5102386821790714E-2</v>
      </c>
      <c r="JD51">
        <v>1.5111069768939707E-2</v>
      </c>
      <c r="JE51">
        <v>1.534147907793309E-2</v>
      </c>
      <c r="JF51">
        <v>1.5575650397165599E-2</v>
      </c>
      <c r="JG51">
        <v>1.5220634809206912E-2</v>
      </c>
      <c r="JH51">
        <v>1.5518111005445182E-2</v>
      </c>
      <c r="JI51">
        <v>1.5048478187949904E-2</v>
      </c>
      <c r="JJ51">
        <v>1.4961542968995697E-2</v>
      </c>
      <c r="JK51">
        <v>1.5178806667127167E-2</v>
      </c>
      <c r="JL51">
        <v>1.5347885118472295E-2</v>
      </c>
      <c r="JM51">
        <v>1.5473669035641725E-2</v>
      </c>
      <c r="JN51">
        <v>1.4406813313883967E-2</v>
      </c>
      <c r="JO51">
        <v>1.424786637937016E-2</v>
      </c>
      <c r="JP51">
        <v>1.4275544557931832E-2</v>
      </c>
      <c r="JQ51">
        <v>1.4162065099439881E-2</v>
      </c>
      <c r="JR51">
        <v>1.3933637687947302E-2</v>
      </c>
      <c r="JS51">
        <v>1.40825433096744E-2</v>
      </c>
      <c r="JT51">
        <v>1.4369204988642416E-2</v>
      </c>
      <c r="JU51">
        <v>1.4507611766885097E-2</v>
      </c>
      <c r="JV51">
        <v>1.3866983912739302E-2</v>
      </c>
      <c r="JW51">
        <v>1.3998343230644991E-2</v>
      </c>
      <c r="JX51">
        <v>1.3961496302758183E-2</v>
      </c>
      <c r="JY51">
        <v>1.3670066322568643E-2</v>
      </c>
      <c r="JZ51">
        <v>1.3941909923734813E-2</v>
      </c>
      <c r="KA51">
        <v>1.426397629394582E-2</v>
      </c>
      <c r="KB51">
        <v>1.4164660523412264E-2</v>
      </c>
      <c r="KC51">
        <v>1.4774791783171457E-2</v>
      </c>
      <c r="KD51">
        <v>1.4514331712068942E-2</v>
      </c>
      <c r="KE51">
        <v>1.4386546280888609E-2</v>
      </c>
      <c r="KF51">
        <v>1.4555092596716682E-2</v>
      </c>
      <c r="KG51">
        <v>1.4679778353643379E-2</v>
      </c>
      <c r="KH51">
        <v>1.4935753555458592E-2</v>
      </c>
      <c r="KI51">
        <v>1.5022315945351061E-2</v>
      </c>
      <c r="KJ51">
        <v>1.5020569172604784E-2</v>
      </c>
      <c r="KK51">
        <v>1.4670667068619527E-2</v>
      </c>
      <c r="KL51">
        <v>1.4390400324074789E-2</v>
      </c>
      <c r="KM51">
        <v>1.4594527965406197E-2</v>
      </c>
      <c r="KN51">
        <v>1.4378389233234198E-2</v>
      </c>
      <c r="KO51">
        <v>1.4980135261334458E-2</v>
      </c>
      <c r="KP51">
        <v>1.5158294102767693E-2</v>
      </c>
      <c r="KQ51">
        <v>1.4884844315635552E-2</v>
      </c>
      <c r="KR51">
        <v>1.4945328286863608E-2</v>
      </c>
      <c r="KS51">
        <v>1.5171312809690739E-2</v>
      </c>
      <c r="KT51">
        <v>1.495045360369639E-2</v>
      </c>
      <c r="KU51">
        <v>1.511895301027095E-2</v>
      </c>
      <c r="KV51">
        <v>1.4488933786136658E-2</v>
      </c>
      <c r="KW51">
        <v>1.4679979718677325E-2</v>
      </c>
      <c r="KX51">
        <v>1.4725346203406025E-2</v>
      </c>
      <c r="KY51">
        <v>1.4567726635362219E-2</v>
      </c>
      <c r="KZ51">
        <v>1.4788553872350113E-2</v>
      </c>
      <c r="LA51">
        <v>1.4901542157591636E-2</v>
      </c>
      <c r="LB51">
        <v>1.5406697900742472E-2</v>
      </c>
      <c r="LC51">
        <v>1.5285811940911864E-2</v>
      </c>
      <c r="LD51">
        <v>1.5109487705404569E-2</v>
      </c>
      <c r="LE51">
        <v>1.5134472573253269E-2</v>
      </c>
      <c r="LF51">
        <v>1.4544110852078037E-2</v>
      </c>
      <c r="LG51">
        <v>1.420950580338003E-2</v>
      </c>
      <c r="LH51">
        <v>1.3880028707238541E-2</v>
      </c>
      <c r="LI51">
        <v>1.3608616388557629E-2</v>
      </c>
      <c r="LJ51">
        <v>1.421864758351528E-2</v>
      </c>
      <c r="LK51">
        <v>1.4075788770659466E-2</v>
      </c>
      <c r="LL51">
        <v>1.3857414997960546E-2</v>
      </c>
      <c r="LM51">
        <v>1.4080935482967535E-2</v>
      </c>
      <c r="LN51">
        <v>1.3924065754135065E-2</v>
      </c>
      <c r="LO51">
        <v>1.3836227696190091E-2</v>
      </c>
      <c r="LP51">
        <v>1.3623581308129185E-2</v>
      </c>
      <c r="LQ51">
        <v>1.4139806256905856E-2</v>
      </c>
      <c r="LR51">
        <v>1.4190897668884334E-2</v>
      </c>
      <c r="LS51">
        <v>1.4035419068504926E-2</v>
      </c>
      <c r="LT51">
        <v>1.3932498551227409E-2</v>
      </c>
      <c r="LU51">
        <v>1.4001587586819141E-2</v>
      </c>
      <c r="LV51">
        <v>1.4201749458268085E-2</v>
      </c>
      <c r="LW51">
        <v>1.3772869782543735E-2</v>
      </c>
      <c r="LX51">
        <v>1.3948304004031771E-2</v>
      </c>
      <c r="LY51">
        <v>1.3983960311975793E-2</v>
      </c>
      <c r="LZ51">
        <v>1.3847821222159934E-2</v>
      </c>
      <c r="MA51">
        <v>1.3961267353021551E-2</v>
      </c>
      <c r="MB51">
        <v>1.3880061595171668E-2</v>
      </c>
      <c r="MC51">
        <v>1.3791658594047365E-2</v>
      </c>
      <c r="MD51">
        <v>1.3834831362704204E-2</v>
      </c>
      <c r="ME51">
        <v>1.3710351579138417E-2</v>
      </c>
      <c r="MF51">
        <v>1.3509508892670224E-2</v>
      </c>
      <c r="MG51">
        <v>1.3508277465871365E-2</v>
      </c>
      <c r="MH51">
        <v>1.3717241035395181E-2</v>
      </c>
      <c r="MI51">
        <v>1.3602224330736904E-2</v>
      </c>
      <c r="MJ51">
        <v>1.4015329018754774E-2</v>
      </c>
      <c r="MK51">
        <v>1.3883827759010819E-2</v>
      </c>
      <c r="ML51">
        <v>1.3986914492820359E-2</v>
      </c>
      <c r="MN51" s="6">
        <f t="shared" si="0"/>
        <v>1.4756318998703104E-2</v>
      </c>
      <c r="MO51" s="8">
        <f>SUM(MN48:MN51)</f>
        <v>5.0582616351421646E-2</v>
      </c>
    </row>
    <row r="53" spans="1:402" x14ac:dyDescent="0.2">
      <c r="MN53" s="7">
        <f>SUM(MN2:MN51)</f>
        <v>0.99999999999999967</v>
      </c>
      <c r="MO53" s="5">
        <f>SUM(MO1:MO51)</f>
        <v>1</v>
      </c>
    </row>
    <row r="55" spans="1:402" x14ac:dyDescent="0.2">
      <c r="FN55" t="s">
        <v>18</v>
      </c>
      <c r="FO55">
        <v>195.6</v>
      </c>
      <c r="FQ55">
        <v>196.65</v>
      </c>
      <c r="FS55">
        <v>203.7</v>
      </c>
      <c r="FU55">
        <v>210.6</v>
      </c>
      <c r="ME55" s="127"/>
      <c r="MF55" s="127"/>
      <c r="MG55" s="127"/>
      <c r="MH55" s="127"/>
      <c r="MI55" s="127"/>
      <c r="MJ55" s="127"/>
      <c r="MK55" s="127"/>
      <c r="ML55" s="127"/>
      <c r="MM55" s="127"/>
      <c r="MN55" s="127"/>
      <c r="MO55" s="127"/>
      <c r="MP55" s="127"/>
      <c r="MQ55" s="127"/>
      <c r="MR55" s="127"/>
      <c r="MS55" s="127"/>
      <c r="MT55" s="127"/>
      <c r="MU55" s="127"/>
      <c r="MV55" s="127"/>
      <c r="MW55" s="127"/>
      <c r="MX55" s="127"/>
      <c r="MY55" s="127"/>
      <c r="MZ55" s="127"/>
      <c r="NA55" s="127"/>
      <c r="NB55" s="127"/>
      <c r="NC55" s="127"/>
      <c r="ND55" s="127"/>
      <c r="NE55" s="127"/>
      <c r="NF55" s="127"/>
      <c r="NG55" s="127"/>
      <c r="NH55" s="127"/>
      <c r="NI55" s="127"/>
      <c r="NJ55" s="127"/>
      <c r="NK55" s="127"/>
      <c r="NL55" s="127"/>
      <c r="NM55" s="127"/>
      <c r="NN55" s="127"/>
      <c r="NO55" s="127"/>
      <c r="NP55" s="127"/>
      <c r="NQ55" s="127"/>
      <c r="NR55" s="127"/>
      <c r="NS55" s="127"/>
      <c r="NT55" s="127"/>
      <c r="NU55" s="127"/>
      <c r="NV55" s="127"/>
      <c r="NW55" s="127"/>
      <c r="NX55" s="127"/>
      <c r="NY55" s="127"/>
      <c r="NZ55" s="127"/>
      <c r="OA55" s="127"/>
      <c r="OB55" s="127"/>
      <c r="OC55" s="127"/>
      <c r="OD55" s="127"/>
      <c r="OE55" s="127"/>
      <c r="OF55" s="127"/>
      <c r="OG55" s="127"/>
      <c r="OH55" s="127"/>
      <c r="OI55" s="127"/>
      <c r="OJ55" s="127"/>
      <c r="OK55" s="127"/>
      <c r="OL55" s="127"/>
    </row>
    <row r="56" spans="1:402" x14ac:dyDescent="0.2">
      <c r="FN56" t="s">
        <v>18</v>
      </c>
      <c r="FO56">
        <v>84.18</v>
      </c>
      <c r="FQ56">
        <v>88.15</v>
      </c>
      <c r="FS56">
        <v>88.97</v>
      </c>
      <c r="FU56">
        <v>91.33</v>
      </c>
      <c r="ME56" s="127"/>
      <c r="MF56" s="127"/>
      <c r="MG56" s="127"/>
      <c r="MH56" s="127"/>
      <c r="MI56" s="127"/>
      <c r="MJ56" s="127"/>
      <c r="MK56" s="127"/>
      <c r="ML56" s="127"/>
      <c r="MM56" s="127"/>
      <c r="MN56" s="127"/>
      <c r="MO56" s="127"/>
      <c r="MP56" s="127"/>
      <c r="MQ56" s="127"/>
      <c r="MR56" s="127"/>
      <c r="MS56" s="127"/>
      <c r="MT56" s="127"/>
      <c r="MU56" s="127"/>
      <c r="MV56" s="127"/>
      <c r="MW56" s="127"/>
      <c r="MX56" s="127"/>
      <c r="MY56" s="127"/>
      <c r="MZ56" s="127"/>
      <c r="NA56" s="127"/>
      <c r="NB56" s="127"/>
      <c r="NC56" s="127"/>
      <c r="ND56" s="127"/>
      <c r="NE56" s="127"/>
      <c r="NF56" s="127"/>
      <c r="NG56" s="127"/>
      <c r="NH56" s="127"/>
      <c r="NI56" s="127"/>
      <c r="NJ56" s="127"/>
      <c r="NK56" s="127"/>
      <c r="NL56" s="127"/>
      <c r="NM56" s="127"/>
      <c r="NN56" s="127"/>
      <c r="NO56" s="127"/>
      <c r="NP56" s="127"/>
      <c r="NQ56" s="127"/>
      <c r="NR56" s="127"/>
      <c r="NS56" s="127"/>
      <c r="NT56" s="127"/>
      <c r="NU56" s="127"/>
      <c r="NV56" s="127"/>
      <c r="NW56" s="127"/>
      <c r="NX56" s="127"/>
      <c r="NY56" s="127"/>
      <c r="NZ56" s="127"/>
      <c r="OA56" s="127"/>
      <c r="OB56" s="127"/>
      <c r="OC56" s="127"/>
      <c r="OD56" s="127"/>
      <c r="OE56" s="127"/>
      <c r="OF56" s="127"/>
      <c r="OG56" s="127"/>
      <c r="OH56" s="127"/>
      <c r="OI56" s="127"/>
      <c r="OJ56" s="127"/>
      <c r="OK56" s="127"/>
      <c r="OL56" s="127"/>
    </row>
    <row r="57" spans="1:402" x14ac:dyDescent="0.2">
      <c r="FN57" t="s">
        <v>18</v>
      </c>
      <c r="FO57">
        <v>65.77</v>
      </c>
      <c r="FQ57">
        <v>68.97</v>
      </c>
      <c r="FS57">
        <v>65.33</v>
      </c>
      <c r="FU57">
        <v>65.650000000000006</v>
      </c>
      <c r="ME57" s="127"/>
      <c r="MF57" s="32" t="s">
        <v>18</v>
      </c>
      <c r="MG57" s="130">
        <v>1.1534966649012681E-2</v>
      </c>
      <c r="MH57" s="130"/>
      <c r="MI57" s="130">
        <v>1.196030889221664E-2</v>
      </c>
      <c r="MJ57" s="130"/>
      <c r="MK57" s="130">
        <v>1.196030889221664E-2</v>
      </c>
      <c r="ML57" s="130"/>
      <c r="MM57" s="130">
        <v>1.2724131668745807E-2</v>
      </c>
      <c r="MN57" s="130"/>
      <c r="MO57" s="127"/>
      <c r="MP57" s="127"/>
      <c r="MQ57" s="127"/>
      <c r="MR57" s="127"/>
      <c r="MS57" s="127"/>
      <c r="MT57" s="127"/>
      <c r="MU57" s="127"/>
      <c r="MV57" s="127"/>
      <c r="MW57" s="127"/>
      <c r="MX57" s="127"/>
      <c r="MY57" s="127"/>
      <c r="MZ57" s="127"/>
      <c r="NA57" s="127"/>
      <c r="NB57" s="127"/>
      <c r="NC57" s="127"/>
      <c r="ND57" s="127"/>
      <c r="NE57" s="127"/>
      <c r="NF57" s="127"/>
      <c r="NG57" s="127"/>
      <c r="NH57" s="127"/>
      <c r="NI57" s="127"/>
      <c r="NJ57" s="127"/>
      <c r="NK57" s="127"/>
      <c r="NL57" s="127"/>
      <c r="NM57" s="127"/>
      <c r="NN57" s="127"/>
      <c r="NO57" s="127"/>
      <c r="NP57" s="127"/>
      <c r="NQ57" s="127"/>
      <c r="NR57" s="127"/>
      <c r="NS57" s="127"/>
      <c r="NT57" s="127"/>
      <c r="NU57" s="127"/>
      <c r="NV57" s="127"/>
      <c r="NW57" s="127"/>
      <c r="NX57" s="127"/>
      <c r="NY57" s="127"/>
      <c r="NZ57" s="127"/>
      <c r="OA57" s="127"/>
      <c r="OB57" s="127"/>
      <c r="OC57" s="127"/>
      <c r="OD57" s="127"/>
      <c r="OE57" s="127"/>
      <c r="OF57" s="127"/>
      <c r="OG57" s="127"/>
      <c r="OH57" s="127"/>
      <c r="OI57" s="127"/>
      <c r="OJ57" s="127"/>
      <c r="OK57" s="127"/>
      <c r="OL57" s="127"/>
    </row>
    <row r="58" spans="1:402" x14ac:dyDescent="0.2">
      <c r="FN58" t="s">
        <v>18</v>
      </c>
      <c r="FO58">
        <v>25.08</v>
      </c>
      <c r="FQ58">
        <v>25.43</v>
      </c>
      <c r="FS58">
        <v>26.04</v>
      </c>
      <c r="FU58">
        <v>24.55</v>
      </c>
      <c r="ME58" s="127"/>
      <c r="MF58" s="32" t="s">
        <v>18</v>
      </c>
      <c r="MG58" s="130">
        <v>1.4895790123559717E-2</v>
      </c>
      <c r="MH58" s="130"/>
      <c r="MI58" s="130">
        <v>1.4981151078222893E-2</v>
      </c>
      <c r="MJ58" s="130"/>
      <c r="MK58" s="130">
        <v>1.4981151078222893E-2</v>
      </c>
      <c r="ML58" s="130"/>
      <c r="MM58" s="130">
        <v>1.5336366593113607E-2</v>
      </c>
      <c r="MN58" s="130"/>
      <c r="MO58" s="127"/>
      <c r="MP58" s="127"/>
      <c r="MQ58" s="127"/>
      <c r="MR58" s="127"/>
      <c r="MS58" s="127"/>
      <c r="MT58" s="127"/>
      <c r="MU58" s="127"/>
      <c r="MV58" s="127"/>
      <c r="MW58" s="127"/>
      <c r="MX58" s="127"/>
      <c r="MY58" s="127"/>
      <c r="MZ58" s="127"/>
      <c r="NA58" s="127"/>
      <c r="NB58" s="127"/>
      <c r="NC58" s="127"/>
      <c r="ND58" s="127"/>
      <c r="NE58" s="127"/>
      <c r="NF58" s="127"/>
      <c r="NG58" s="127"/>
      <c r="NH58" s="127"/>
      <c r="NI58" s="127"/>
      <c r="NJ58" s="127"/>
      <c r="NK58" s="127"/>
      <c r="NL58" s="127"/>
      <c r="NM58" s="127"/>
      <c r="NN58" s="127"/>
      <c r="NO58" s="127"/>
      <c r="NP58" s="127"/>
      <c r="NQ58" s="127"/>
      <c r="NR58" s="127"/>
      <c r="NS58" s="127"/>
      <c r="NT58" s="127"/>
      <c r="NU58" s="127"/>
      <c r="NV58" s="127"/>
      <c r="NW58" s="127"/>
      <c r="NX58" s="127"/>
      <c r="NY58" s="127"/>
      <c r="NZ58" s="127"/>
      <c r="OA58" s="127"/>
      <c r="OB58" s="127"/>
      <c r="OC58" s="127"/>
      <c r="OD58" s="127"/>
      <c r="OE58" s="127"/>
      <c r="OF58" s="127"/>
      <c r="OG58" s="127"/>
      <c r="OH58" s="127"/>
      <c r="OI58" s="127"/>
      <c r="OJ58" s="127"/>
      <c r="OK58" s="127"/>
      <c r="OL58" s="127"/>
    </row>
    <row r="59" spans="1:402" x14ac:dyDescent="0.2">
      <c r="FN59" t="s">
        <v>18</v>
      </c>
      <c r="FO59">
        <v>242.9</v>
      </c>
      <c r="FQ59">
        <v>250.2</v>
      </c>
      <c r="FS59">
        <v>262.60000000000002</v>
      </c>
      <c r="FU59">
        <v>281.85000000000002</v>
      </c>
      <c r="ME59" s="127"/>
      <c r="MF59" s="127" t="s">
        <v>18</v>
      </c>
      <c r="MG59" s="135">
        <v>1.8445974552632433E-2</v>
      </c>
      <c r="MH59" s="135"/>
      <c r="MI59" s="135">
        <v>1.8827633462880172E-2</v>
      </c>
      <c r="MJ59" s="135"/>
      <c r="MK59" s="135">
        <v>1.8827633462880172E-2</v>
      </c>
      <c r="ML59" s="135"/>
      <c r="MM59" s="135">
        <v>1.9137075115694731E-2</v>
      </c>
      <c r="MN59" s="135"/>
      <c r="MO59" s="127"/>
      <c r="MP59" s="127"/>
      <c r="MQ59" s="127"/>
      <c r="MR59" s="127"/>
      <c r="MS59" s="127"/>
      <c r="MT59" s="127"/>
      <c r="MU59" s="127"/>
      <c r="MV59" s="127"/>
      <c r="MW59" s="127"/>
      <c r="MX59" s="127"/>
      <c r="MY59" s="127"/>
      <c r="MZ59" s="127"/>
      <c r="NA59" s="127"/>
      <c r="NB59" s="127"/>
      <c r="NC59" s="127"/>
      <c r="ND59" s="127"/>
      <c r="NE59" s="127"/>
      <c r="NF59" s="127"/>
      <c r="NG59" s="127"/>
      <c r="NH59" s="127"/>
      <c r="NI59" s="127"/>
      <c r="NJ59" s="127"/>
      <c r="NK59" s="127"/>
      <c r="NL59" s="127"/>
      <c r="NM59" s="127"/>
      <c r="NN59" s="127"/>
      <c r="NO59" s="127"/>
      <c r="NP59" s="127"/>
      <c r="NQ59" s="127"/>
      <c r="NR59" s="127"/>
      <c r="NS59" s="127"/>
      <c r="NT59" s="127"/>
      <c r="NU59" s="127"/>
      <c r="NV59" s="127"/>
      <c r="NW59" s="127"/>
      <c r="NX59" s="127"/>
      <c r="NY59" s="127"/>
      <c r="NZ59" s="127"/>
      <c r="OA59" s="127"/>
      <c r="OB59" s="127"/>
      <c r="OC59" s="127"/>
      <c r="OD59" s="127"/>
      <c r="OE59" s="127"/>
      <c r="OF59" s="127"/>
      <c r="OG59" s="127"/>
      <c r="OH59" s="127"/>
      <c r="OI59" s="127"/>
      <c r="OJ59" s="127"/>
      <c r="OK59" s="127"/>
      <c r="OL59" s="127"/>
    </row>
    <row r="60" spans="1:402" x14ac:dyDescent="0.2">
      <c r="FN60" t="s">
        <v>18</v>
      </c>
      <c r="FO60">
        <v>21.05</v>
      </c>
      <c r="FQ60">
        <v>21</v>
      </c>
      <c r="FS60">
        <v>21.38</v>
      </c>
      <c r="FU60">
        <v>21.2</v>
      </c>
      <c r="ME60" s="127"/>
      <c r="MF60" s="32" t="s">
        <v>18</v>
      </c>
      <c r="MG60" s="130">
        <v>2.5612103916883271E-2</v>
      </c>
      <c r="MH60" s="130"/>
      <c r="MI60" s="130">
        <v>2.4569116073979942E-2</v>
      </c>
      <c r="MJ60" s="130"/>
      <c r="MK60" s="130">
        <v>2.4569116073979942E-2</v>
      </c>
      <c r="ML60" s="130"/>
      <c r="MM60" s="130">
        <v>2.444677435256476E-2</v>
      </c>
      <c r="MN60" s="130"/>
      <c r="MO60" s="127"/>
      <c r="MP60" s="127"/>
      <c r="MQ60" s="127"/>
      <c r="MR60" s="127"/>
      <c r="MS60" s="127"/>
      <c r="MT60" s="127"/>
      <c r="MU60" s="127"/>
      <c r="MV60" s="127"/>
      <c r="MW60" s="127"/>
      <c r="MX60" s="127"/>
      <c r="MY60" s="127"/>
      <c r="MZ60" s="127"/>
      <c r="NA60" s="127"/>
      <c r="NB60" s="127"/>
      <c r="NC60" s="127"/>
      <c r="ND60" s="127"/>
      <c r="NE60" s="127"/>
      <c r="NF60" s="127"/>
      <c r="NG60" s="127"/>
      <c r="NH60" s="127"/>
      <c r="NI60" s="127"/>
      <c r="NJ60" s="127"/>
      <c r="NK60" s="127"/>
      <c r="NL60" s="127"/>
      <c r="NM60" s="127"/>
      <c r="NN60" s="127"/>
      <c r="NO60" s="127"/>
      <c r="NP60" s="127"/>
      <c r="NQ60" s="127"/>
      <c r="NR60" s="127"/>
      <c r="NS60" s="127"/>
      <c r="NT60" s="127"/>
      <c r="NU60" s="127"/>
      <c r="NV60" s="127"/>
      <c r="NW60" s="127"/>
      <c r="NX60" s="127"/>
      <c r="NY60" s="127"/>
      <c r="NZ60" s="127"/>
      <c r="OA60" s="127"/>
      <c r="OB60" s="127"/>
      <c r="OC60" s="127"/>
      <c r="OD60" s="127"/>
      <c r="OE60" s="127"/>
      <c r="OF60" s="127"/>
      <c r="OG60" s="127"/>
      <c r="OH60" s="127"/>
      <c r="OI60" s="127"/>
      <c r="OJ60" s="127"/>
      <c r="OK60" s="127"/>
      <c r="OL60" s="127"/>
    </row>
    <row r="61" spans="1:402" x14ac:dyDescent="0.2">
      <c r="FN61" t="s">
        <v>18</v>
      </c>
      <c r="FO61" s="37">
        <v>153.68</v>
      </c>
      <c r="FP61" s="37"/>
      <c r="FQ61" s="37">
        <v>161.38</v>
      </c>
      <c r="FR61" s="37"/>
      <c r="FS61" s="37">
        <v>165</v>
      </c>
      <c r="FT61" s="37"/>
      <c r="FU61" s="37">
        <v>177.28</v>
      </c>
      <c r="FV61" s="37"/>
      <c r="ME61" s="127"/>
      <c r="MF61" s="127" t="s">
        <v>18</v>
      </c>
      <c r="MG61" s="135">
        <v>2.8452186329858995E-2</v>
      </c>
      <c r="MH61" s="135"/>
      <c r="MI61" s="135">
        <v>2.8529131606847433E-2</v>
      </c>
      <c r="MJ61" s="135"/>
      <c r="MK61" s="135">
        <v>2.8529131606847433E-2</v>
      </c>
      <c r="ML61" s="135"/>
      <c r="MM61" s="135">
        <v>2.6632321728070497E-2</v>
      </c>
      <c r="MN61" s="135"/>
      <c r="MO61" s="127"/>
      <c r="MP61" s="127"/>
      <c r="MQ61" s="127"/>
      <c r="MR61" s="127"/>
      <c r="MS61" s="127"/>
      <c r="MT61" s="127"/>
      <c r="MU61" s="127"/>
      <c r="MV61" s="127"/>
      <c r="MW61" s="127"/>
      <c r="MX61" s="127"/>
      <c r="MY61" s="127"/>
      <c r="MZ61" s="127"/>
      <c r="NA61" s="127"/>
      <c r="NB61" s="127"/>
      <c r="NC61" s="127"/>
      <c r="ND61" s="127"/>
      <c r="NE61" s="127"/>
      <c r="NF61" s="127"/>
      <c r="NG61" s="127"/>
      <c r="NH61" s="127"/>
      <c r="NI61" s="127"/>
      <c r="NJ61" s="127"/>
      <c r="NK61" s="127"/>
      <c r="NL61" s="127"/>
      <c r="NM61" s="127"/>
      <c r="NN61" s="127"/>
      <c r="NO61" s="127"/>
      <c r="NP61" s="127"/>
      <c r="NQ61" s="127"/>
      <c r="NR61" s="127"/>
      <c r="NS61" s="127"/>
      <c r="NT61" s="127"/>
      <c r="NU61" s="127"/>
      <c r="NV61" s="127"/>
      <c r="NW61" s="127"/>
      <c r="NX61" s="127"/>
      <c r="NY61" s="127"/>
      <c r="NZ61" s="127"/>
      <c r="OA61" s="127"/>
      <c r="OB61" s="127"/>
      <c r="OC61" s="127"/>
      <c r="OD61" s="127"/>
      <c r="OE61" s="127"/>
      <c r="OF61" s="127"/>
      <c r="OG61" s="127"/>
      <c r="OH61" s="127"/>
      <c r="OI61" s="127"/>
      <c r="OJ61" s="127"/>
      <c r="OK61" s="127"/>
      <c r="OL61" s="127"/>
    </row>
    <row r="62" spans="1:402" x14ac:dyDescent="0.2">
      <c r="FN62" t="s">
        <v>11</v>
      </c>
      <c r="FO62">
        <v>87.28</v>
      </c>
      <c r="FQ62">
        <v>89.28</v>
      </c>
      <c r="FS62">
        <v>89.21</v>
      </c>
      <c r="FU62">
        <v>85.24</v>
      </c>
      <c r="ME62" s="127"/>
      <c r="MF62" s="127" t="s">
        <v>18</v>
      </c>
      <c r="MG62" s="135">
        <v>4.4824777394301372E-2</v>
      </c>
      <c r="MH62" s="135"/>
      <c r="MI62" s="135">
        <v>4.6799887485061288E-2</v>
      </c>
      <c r="MJ62" s="135"/>
      <c r="MK62" s="135">
        <v>4.6799887485061288E-2</v>
      </c>
      <c r="ML62" s="135"/>
      <c r="MM62" s="135">
        <v>4.9736828180290162E-2</v>
      </c>
      <c r="MN62" s="135"/>
      <c r="MO62" s="127"/>
      <c r="MP62" s="127"/>
      <c r="MQ62" s="127"/>
      <c r="MR62" s="127"/>
      <c r="MS62" s="127"/>
      <c r="MT62" s="127"/>
      <c r="MU62" s="127"/>
      <c r="MV62" s="127"/>
      <c r="MW62" s="127"/>
      <c r="MX62" s="127"/>
      <c r="MY62" s="127"/>
      <c r="MZ62" s="127"/>
      <c r="NA62" s="127"/>
      <c r="NB62" s="127"/>
      <c r="NC62" s="127"/>
      <c r="ND62" s="127"/>
      <c r="NE62" s="127"/>
      <c r="NF62" s="127"/>
      <c r="NG62" s="127"/>
      <c r="NH62" s="127"/>
      <c r="NI62" s="127"/>
      <c r="NJ62" s="127"/>
      <c r="NK62" s="127"/>
      <c r="NL62" s="127"/>
      <c r="NM62" s="127"/>
      <c r="NN62" s="127"/>
      <c r="NO62" s="127"/>
      <c r="NP62" s="127"/>
      <c r="NQ62" s="127"/>
      <c r="NR62" s="127"/>
      <c r="NS62" s="127"/>
      <c r="NT62" s="127"/>
      <c r="NU62" s="127"/>
      <c r="NV62" s="127"/>
      <c r="NW62" s="127"/>
      <c r="NX62" s="127"/>
      <c r="NY62" s="127"/>
      <c r="NZ62" s="127"/>
      <c r="OA62" s="127"/>
      <c r="OB62" s="127"/>
      <c r="OC62" s="127"/>
      <c r="OD62" s="127"/>
      <c r="OE62" s="127"/>
      <c r="OF62" s="127"/>
      <c r="OG62" s="127"/>
      <c r="OH62" s="127"/>
      <c r="OI62" s="127"/>
      <c r="OJ62" s="127"/>
      <c r="OK62" s="127"/>
      <c r="OL62" s="127"/>
    </row>
    <row r="63" spans="1:402" x14ac:dyDescent="0.2">
      <c r="FN63" t="s">
        <v>11</v>
      </c>
      <c r="FO63">
        <v>18.692</v>
      </c>
      <c r="FQ63">
        <v>19.242000000000001</v>
      </c>
      <c r="FS63">
        <v>19.692</v>
      </c>
      <c r="FU63">
        <v>18.827999999999999</v>
      </c>
      <c r="ME63" s="127"/>
      <c r="MF63" s="128" t="s">
        <v>18</v>
      </c>
      <c r="MG63" s="131">
        <v>9.9473459082936831E-3</v>
      </c>
      <c r="MH63" s="131">
        <f>SUM(MG57:MG63)</f>
        <v>0.15371314487454216</v>
      </c>
      <c r="MI63" s="131">
        <v>9.7595543141476646E-3</v>
      </c>
      <c r="MJ63" s="131">
        <f>SUM(MI57:MI63)</f>
        <v>0.15542678291335604</v>
      </c>
      <c r="MK63" s="131">
        <v>9.7595543141476646E-3</v>
      </c>
      <c r="ML63" s="131">
        <f>SUM(MK57:MK63)</f>
        <v>0.15542678291335604</v>
      </c>
      <c r="MM63" s="131">
        <v>9.5822634071322018E-3</v>
      </c>
      <c r="MN63" s="131">
        <f>SUM(MM57:MM63)</f>
        <v>0.15759576104561177</v>
      </c>
      <c r="MO63" s="127"/>
      <c r="MP63" s="127"/>
      <c r="MQ63" s="127"/>
      <c r="MR63" s="127"/>
      <c r="MS63" s="127"/>
      <c r="MT63" s="127"/>
      <c r="MU63" s="127"/>
      <c r="MV63" s="127"/>
      <c r="MW63" s="127"/>
      <c r="MX63" s="127"/>
      <c r="MY63" s="127"/>
      <c r="MZ63" s="127"/>
      <c r="NA63" s="127"/>
      <c r="NB63" s="127"/>
      <c r="NC63" s="127"/>
      <c r="ND63" s="127"/>
      <c r="NE63" s="127"/>
      <c r="NF63" s="127"/>
      <c r="NG63" s="127"/>
      <c r="NH63" s="127"/>
      <c r="NI63" s="127"/>
      <c r="NJ63" s="127"/>
      <c r="NK63" s="127"/>
      <c r="NL63" s="127"/>
      <c r="NM63" s="127"/>
      <c r="NN63" s="127"/>
      <c r="NO63" s="127"/>
      <c r="NP63" s="127"/>
      <c r="NQ63" s="127"/>
      <c r="NR63" s="127"/>
      <c r="NS63" s="127"/>
      <c r="NT63" s="127"/>
      <c r="NU63" s="127"/>
      <c r="NV63" s="127"/>
      <c r="NW63" s="127"/>
      <c r="NX63" s="127"/>
      <c r="NY63" s="127"/>
      <c r="NZ63" s="127"/>
      <c r="OA63" s="127"/>
      <c r="OB63" s="127"/>
      <c r="OC63" s="127"/>
      <c r="OD63" s="127"/>
      <c r="OE63" s="127"/>
      <c r="OF63" s="127"/>
      <c r="OG63" s="127"/>
      <c r="OH63" s="127"/>
      <c r="OI63" s="127"/>
      <c r="OJ63" s="127"/>
      <c r="OK63" s="127"/>
      <c r="OL63" s="127"/>
    </row>
    <row r="64" spans="1:402" x14ac:dyDescent="0.2">
      <c r="FN64" t="s">
        <v>11</v>
      </c>
      <c r="FO64">
        <v>64.16</v>
      </c>
      <c r="FQ64">
        <v>65.73</v>
      </c>
      <c r="FS64">
        <v>65.459999999999994</v>
      </c>
      <c r="FU64">
        <v>65.260000000000005</v>
      </c>
      <c r="ME64" s="127"/>
      <c r="MF64" s="32" t="s">
        <v>11</v>
      </c>
      <c r="MG64" s="130">
        <v>2.711345459898331E-2</v>
      </c>
      <c r="MH64" s="130"/>
      <c r="MI64" s="130">
        <v>2.8309280158510385E-2</v>
      </c>
      <c r="MJ64" s="130"/>
      <c r="MK64" s="130">
        <v>2.8309280158510385E-2</v>
      </c>
      <c r="ML64" s="130"/>
      <c r="MM64" s="130">
        <v>2.7616202514442609E-2</v>
      </c>
      <c r="MN64" s="130"/>
      <c r="MO64" s="127"/>
      <c r="MP64" s="127"/>
      <c r="MQ64" s="127"/>
      <c r="MR64" s="127"/>
      <c r="MS64" s="127"/>
      <c r="MT64" s="127"/>
      <c r="MU64" s="127"/>
      <c r="MV64" s="127"/>
      <c r="MW64" s="127"/>
      <c r="MX64" s="127"/>
      <c r="MY64" s="127"/>
      <c r="MZ64" s="127"/>
      <c r="NA64" s="127"/>
      <c r="NB64" s="127"/>
      <c r="NC64" s="127"/>
      <c r="ND64" s="127"/>
      <c r="NE64" s="127"/>
      <c r="NF64" s="127"/>
      <c r="NG64" s="127"/>
      <c r="NH64" s="127"/>
      <c r="NI64" s="127"/>
      <c r="NJ64" s="127"/>
      <c r="NK64" s="127"/>
      <c r="NL64" s="127"/>
      <c r="NM64" s="127"/>
      <c r="NN64" s="127"/>
      <c r="NO64" s="127"/>
      <c r="NP64" s="127"/>
      <c r="NQ64" s="127"/>
      <c r="NR64" s="127"/>
      <c r="NS64" s="127"/>
      <c r="NT64" s="127"/>
      <c r="NU64" s="127"/>
      <c r="NV64" s="127"/>
      <c r="NW64" s="127"/>
      <c r="NX64" s="127"/>
      <c r="NY64" s="127"/>
      <c r="NZ64" s="127"/>
      <c r="OA64" s="127"/>
      <c r="OB64" s="127"/>
      <c r="OC64" s="127"/>
      <c r="OD64" s="127"/>
      <c r="OE64" s="127"/>
      <c r="OF64" s="127"/>
      <c r="OG64" s="127"/>
      <c r="OH64" s="127"/>
      <c r="OI64" s="127"/>
      <c r="OJ64" s="127"/>
      <c r="OK64" s="127"/>
      <c r="OL64" s="127"/>
    </row>
    <row r="65" spans="170:402" x14ac:dyDescent="0.2">
      <c r="FN65" t="s">
        <v>11</v>
      </c>
      <c r="FO65">
        <v>175.95</v>
      </c>
      <c r="FQ65">
        <v>183.35</v>
      </c>
      <c r="FS65">
        <v>190.25</v>
      </c>
      <c r="FU65">
        <v>191.15</v>
      </c>
      <c r="ME65" s="127"/>
      <c r="MF65" s="127" t="s">
        <v>11</v>
      </c>
      <c r="MG65" s="135">
        <v>6.4150922816842385E-2</v>
      </c>
      <c r="MH65" s="135"/>
      <c r="MI65" s="135">
        <v>6.3322954590623759E-2</v>
      </c>
      <c r="MJ65" s="135"/>
      <c r="MK65" s="135">
        <v>6.3322954590623759E-2</v>
      </c>
      <c r="ML65" s="135"/>
      <c r="MM65" s="135">
        <v>5.9910236185302598E-2</v>
      </c>
      <c r="MN65" s="135"/>
      <c r="MO65" s="127"/>
      <c r="MP65" s="127"/>
      <c r="MQ65" s="127"/>
      <c r="MR65" s="127"/>
      <c r="MS65" s="127"/>
      <c r="MT65" s="127"/>
      <c r="MU65" s="127"/>
      <c r="MV65" s="127"/>
      <c r="MW65" s="127"/>
      <c r="MX65" s="127"/>
      <c r="MY65" s="127"/>
      <c r="MZ65" s="127"/>
      <c r="NA65" s="127"/>
      <c r="NB65" s="127"/>
      <c r="NC65" s="127"/>
      <c r="ND65" s="127"/>
      <c r="NE65" s="127"/>
      <c r="NF65" s="127"/>
      <c r="NG65" s="127"/>
      <c r="NH65" s="127"/>
      <c r="NI65" s="127"/>
      <c r="NJ65" s="127"/>
      <c r="NK65" s="127"/>
      <c r="NL65" s="127"/>
      <c r="NM65" s="127"/>
      <c r="NN65" s="127"/>
      <c r="NO65" s="127"/>
      <c r="NP65" s="127"/>
      <c r="NQ65" s="127"/>
      <c r="NR65" s="127"/>
      <c r="NS65" s="127"/>
      <c r="NT65" s="127"/>
      <c r="NU65" s="127"/>
      <c r="NV65" s="127"/>
      <c r="NW65" s="127"/>
      <c r="NX65" s="127"/>
      <c r="NY65" s="127"/>
      <c r="NZ65" s="127"/>
      <c r="OA65" s="127"/>
      <c r="OB65" s="127"/>
      <c r="OC65" s="127"/>
      <c r="OD65" s="127"/>
      <c r="OE65" s="127"/>
      <c r="OF65" s="127"/>
      <c r="OG65" s="127"/>
      <c r="OH65" s="127"/>
      <c r="OI65" s="127"/>
      <c r="OJ65" s="127"/>
      <c r="OK65" s="127"/>
      <c r="OL65" s="127"/>
    </row>
    <row r="66" spans="170:402" x14ac:dyDescent="0.2">
      <c r="FN66" t="s">
        <v>11</v>
      </c>
      <c r="FO66">
        <v>43.44</v>
      </c>
      <c r="FQ66">
        <v>45.87</v>
      </c>
      <c r="FS66">
        <v>46.965000000000003</v>
      </c>
      <c r="FU66">
        <v>46.27</v>
      </c>
      <c r="ME66" s="127"/>
      <c r="MF66" s="127" t="s">
        <v>11</v>
      </c>
      <c r="MG66" s="135">
        <v>8.4831178521047428E-3</v>
      </c>
      <c r="MH66" s="135"/>
      <c r="MI66" s="135">
        <v>8.6307595161590218E-3</v>
      </c>
      <c r="MJ66" s="135"/>
      <c r="MK66" s="135">
        <v>8.6307595161590218E-3</v>
      </c>
      <c r="ML66" s="135"/>
      <c r="MM66" s="135">
        <v>8.1709647685876997E-3</v>
      </c>
      <c r="MN66" s="135"/>
      <c r="MO66" s="127"/>
      <c r="MP66" s="127"/>
      <c r="MQ66" s="127"/>
      <c r="MR66" s="127"/>
      <c r="MS66" s="127"/>
      <c r="MT66" s="127"/>
      <c r="MU66" s="127"/>
      <c r="MV66" s="127"/>
      <c r="MW66" s="127"/>
      <c r="MX66" s="127"/>
      <c r="MY66" s="127"/>
      <c r="MZ66" s="127"/>
      <c r="NA66" s="127"/>
      <c r="NB66" s="127"/>
      <c r="NC66" s="127"/>
      <c r="ND66" s="127"/>
      <c r="NE66" s="127"/>
      <c r="NF66" s="127"/>
      <c r="NG66" s="127"/>
      <c r="NH66" s="127"/>
      <c r="NI66" s="127"/>
      <c r="NJ66" s="127"/>
      <c r="NK66" s="127"/>
      <c r="NL66" s="127"/>
      <c r="NM66" s="127"/>
      <c r="NN66" s="127"/>
      <c r="NO66" s="127"/>
      <c r="NP66" s="127"/>
      <c r="NQ66" s="127"/>
      <c r="NR66" s="127"/>
      <c r="NS66" s="127"/>
      <c r="NT66" s="127"/>
      <c r="NU66" s="127"/>
      <c r="NV66" s="127"/>
      <c r="NW66" s="127"/>
      <c r="NX66" s="127"/>
      <c r="NY66" s="127"/>
      <c r="NZ66" s="127"/>
      <c r="OA66" s="127"/>
      <c r="OB66" s="127"/>
      <c r="OC66" s="127"/>
      <c r="OD66" s="127"/>
      <c r="OE66" s="127"/>
      <c r="OF66" s="127"/>
      <c r="OG66" s="127"/>
      <c r="OH66" s="127"/>
      <c r="OI66" s="127"/>
      <c r="OJ66" s="127"/>
      <c r="OK66" s="127"/>
      <c r="OL66" s="127"/>
    </row>
    <row r="67" spans="170:402" x14ac:dyDescent="0.2">
      <c r="FN67" t="s">
        <v>89</v>
      </c>
      <c r="FO67">
        <v>14.108000000000001</v>
      </c>
      <c r="FQ67">
        <v>14.288</v>
      </c>
      <c r="FS67">
        <v>14.888</v>
      </c>
      <c r="FU67">
        <v>15.432</v>
      </c>
      <c r="ME67" s="127"/>
      <c r="MF67" s="127" t="s">
        <v>11</v>
      </c>
      <c r="MG67" s="135">
        <v>1.5663865178086097E-2</v>
      </c>
      <c r="MH67" s="135"/>
      <c r="MI67" s="135">
        <v>1.5433699589886668E-2</v>
      </c>
      <c r="MJ67" s="135"/>
      <c r="MK67" s="135">
        <v>1.5433699589886668E-2</v>
      </c>
      <c r="ML67" s="135"/>
      <c r="MM67" s="135">
        <v>1.5235302117054018E-2</v>
      </c>
      <c r="MN67" s="135"/>
      <c r="MO67" s="127"/>
      <c r="MP67" s="127"/>
      <c r="MQ67" s="127"/>
      <c r="MR67" s="127"/>
      <c r="MS67" s="127"/>
      <c r="MT67" s="127"/>
      <c r="MU67" s="127"/>
      <c r="MV67" s="127"/>
      <c r="MW67" s="127"/>
      <c r="MX67" s="127"/>
      <c r="MY67" s="127"/>
      <c r="MZ67" s="127"/>
      <c r="NA67" s="127"/>
      <c r="NB67" s="127"/>
      <c r="NC67" s="127"/>
      <c r="ND67" s="127"/>
      <c r="NE67" s="127"/>
      <c r="NF67" s="127"/>
      <c r="NG67" s="127"/>
      <c r="NH67" s="127"/>
      <c r="NI67" s="127"/>
      <c r="NJ67" s="127"/>
      <c r="NK67" s="127"/>
      <c r="NL67" s="127"/>
      <c r="NM67" s="127"/>
      <c r="NN67" s="127"/>
      <c r="NO67" s="127"/>
      <c r="NP67" s="127"/>
      <c r="NQ67" s="127"/>
      <c r="NR67" s="127"/>
      <c r="NS67" s="127"/>
      <c r="NT67" s="127"/>
      <c r="NU67" s="127"/>
      <c r="NV67" s="127"/>
      <c r="NW67" s="127"/>
      <c r="NX67" s="127"/>
      <c r="NY67" s="127"/>
      <c r="NZ67" s="127"/>
      <c r="OA67" s="127"/>
      <c r="OB67" s="127"/>
      <c r="OC67" s="127"/>
      <c r="OD67" s="127"/>
      <c r="OE67" s="127"/>
      <c r="OF67" s="127"/>
      <c r="OG67" s="127"/>
      <c r="OH67" s="127"/>
      <c r="OI67" s="127"/>
      <c r="OJ67" s="127"/>
      <c r="OK67" s="127"/>
      <c r="OL67" s="127"/>
    </row>
    <row r="68" spans="170:402" x14ac:dyDescent="0.2">
      <c r="FN68" t="s">
        <v>89</v>
      </c>
      <c r="FO68">
        <v>45.805</v>
      </c>
      <c r="FQ68">
        <v>46.13</v>
      </c>
      <c r="FS68">
        <v>48.475000000000001</v>
      </c>
      <c r="FU68">
        <v>48.6</v>
      </c>
      <c r="ME68" s="127"/>
      <c r="MF68" s="128" t="s">
        <v>11</v>
      </c>
      <c r="MG68" s="131">
        <v>3.5905865891100494E-2</v>
      </c>
      <c r="MH68" s="131">
        <f>SUM(MG64:MG68)</f>
        <v>0.15131722633711703</v>
      </c>
      <c r="MI68" s="131">
        <v>3.7493869137282761E-2</v>
      </c>
      <c r="MJ68" s="131">
        <f>SUM(MI64:MI68)</f>
        <v>0.15319056299246259</v>
      </c>
      <c r="MK68" s="131">
        <v>3.7493869137282761E-2</v>
      </c>
      <c r="ML68" s="131">
        <f>SUM(MK64:MK68)</f>
        <v>0.15319056299246259</v>
      </c>
      <c r="MM68" s="131">
        <v>3.731012851101162E-2</v>
      </c>
      <c r="MN68" s="131">
        <f>SUM(MM64:MM68)</f>
        <v>0.14824283409639855</v>
      </c>
      <c r="MO68" s="127"/>
      <c r="MP68" s="127"/>
      <c r="MQ68" s="127"/>
      <c r="MR68" s="127"/>
      <c r="MS68" s="127"/>
      <c r="MT68" s="127"/>
      <c r="MU68" s="127"/>
      <c r="MV68" s="127"/>
      <c r="MW68" s="127"/>
      <c r="MX68" s="127"/>
      <c r="MY68" s="127"/>
      <c r="MZ68" s="127"/>
      <c r="NA68" s="127"/>
      <c r="NB68" s="127"/>
      <c r="NC68" s="127"/>
      <c r="ND68" s="127"/>
      <c r="NE68" s="127"/>
      <c r="NF68" s="127"/>
      <c r="NG68" s="127"/>
      <c r="NH68" s="127"/>
      <c r="NI68" s="127"/>
      <c r="NJ68" s="127"/>
      <c r="NK68" s="127"/>
      <c r="NL68" s="127"/>
      <c r="NM68" s="127"/>
      <c r="NN68" s="127"/>
      <c r="NO68" s="127"/>
      <c r="NP68" s="127"/>
      <c r="NQ68" s="127"/>
      <c r="NR68" s="127"/>
      <c r="NS68" s="127"/>
      <c r="NT68" s="127"/>
      <c r="NU68" s="127"/>
      <c r="NV68" s="127"/>
      <c r="NW68" s="127"/>
      <c r="NX68" s="127"/>
      <c r="NY68" s="127"/>
      <c r="NZ68" s="127"/>
      <c r="OA68" s="127"/>
      <c r="OB68" s="127"/>
      <c r="OC68" s="127"/>
      <c r="OD68" s="127"/>
      <c r="OE68" s="127"/>
      <c r="OF68" s="127"/>
      <c r="OG68" s="127"/>
      <c r="OH68" s="127"/>
      <c r="OI68" s="127"/>
      <c r="OJ68" s="127"/>
      <c r="OK68" s="127"/>
      <c r="OL68" s="127"/>
    </row>
    <row r="69" spans="170:402" x14ac:dyDescent="0.2">
      <c r="FN69" t="s">
        <v>30</v>
      </c>
      <c r="FO69">
        <v>180.36</v>
      </c>
      <c r="FQ69">
        <v>183.4</v>
      </c>
      <c r="FS69">
        <v>186.66</v>
      </c>
      <c r="FU69">
        <v>189.42</v>
      </c>
      <c r="ME69" s="127"/>
      <c r="MF69" s="32" t="s">
        <v>89</v>
      </c>
      <c r="MG69" s="130">
        <v>4.3913506674386232E-2</v>
      </c>
      <c r="MH69" s="130"/>
      <c r="MI69" s="130">
        <v>4.4881066566031066E-2</v>
      </c>
      <c r="MJ69" s="130"/>
      <c r="MK69" s="130">
        <v>4.4881066566031066E-2</v>
      </c>
      <c r="ML69" s="130"/>
      <c r="MM69" s="130">
        <v>4.481399671279683E-2</v>
      </c>
      <c r="MN69" s="130"/>
      <c r="MO69" s="127"/>
      <c r="MP69" s="127"/>
      <c r="MQ69" s="127"/>
      <c r="MR69" s="127"/>
      <c r="MS69" s="127"/>
      <c r="MT69" s="127"/>
      <c r="MU69" s="127"/>
      <c r="MV69" s="127"/>
      <c r="MW69" s="127"/>
      <c r="MX69" s="127"/>
      <c r="MY69" s="127"/>
      <c r="MZ69" s="127"/>
      <c r="NA69" s="127"/>
      <c r="NB69" s="127"/>
      <c r="NC69" s="127"/>
      <c r="ND69" s="127"/>
      <c r="NE69" s="127"/>
      <c r="NF69" s="127"/>
      <c r="NG69" s="127"/>
      <c r="NH69" s="127"/>
      <c r="NI69" s="127"/>
      <c r="NJ69" s="127"/>
      <c r="NK69" s="127"/>
      <c r="NL69" s="127"/>
      <c r="NM69" s="127"/>
      <c r="NN69" s="127"/>
      <c r="NO69" s="127"/>
      <c r="NP69" s="127"/>
      <c r="NQ69" s="127"/>
      <c r="NR69" s="127"/>
      <c r="NS69" s="127"/>
      <c r="NT69" s="127"/>
      <c r="NU69" s="127"/>
      <c r="NV69" s="127"/>
      <c r="NW69" s="127"/>
      <c r="NX69" s="127"/>
      <c r="NY69" s="127"/>
      <c r="NZ69" s="127"/>
      <c r="OA69" s="127"/>
      <c r="OB69" s="127"/>
      <c r="OC69" s="127"/>
      <c r="OD69" s="127"/>
      <c r="OE69" s="127"/>
      <c r="OF69" s="127"/>
      <c r="OG69" s="127"/>
      <c r="OH69" s="127"/>
      <c r="OI69" s="127"/>
      <c r="OJ69" s="127"/>
      <c r="OK69" s="127"/>
      <c r="OL69" s="127"/>
    </row>
    <row r="70" spans="170:402" x14ac:dyDescent="0.2">
      <c r="FN70" t="s">
        <v>30</v>
      </c>
      <c r="FO70">
        <v>6.274</v>
      </c>
      <c r="FQ70">
        <v>6.4290000000000003</v>
      </c>
      <c r="FS70">
        <v>6.3460000000000001</v>
      </c>
      <c r="FU70">
        <v>6.41</v>
      </c>
      <c r="ME70" s="127"/>
      <c r="MF70" s="128" t="s">
        <v>89</v>
      </c>
      <c r="MG70" s="131">
        <v>1.8662605770812666E-2</v>
      </c>
      <c r="MH70" s="131">
        <f>SUM(MG69:MG70)</f>
        <v>6.2576112445198895E-2</v>
      </c>
      <c r="MI70" s="131">
        <v>1.9019655736904988E-2</v>
      </c>
      <c r="MJ70" s="131">
        <f>SUM(MI69:MI70)</f>
        <v>6.3900722302936058E-2</v>
      </c>
      <c r="MK70" s="131">
        <v>1.9019655736904988E-2</v>
      </c>
      <c r="ML70" s="131">
        <f>SUM(MK69:MK70)</f>
        <v>6.3900722302936058E-2</v>
      </c>
      <c r="MM70" s="131">
        <v>1.9520838384717194E-2</v>
      </c>
      <c r="MN70" s="131">
        <f>SUM(MM69:MM70)</f>
        <v>6.4334835097514032E-2</v>
      </c>
      <c r="MO70" s="127"/>
      <c r="MP70" s="127"/>
      <c r="MQ70" s="127"/>
      <c r="MR70" s="127"/>
      <c r="MS70" s="127"/>
      <c r="MT70" s="127"/>
      <c r="MU70" s="127"/>
      <c r="MV70" s="127"/>
      <c r="MW70" s="127"/>
      <c r="MX70" s="127"/>
      <c r="MY70" s="127"/>
      <c r="MZ70" s="127"/>
      <c r="NA70" s="127"/>
      <c r="NB70" s="127"/>
      <c r="NC70" s="127"/>
      <c r="ND70" s="127"/>
      <c r="NE70" s="127"/>
      <c r="NF70" s="127"/>
      <c r="NG70" s="127"/>
      <c r="NH70" s="127"/>
      <c r="NI70" s="127"/>
      <c r="NJ70" s="127"/>
      <c r="NK70" s="127"/>
      <c r="NL70" s="127"/>
      <c r="NM70" s="127"/>
      <c r="NN70" s="127"/>
      <c r="NO70" s="127"/>
      <c r="NP70" s="127"/>
      <c r="NQ70" s="127"/>
      <c r="NR70" s="127"/>
      <c r="NS70" s="127"/>
      <c r="NT70" s="127"/>
      <c r="NU70" s="127"/>
      <c r="NV70" s="127"/>
      <c r="NW70" s="127"/>
      <c r="NX70" s="127"/>
      <c r="NY70" s="127"/>
      <c r="NZ70" s="127"/>
      <c r="OA70" s="127"/>
      <c r="OB70" s="127"/>
      <c r="OC70" s="127"/>
      <c r="OD70" s="127"/>
      <c r="OE70" s="127"/>
      <c r="OF70" s="127"/>
      <c r="OG70" s="127"/>
      <c r="OH70" s="127"/>
      <c r="OI70" s="127"/>
      <c r="OJ70" s="127"/>
      <c r="OK70" s="127"/>
      <c r="OL70" s="127"/>
    </row>
    <row r="71" spans="170:402" x14ac:dyDescent="0.2">
      <c r="FN71" t="s">
        <v>30</v>
      </c>
      <c r="FO71">
        <v>59.24</v>
      </c>
      <c r="FQ71">
        <v>60.17</v>
      </c>
      <c r="FS71">
        <v>60.57</v>
      </c>
      <c r="FU71">
        <v>61.45</v>
      </c>
      <c r="ME71" s="127"/>
      <c r="MF71" s="32" t="s">
        <v>30</v>
      </c>
      <c r="MG71" s="130">
        <v>3.0424930118321862E-2</v>
      </c>
      <c r="MH71" s="130"/>
      <c r="MI71" s="130">
        <v>3.0273071943027467E-2</v>
      </c>
      <c r="MJ71" s="130"/>
      <c r="MK71" s="130">
        <v>3.0273071943027467E-2</v>
      </c>
      <c r="ML71" s="130"/>
      <c r="MM71" s="130">
        <v>3.0155230588578538E-2</v>
      </c>
      <c r="MN71" s="130"/>
      <c r="MO71" s="127"/>
      <c r="MP71" s="127"/>
      <c r="MQ71" s="127"/>
      <c r="MR71" s="127"/>
      <c r="MS71" s="127"/>
      <c r="MT71" s="127"/>
      <c r="MU71" s="127"/>
      <c r="MV71" s="127"/>
      <c r="MW71" s="127"/>
      <c r="MX71" s="127"/>
      <c r="MY71" s="127"/>
      <c r="MZ71" s="127"/>
      <c r="NA71" s="127"/>
      <c r="NB71" s="127"/>
      <c r="NC71" s="127"/>
      <c r="ND71" s="127"/>
      <c r="NE71" s="127"/>
      <c r="NF71" s="127"/>
      <c r="NG71" s="127"/>
      <c r="NH71" s="127"/>
      <c r="NI71" s="127"/>
      <c r="NJ71" s="127"/>
      <c r="NK71" s="127"/>
      <c r="NL71" s="127"/>
      <c r="NM71" s="127"/>
      <c r="NN71" s="127"/>
      <c r="NO71" s="127"/>
      <c r="NP71" s="127"/>
      <c r="NQ71" s="127"/>
      <c r="NR71" s="127"/>
      <c r="NS71" s="127"/>
      <c r="NT71" s="127"/>
      <c r="NU71" s="127"/>
      <c r="NV71" s="127"/>
      <c r="NW71" s="127"/>
      <c r="NX71" s="127"/>
      <c r="NY71" s="127"/>
      <c r="NZ71" s="127"/>
      <c r="OA71" s="127"/>
      <c r="OB71" s="127"/>
      <c r="OC71" s="127"/>
      <c r="OD71" s="127"/>
      <c r="OE71" s="127"/>
      <c r="OF71" s="127"/>
      <c r="OG71" s="127"/>
      <c r="OH71" s="127"/>
      <c r="OI71" s="127"/>
      <c r="OJ71" s="127"/>
      <c r="OK71" s="127"/>
      <c r="OL71" s="127"/>
    </row>
    <row r="72" spans="170:402" x14ac:dyDescent="0.2">
      <c r="FN72" t="s">
        <v>30</v>
      </c>
      <c r="FO72">
        <v>21.31</v>
      </c>
      <c r="FQ72">
        <v>21.6</v>
      </c>
      <c r="FS72">
        <v>22</v>
      </c>
      <c r="FU72">
        <v>22.7</v>
      </c>
      <c r="ME72" s="127"/>
      <c r="MF72" s="127" t="s">
        <v>30</v>
      </c>
      <c r="MG72" s="135">
        <v>2.8902764940180532E-2</v>
      </c>
      <c r="MH72" s="135"/>
      <c r="MI72" s="135">
        <v>2.8887495196550202E-2</v>
      </c>
      <c r="MJ72" s="135"/>
      <c r="MK72" s="135">
        <v>2.8887495196550202E-2</v>
      </c>
      <c r="ML72" s="135"/>
      <c r="MM72" s="135">
        <v>2.902648293487365E-2</v>
      </c>
      <c r="MN72" s="135"/>
      <c r="MO72" s="127"/>
      <c r="MP72" s="127"/>
      <c r="MQ72" s="127"/>
      <c r="MR72" s="127"/>
      <c r="MS72" s="127"/>
      <c r="MT72" s="127"/>
      <c r="MU72" s="127"/>
      <c r="MV72" s="127"/>
      <c r="MW72" s="127"/>
      <c r="MX72" s="127"/>
      <c r="MY72" s="127"/>
      <c r="MZ72" s="127"/>
      <c r="NA72" s="127"/>
      <c r="NB72" s="127"/>
      <c r="NC72" s="127"/>
      <c r="ND72" s="127"/>
      <c r="NE72" s="127"/>
      <c r="NF72" s="127"/>
      <c r="NG72" s="127"/>
      <c r="NH72" s="127"/>
      <c r="NI72" s="127"/>
      <c r="NJ72" s="127"/>
      <c r="NK72" s="127"/>
      <c r="NL72" s="127"/>
      <c r="NM72" s="127"/>
      <c r="NN72" s="127"/>
      <c r="NO72" s="127"/>
      <c r="NP72" s="127"/>
      <c r="NQ72" s="127"/>
      <c r="NR72" s="127"/>
      <c r="NS72" s="127"/>
      <c r="NT72" s="127"/>
      <c r="NU72" s="127"/>
      <c r="NV72" s="127"/>
      <c r="NW72" s="127"/>
      <c r="NX72" s="127"/>
      <c r="NY72" s="127"/>
      <c r="NZ72" s="127"/>
      <c r="OA72" s="127"/>
      <c r="OB72" s="127"/>
      <c r="OC72" s="127"/>
      <c r="OD72" s="127"/>
      <c r="OE72" s="127"/>
      <c r="OF72" s="127"/>
      <c r="OG72" s="127"/>
      <c r="OH72" s="127"/>
      <c r="OI72" s="127"/>
      <c r="OJ72" s="127"/>
      <c r="OK72" s="127"/>
      <c r="OL72" s="127"/>
    </row>
    <row r="73" spans="170:402" x14ac:dyDescent="0.2">
      <c r="FN73" t="s">
        <v>30</v>
      </c>
      <c r="FO73">
        <v>11.318</v>
      </c>
      <c r="FQ73">
        <v>11.326000000000001</v>
      </c>
      <c r="FS73">
        <v>11.352</v>
      </c>
      <c r="FU73">
        <v>11.7</v>
      </c>
      <c r="ME73" s="127"/>
      <c r="MF73" s="32" t="s">
        <v>30</v>
      </c>
      <c r="MG73" s="130">
        <v>1.5227638044611047E-2</v>
      </c>
      <c r="MH73" s="130"/>
      <c r="MI73" s="130">
        <v>1.487467752317969E-2</v>
      </c>
      <c r="MJ73" s="130"/>
      <c r="MK73" s="130">
        <v>1.487467752317969E-2</v>
      </c>
      <c r="ML73" s="130"/>
      <c r="MM73" s="130">
        <v>1.4877004026002604E-2</v>
      </c>
      <c r="MN73" s="130"/>
      <c r="MO73" s="127"/>
      <c r="MP73" s="127"/>
      <c r="MQ73" s="127"/>
      <c r="MR73" s="127"/>
      <c r="MS73" s="127"/>
      <c r="MT73" s="127"/>
      <c r="MU73" s="127"/>
      <c r="MV73" s="127"/>
      <c r="MW73" s="127"/>
      <c r="MX73" s="127"/>
      <c r="MY73" s="127"/>
      <c r="MZ73" s="127"/>
      <c r="NA73" s="127"/>
      <c r="NB73" s="127"/>
      <c r="NC73" s="127"/>
      <c r="ND73" s="127"/>
      <c r="NE73" s="127"/>
      <c r="NF73" s="127"/>
      <c r="NG73" s="127"/>
      <c r="NH73" s="127"/>
      <c r="NI73" s="127"/>
      <c r="NJ73" s="127"/>
      <c r="NK73" s="127"/>
      <c r="NL73" s="127"/>
      <c r="NM73" s="127"/>
      <c r="NN73" s="127"/>
      <c r="NO73" s="127"/>
      <c r="NP73" s="127"/>
      <c r="NQ73" s="127"/>
      <c r="NR73" s="127"/>
      <c r="NS73" s="127"/>
      <c r="NT73" s="127"/>
      <c r="NU73" s="127"/>
      <c r="NV73" s="127"/>
      <c r="NW73" s="127"/>
      <c r="NX73" s="127"/>
      <c r="NY73" s="127"/>
      <c r="NZ73" s="127"/>
      <c r="OA73" s="127"/>
      <c r="OB73" s="127"/>
      <c r="OC73" s="127"/>
      <c r="OD73" s="127"/>
      <c r="OE73" s="127"/>
      <c r="OF73" s="127"/>
      <c r="OG73" s="127"/>
      <c r="OH73" s="127"/>
      <c r="OI73" s="127"/>
      <c r="OJ73" s="127"/>
      <c r="OK73" s="127"/>
      <c r="OL73" s="127"/>
    </row>
    <row r="74" spans="170:402" x14ac:dyDescent="0.2">
      <c r="FN74" t="s">
        <v>30</v>
      </c>
      <c r="FO74">
        <v>43.55</v>
      </c>
      <c r="FQ74">
        <v>44.16</v>
      </c>
      <c r="FS74">
        <v>44.52</v>
      </c>
      <c r="FU74">
        <v>44.24</v>
      </c>
      <c r="ME74" s="127"/>
      <c r="MF74" s="127" t="s">
        <v>30</v>
      </c>
      <c r="MG74" s="135">
        <v>2.6947158311131668E-2</v>
      </c>
      <c r="MH74" s="135"/>
      <c r="MI74" s="135">
        <v>2.6608167031163036E-2</v>
      </c>
      <c r="MJ74" s="135"/>
      <c r="MK74" s="135">
        <v>2.6608167031163036E-2</v>
      </c>
      <c r="ML74" s="135"/>
      <c r="MM74" s="135">
        <v>2.6731668537906126E-2</v>
      </c>
      <c r="MN74" s="135"/>
      <c r="MO74" s="127"/>
      <c r="MP74" s="127"/>
      <c r="MQ74" s="127"/>
      <c r="MR74" s="127"/>
      <c r="MS74" s="127"/>
      <c r="MT74" s="127"/>
      <c r="MU74" s="127"/>
      <c r="MV74" s="127"/>
      <c r="MW74" s="127"/>
      <c r="MX74" s="127"/>
      <c r="MY74" s="127"/>
      <c r="MZ74" s="127"/>
      <c r="NA74" s="127"/>
      <c r="NB74" s="127"/>
      <c r="NC74" s="127"/>
      <c r="ND74" s="127"/>
      <c r="NE74" s="127"/>
      <c r="NF74" s="127"/>
      <c r="NG74" s="127"/>
      <c r="NH74" s="127"/>
      <c r="NI74" s="127"/>
      <c r="NJ74" s="127"/>
      <c r="NK74" s="127"/>
      <c r="NL74" s="127"/>
      <c r="NM74" s="127"/>
      <c r="NN74" s="127"/>
      <c r="NO74" s="127"/>
      <c r="NP74" s="127"/>
      <c r="NQ74" s="127"/>
      <c r="NR74" s="127"/>
      <c r="NS74" s="127"/>
      <c r="NT74" s="127"/>
      <c r="NU74" s="127"/>
      <c r="NV74" s="127"/>
      <c r="NW74" s="127"/>
      <c r="NX74" s="127"/>
      <c r="NY74" s="127"/>
      <c r="NZ74" s="127"/>
      <c r="OA74" s="127"/>
      <c r="OB74" s="127"/>
      <c r="OC74" s="127"/>
      <c r="OD74" s="127"/>
      <c r="OE74" s="127"/>
      <c r="OF74" s="127"/>
      <c r="OG74" s="127"/>
      <c r="OH74" s="127"/>
      <c r="OI74" s="127"/>
      <c r="OJ74" s="127"/>
      <c r="OK74" s="127"/>
      <c r="OL74" s="127"/>
    </row>
    <row r="75" spans="170:402" x14ac:dyDescent="0.2">
      <c r="FN75" t="s">
        <v>30</v>
      </c>
      <c r="FO75">
        <v>13.41</v>
      </c>
      <c r="FQ75">
        <v>13.7</v>
      </c>
      <c r="FS75">
        <v>13.736000000000001</v>
      </c>
      <c r="FU75">
        <v>14.14</v>
      </c>
      <c r="ME75" s="127"/>
      <c r="MF75" s="127" t="s">
        <v>30</v>
      </c>
      <c r="MG75" s="135">
        <v>1.8816062729854414E-2</v>
      </c>
      <c r="MH75" s="135"/>
      <c r="MI75" s="135">
        <v>1.8759767166569082E-2</v>
      </c>
      <c r="MJ75" s="135"/>
      <c r="MK75" s="135">
        <v>1.8759767166569082E-2</v>
      </c>
      <c r="ML75" s="135"/>
      <c r="MM75" s="135">
        <v>1.9167159944931837E-2</v>
      </c>
      <c r="MN75" s="135"/>
      <c r="MO75" s="127"/>
      <c r="MP75" s="127"/>
      <c r="MQ75" s="127"/>
      <c r="MR75" s="127"/>
      <c r="MS75" s="127"/>
      <c r="MT75" s="127"/>
      <c r="MU75" s="127"/>
      <c r="MV75" s="127"/>
      <c r="MW75" s="127"/>
      <c r="MX75" s="127"/>
      <c r="MY75" s="127"/>
      <c r="MZ75" s="127"/>
      <c r="NA75" s="127"/>
      <c r="NB75" s="127"/>
      <c r="NC75" s="127"/>
      <c r="ND75" s="127"/>
      <c r="NE75" s="127"/>
      <c r="NF75" s="127"/>
      <c r="NG75" s="127"/>
      <c r="NH75" s="127"/>
      <c r="NI75" s="127"/>
      <c r="NJ75" s="127"/>
      <c r="NK75" s="127"/>
      <c r="NL75" s="127"/>
      <c r="NM75" s="127"/>
      <c r="NN75" s="127"/>
      <c r="NO75" s="127"/>
      <c r="NP75" s="127"/>
      <c r="NQ75" s="127"/>
      <c r="NR75" s="127"/>
      <c r="NS75" s="127"/>
      <c r="NT75" s="127"/>
      <c r="NU75" s="127"/>
      <c r="NV75" s="127"/>
      <c r="NW75" s="127"/>
      <c r="NX75" s="127"/>
      <c r="NY75" s="127"/>
      <c r="NZ75" s="127"/>
      <c r="OA75" s="127"/>
      <c r="OB75" s="127"/>
      <c r="OC75" s="127"/>
      <c r="OD75" s="127"/>
      <c r="OE75" s="127"/>
      <c r="OF75" s="127"/>
      <c r="OG75" s="127"/>
      <c r="OH75" s="127"/>
      <c r="OI75" s="127"/>
      <c r="OJ75" s="127"/>
      <c r="OK75" s="127"/>
      <c r="OL75" s="127"/>
    </row>
    <row r="76" spans="170:402" x14ac:dyDescent="0.2">
      <c r="FN76" t="s">
        <v>30</v>
      </c>
      <c r="FO76">
        <v>2.9525000000000001</v>
      </c>
      <c r="FQ76">
        <v>2.9535</v>
      </c>
      <c r="FS76">
        <v>2.9954999999999998</v>
      </c>
      <c r="FU76">
        <v>3.0670000000000002</v>
      </c>
      <c r="ME76" s="127"/>
      <c r="MF76" s="127" t="s">
        <v>30</v>
      </c>
      <c r="MG76" s="135">
        <v>8.5130327219053777E-3</v>
      </c>
      <c r="MH76" s="135"/>
      <c r="MI76" s="135">
        <v>8.2475398371446677E-3</v>
      </c>
      <c r="MJ76" s="135"/>
      <c r="MK76" s="135">
        <v>8.2475398371446677E-3</v>
      </c>
      <c r="ML76" s="135"/>
      <c r="MM76" s="135">
        <v>8.4168165364315647E-3</v>
      </c>
      <c r="MN76" s="135"/>
      <c r="MO76" s="127"/>
      <c r="MP76" s="127"/>
      <c r="MQ76" s="127"/>
      <c r="MR76" s="127"/>
      <c r="MS76" s="127"/>
      <c r="MT76" s="127"/>
      <c r="MU76" s="127"/>
      <c r="MV76" s="127"/>
      <c r="MW76" s="127"/>
      <c r="MX76" s="127"/>
      <c r="MY76" s="127"/>
      <c r="MZ76" s="127"/>
      <c r="NA76" s="127"/>
      <c r="NB76" s="127"/>
      <c r="NC76" s="127"/>
      <c r="ND76" s="127"/>
      <c r="NE76" s="127"/>
      <c r="NF76" s="127"/>
      <c r="NG76" s="127"/>
      <c r="NH76" s="127"/>
      <c r="NI76" s="127"/>
      <c r="NJ76" s="127"/>
      <c r="NK76" s="127"/>
      <c r="NL76" s="127"/>
      <c r="NM76" s="127"/>
      <c r="NN76" s="127"/>
      <c r="NO76" s="127"/>
      <c r="NP76" s="127"/>
      <c r="NQ76" s="127"/>
      <c r="NR76" s="127"/>
      <c r="NS76" s="127"/>
      <c r="NT76" s="127"/>
      <c r="NU76" s="127"/>
      <c r="NV76" s="127"/>
      <c r="NW76" s="127"/>
      <c r="NX76" s="127"/>
      <c r="NY76" s="127"/>
      <c r="NZ76" s="127"/>
      <c r="OA76" s="127"/>
      <c r="OB76" s="127"/>
      <c r="OC76" s="127"/>
      <c r="OD76" s="127"/>
      <c r="OE76" s="127"/>
      <c r="OF76" s="127"/>
      <c r="OG76" s="127"/>
      <c r="OH76" s="127"/>
      <c r="OI76" s="127"/>
      <c r="OJ76" s="127"/>
      <c r="OK76" s="127"/>
      <c r="OL76" s="127"/>
    </row>
    <row r="77" spans="170:402" x14ac:dyDescent="0.2">
      <c r="FN77" t="s">
        <v>30</v>
      </c>
      <c r="FO77">
        <v>184.75</v>
      </c>
      <c r="FQ77">
        <v>188.85</v>
      </c>
      <c r="FS77">
        <v>192.05</v>
      </c>
      <c r="FU77">
        <v>191.35</v>
      </c>
      <c r="ME77" s="127"/>
      <c r="MF77" s="32" t="s">
        <v>30</v>
      </c>
      <c r="MG77" s="130">
        <v>1.2807231006561181E-2</v>
      </c>
      <c r="MH77" s="130"/>
      <c r="MI77" s="130">
        <v>1.2643918852103943E-2</v>
      </c>
      <c r="MJ77" s="130"/>
      <c r="MK77" s="130">
        <v>1.2643918852103943E-2</v>
      </c>
      <c r="ML77" s="130"/>
      <c r="MM77" s="130">
        <v>1.244089492686387E-2</v>
      </c>
      <c r="MN77" s="130"/>
      <c r="MO77" s="127"/>
      <c r="MP77" s="127"/>
      <c r="MQ77" s="127"/>
      <c r="MR77" s="127"/>
      <c r="MS77" s="127"/>
      <c r="MT77" s="127"/>
      <c r="MU77" s="127"/>
      <c r="MV77" s="127"/>
      <c r="MW77" s="127"/>
      <c r="MX77" s="127"/>
      <c r="MY77" s="127"/>
      <c r="MZ77" s="127"/>
      <c r="NA77" s="127"/>
      <c r="NB77" s="127"/>
      <c r="NC77" s="127"/>
      <c r="ND77" s="127"/>
      <c r="NE77" s="127"/>
      <c r="NF77" s="127"/>
      <c r="NG77" s="127"/>
      <c r="NH77" s="127"/>
      <c r="NI77" s="127"/>
      <c r="NJ77" s="127"/>
      <c r="NK77" s="127"/>
      <c r="NL77" s="127"/>
      <c r="NM77" s="127"/>
      <c r="NN77" s="127"/>
      <c r="NO77" s="127"/>
      <c r="NP77" s="127"/>
      <c r="NQ77" s="127"/>
      <c r="NR77" s="127"/>
      <c r="NS77" s="127"/>
      <c r="NT77" s="127"/>
      <c r="NU77" s="127"/>
      <c r="NV77" s="127"/>
      <c r="NW77" s="127"/>
      <c r="NX77" s="127"/>
      <c r="NY77" s="127"/>
      <c r="NZ77" s="127"/>
      <c r="OA77" s="127"/>
      <c r="OB77" s="127"/>
      <c r="OC77" s="127"/>
      <c r="OD77" s="127"/>
      <c r="OE77" s="127"/>
      <c r="OF77" s="127"/>
      <c r="OG77" s="127"/>
      <c r="OH77" s="127"/>
      <c r="OI77" s="127"/>
      <c r="OJ77" s="127"/>
      <c r="OK77" s="127"/>
      <c r="OL77" s="127"/>
    </row>
    <row r="78" spans="170:402" x14ac:dyDescent="0.2">
      <c r="FN78" t="s">
        <v>30</v>
      </c>
      <c r="FO78">
        <v>5.18</v>
      </c>
      <c r="FQ78">
        <v>5.2949999999999999</v>
      </c>
      <c r="FS78">
        <v>5.3369999999999997</v>
      </c>
      <c r="FU78">
        <v>5.3689999999999998</v>
      </c>
      <c r="ME78" s="127"/>
      <c r="MF78" s="127" t="s">
        <v>30</v>
      </c>
      <c r="MG78" s="135">
        <v>1.8967404397971475E-2</v>
      </c>
      <c r="MH78" s="135"/>
      <c r="MI78" s="135">
        <v>1.8773716985565209E-2</v>
      </c>
      <c r="MJ78" s="135"/>
      <c r="MK78" s="135">
        <v>1.8773716985565209E-2</v>
      </c>
      <c r="ML78" s="135"/>
      <c r="MM78" s="135">
        <v>1.9135920299468229E-2</v>
      </c>
      <c r="MN78" s="135"/>
      <c r="MO78" s="127"/>
      <c r="MP78" s="127"/>
      <c r="MQ78" s="127"/>
      <c r="MR78" s="127"/>
      <c r="MS78" s="127"/>
      <c r="MT78" s="127"/>
      <c r="MU78" s="127"/>
      <c r="MV78" s="127"/>
      <c r="MW78" s="127"/>
      <c r="MX78" s="127"/>
      <c r="MY78" s="127"/>
      <c r="MZ78" s="127"/>
      <c r="NA78" s="127"/>
      <c r="NB78" s="127"/>
      <c r="NC78" s="127"/>
      <c r="ND78" s="127"/>
      <c r="NE78" s="127"/>
      <c r="NF78" s="127"/>
      <c r="NG78" s="127"/>
      <c r="NH78" s="127"/>
      <c r="NI78" s="127"/>
      <c r="NJ78" s="127"/>
      <c r="NK78" s="127"/>
      <c r="NL78" s="127"/>
      <c r="NM78" s="127"/>
      <c r="NN78" s="127"/>
      <c r="NO78" s="127"/>
      <c r="NP78" s="127"/>
      <c r="NQ78" s="127"/>
      <c r="NR78" s="127"/>
      <c r="NS78" s="127"/>
      <c r="NT78" s="127"/>
      <c r="NU78" s="127"/>
      <c r="NV78" s="127"/>
      <c r="NW78" s="127"/>
      <c r="NX78" s="127"/>
      <c r="NY78" s="127"/>
      <c r="NZ78" s="127"/>
      <c r="OA78" s="127"/>
      <c r="OB78" s="127"/>
      <c r="OC78" s="127"/>
      <c r="OD78" s="127"/>
      <c r="OE78" s="127"/>
      <c r="OF78" s="127"/>
      <c r="OG78" s="127"/>
      <c r="OH78" s="127"/>
      <c r="OI78" s="127"/>
      <c r="OJ78" s="127"/>
      <c r="OK78" s="127"/>
      <c r="OL78" s="127"/>
    </row>
    <row r="79" spans="170:402" x14ac:dyDescent="0.2">
      <c r="FN79" t="s">
        <v>41</v>
      </c>
      <c r="FO79">
        <v>90.35</v>
      </c>
      <c r="FQ79">
        <v>91.79</v>
      </c>
      <c r="FS79">
        <v>93.61</v>
      </c>
      <c r="FU79">
        <v>98.65</v>
      </c>
      <c r="ME79" s="127"/>
      <c r="MF79" s="127" t="s">
        <v>30</v>
      </c>
      <c r="MG79" s="135">
        <v>1.7044609518335179E-2</v>
      </c>
      <c r="MH79" s="135"/>
      <c r="MI79" s="135">
        <v>1.6700363897139844E-2</v>
      </c>
      <c r="MJ79" s="135"/>
      <c r="MK79" s="135">
        <v>1.6700363897139844E-2</v>
      </c>
      <c r="ML79" s="135"/>
      <c r="MM79" s="135">
        <v>1.6930911752766318E-2</v>
      </c>
      <c r="MN79" s="135"/>
      <c r="MO79" s="127"/>
      <c r="MP79" s="127"/>
      <c r="MQ79" s="127"/>
      <c r="MR79" s="127"/>
      <c r="MS79" s="127"/>
      <c r="MT79" s="127"/>
      <c r="MU79" s="127"/>
      <c r="MV79" s="127"/>
      <c r="MW79" s="127"/>
      <c r="MX79" s="127"/>
      <c r="MY79" s="127"/>
      <c r="MZ79" s="127"/>
      <c r="NA79" s="127"/>
      <c r="NB79" s="127"/>
      <c r="NC79" s="127"/>
      <c r="ND79" s="127"/>
      <c r="NE79" s="127"/>
      <c r="NF79" s="127"/>
      <c r="NG79" s="127"/>
      <c r="NH79" s="127"/>
      <c r="NI79" s="127"/>
      <c r="NJ79" s="127"/>
      <c r="NK79" s="127"/>
      <c r="NL79" s="127"/>
      <c r="NM79" s="127"/>
      <c r="NN79" s="127"/>
      <c r="NO79" s="127"/>
      <c r="NP79" s="127"/>
      <c r="NQ79" s="127"/>
      <c r="NR79" s="127"/>
      <c r="NS79" s="127"/>
      <c r="NT79" s="127"/>
      <c r="NU79" s="127"/>
      <c r="NV79" s="127"/>
      <c r="NW79" s="127"/>
      <c r="NX79" s="127"/>
      <c r="NY79" s="127"/>
      <c r="NZ79" s="127"/>
      <c r="OA79" s="127"/>
      <c r="OB79" s="127"/>
      <c r="OC79" s="127"/>
      <c r="OD79" s="127"/>
      <c r="OE79" s="127"/>
      <c r="OF79" s="127"/>
      <c r="OG79" s="127"/>
      <c r="OH79" s="127"/>
      <c r="OI79" s="127"/>
      <c r="OJ79" s="127"/>
      <c r="OK79" s="127"/>
      <c r="OL79" s="127"/>
    </row>
    <row r="80" spans="170:402" x14ac:dyDescent="0.2">
      <c r="FN80" t="s">
        <v>41</v>
      </c>
      <c r="FO80">
        <v>107.7</v>
      </c>
      <c r="FQ80">
        <v>109.6</v>
      </c>
      <c r="FS80">
        <v>112.4</v>
      </c>
      <c r="FU80">
        <v>113.4</v>
      </c>
      <c r="ME80" s="127"/>
      <c r="MF80" s="128" t="s">
        <v>30</v>
      </c>
      <c r="MG80" s="131">
        <v>1.0425439946295563E-2</v>
      </c>
      <c r="MH80" s="131">
        <f>SUM(MG71:MG80)</f>
        <v>0.18807627173516828</v>
      </c>
      <c r="MI80" s="131">
        <v>1.0466071947857682E-2</v>
      </c>
      <c r="MJ80" s="131">
        <f>SUM(MI71:MI80)</f>
        <v>0.1862347903803008</v>
      </c>
      <c r="MK80" s="131">
        <v>1.0466071947857682E-2</v>
      </c>
      <c r="ML80" s="131">
        <f>SUM(MK71:MK80)</f>
        <v>0.1862347903803008</v>
      </c>
      <c r="MM80" s="131">
        <v>1.0325422482203748E-2</v>
      </c>
      <c r="MN80" s="131">
        <f>SUM(MM71:MM80)</f>
        <v>0.18720751203002647</v>
      </c>
      <c r="MO80" s="127"/>
      <c r="MP80" s="127"/>
      <c r="MQ80" s="127"/>
      <c r="MR80" s="127"/>
      <c r="MS80" s="127"/>
      <c r="MT80" s="127"/>
      <c r="MU80" s="127"/>
      <c r="MV80" s="127"/>
      <c r="MW80" s="127"/>
      <c r="MX80" s="127"/>
      <c r="MY80" s="127"/>
      <c r="MZ80" s="127"/>
      <c r="NA80" s="127"/>
      <c r="NB80" s="127"/>
      <c r="NC80" s="127"/>
      <c r="ND80" s="127"/>
      <c r="NE80" s="127"/>
      <c r="NF80" s="127"/>
      <c r="NG80" s="127"/>
      <c r="NH80" s="127"/>
      <c r="NI80" s="127"/>
      <c r="NJ80" s="127"/>
      <c r="NK80" s="127"/>
      <c r="NL80" s="127"/>
      <c r="NM80" s="127"/>
      <c r="NN80" s="127"/>
      <c r="NO80" s="127"/>
      <c r="NP80" s="127"/>
      <c r="NQ80" s="127"/>
      <c r="NR80" s="127"/>
      <c r="NS80" s="127"/>
      <c r="NT80" s="127"/>
      <c r="NU80" s="127"/>
      <c r="NV80" s="127"/>
      <c r="NW80" s="127"/>
      <c r="NX80" s="127"/>
      <c r="NY80" s="127"/>
      <c r="NZ80" s="127"/>
      <c r="OA80" s="127"/>
      <c r="OB80" s="127"/>
      <c r="OC80" s="127"/>
      <c r="OD80" s="127"/>
      <c r="OE80" s="127"/>
      <c r="OF80" s="127"/>
      <c r="OG80" s="127"/>
      <c r="OH80" s="127"/>
      <c r="OI80" s="127"/>
      <c r="OJ80" s="127"/>
      <c r="OK80" s="127"/>
      <c r="OL80" s="127"/>
    </row>
    <row r="81" spans="170:402" x14ac:dyDescent="0.2">
      <c r="FN81" t="s">
        <v>41</v>
      </c>
      <c r="FO81">
        <v>60.74</v>
      </c>
      <c r="FQ81">
        <v>62.06</v>
      </c>
      <c r="FS81">
        <v>63.38</v>
      </c>
      <c r="FU81">
        <v>64.06</v>
      </c>
      <c r="ME81" s="127"/>
      <c r="MF81" s="32" t="s">
        <v>41</v>
      </c>
      <c r="MG81" s="130">
        <v>2.9081633305376831E-2</v>
      </c>
      <c r="MH81" s="130"/>
      <c r="MI81" s="130">
        <v>2.9138829950695222E-2</v>
      </c>
      <c r="MJ81" s="130"/>
      <c r="MK81" s="130">
        <v>2.9138829950695222E-2</v>
      </c>
      <c r="ML81" s="130"/>
      <c r="MM81" s="130">
        <v>2.8853961351042921E-2</v>
      </c>
      <c r="MN81" s="130"/>
      <c r="MO81" s="127"/>
      <c r="MP81" s="127"/>
      <c r="MQ81" s="127"/>
      <c r="MR81" s="127"/>
      <c r="MS81" s="127"/>
      <c r="MT81" s="127"/>
      <c r="MU81" s="127"/>
      <c r="MV81" s="127"/>
      <c r="MW81" s="127"/>
      <c r="MX81" s="127"/>
      <c r="MY81" s="127"/>
      <c r="MZ81" s="127"/>
      <c r="NA81" s="127"/>
      <c r="NB81" s="127"/>
      <c r="NC81" s="127"/>
      <c r="ND81" s="127"/>
      <c r="NE81" s="127"/>
      <c r="NF81" s="127"/>
      <c r="NG81" s="127"/>
      <c r="NH81" s="127"/>
      <c r="NI81" s="127"/>
      <c r="NJ81" s="127"/>
      <c r="NK81" s="127"/>
      <c r="NL81" s="127"/>
      <c r="NM81" s="127"/>
      <c r="NN81" s="127"/>
      <c r="NO81" s="127"/>
      <c r="NP81" s="127"/>
      <c r="NQ81" s="127"/>
      <c r="NR81" s="127"/>
      <c r="NS81" s="127"/>
      <c r="NT81" s="127"/>
      <c r="NU81" s="127"/>
      <c r="NV81" s="127"/>
      <c r="NW81" s="127"/>
      <c r="NX81" s="127"/>
      <c r="NY81" s="127"/>
      <c r="NZ81" s="127"/>
      <c r="OA81" s="127"/>
      <c r="OB81" s="127"/>
      <c r="OC81" s="127"/>
      <c r="OD81" s="127"/>
      <c r="OE81" s="127"/>
      <c r="OF81" s="127"/>
      <c r="OG81" s="127"/>
      <c r="OH81" s="127"/>
      <c r="OI81" s="127"/>
      <c r="OJ81" s="127"/>
      <c r="OK81" s="127"/>
      <c r="OL81" s="127"/>
    </row>
    <row r="82" spans="170:402" x14ac:dyDescent="0.2">
      <c r="FN82" t="s">
        <v>41</v>
      </c>
      <c r="FO82">
        <v>63.71</v>
      </c>
      <c r="FQ82">
        <v>65.33</v>
      </c>
      <c r="FS82">
        <v>66.099999999999994</v>
      </c>
      <c r="FU82">
        <v>65.989999999999995</v>
      </c>
      <c r="ME82" s="127"/>
      <c r="MF82" s="127" t="s">
        <v>41</v>
      </c>
      <c r="MG82" s="135">
        <v>2.7196070460370571E-2</v>
      </c>
      <c r="MH82" s="135"/>
      <c r="MI82" s="135">
        <v>2.7211952647926255E-2</v>
      </c>
      <c r="MJ82" s="135"/>
      <c r="MK82" s="135">
        <v>2.7211952647926255E-2</v>
      </c>
      <c r="ML82" s="135"/>
      <c r="MM82" s="135">
        <v>2.8395172445048963E-2</v>
      </c>
      <c r="MN82" s="135"/>
      <c r="MO82" s="127"/>
      <c r="MP82" s="127"/>
      <c r="MQ82" s="127"/>
      <c r="MR82" s="127"/>
      <c r="MS82" s="127"/>
      <c r="MT82" s="127"/>
      <c r="MU82" s="127"/>
      <c r="MV82" s="127"/>
      <c r="MW82" s="127"/>
      <c r="MX82" s="127"/>
      <c r="MY82" s="127"/>
      <c r="MZ82" s="127"/>
      <c r="NA82" s="127"/>
      <c r="NB82" s="127"/>
      <c r="NC82" s="127"/>
      <c r="ND82" s="127"/>
      <c r="NE82" s="127"/>
      <c r="NF82" s="127"/>
      <c r="NG82" s="127"/>
      <c r="NH82" s="127"/>
      <c r="NI82" s="127"/>
      <c r="NJ82" s="127"/>
      <c r="NK82" s="127"/>
      <c r="NL82" s="127"/>
      <c r="NM82" s="127"/>
      <c r="NN82" s="127"/>
      <c r="NO82" s="127"/>
      <c r="NP82" s="127"/>
      <c r="NQ82" s="127"/>
      <c r="NR82" s="127"/>
      <c r="NS82" s="127"/>
      <c r="NT82" s="127"/>
      <c r="NU82" s="127"/>
      <c r="NV82" s="127"/>
      <c r="NW82" s="127"/>
      <c r="NX82" s="127"/>
      <c r="NY82" s="127"/>
      <c r="NZ82" s="127"/>
      <c r="OA82" s="127"/>
      <c r="OB82" s="127"/>
      <c r="OC82" s="127"/>
      <c r="OD82" s="127"/>
      <c r="OE82" s="127"/>
      <c r="OF82" s="127"/>
      <c r="OG82" s="127"/>
      <c r="OH82" s="127"/>
      <c r="OI82" s="127"/>
      <c r="OJ82" s="127"/>
      <c r="OK82" s="127"/>
      <c r="OL82" s="127"/>
    </row>
    <row r="83" spans="170:402" x14ac:dyDescent="0.2">
      <c r="FN83" t="s">
        <v>26</v>
      </c>
      <c r="FO83">
        <v>92.92</v>
      </c>
      <c r="FQ83">
        <v>93.8</v>
      </c>
      <c r="FS83">
        <v>94.4</v>
      </c>
      <c r="FU83">
        <v>91.5</v>
      </c>
      <c r="ME83" s="127"/>
      <c r="MF83" s="127" t="s">
        <v>41</v>
      </c>
      <c r="MG83" s="135">
        <v>8.5904390284699504E-3</v>
      </c>
      <c r="MH83" s="135"/>
      <c r="MI83" s="135">
        <v>8.6581564319138573E-3</v>
      </c>
      <c r="MJ83" s="135"/>
      <c r="MK83" s="135">
        <v>8.6581564319138573E-3</v>
      </c>
      <c r="ML83" s="135"/>
      <c r="MM83" s="135">
        <v>8.649323307482271E-3</v>
      </c>
      <c r="MN83" s="135"/>
      <c r="MO83" s="127"/>
      <c r="MP83" s="127"/>
      <c r="MQ83" s="127"/>
      <c r="MR83" s="127"/>
      <c r="MS83" s="127"/>
      <c r="MT83" s="127"/>
      <c r="MU83" s="127"/>
      <c r="MV83" s="127"/>
      <c r="MW83" s="127"/>
      <c r="MX83" s="127"/>
      <c r="MY83" s="127"/>
      <c r="MZ83" s="127"/>
      <c r="NA83" s="127"/>
      <c r="NB83" s="127"/>
      <c r="NC83" s="127"/>
      <c r="ND83" s="127"/>
      <c r="NE83" s="127"/>
      <c r="NF83" s="127"/>
      <c r="NG83" s="127"/>
      <c r="NH83" s="127"/>
      <c r="NI83" s="127"/>
      <c r="NJ83" s="127"/>
      <c r="NK83" s="127"/>
      <c r="NL83" s="127"/>
      <c r="NM83" s="127"/>
      <c r="NN83" s="127"/>
      <c r="NO83" s="127"/>
      <c r="NP83" s="127"/>
      <c r="NQ83" s="127"/>
      <c r="NR83" s="127"/>
      <c r="NS83" s="127"/>
      <c r="NT83" s="127"/>
      <c r="NU83" s="127"/>
      <c r="NV83" s="127"/>
      <c r="NW83" s="127"/>
      <c r="NX83" s="127"/>
      <c r="NY83" s="127"/>
      <c r="NZ83" s="127"/>
      <c r="OA83" s="127"/>
      <c r="OB83" s="127"/>
      <c r="OC83" s="127"/>
      <c r="OD83" s="127"/>
      <c r="OE83" s="127"/>
      <c r="OF83" s="127"/>
      <c r="OG83" s="127"/>
      <c r="OH83" s="127"/>
      <c r="OI83" s="127"/>
      <c r="OJ83" s="127"/>
      <c r="OK83" s="127"/>
      <c r="OL83" s="127"/>
    </row>
    <row r="84" spans="170:402" x14ac:dyDescent="0.2">
      <c r="FN84" t="s">
        <v>26</v>
      </c>
      <c r="FO84">
        <v>78.48</v>
      </c>
      <c r="FQ84">
        <v>79.900000000000006</v>
      </c>
      <c r="FS84">
        <v>80.22</v>
      </c>
      <c r="FU84">
        <v>82.62</v>
      </c>
      <c r="ME84" s="127"/>
      <c r="MF84" s="128" t="s">
        <v>41</v>
      </c>
      <c r="MG84" s="131">
        <v>1.2266338734609307E-2</v>
      </c>
      <c r="MH84" s="131">
        <f>SUM(MG81:MG84)</f>
        <v>7.7134481528826654E-2</v>
      </c>
      <c r="MI84" s="131">
        <v>1.236250991810958E-2</v>
      </c>
      <c r="MJ84" s="131">
        <f>SUM(MI81:MI84)</f>
        <v>7.7371448948644908E-2</v>
      </c>
      <c r="MK84" s="131">
        <v>1.236250991810958E-2</v>
      </c>
      <c r="ML84" s="131">
        <f>SUM(MK81:MK84)</f>
        <v>7.7371448948644908E-2</v>
      </c>
      <c r="MM84" s="131">
        <v>1.2372324784823493E-2</v>
      </c>
      <c r="MN84" s="131">
        <f>SUM(MM81:MM84)</f>
        <v>7.8270781888397645E-2</v>
      </c>
      <c r="MO84" s="127"/>
      <c r="MP84" s="127"/>
      <c r="MQ84" s="127"/>
      <c r="MR84" s="127"/>
      <c r="MS84" s="127"/>
      <c r="MT84" s="127"/>
      <c r="MU84" s="127"/>
      <c r="MV84" s="127"/>
      <c r="MW84" s="127"/>
      <c r="MX84" s="127"/>
      <c r="MY84" s="127"/>
      <c r="MZ84" s="127"/>
      <c r="NA84" s="127"/>
      <c r="NB84" s="127"/>
      <c r="NC84" s="127"/>
      <c r="ND84" s="127"/>
      <c r="NE84" s="127"/>
      <c r="NF84" s="127"/>
      <c r="NG84" s="127"/>
      <c r="NH84" s="127"/>
      <c r="NI84" s="127"/>
      <c r="NJ84" s="127"/>
      <c r="NK84" s="127"/>
      <c r="NL84" s="127"/>
      <c r="NM84" s="127"/>
      <c r="NN84" s="127"/>
      <c r="NO84" s="127"/>
      <c r="NP84" s="127"/>
      <c r="NQ84" s="127"/>
      <c r="NR84" s="127"/>
      <c r="NS84" s="127"/>
      <c r="NT84" s="127"/>
      <c r="NU84" s="127"/>
      <c r="NV84" s="127"/>
      <c r="NW84" s="127"/>
      <c r="NX84" s="127"/>
      <c r="NY84" s="127"/>
      <c r="NZ84" s="127"/>
      <c r="OA84" s="127"/>
      <c r="OB84" s="127"/>
      <c r="OC84" s="127"/>
      <c r="OD84" s="127"/>
      <c r="OE84" s="127"/>
      <c r="OF84" s="127"/>
      <c r="OG84" s="127"/>
      <c r="OH84" s="127"/>
      <c r="OI84" s="127"/>
      <c r="OJ84" s="127"/>
      <c r="OK84" s="127"/>
      <c r="OL84" s="127"/>
    </row>
    <row r="85" spans="170:402" x14ac:dyDescent="0.2">
      <c r="FN85" t="s">
        <v>26</v>
      </c>
      <c r="FO85">
        <v>35.04</v>
      </c>
      <c r="FQ85">
        <v>35.520000000000003</v>
      </c>
      <c r="FS85">
        <v>35.979999999999997</v>
      </c>
      <c r="FU85">
        <v>36.47</v>
      </c>
      <c r="ME85" s="127"/>
      <c r="MF85" s="32" t="s">
        <v>26</v>
      </c>
      <c r="MG85" s="130">
        <v>1.4431166842864655E-2</v>
      </c>
      <c r="MH85" s="130"/>
      <c r="MI85" s="130">
        <v>1.4025654156379743E-2</v>
      </c>
      <c r="MJ85" s="130"/>
      <c r="MK85" s="130">
        <v>1.4025654156379743E-2</v>
      </c>
      <c r="ML85" s="130"/>
      <c r="MM85" s="130">
        <v>1.4156923513341624E-2</v>
      </c>
      <c r="MN85" s="130"/>
      <c r="MO85" s="127"/>
      <c r="MP85" s="127"/>
      <c r="MQ85" s="127"/>
      <c r="MR85" s="127"/>
      <c r="MS85" s="127"/>
      <c r="MT85" s="127"/>
      <c r="MU85" s="127"/>
      <c r="MV85" s="127"/>
      <c r="MW85" s="127"/>
      <c r="MX85" s="127"/>
      <c r="MY85" s="127"/>
      <c r="MZ85" s="127"/>
      <c r="NA85" s="127"/>
      <c r="NB85" s="127"/>
      <c r="NC85" s="127"/>
      <c r="ND85" s="127"/>
      <c r="NE85" s="127"/>
      <c r="NF85" s="127"/>
      <c r="NG85" s="127"/>
      <c r="NH85" s="127"/>
      <c r="NI85" s="127"/>
      <c r="NJ85" s="127"/>
      <c r="NK85" s="127"/>
      <c r="NL85" s="127"/>
      <c r="NM85" s="127"/>
      <c r="NN85" s="127"/>
      <c r="NO85" s="127"/>
      <c r="NP85" s="127"/>
      <c r="NQ85" s="127"/>
      <c r="NR85" s="127"/>
      <c r="NS85" s="127"/>
      <c r="NT85" s="127"/>
      <c r="NU85" s="127"/>
      <c r="NV85" s="127"/>
      <c r="NW85" s="127"/>
      <c r="NX85" s="127"/>
      <c r="NY85" s="127"/>
      <c r="NZ85" s="127"/>
      <c r="OA85" s="127"/>
      <c r="OB85" s="127"/>
      <c r="OC85" s="127"/>
      <c r="OD85" s="127"/>
      <c r="OE85" s="127"/>
      <c r="OF85" s="127"/>
      <c r="OG85" s="127"/>
      <c r="OH85" s="127"/>
      <c r="OI85" s="127"/>
      <c r="OJ85" s="127"/>
      <c r="OK85" s="127"/>
      <c r="OL85" s="127"/>
    </row>
    <row r="86" spans="170:402" x14ac:dyDescent="0.2">
      <c r="FN86" t="s">
        <v>26</v>
      </c>
      <c r="FO86">
        <v>30.855</v>
      </c>
      <c r="FQ86">
        <v>31.164999999999999</v>
      </c>
      <c r="FS86">
        <v>31.565000000000001</v>
      </c>
      <c r="FU86">
        <v>32.094999999999999</v>
      </c>
      <c r="ME86" s="127"/>
      <c r="MF86" s="127" t="s">
        <v>26</v>
      </c>
      <c r="MG86" s="135">
        <v>2.6197619088197777E-2</v>
      </c>
      <c r="MH86" s="135"/>
      <c r="MI86" s="135">
        <v>2.5703015429681543E-2</v>
      </c>
      <c r="MJ86" s="135"/>
      <c r="MK86" s="135">
        <v>2.5703015429681543E-2</v>
      </c>
      <c r="ML86" s="135"/>
      <c r="MM86" s="135">
        <v>2.4668522371481056E-2</v>
      </c>
      <c r="MN86" s="135"/>
      <c r="MO86" s="127"/>
      <c r="MP86" s="127"/>
      <c r="MQ86" s="127"/>
      <c r="MR86" s="127"/>
      <c r="MS86" s="127"/>
      <c r="MT86" s="127"/>
      <c r="MU86" s="127"/>
      <c r="MV86" s="127"/>
      <c r="MW86" s="127"/>
      <c r="MX86" s="127"/>
      <c r="MY86" s="127"/>
      <c r="MZ86" s="127"/>
      <c r="NA86" s="127"/>
      <c r="NB86" s="127"/>
      <c r="NC86" s="127"/>
      <c r="ND86" s="127"/>
      <c r="NE86" s="127"/>
      <c r="NF86" s="127"/>
      <c r="NG86" s="127"/>
      <c r="NH86" s="127"/>
      <c r="NI86" s="127"/>
      <c r="NJ86" s="127"/>
      <c r="NK86" s="127"/>
      <c r="NL86" s="127"/>
      <c r="NM86" s="127"/>
      <c r="NN86" s="127"/>
      <c r="NO86" s="127"/>
      <c r="NP86" s="127"/>
      <c r="NQ86" s="127"/>
      <c r="NR86" s="127"/>
      <c r="NS86" s="127"/>
      <c r="NT86" s="127"/>
      <c r="NU86" s="127"/>
      <c r="NV86" s="127"/>
      <c r="NW86" s="127"/>
      <c r="NX86" s="127"/>
      <c r="NY86" s="127"/>
      <c r="NZ86" s="127"/>
      <c r="OA86" s="127"/>
      <c r="OB86" s="127"/>
      <c r="OC86" s="127"/>
      <c r="OD86" s="127"/>
      <c r="OE86" s="127"/>
      <c r="OF86" s="127"/>
      <c r="OG86" s="127"/>
      <c r="OH86" s="127"/>
      <c r="OI86" s="127"/>
      <c r="OJ86" s="127"/>
      <c r="OK86" s="127"/>
      <c r="OL86" s="127"/>
    </row>
    <row r="87" spans="170:402" x14ac:dyDescent="0.2">
      <c r="FN87" t="s">
        <v>26</v>
      </c>
      <c r="FO87">
        <v>82.96</v>
      </c>
      <c r="FQ87">
        <v>85.98</v>
      </c>
      <c r="FS87">
        <v>87.7</v>
      </c>
      <c r="FU87">
        <v>88.66</v>
      </c>
      <c r="ME87" s="127"/>
      <c r="MF87" s="32" t="s">
        <v>26</v>
      </c>
      <c r="MG87" s="130">
        <v>1.6909494027424834E-2</v>
      </c>
      <c r="MH87" s="130"/>
      <c r="MI87" s="130">
        <v>1.6692206027949758E-2</v>
      </c>
      <c r="MJ87" s="130"/>
      <c r="MK87" s="130">
        <v>1.6692206027949758E-2</v>
      </c>
      <c r="ML87" s="130"/>
      <c r="MM87" s="130">
        <v>1.7022613127836272E-2</v>
      </c>
      <c r="MN87" s="130"/>
      <c r="MO87" s="127"/>
      <c r="MP87" s="127"/>
      <c r="MQ87" s="127"/>
      <c r="MR87" s="127"/>
      <c r="MS87" s="127"/>
      <c r="MT87" s="127"/>
      <c r="MU87" s="127"/>
      <c r="MV87" s="127"/>
      <c r="MW87" s="127"/>
      <c r="MX87" s="127"/>
      <c r="MY87" s="127"/>
      <c r="MZ87" s="127"/>
      <c r="NA87" s="127"/>
      <c r="NB87" s="127"/>
      <c r="NC87" s="127"/>
      <c r="ND87" s="127"/>
      <c r="NE87" s="127"/>
      <c r="NF87" s="127"/>
      <c r="NG87" s="127"/>
      <c r="NH87" s="127"/>
      <c r="NI87" s="127"/>
      <c r="NJ87" s="127"/>
      <c r="NK87" s="127"/>
      <c r="NL87" s="127"/>
      <c r="NM87" s="127"/>
      <c r="NN87" s="127"/>
      <c r="NO87" s="127"/>
      <c r="NP87" s="127"/>
      <c r="NQ87" s="127"/>
      <c r="NR87" s="127"/>
      <c r="NS87" s="127"/>
      <c r="NT87" s="127"/>
      <c r="NU87" s="127"/>
      <c r="NV87" s="127"/>
      <c r="NW87" s="127"/>
      <c r="NX87" s="127"/>
      <c r="NY87" s="127"/>
      <c r="NZ87" s="127"/>
      <c r="OA87" s="127"/>
      <c r="OB87" s="127"/>
      <c r="OC87" s="127"/>
      <c r="OD87" s="127"/>
      <c r="OE87" s="127"/>
      <c r="OF87" s="127"/>
      <c r="OG87" s="127"/>
      <c r="OH87" s="127"/>
      <c r="OI87" s="127"/>
      <c r="OJ87" s="127"/>
      <c r="OK87" s="127"/>
      <c r="OL87" s="127"/>
    </row>
    <row r="88" spans="170:402" x14ac:dyDescent="0.2">
      <c r="FN88" t="s">
        <v>26</v>
      </c>
      <c r="FO88">
        <v>42.72</v>
      </c>
      <c r="FQ88">
        <v>42.86</v>
      </c>
      <c r="FS88">
        <v>43.445</v>
      </c>
      <c r="FU88">
        <v>43.24</v>
      </c>
      <c r="ME88" s="127"/>
      <c r="MF88" s="127" t="s">
        <v>26</v>
      </c>
      <c r="MG88" s="135">
        <v>1.5678166831522303E-2</v>
      </c>
      <c r="MH88" s="135"/>
      <c r="MI88" s="135">
        <v>1.5608680701857742E-2</v>
      </c>
      <c r="MJ88" s="135"/>
      <c r="MK88" s="135">
        <v>1.5608680701857742E-2</v>
      </c>
      <c r="ML88" s="135"/>
      <c r="MM88" s="135">
        <v>1.5665734448388272E-2</v>
      </c>
      <c r="MN88" s="135"/>
      <c r="MO88" s="127"/>
      <c r="MP88" s="127"/>
      <c r="MQ88" s="127"/>
      <c r="MR88" s="127"/>
      <c r="MS88" s="127"/>
      <c r="MT88" s="127"/>
      <c r="MU88" s="127"/>
      <c r="MV88" s="127"/>
      <c r="MW88" s="127"/>
      <c r="MX88" s="127"/>
      <c r="MY88" s="127"/>
      <c r="MZ88" s="127"/>
      <c r="NA88" s="127"/>
      <c r="NB88" s="127"/>
      <c r="NC88" s="127"/>
      <c r="ND88" s="127"/>
      <c r="NE88" s="127"/>
      <c r="NF88" s="127"/>
      <c r="NG88" s="127"/>
      <c r="NH88" s="127"/>
      <c r="NI88" s="127"/>
      <c r="NJ88" s="127"/>
      <c r="NK88" s="127"/>
      <c r="NL88" s="127"/>
      <c r="NM88" s="127"/>
      <c r="NN88" s="127"/>
      <c r="NO88" s="127"/>
      <c r="NP88" s="127"/>
      <c r="NQ88" s="127"/>
      <c r="NR88" s="127"/>
      <c r="NS88" s="127"/>
      <c r="NT88" s="127"/>
      <c r="NU88" s="127"/>
      <c r="NV88" s="127"/>
      <c r="NW88" s="127"/>
      <c r="NX88" s="127"/>
      <c r="NY88" s="127"/>
      <c r="NZ88" s="127"/>
      <c r="OA88" s="127"/>
      <c r="OB88" s="127"/>
      <c r="OC88" s="127"/>
      <c r="OD88" s="127"/>
      <c r="OE88" s="127"/>
      <c r="OF88" s="127"/>
      <c r="OG88" s="127"/>
      <c r="OH88" s="127"/>
      <c r="OI88" s="127"/>
      <c r="OJ88" s="127"/>
      <c r="OK88" s="127"/>
      <c r="OL88" s="127"/>
    </row>
    <row r="89" spans="170:402" x14ac:dyDescent="0.2">
      <c r="FN89" t="s">
        <v>26</v>
      </c>
      <c r="FO89">
        <v>101.44</v>
      </c>
      <c r="FQ89">
        <v>103.52</v>
      </c>
      <c r="FS89">
        <v>104.5</v>
      </c>
      <c r="FU89">
        <v>104.86</v>
      </c>
      <c r="ME89" s="127"/>
      <c r="MF89" s="127" t="s">
        <v>26</v>
      </c>
      <c r="MG89" s="135">
        <v>1.0567517435062746E-2</v>
      </c>
      <c r="MH89" s="135"/>
      <c r="MI89" s="135">
        <v>1.0440292746373028E-2</v>
      </c>
      <c r="MJ89" s="135"/>
      <c r="MK89" s="135">
        <v>1.0440292746373028E-2</v>
      </c>
      <c r="ML89" s="135"/>
      <c r="MM89" s="135">
        <v>1.0511246537814342E-2</v>
      </c>
      <c r="MN89" s="135"/>
      <c r="MO89" s="127"/>
      <c r="MP89" s="127"/>
      <c r="MQ89" s="127"/>
      <c r="MR89" s="127"/>
      <c r="MS89" s="127"/>
      <c r="MT89" s="127"/>
      <c r="MU89" s="127"/>
      <c r="MV89" s="127"/>
      <c r="MW89" s="127"/>
      <c r="MX89" s="127"/>
      <c r="MY89" s="127"/>
      <c r="MZ89" s="127"/>
      <c r="NA89" s="127"/>
      <c r="NB89" s="127"/>
      <c r="NC89" s="127"/>
      <c r="ND89" s="127"/>
      <c r="NE89" s="127"/>
      <c r="NF89" s="127"/>
      <c r="NG89" s="127"/>
      <c r="NH89" s="127"/>
      <c r="NI89" s="127"/>
      <c r="NJ89" s="127"/>
      <c r="NK89" s="127"/>
      <c r="NL89" s="127"/>
      <c r="NM89" s="127"/>
      <c r="NN89" s="127"/>
      <c r="NO89" s="127"/>
      <c r="NP89" s="127"/>
      <c r="NQ89" s="127"/>
      <c r="NR89" s="127"/>
      <c r="NS89" s="127"/>
      <c r="NT89" s="127"/>
      <c r="NU89" s="127"/>
      <c r="NV89" s="127"/>
      <c r="NW89" s="127"/>
      <c r="NX89" s="127"/>
      <c r="NY89" s="127"/>
      <c r="NZ89" s="127"/>
      <c r="OA89" s="127"/>
      <c r="OB89" s="127"/>
      <c r="OC89" s="127"/>
      <c r="OD89" s="127"/>
      <c r="OE89" s="127"/>
      <c r="OF89" s="127"/>
      <c r="OG89" s="127"/>
      <c r="OH89" s="127"/>
      <c r="OI89" s="127"/>
      <c r="OJ89" s="127"/>
      <c r="OK89" s="127"/>
      <c r="OL89" s="127"/>
    </row>
    <row r="90" spans="170:402" x14ac:dyDescent="0.2">
      <c r="FN90" t="s">
        <v>26</v>
      </c>
      <c r="FO90">
        <v>68.959999999999994</v>
      </c>
      <c r="FQ90">
        <v>71.34</v>
      </c>
      <c r="FS90">
        <v>69.400000000000006</v>
      </c>
      <c r="FU90">
        <v>70.739999999999995</v>
      </c>
      <c r="ME90" s="127"/>
      <c r="MF90" s="32" t="s">
        <v>26</v>
      </c>
      <c r="MG90" s="130">
        <v>1.2593192470844405E-2</v>
      </c>
      <c r="MH90" s="130"/>
      <c r="MI90" s="130">
        <v>1.28566005744228E-2</v>
      </c>
      <c r="MJ90" s="130"/>
      <c r="MK90" s="130">
        <v>1.28566005744228E-2</v>
      </c>
      <c r="ML90" s="130"/>
      <c r="MM90" s="130">
        <v>1.2869576173571356E-2</v>
      </c>
      <c r="MN90" s="130"/>
      <c r="MO90" s="127"/>
      <c r="MP90" s="127"/>
      <c r="MQ90" s="127"/>
      <c r="MR90" s="127"/>
      <c r="MS90" s="127"/>
      <c r="MT90" s="127"/>
      <c r="MU90" s="127"/>
      <c r="MV90" s="127"/>
      <c r="MW90" s="127"/>
      <c r="MX90" s="127"/>
      <c r="MY90" s="127"/>
      <c r="MZ90" s="127"/>
      <c r="NA90" s="127"/>
      <c r="NB90" s="127"/>
      <c r="NC90" s="127"/>
      <c r="ND90" s="127"/>
      <c r="NE90" s="127"/>
      <c r="NF90" s="127"/>
      <c r="NG90" s="127"/>
      <c r="NH90" s="127"/>
      <c r="NI90" s="127"/>
      <c r="NJ90" s="127"/>
      <c r="NK90" s="127"/>
      <c r="NL90" s="127"/>
      <c r="NM90" s="127"/>
      <c r="NN90" s="127"/>
      <c r="NO90" s="127"/>
      <c r="NP90" s="127"/>
      <c r="NQ90" s="127"/>
      <c r="NR90" s="127"/>
      <c r="NS90" s="127"/>
      <c r="NT90" s="127"/>
      <c r="NU90" s="127"/>
      <c r="NV90" s="127"/>
      <c r="NW90" s="127"/>
      <c r="NX90" s="127"/>
      <c r="NY90" s="127"/>
      <c r="NZ90" s="127"/>
      <c r="OA90" s="127"/>
      <c r="OB90" s="127"/>
      <c r="OC90" s="127"/>
      <c r="OD90" s="127"/>
      <c r="OE90" s="127"/>
      <c r="OF90" s="127"/>
      <c r="OG90" s="127"/>
      <c r="OH90" s="127"/>
      <c r="OI90" s="127"/>
      <c r="OJ90" s="127"/>
      <c r="OK90" s="127"/>
      <c r="OL90" s="127"/>
    </row>
    <row r="91" spans="170:402" x14ac:dyDescent="0.2">
      <c r="FN91" t="s">
        <v>34</v>
      </c>
      <c r="FO91">
        <v>163.5</v>
      </c>
      <c r="FQ91">
        <v>160.15</v>
      </c>
      <c r="FS91">
        <v>161.19999999999999</v>
      </c>
      <c r="FU91">
        <v>167.5</v>
      </c>
      <c r="ME91" s="127"/>
      <c r="MF91" s="127" t="s">
        <v>26</v>
      </c>
      <c r="MG91" s="135">
        <v>8.6083062891409799E-3</v>
      </c>
      <c r="MH91" s="135"/>
      <c r="MI91" s="135">
        <v>8.4544571854051134E-3</v>
      </c>
      <c r="MJ91" s="135"/>
      <c r="MK91" s="135">
        <v>8.4544571854051134E-3</v>
      </c>
      <c r="ML91" s="135"/>
      <c r="MM91" s="135">
        <v>8.3318524906242572E-3</v>
      </c>
      <c r="MN91" s="135"/>
      <c r="MO91" s="127"/>
      <c r="MP91" s="127"/>
      <c r="MQ91" s="127"/>
      <c r="MR91" s="127"/>
      <c r="MS91" s="127"/>
      <c r="MT91" s="127"/>
      <c r="MU91" s="127"/>
      <c r="MV91" s="127"/>
      <c r="MW91" s="127"/>
      <c r="MX91" s="127"/>
      <c r="MY91" s="127"/>
      <c r="MZ91" s="127"/>
      <c r="NA91" s="127"/>
      <c r="NB91" s="127"/>
      <c r="NC91" s="127"/>
      <c r="ND91" s="127"/>
      <c r="NE91" s="127"/>
      <c r="NF91" s="127"/>
      <c r="NG91" s="127"/>
      <c r="NH91" s="127"/>
      <c r="NI91" s="127"/>
      <c r="NJ91" s="127"/>
      <c r="NK91" s="127"/>
      <c r="NL91" s="127"/>
      <c r="NM91" s="127"/>
      <c r="NN91" s="127"/>
      <c r="NO91" s="127"/>
      <c r="NP91" s="127"/>
      <c r="NQ91" s="127"/>
      <c r="NR91" s="127"/>
      <c r="NS91" s="127"/>
      <c r="NT91" s="127"/>
      <c r="NU91" s="127"/>
      <c r="NV91" s="127"/>
      <c r="NW91" s="127"/>
      <c r="NX91" s="127"/>
      <c r="NY91" s="127"/>
      <c r="NZ91" s="127"/>
      <c r="OA91" s="127"/>
      <c r="OB91" s="127"/>
      <c r="OC91" s="127"/>
      <c r="OD91" s="127"/>
      <c r="OE91" s="127"/>
      <c r="OF91" s="127"/>
      <c r="OG91" s="127"/>
      <c r="OH91" s="127"/>
      <c r="OI91" s="127"/>
      <c r="OJ91" s="127"/>
      <c r="OK91" s="127"/>
      <c r="OL91" s="127"/>
    </row>
    <row r="92" spans="170:402" x14ac:dyDescent="0.2">
      <c r="FN92" t="s">
        <v>34</v>
      </c>
      <c r="FO92">
        <v>4.51</v>
      </c>
      <c r="FQ92">
        <v>4.4850000000000003</v>
      </c>
      <c r="FS92">
        <v>4.4470000000000001</v>
      </c>
      <c r="FU92">
        <v>4.5090000000000003</v>
      </c>
      <c r="ME92" s="127"/>
      <c r="MF92" s="128" t="s">
        <v>26</v>
      </c>
      <c r="MG92" s="131">
        <v>3.1385421524949671E-2</v>
      </c>
      <c r="MH92" s="131">
        <f>SUM(MG85:MG92)</f>
        <v>0.1363708845100074</v>
      </c>
      <c r="MI92" s="131">
        <v>3.1224426922932473E-2</v>
      </c>
      <c r="MJ92" s="131">
        <f>SUM(MI85:MI92)</f>
        <v>0.1350053337450022</v>
      </c>
      <c r="MK92" s="131">
        <v>3.1224426922932473E-2</v>
      </c>
      <c r="ML92" s="131">
        <f>SUM(MK85:MK92)</f>
        <v>0.1350053337450022</v>
      </c>
      <c r="MM92" s="131">
        <v>3.1024014794535808E-2</v>
      </c>
      <c r="MN92" s="131">
        <f>SUM(MM85:MM92)</f>
        <v>0.134250483457593</v>
      </c>
      <c r="MO92" s="127"/>
      <c r="MP92" s="127"/>
      <c r="MQ92" s="127"/>
      <c r="MR92" s="127"/>
      <c r="MS92" s="127"/>
      <c r="MT92" s="127"/>
      <c r="MU92" s="127"/>
      <c r="MV92" s="127"/>
      <c r="MW92" s="127"/>
      <c r="MX92" s="127"/>
      <c r="MY92" s="127"/>
      <c r="MZ92" s="127"/>
      <c r="NA92" s="127"/>
      <c r="NB92" s="127"/>
      <c r="NC92" s="127"/>
      <c r="ND92" s="127"/>
      <c r="NE92" s="127"/>
      <c r="NF92" s="127"/>
      <c r="NG92" s="127"/>
      <c r="NH92" s="127"/>
      <c r="NI92" s="127"/>
      <c r="NJ92" s="127"/>
      <c r="NK92" s="127"/>
      <c r="NL92" s="127"/>
      <c r="NM92" s="127"/>
      <c r="NN92" s="127"/>
      <c r="NO92" s="127"/>
      <c r="NP92" s="127"/>
      <c r="NQ92" s="127"/>
      <c r="NR92" s="127"/>
      <c r="NS92" s="127"/>
      <c r="NT92" s="127"/>
      <c r="NU92" s="127"/>
      <c r="NV92" s="127"/>
      <c r="NW92" s="127"/>
      <c r="NX92" s="127"/>
      <c r="NY92" s="127"/>
      <c r="NZ92" s="127"/>
      <c r="OA92" s="127"/>
      <c r="OB92" s="127"/>
      <c r="OC92" s="127"/>
      <c r="OD92" s="127"/>
      <c r="OE92" s="127"/>
      <c r="OF92" s="127"/>
      <c r="OG92" s="127"/>
      <c r="OH92" s="127"/>
      <c r="OI92" s="127"/>
      <c r="OJ92" s="127"/>
      <c r="OK92" s="127"/>
      <c r="OL92" s="127"/>
    </row>
    <row r="93" spans="170:402" x14ac:dyDescent="0.2">
      <c r="FN93" t="s">
        <v>34</v>
      </c>
      <c r="FO93">
        <v>84.07</v>
      </c>
      <c r="FQ93">
        <v>84.97</v>
      </c>
      <c r="FS93">
        <v>86.47</v>
      </c>
      <c r="FU93">
        <v>87.97</v>
      </c>
      <c r="ME93" s="127"/>
      <c r="MF93" s="32" t="s">
        <v>34</v>
      </c>
      <c r="MG93" s="130">
        <v>3.7593903466079562E-2</v>
      </c>
      <c r="MH93" s="130"/>
      <c r="MI93" s="130">
        <v>3.7342319805490451E-2</v>
      </c>
      <c r="MJ93" s="130"/>
      <c r="MK93" s="130">
        <v>3.7342319805490451E-2</v>
      </c>
      <c r="ML93" s="130"/>
      <c r="MM93" s="130">
        <v>3.7616673414106766E-2</v>
      </c>
      <c r="MN93" s="130"/>
      <c r="MO93" s="127"/>
      <c r="MP93" s="127"/>
      <c r="MQ93" s="127"/>
      <c r="MR93" s="127"/>
      <c r="MS93" s="127"/>
      <c r="MT93" s="127"/>
      <c r="MU93" s="127"/>
      <c r="MV93" s="127"/>
      <c r="MW93" s="127"/>
      <c r="MX93" s="127"/>
      <c r="MY93" s="127"/>
      <c r="MZ93" s="127"/>
      <c r="NA93" s="127"/>
      <c r="NB93" s="127"/>
      <c r="NC93" s="127"/>
      <c r="ND93" s="127"/>
      <c r="NE93" s="127"/>
      <c r="NF93" s="127"/>
      <c r="NG93" s="127"/>
      <c r="NH93" s="127"/>
      <c r="NI93" s="127"/>
      <c r="NJ93" s="127"/>
      <c r="NK93" s="127"/>
      <c r="NL93" s="127"/>
      <c r="NM93" s="127"/>
      <c r="NN93" s="127"/>
      <c r="NO93" s="127"/>
      <c r="NP93" s="127"/>
      <c r="NQ93" s="127"/>
      <c r="NR93" s="127"/>
      <c r="NS93" s="127"/>
      <c r="NT93" s="127"/>
      <c r="NU93" s="127"/>
      <c r="NV93" s="127"/>
      <c r="NW93" s="127"/>
      <c r="NX93" s="127"/>
      <c r="NY93" s="127"/>
      <c r="NZ93" s="127"/>
      <c r="OA93" s="127"/>
      <c r="OB93" s="127"/>
      <c r="OC93" s="127"/>
      <c r="OD93" s="127"/>
      <c r="OE93" s="127"/>
      <c r="OF93" s="127"/>
      <c r="OG93" s="127"/>
      <c r="OH93" s="127"/>
      <c r="OI93" s="127"/>
      <c r="OJ93" s="127"/>
      <c r="OK93" s="127"/>
      <c r="OL93" s="127"/>
    </row>
    <row r="94" spans="170:402" x14ac:dyDescent="0.2">
      <c r="FN94" t="s">
        <v>22</v>
      </c>
      <c r="FO94">
        <v>99.24</v>
      </c>
      <c r="FQ94">
        <v>99.48</v>
      </c>
      <c r="FS94">
        <v>101.25</v>
      </c>
      <c r="FU94">
        <v>101.25</v>
      </c>
      <c r="ME94" s="127"/>
      <c r="MF94" s="32" t="s">
        <v>34</v>
      </c>
      <c r="MG94" s="130">
        <v>2.5678114351757098E-2</v>
      </c>
      <c r="MH94" s="130"/>
      <c r="MI94" s="130">
        <v>2.4449493665108395E-2</v>
      </c>
      <c r="MJ94" s="130"/>
      <c r="MK94" s="130">
        <v>2.4449493665108395E-2</v>
      </c>
      <c r="ML94" s="130"/>
      <c r="MM94" s="130">
        <v>2.5155305909356291E-2</v>
      </c>
      <c r="MN94" s="130"/>
      <c r="MO94" s="127"/>
      <c r="MP94" s="127"/>
      <c r="MQ94" s="127"/>
      <c r="MR94" s="127"/>
      <c r="MS94" s="127"/>
      <c r="MT94" s="127"/>
      <c r="MU94" s="127"/>
      <c r="MV94" s="127"/>
      <c r="MW94" s="127"/>
      <c r="MX94" s="127"/>
      <c r="MY94" s="127"/>
      <c r="MZ94" s="127"/>
      <c r="NA94" s="127"/>
      <c r="NB94" s="127"/>
      <c r="NC94" s="127"/>
      <c r="ND94" s="127"/>
      <c r="NE94" s="127"/>
      <c r="NF94" s="127"/>
      <c r="NG94" s="127"/>
      <c r="NH94" s="127"/>
      <c r="NI94" s="127"/>
      <c r="NJ94" s="127"/>
      <c r="NK94" s="127"/>
      <c r="NL94" s="127"/>
      <c r="NM94" s="127"/>
      <c r="NN94" s="127"/>
      <c r="NO94" s="127"/>
      <c r="NP94" s="127"/>
      <c r="NQ94" s="127"/>
      <c r="NR94" s="127"/>
      <c r="NS94" s="127"/>
      <c r="NT94" s="127"/>
      <c r="NU94" s="127"/>
      <c r="NV94" s="127"/>
      <c r="NW94" s="127"/>
      <c r="NX94" s="127"/>
      <c r="NY94" s="127"/>
      <c r="NZ94" s="127"/>
      <c r="OA94" s="127"/>
      <c r="OB94" s="127"/>
      <c r="OC94" s="127"/>
      <c r="OD94" s="127"/>
      <c r="OE94" s="127"/>
      <c r="OF94" s="127"/>
      <c r="OG94" s="127"/>
      <c r="OH94" s="127"/>
      <c r="OI94" s="127"/>
      <c r="OJ94" s="127"/>
      <c r="OK94" s="127"/>
      <c r="OL94" s="127"/>
    </row>
    <row r="95" spans="170:402" x14ac:dyDescent="0.2">
      <c r="FN95" t="s">
        <v>22</v>
      </c>
      <c r="FO95">
        <v>81.069999999999993</v>
      </c>
      <c r="FQ95">
        <v>82.47</v>
      </c>
      <c r="FS95">
        <v>83.99</v>
      </c>
      <c r="FU95">
        <v>84.12</v>
      </c>
      <c r="ME95" s="127"/>
      <c r="MF95" s="128" t="s">
        <v>34</v>
      </c>
      <c r="MG95" s="131">
        <v>9.2448734317687464E-3</v>
      </c>
      <c r="MH95" s="131">
        <f>SUM(MG93:MG95)</f>
        <v>7.2516891249605406E-2</v>
      </c>
      <c r="MI95" s="131">
        <v>8.8034118082514542E-3</v>
      </c>
      <c r="MJ95" s="131">
        <f>SUM(MI93:MI95)</f>
        <v>7.0595225278850302E-2</v>
      </c>
      <c r="MK95" s="131">
        <v>8.8034118082514542E-3</v>
      </c>
      <c r="ML95" s="131">
        <f>SUM(MK93:MK95)</f>
        <v>7.0595225278850302E-2</v>
      </c>
      <c r="MM95" s="131">
        <v>8.8384087666944795E-3</v>
      </c>
      <c r="MN95" s="131">
        <f>SUM(MM93:MM95)</f>
        <v>7.1610388090157531E-2</v>
      </c>
      <c r="MO95" s="127"/>
      <c r="MP95" s="127"/>
      <c r="MQ95" s="127"/>
      <c r="MR95" s="127"/>
      <c r="MS95" s="127"/>
      <c r="MT95" s="127"/>
      <c r="MU95" s="127"/>
      <c r="MV95" s="127"/>
      <c r="MW95" s="127"/>
      <c r="MX95" s="127"/>
      <c r="MY95" s="127"/>
      <c r="MZ95" s="127"/>
      <c r="NA95" s="127"/>
      <c r="NB95" s="127"/>
      <c r="NC95" s="127"/>
      <c r="ND95" s="127"/>
      <c r="NE95" s="127"/>
      <c r="NF95" s="127"/>
      <c r="NG95" s="127"/>
      <c r="NH95" s="127"/>
      <c r="NI95" s="127"/>
      <c r="NJ95" s="127"/>
      <c r="NK95" s="127"/>
      <c r="NL95" s="127"/>
      <c r="NM95" s="127"/>
      <c r="NN95" s="127"/>
      <c r="NO95" s="127"/>
      <c r="NP95" s="127"/>
      <c r="NQ95" s="127"/>
      <c r="NR95" s="127"/>
      <c r="NS95" s="127"/>
      <c r="NT95" s="127"/>
      <c r="NU95" s="127"/>
      <c r="NV95" s="127"/>
      <c r="NW95" s="127"/>
      <c r="NX95" s="127"/>
      <c r="NY95" s="127"/>
      <c r="NZ95" s="127"/>
      <c r="OA95" s="127"/>
      <c r="OB95" s="127"/>
      <c r="OC95" s="127"/>
      <c r="OD95" s="127"/>
      <c r="OE95" s="127"/>
      <c r="OF95" s="127"/>
      <c r="OG95" s="127"/>
      <c r="OH95" s="127"/>
      <c r="OI95" s="127"/>
      <c r="OJ95" s="127"/>
      <c r="OK95" s="127"/>
      <c r="OL95" s="127"/>
    </row>
    <row r="96" spans="170:402" x14ac:dyDescent="0.2">
      <c r="FN96" t="s">
        <v>22</v>
      </c>
      <c r="FO96">
        <v>27.32</v>
      </c>
      <c r="FQ96">
        <v>27.57</v>
      </c>
      <c r="FS96">
        <v>27.6</v>
      </c>
      <c r="FU96">
        <v>27.44</v>
      </c>
      <c r="ME96" s="127"/>
      <c r="MF96" s="32" t="s">
        <v>22</v>
      </c>
      <c r="MG96" s="130">
        <v>8.362819731407586E-3</v>
      </c>
      <c r="MH96" s="130"/>
      <c r="MI96" s="130">
        <v>8.161746362245384E-3</v>
      </c>
      <c r="MJ96" s="130"/>
      <c r="MK96" s="130">
        <v>8.161746362245384E-3</v>
      </c>
      <c r="ML96" s="130"/>
      <c r="MM96" s="130">
        <v>8.0346706436174378E-3</v>
      </c>
      <c r="MN96" s="130"/>
      <c r="MO96" s="127"/>
      <c r="MP96" s="127"/>
      <c r="MQ96" s="127"/>
      <c r="MR96" s="127"/>
      <c r="MS96" s="127"/>
      <c r="MT96" s="127"/>
      <c r="MU96" s="127"/>
      <c r="MV96" s="127"/>
      <c r="MW96" s="127"/>
      <c r="MX96" s="127"/>
      <c r="MY96" s="127"/>
      <c r="MZ96" s="127"/>
      <c r="NA96" s="127"/>
      <c r="NB96" s="127"/>
      <c r="NC96" s="127"/>
      <c r="ND96" s="127"/>
      <c r="NE96" s="127"/>
      <c r="NF96" s="127"/>
      <c r="NG96" s="127"/>
      <c r="NH96" s="127"/>
      <c r="NI96" s="127"/>
      <c r="NJ96" s="127"/>
      <c r="NK96" s="127"/>
      <c r="NL96" s="127"/>
      <c r="NM96" s="127"/>
      <c r="NN96" s="127"/>
      <c r="NO96" s="127"/>
      <c r="NP96" s="127"/>
      <c r="NQ96" s="127"/>
      <c r="NR96" s="127"/>
      <c r="NS96" s="127"/>
      <c r="NT96" s="127"/>
      <c r="NU96" s="127"/>
      <c r="NV96" s="127"/>
      <c r="NW96" s="127"/>
      <c r="NX96" s="127"/>
      <c r="NY96" s="127"/>
      <c r="NZ96" s="127"/>
      <c r="OA96" s="127"/>
      <c r="OB96" s="127"/>
      <c r="OC96" s="127"/>
      <c r="OD96" s="127"/>
      <c r="OE96" s="127"/>
      <c r="OF96" s="127"/>
      <c r="OG96" s="127"/>
      <c r="OH96" s="127"/>
      <c r="OI96" s="127"/>
      <c r="OJ96" s="127"/>
      <c r="OK96" s="127"/>
      <c r="OL96" s="127"/>
    </row>
    <row r="97" spans="170:402" x14ac:dyDescent="0.2">
      <c r="FN97" t="s">
        <v>159</v>
      </c>
      <c r="FO97">
        <v>185.75</v>
      </c>
      <c r="FQ97">
        <v>185.65</v>
      </c>
      <c r="FS97">
        <v>190</v>
      </c>
      <c r="FU97">
        <v>190.85</v>
      </c>
      <c r="ME97" s="127"/>
      <c r="MF97" s="127" t="s">
        <v>22</v>
      </c>
      <c r="MG97" s="135">
        <v>1.5478983918821198E-2</v>
      </c>
      <c r="MH97" s="135"/>
      <c r="MI97" s="135">
        <v>1.5251416658422537E-2</v>
      </c>
      <c r="MJ97" s="135"/>
      <c r="MK97" s="135">
        <v>1.5251416658422537E-2</v>
      </c>
      <c r="ML97" s="135"/>
      <c r="MM97" s="135">
        <v>1.5102911725859581E-2</v>
      </c>
      <c r="MN97" s="135"/>
      <c r="MO97" s="127"/>
      <c r="MP97" s="127"/>
      <c r="MQ97" s="127"/>
      <c r="MR97" s="127"/>
      <c r="MS97" s="127"/>
      <c r="MT97" s="127"/>
      <c r="MU97" s="127"/>
      <c r="MV97" s="127"/>
      <c r="MW97" s="127"/>
      <c r="MX97" s="127"/>
      <c r="MY97" s="127"/>
      <c r="MZ97" s="127"/>
      <c r="NA97" s="127"/>
      <c r="NB97" s="127"/>
      <c r="NC97" s="127"/>
      <c r="ND97" s="127"/>
      <c r="NE97" s="127"/>
      <c r="NF97" s="127"/>
      <c r="NG97" s="127"/>
      <c r="NH97" s="127"/>
      <c r="NI97" s="127"/>
      <c r="NJ97" s="127"/>
      <c r="NK97" s="127"/>
      <c r="NL97" s="127"/>
      <c r="NM97" s="127"/>
      <c r="NN97" s="127"/>
      <c r="NO97" s="127"/>
      <c r="NP97" s="127"/>
      <c r="NQ97" s="127"/>
      <c r="NR97" s="127"/>
      <c r="NS97" s="127"/>
      <c r="NT97" s="127"/>
      <c r="NU97" s="127"/>
      <c r="NV97" s="127"/>
      <c r="NW97" s="127"/>
      <c r="NX97" s="127"/>
      <c r="NY97" s="127"/>
      <c r="NZ97" s="127"/>
      <c r="OA97" s="127"/>
      <c r="OB97" s="127"/>
      <c r="OC97" s="127"/>
      <c r="OD97" s="127"/>
      <c r="OE97" s="127"/>
      <c r="OF97" s="127"/>
      <c r="OG97" s="127"/>
      <c r="OH97" s="127"/>
      <c r="OI97" s="127"/>
      <c r="OJ97" s="127"/>
      <c r="OK97" s="127"/>
      <c r="OL97" s="127"/>
    </row>
    <row r="98" spans="170:402" x14ac:dyDescent="0.2">
      <c r="FN98" t="s">
        <v>75</v>
      </c>
      <c r="FO98">
        <v>12.95</v>
      </c>
      <c r="FQ98">
        <v>13.25</v>
      </c>
      <c r="FS98">
        <v>13.45</v>
      </c>
      <c r="FU98">
        <v>13.95</v>
      </c>
      <c r="ME98" s="127"/>
      <c r="MF98" s="128" t="s">
        <v>22</v>
      </c>
      <c r="MG98" s="131">
        <v>2.7103738822860584E-2</v>
      </c>
      <c r="MH98" s="131">
        <f>SUM(MG96:MG98)</f>
        <v>5.094554247308937E-2</v>
      </c>
      <c r="MI98" s="131">
        <v>2.7117901099000086E-2</v>
      </c>
      <c r="MJ98" s="131">
        <f>SUM(MI96:MI98)</f>
        <v>5.0531064119668005E-2</v>
      </c>
      <c r="MK98" s="131">
        <v>2.7117901099000086E-2</v>
      </c>
      <c r="ML98" s="131">
        <f>SUM(MK96:MK98)</f>
        <v>5.0531064119668005E-2</v>
      </c>
      <c r="MM98" s="131">
        <v>2.6892904823525542E-2</v>
      </c>
      <c r="MN98" s="131">
        <f>SUM(MM96:MM98)</f>
        <v>5.0030487193002557E-2</v>
      </c>
      <c r="MO98" s="127"/>
      <c r="MP98" s="127"/>
      <c r="MQ98" s="127"/>
      <c r="MR98" s="127"/>
      <c r="MS98" s="127"/>
      <c r="MT98" s="127"/>
      <c r="MU98" s="127"/>
      <c r="MV98" s="127"/>
      <c r="MW98" s="127"/>
      <c r="MX98" s="127"/>
      <c r="MY98" s="127"/>
      <c r="MZ98" s="127"/>
      <c r="NA98" s="127"/>
      <c r="NB98" s="127"/>
      <c r="NC98" s="127"/>
      <c r="ND98" s="127"/>
      <c r="NE98" s="127"/>
      <c r="NF98" s="127"/>
      <c r="NG98" s="127"/>
      <c r="NH98" s="127"/>
      <c r="NI98" s="127"/>
      <c r="NJ98" s="127"/>
      <c r="NK98" s="127"/>
      <c r="NL98" s="127"/>
      <c r="NM98" s="127"/>
      <c r="NN98" s="127"/>
      <c r="NO98" s="127"/>
      <c r="NP98" s="127"/>
      <c r="NQ98" s="127"/>
      <c r="NR98" s="127"/>
      <c r="NS98" s="127"/>
      <c r="NT98" s="127"/>
      <c r="NU98" s="127"/>
      <c r="NV98" s="127"/>
      <c r="NW98" s="127"/>
      <c r="NX98" s="127"/>
      <c r="NY98" s="127"/>
      <c r="NZ98" s="127"/>
      <c r="OA98" s="127"/>
      <c r="OB98" s="127"/>
      <c r="OC98" s="127"/>
      <c r="OD98" s="127"/>
      <c r="OE98" s="127"/>
      <c r="OF98" s="127"/>
      <c r="OG98" s="127"/>
      <c r="OH98" s="127"/>
      <c r="OI98" s="127"/>
      <c r="OJ98" s="127"/>
      <c r="OK98" s="127"/>
      <c r="OL98" s="127"/>
    </row>
    <row r="99" spans="170:402" x14ac:dyDescent="0.2">
      <c r="FN99" t="s">
        <v>75</v>
      </c>
      <c r="FO99">
        <v>13.555</v>
      </c>
      <c r="FQ99">
        <v>13.785</v>
      </c>
      <c r="FS99">
        <v>13.97</v>
      </c>
      <c r="FU99">
        <v>14.16</v>
      </c>
      <c r="ME99" s="127"/>
      <c r="MF99" s="129" t="s">
        <v>159</v>
      </c>
      <c r="MG99" s="136">
        <v>6.7516067152189538E-3</v>
      </c>
      <c r="MH99" s="136">
        <f>MG99</f>
        <v>6.7516067152189538E-3</v>
      </c>
      <c r="MI99" s="136">
        <v>6.6694708005203586E-3</v>
      </c>
      <c r="MJ99" s="136">
        <f>MI99</f>
        <v>6.6694708005203586E-3</v>
      </c>
      <c r="MK99" s="136">
        <v>6.6694708005203586E-3</v>
      </c>
      <c r="ML99" s="136">
        <f>MK99</f>
        <v>6.6694708005203586E-3</v>
      </c>
      <c r="MM99" s="136">
        <v>6.6334566974761873E-3</v>
      </c>
      <c r="MN99" s="136">
        <f>MM99</f>
        <v>6.6334566974761873E-3</v>
      </c>
      <c r="MO99" s="127"/>
      <c r="MP99" s="127"/>
      <c r="MQ99" s="127"/>
      <c r="MR99" s="127"/>
      <c r="MS99" s="127"/>
      <c r="MT99" s="127"/>
      <c r="MU99" s="127"/>
      <c r="MV99" s="127"/>
      <c r="MW99" s="127"/>
      <c r="MX99" s="127"/>
      <c r="MY99" s="127"/>
      <c r="MZ99" s="127"/>
      <c r="NA99" s="127"/>
      <c r="NB99" s="127"/>
      <c r="NC99" s="127"/>
      <c r="ND99" s="127"/>
      <c r="NE99" s="127"/>
      <c r="NF99" s="127"/>
      <c r="NG99" s="127"/>
      <c r="NH99" s="127"/>
      <c r="NI99" s="127"/>
      <c r="NJ99" s="127"/>
      <c r="NK99" s="127"/>
      <c r="NL99" s="127"/>
      <c r="NM99" s="127"/>
      <c r="NN99" s="127"/>
      <c r="NO99" s="127"/>
      <c r="NP99" s="127"/>
      <c r="NQ99" s="127"/>
      <c r="NR99" s="127"/>
      <c r="NS99" s="127"/>
      <c r="NT99" s="127"/>
      <c r="NU99" s="127"/>
      <c r="NV99" s="127"/>
      <c r="NW99" s="127"/>
      <c r="NX99" s="127"/>
      <c r="NY99" s="127"/>
      <c r="NZ99" s="127"/>
      <c r="OA99" s="127"/>
      <c r="OB99" s="127"/>
      <c r="OC99" s="127"/>
      <c r="OD99" s="127"/>
      <c r="OE99" s="127"/>
      <c r="OF99" s="127"/>
      <c r="OG99" s="127"/>
      <c r="OH99" s="127"/>
      <c r="OI99" s="127"/>
      <c r="OJ99" s="127"/>
      <c r="OK99" s="127"/>
      <c r="OL99" s="127"/>
    </row>
    <row r="100" spans="170:402" x14ac:dyDescent="0.2">
      <c r="FN100" t="s">
        <v>75</v>
      </c>
      <c r="FO100">
        <v>7.7869999999999999</v>
      </c>
      <c r="FQ100">
        <v>8.0280000000000005</v>
      </c>
      <c r="FS100">
        <v>8.14</v>
      </c>
      <c r="FU100">
        <v>8.16</v>
      </c>
      <c r="ME100" s="127"/>
      <c r="MF100" s="32" t="s">
        <v>75</v>
      </c>
      <c r="MG100" s="130">
        <v>1.4716878327497825E-2</v>
      </c>
      <c r="MH100" s="130"/>
      <c r="MI100" s="130">
        <v>1.4856940705149502E-2</v>
      </c>
      <c r="MJ100" s="130"/>
      <c r="MK100" s="130">
        <v>1.4856940705149502E-2</v>
      </c>
      <c r="ML100" s="130"/>
      <c r="MM100" s="130">
        <v>1.4747048329568517E-2</v>
      </c>
      <c r="MN100" s="130"/>
      <c r="MO100" s="127"/>
      <c r="MP100" s="127"/>
      <c r="MQ100" s="127"/>
      <c r="MR100" s="127"/>
      <c r="MS100" s="127"/>
      <c r="MT100" s="127"/>
      <c r="MU100" s="127"/>
      <c r="MV100" s="127"/>
      <c r="MW100" s="127"/>
      <c r="MX100" s="127"/>
      <c r="MY100" s="127"/>
      <c r="MZ100" s="127"/>
      <c r="NA100" s="127"/>
      <c r="NB100" s="127"/>
      <c r="NC100" s="127"/>
      <c r="ND100" s="127"/>
      <c r="NE100" s="127"/>
      <c r="NF100" s="127"/>
      <c r="NG100" s="127"/>
      <c r="NH100" s="127"/>
      <c r="NI100" s="127"/>
      <c r="NJ100" s="127"/>
      <c r="NK100" s="127"/>
      <c r="NL100" s="127"/>
      <c r="NM100" s="127"/>
      <c r="NN100" s="127"/>
      <c r="NO100" s="127"/>
      <c r="NP100" s="127"/>
      <c r="NQ100" s="127"/>
      <c r="NR100" s="127"/>
      <c r="NS100" s="127"/>
      <c r="NT100" s="127"/>
      <c r="NU100" s="127"/>
      <c r="NV100" s="127"/>
      <c r="NW100" s="127"/>
      <c r="NX100" s="127"/>
      <c r="NY100" s="127"/>
      <c r="NZ100" s="127"/>
      <c r="OA100" s="127"/>
      <c r="OB100" s="127"/>
      <c r="OC100" s="127"/>
      <c r="OD100" s="127"/>
      <c r="OE100" s="127"/>
      <c r="OF100" s="127"/>
      <c r="OG100" s="127"/>
      <c r="OH100" s="127"/>
      <c r="OI100" s="127"/>
      <c r="OJ100" s="127"/>
      <c r="OK100" s="127"/>
      <c r="OL100" s="127"/>
    </row>
    <row r="101" spans="170:402" x14ac:dyDescent="0.2">
      <c r="FN101" t="s">
        <v>82</v>
      </c>
      <c r="FO101">
        <v>4.851</v>
      </c>
      <c r="FQ101">
        <v>4.97</v>
      </c>
      <c r="FS101">
        <v>5.0460000000000003</v>
      </c>
      <c r="FU101">
        <v>5.1139999999999999</v>
      </c>
      <c r="ME101" s="127"/>
      <c r="MF101" s="32" t="s">
        <v>75</v>
      </c>
      <c r="MG101" s="130">
        <v>2.2444483570287981E-2</v>
      </c>
      <c r="MH101" s="130"/>
      <c r="MI101" s="130">
        <v>2.2512389468763595E-2</v>
      </c>
      <c r="MJ101" s="130"/>
      <c r="MK101" s="130">
        <v>2.2512389468763595E-2</v>
      </c>
      <c r="ML101" s="130"/>
      <c r="MM101" s="130">
        <v>2.3119768247984208E-2</v>
      </c>
      <c r="MN101" s="130"/>
      <c r="MO101" s="127"/>
      <c r="MP101" s="127"/>
      <c r="MQ101" s="127"/>
      <c r="MR101" s="127"/>
      <c r="MS101" s="127"/>
      <c r="MT101" s="127"/>
      <c r="MU101" s="127"/>
      <c r="MV101" s="127"/>
      <c r="MW101" s="127"/>
      <c r="MX101" s="127"/>
      <c r="MY101" s="127"/>
      <c r="MZ101" s="127"/>
      <c r="NA101" s="127"/>
      <c r="NB101" s="127"/>
      <c r="NC101" s="127"/>
      <c r="ND101" s="127"/>
      <c r="NE101" s="127"/>
      <c r="NF101" s="127"/>
      <c r="NG101" s="127"/>
      <c r="NH101" s="127"/>
      <c r="NI101" s="127"/>
      <c r="NJ101" s="127"/>
      <c r="NK101" s="127"/>
      <c r="NL101" s="127"/>
      <c r="NM101" s="127"/>
      <c r="NN101" s="127"/>
      <c r="NO101" s="127"/>
      <c r="NP101" s="127"/>
      <c r="NQ101" s="127"/>
      <c r="NR101" s="127"/>
      <c r="NS101" s="127"/>
      <c r="NT101" s="127"/>
      <c r="NU101" s="127"/>
      <c r="NV101" s="127"/>
      <c r="NW101" s="127"/>
      <c r="NX101" s="127"/>
      <c r="NY101" s="127"/>
      <c r="NZ101" s="127"/>
      <c r="OA101" s="127"/>
      <c r="OB101" s="127"/>
      <c r="OC101" s="127"/>
      <c r="OD101" s="127"/>
      <c r="OE101" s="127"/>
      <c r="OF101" s="127"/>
      <c r="OG101" s="127"/>
      <c r="OH101" s="127"/>
      <c r="OI101" s="127"/>
      <c r="OJ101" s="127"/>
      <c r="OK101" s="127"/>
      <c r="OL101" s="127"/>
    </row>
    <row r="102" spans="170:402" x14ac:dyDescent="0.2">
      <c r="FN102" t="s">
        <v>82</v>
      </c>
      <c r="FO102">
        <v>13.255000000000001</v>
      </c>
      <c r="FQ102">
        <v>13.555</v>
      </c>
      <c r="FS102">
        <v>14.05</v>
      </c>
      <c r="FU102">
        <v>13.975</v>
      </c>
      <c r="ME102" s="127"/>
      <c r="MF102" s="128" t="s">
        <v>75</v>
      </c>
      <c r="MG102" s="131">
        <v>1.3124726568069246E-2</v>
      </c>
      <c r="MH102" s="131">
        <f>SUM(MG100:MG102)</f>
        <v>5.0286088465855056E-2</v>
      </c>
      <c r="MI102" s="131">
        <v>1.3063110757562281E-2</v>
      </c>
      <c r="MJ102" s="131">
        <f>SUM(MI100:MI102)</f>
        <v>5.0432440931475378E-2</v>
      </c>
      <c r="MK102" s="131">
        <v>1.3063110757562281E-2</v>
      </c>
      <c r="ML102" s="131">
        <f>SUM(MK100:MK102)</f>
        <v>5.0432440931475378E-2</v>
      </c>
      <c r="MM102" s="131">
        <v>1.3110625615643141E-2</v>
      </c>
      <c r="MN102" s="131">
        <f>SUM(MM100:MM102)</f>
        <v>5.0977442193195867E-2</v>
      </c>
      <c r="MO102" s="127"/>
      <c r="MP102" s="127"/>
      <c r="MQ102" s="127"/>
      <c r="MR102" s="127"/>
      <c r="MS102" s="127"/>
      <c r="MT102" s="127"/>
      <c r="MU102" s="127"/>
      <c r="MV102" s="127"/>
      <c r="MW102" s="127"/>
      <c r="MX102" s="127"/>
      <c r="MY102" s="127"/>
      <c r="MZ102" s="127"/>
      <c r="NA102" s="127"/>
      <c r="NB102" s="127"/>
      <c r="NC102" s="127"/>
      <c r="ND102" s="127"/>
      <c r="NE102" s="127"/>
      <c r="NF102" s="127"/>
      <c r="NG102" s="127"/>
      <c r="NH102" s="127"/>
      <c r="NI102" s="127"/>
      <c r="NJ102" s="127"/>
      <c r="NK102" s="127"/>
      <c r="NL102" s="127"/>
      <c r="NM102" s="127"/>
      <c r="NN102" s="127"/>
      <c r="NO102" s="127"/>
      <c r="NP102" s="127"/>
      <c r="NQ102" s="127"/>
      <c r="NR102" s="127"/>
      <c r="NS102" s="127"/>
      <c r="NT102" s="127"/>
      <c r="NU102" s="127"/>
      <c r="NV102" s="127"/>
      <c r="NW102" s="127"/>
      <c r="NX102" s="127"/>
      <c r="NY102" s="127"/>
      <c r="NZ102" s="127"/>
      <c r="OA102" s="127"/>
      <c r="OB102" s="127"/>
      <c r="OC102" s="127"/>
      <c r="OD102" s="127"/>
      <c r="OE102" s="127"/>
      <c r="OF102" s="127"/>
      <c r="OG102" s="127"/>
      <c r="OH102" s="127"/>
      <c r="OI102" s="127"/>
      <c r="OJ102" s="127"/>
      <c r="OK102" s="127"/>
      <c r="OL102" s="127"/>
    </row>
    <row r="103" spans="170:402" x14ac:dyDescent="0.2">
      <c r="FN103" t="s">
        <v>82</v>
      </c>
      <c r="FO103">
        <v>8.8640000000000008</v>
      </c>
      <c r="FQ103">
        <v>9.02</v>
      </c>
      <c r="FS103">
        <v>9.0190000000000001</v>
      </c>
      <c r="FU103">
        <v>8.99</v>
      </c>
      <c r="ME103" s="127"/>
      <c r="MF103" s="32" t="s">
        <v>82</v>
      </c>
      <c r="MG103" s="130">
        <v>1.3508277465871365E-2</v>
      </c>
      <c r="MH103" s="130"/>
      <c r="MI103" s="130">
        <v>1.3602224330736904E-2</v>
      </c>
      <c r="MJ103" s="130"/>
      <c r="MK103" s="130">
        <v>1.3602224330736904E-2</v>
      </c>
      <c r="ML103" s="130"/>
      <c r="MM103" s="130">
        <v>1.4015329018754774E-2</v>
      </c>
      <c r="MN103" s="130"/>
      <c r="MO103" s="127"/>
      <c r="MP103" s="127"/>
      <c r="MQ103" s="127"/>
      <c r="MR103" s="127"/>
      <c r="MS103" s="127"/>
      <c r="MT103" s="127"/>
      <c r="MU103" s="127"/>
      <c r="MV103" s="127"/>
      <c r="MW103" s="127"/>
      <c r="MX103" s="127"/>
      <c r="MY103" s="127"/>
      <c r="MZ103" s="127"/>
      <c r="NA103" s="127"/>
      <c r="NB103" s="127"/>
      <c r="NC103" s="127"/>
      <c r="ND103" s="127"/>
      <c r="NE103" s="127"/>
      <c r="NF103" s="127"/>
      <c r="NG103" s="127"/>
      <c r="NH103" s="127"/>
      <c r="NI103" s="127"/>
      <c r="NJ103" s="127"/>
      <c r="NK103" s="127"/>
      <c r="NL103" s="127"/>
      <c r="NM103" s="127"/>
      <c r="NN103" s="127"/>
      <c r="NO103" s="127"/>
      <c r="NP103" s="127"/>
      <c r="NQ103" s="127"/>
      <c r="NR103" s="127"/>
      <c r="NS103" s="127"/>
      <c r="NT103" s="127"/>
      <c r="NU103" s="127"/>
      <c r="NV103" s="127"/>
      <c r="NW103" s="127"/>
      <c r="NX103" s="127"/>
      <c r="NY103" s="127"/>
      <c r="NZ103" s="127"/>
      <c r="OA103" s="127"/>
      <c r="OB103" s="127"/>
      <c r="OC103" s="127"/>
      <c r="OD103" s="127"/>
      <c r="OE103" s="127"/>
      <c r="OF103" s="127"/>
      <c r="OG103" s="127"/>
      <c r="OH103" s="127"/>
      <c r="OI103" s="127"/>
      <c r="OJ103" s="127"/>
      <c r="OK103" s="127"/>
      <c r="OL103" s="127"/>
    </row>
    <row r="104" spans="170:402" x14ac:dyDescent="0.2">
      <c r="FN104" t="s">
        <v>82</v>
      </c>
      <c r="FO104">
        <v>5.7640000000000002</v>
      </c>
      <c r="FQ104">
        <v>5.9719999999999995</v>
      </c>
      <c r="FS104">
        <v>6.01</v>
      </c>
      <c r="FU104">
        <v>6.2539999999999996</v>
      </c>
      <c r="ME104" s="127"/>
      <c r="MF104" s="127" t="s">
        <v>82</v>
      </c>
      <c r="MG104" s="135">
        <v>1.795189206586675E-2</v>
      </c>
      <c r="MH104" s="135"/>
      <c r="MI104" s="135">
        <v>1.8033734042812298E-2</v>
      </c>
      <c r="MJ104" s="135"/>
      <c r="MK104" s="135">
        <v>1.8033734042812298E-2</v>
      </c>
      <c r="ML104" s="135"/>
      <c r="MM104" s="135">
        <v>1.8097104643277042E-2</v>
      </c>
      <c r="MN104" s="135"/>
      <c r="MO104" s="127"/>
      <c r="MP104" s="127"/>
      <c r="MQ104" s="127"/>
      <c r="MR104" s="127"/>
      <c r="MS104" s="127"/>
      <c r="MT104" s="127"/>
      <c r="MU104" s="127"/>
      <c r="MV104" s="127"/>
      <c r="MW104" s="127"/>
      <c r="MX104" s="127"/>
      <c r="MY104" s="127"/>
      <c r="MZ104" s="127"/>
      <c r="NA104" s="127"/>
      <c r="NB104" s="127"/>
      <c r="NC104" s="127"/>
      <c r="ND104" s="127"/>
      <c r="NE104" s="127"/>
      <c r="NF104" s="127"/>
      <c r="NG104" s="127"/>
      <c r="NH104" s="127"/>
      <c r="NI104" s="127"/>
      <c r="NJ104" s="127"/>
      <c r="NK104" s="127"/>
      <c r="NL104" s="127"/>
      <c r="NM104" s="127"/>
      <c r="NN104" s="127"/>
      <c r="NO104" s="127"/>
      <c r="NP104" s="127"/>
      <c r="NQ104" s="127"/>
      <c r="NR104" s="127"/>
      <c r="NS104" s="127"/>
      <c r="NT104" s="127"/>
      <c r="NU104" s="127"/>
      <c r="NV104" s="127"/>
      <c r="NW104" s="127"/>
      <c r="NX104" s="127"/>
      <c r="NY104" s="127"/>
      <c r="NZ104" s="127"/>
      <c r="OA104" s="127"/>
      <c r="OB104" s="127"/>
      <c r="OC104" s="127"/>
      <c r="OD104" s="127"/>
      <c r="OE104" s="127"/>
      <c r="OF104" s="127"/>
      <c r="OG104" s="127"/>
      <c r="OH104" s="127"/>
      <c r="OI104" s="127"/>
      <c r="OJ104" s="127"/>
      <c r="OK104" s="127"/>
      <c r="OL104" s="127"/>
    </row>
    <row r="105" spans="170:402" x14ac:dyDescent="0.2">
      <c r="ME105" s="127"/>
      <c r="MF105" s="127" t="s">
        <v>82</v>
      </c>
      <c r="MG105" s="135">
        <v>1.1749768917643818E-2</v>
      </c>
      <c r="MH105" s="135"/>
      <c r="MI105" s="135">
        <v>1.2027777294592076E-2</v>
      </c>
      <c r="MJ105" s="135"/>
      <c r="MK105" s="135">
        <v>1.2027777294592076E-2</v>
      </c>
      <c r="ML105" s="135"/>
      <c r="MM105" s="135">
        <v>1.1845975499186961E-2</v>
      </c>
      <c r="MN105" s="135"/>
      <c r="MO105" s="127"/>
      <c r="MP105" s="127"/>
      <c r="MQ105" s="127"/>
      <c r="MR105" s="127"/>
      <c r="MS105" s="127"/>
      <c r="MT105" s="127"/>
      <c r="MU105" s="127"/>
      <c r="MV105" s="127"/>
      <c r="MW105" s="127"/>
      <c r="MX105" s="127"/>
      <c r="MY105" s="127"/>
      <c r="MZ105" s="127"/>
      <c r="NA105" s="127"/>
      <c r="NB105" s="127"/>
      <c r="NC105" s="127"/>
      <c r="ND105" s="127"/>
      <c r="NE105" s="127"/>
      <c r="NF105" s="127"/>
      <c r="NG105" s="127"/>
      <c r="NH105" s="127"/>
      <c r="NI105" s="127"/>
      <c r="NJ105" s="127"/>
      <c r="NK105" s="127"/>
      <c r="NL105" s="127"/>
      <c r="NM105" s="127"/>
      <c r="NN105" s="127"/>
      <c r="NO105" s="127"/>
      <c r="NP105" s="127"/>
      <c r="NQ105" s="127"/>
      <c r="NR105" s="127"/>
      <c r="NS105" s="127"/>
      <c r="NT105" s="127"/>
      <c r="NU105" s="127"/>
      <c r="NV105" s="127"/>
      <c r="NW105" s="127"/>
      <c r="NX105" s="127"/>
      <c r="NY105" s="127"/>
      <c r="NZ105" s="127"/>
      <c r="OA105" s="127"/>
      <c r="OB105" s="127"/>
      <c r="OC105" s="127"/>
      <c r="OD105" s="127"/>
      <c r="OE105" s="127"/>
      <c r="OF105" s="127"/>
      <c r="OG105" s="127"/>
      <c r="OH105" s="127"/>
      <c r="OI105" s="127"/>
      <c r="OJ105" s="127"/>
      <c r="OK105" s="127"/>
      <c r="OL105" s="127"/>
    </row>
    <row r="106" spans="170:402" x14ac:dyDescent="0.2">
      <c r="ME106" s="127"/>
      <c r="MF106" s="128" t="s">
        <v>82</v>
      </c>
      <c r="MG106" s="131">
        <v>7.1018112159885781E-3</v>
      </c>
      <c r="MH106" s="131">
        <f>SUM(MG103:MG106)</f>
        <v>5.0311749665370512E-2</v>
      </c>
      <c r="MI106" s="131">
        <v>6.9784219186422173E-3</v>
      </c>
      <c r="MJ106" s="131">
        <f>SUM(MI103:MI106)</f>
        <v>5.0642157586783497E-2</v>
      </c>
      <c r="MK106" s="131">
        <v>6.9784219186422173E-3</v>
      </c>
      <c r="ML106" s="131">
        <f>SUM(MK103:MK106)</f>
        <v>5.0642157586783497E-2</v>
      </c>
      <c r="MM106" s="131">
        <v>6.8876090494074949E-3</v>
      </c>
      <c r="MN106" s="131">
        <f>SUM(MM103:MM106)</f>
        <v>5.0846018210626273E-2</v>
      </c>
      <c r="MO106" s="127"/>
      <c r="MP106" s="127"/>
      <c r="MQ106" s="127"/>
      <c r="MR106" s="127"/>
      <c r="MS106" s="127"/>
      <c r="MT106" s="127"/>
      <c r="MU106" s="127"/>
      <c r="MV106" s="127"/>
      <c r="MW106" s="127"/>
      <c r="MX106" s="127"/>
      <c r="MY106" s="127"/>
      <c r="MZ106" s="127"/>
      <c r="NA106" s="127"/>
      <c r="NB106" s="127"/>
      <c r="NC106" s="127"/>
      <c r="ND106" s="127"/>
      <c r="NE106" s="127"/>
      <c r="NF106" s="127"/>
      <c r="NG106" s="127"/>
      <c r="NH106" s="127"/>
      <c r="NI106" s="127"/>
      <c r="NJ106" s="127"/>
      <c r="NK106" s="127"/>
      <c r="NL106" s="127"/>
      <c r="NM106" s="127"/>
      <c r="NN106" s="127"/>
      <c r="NO106" s="127"/>
      <c r="NP106" s="127"/>
      <c r="NQ106" s="127"/>
      <c r="NR106" s="127"/>
      <c r="NS106" s="127"/>
      <c r="NT106" s="127"/>
      <c r="NU106" s="127"/>
      <c r="NV106" s="127"/>
      <c r="NW106" s="127"/>
      <c r="NX106" s="127"/>
      <c r="NY106" s="127"/>
      <c r="NZ106" s="127"/>
      <c r="OA106" s="127"/>
      <c r="OB106" s="127"/>
      <c r="OC106" s="127"/>
      <c r="OD106" s="127"/>
      <c r="OE106" s="127"/>
      <c r="OF106" s="127"/>
      <c r="OG106" s="127"/>
      <c r="OH106" s="127"/>
      <c r="OI106" s="127"/>
      <c r="OJ106" s="127"/>
      <c r="OK106" s="127"/>
      <c r="OL106" s="127"/>
    </row>
    <row r="107" spans="170:402" x14ac:dyDescent="0.2">
      <c r="ME107" s="127"/>
      <c r="MF107" s="127"/>
      <c r="MG107" s="127"/>
      <c r="MH107" s="127"/>
      <c r="MI107" s="127"/>
      <c r="MJ107" s="127"/>
      <c r="MK107" s="127"/>
      <c r="ML107" s="127"/>
      <c r="MM107" s="127"/>
      <c r="MN107" s="127"/>
      <c r="MO107" s="127"/>
      <c r="MP107" s="127"/>
      <c r="MQ107" s="127"/>
      <c r="MR107" s="127"/>
      <c r="MS107" s="127"/>
      <c r="MT107" s="127"/>
      <c r="MU107" s="127"/>
      <c r="MV107" s="127"/>
      <c r="MW107" s="127"/>
      <c r="MX107" s="127"/>
      <c r="MY107" s="127"/>
      <c r="MZ107" s="127"/>
      <c r="NA107" s="127"/>
      <c r="NB107" s="127"/>
      <c r="NC107" s="127"/>
      <c r="ND107" s="127"/>
      <c r="NE107" s="127"/>
      <c r="NF107" s="127"/>
      <c r="NG107" s="127"/>
      <c r="NH107" s="127"/>
      <c r="NI107" s="127"/>
      <c r="NJ107" s="127"/>
      <c r="NK107" s="127"/>
      <c r="NL107" s="127"/>
      <c r="NM107" s="127"/>
      <c r="NN107" s="127"/>
      <c r="NO107" s="127"/>
      <c r="NP107" s="127"/>
      <c r="NQ107" s="127"/>
      <c r="NR107" s="127"/>
      <c r="NS107" s="127"/>
      <c r="NT107" s="127"/>
      <c r="NU107" s="127"/>
      <c r="NV107" s="127"/>
      <c r="NW107" s="127"/>
      <c r="NX107" s="127"/>
      <c r="NY107" s="127"/>
      <c r="NZ107" s="127"/>
      <c r="OA107" s="127"/>
      <c r="OB107" s="127"/>
      <c r="OC107" s="127"/>
      <c r="OD107" s="127"/>
      <c r="OE107" s="127"/>
      <c r="OF107" s="127"/>
      <c r="OG107" s="127"/>
      <c r="OH107" s="127"/>
      <c r="OI107" s="127"/>
      <c r="OJ107" s="127"/>
      <c r="OK107" s="127"/>
      <c r="OL107" s="127"/>
    </row>
    <row r="108" spans="170:402" x14ac:dyDescent="0.2">
      <c r="ME108" s="127"/>
      <c r="MF108" s="127"/>
      <c r="MG108" s="127"/>
      <c r="MH108" s="127"/>
      <c r="MI108" s="127"/>
      <c r="MJ108" s="127"/>
      <c r="MK108" s="127"/>
      <c r="ML108" s="127"/>
      <c r="MM108" s="127"/>
      <c r="MN108" s="127"/>
      <c r="MO108" s="127"/>
      <c r="MP108" s="127"/>
      <c r="MQ108" s="127"/>
      <c r="MR108" s="127"/>
      <c r="MS108" s="127"/>
      <c r="MT108" s="127"/>
      <c r="MU108" s="127"/>
      <c r="MV108" s="127"/>
      <c r="MW108" s="127"/>
      <c r="MX108" s="127"/>
      <c r="MY108" s="127"/>
      <c r="MZ108" s="127"/>
      <c r="NA108" s="127"/>
      <c r="NB108" s="127"/>
      <c r="NC108" s="127"/>
      <c r="ND108" s="127"/>
      <c r="NE108" s="127"/>
      <c r="NF108" s="127"/>
      <c r="NG108" s="127"/>
      <c r="NH108" s="127"/>
      <c r="NI108" s="127"/>
      <c r="NJ108" s="127"/>
      <c r="NK108" s="127"/>
      <c r="NL108" s="127"/>
      <c r="NM108" s="127"/>
      <c r="NN108" s="127"/>
      <c r="NO108" s="127"/>
      <c r="NP108" s="127"/>
      <c r="NQ108" s="127"/>
      <c r="NR108" s="127"/>
      <c r="NS108" s="127"/>
      <c r="NT108" s="127"/>
      <c r="NU108" s="127"/>
      <c r="NV108" s="127"/>
      <c r="NW108" s="127"/>
      <c r="NX108" s="127"/>
      <c r="NY108" s="127"/>
      <c r="NZ108" s="127"/>
      <c r="OA108" s="127"/>
      <c r="OB108" s="127"/>
      <c r="OC108" s="127"/>
      <c r="OD108" s="127"/>
      <c r="OE108" s="127"/>
      <c r="OF108" s="127"/>
      <c r="OG108" s="127"/>
      <c r="OH108" s="127"/>
      <c r="OI108" s="127"/>
      <c r="OJ108" s="127"/>
      <c r="OK108" s="127"/>
      <c r="OL108" s="127"/>
    </row>
    <row r="109" spans="170:402" x14ac:dyDescent="0.2">
      <c r="ME109" s="127"/>
      <c r="MF109" s="127"/>
      <c r="MG109" s="127"/>
      <c r="MH109" s="127"/>
      <c r="MI109" s="127"/>
      <c r="MJ109" s="127"/>
      <c r="MK109" s="127"/>
      <c r="ML109" s="127"/>
      <c r="MM109" s="127"/>
      <c r="MN109" s="127"/>
      <c r="MO109" s="127"/>
      <c r="MP109" s="127"/>
      <c r="MQ109" s="127"/>
      <c r="MR109" s="127"/>
      <c r="MS109" s="127"/>
      <c r="MT109" s="127"/>
      <c r="MU109" s="127"/>
      <c r="MV109" s="127"/>
      <c r="MW109" s="127"/>
      <c r="MX109" s="127"/>
      <c r="MY109" s="127"/>
      <c r="MZ109" s="127"/>
      <c r="NA109" s="127"/>
      <c r="NB109" s="127"/>
      <c r="NC109" s="127"/>
      <c r="ND109" s="127"/>
      <c r="NE109" s="127"/>
      <c r="NF109" s="127"/>
      <c r="NG109" s="127"/>
      <c r="NH109" s="127"/>
      <c r="NI109" s="127"/>
      <c r="NJ109" s="127"/>
      <c r="NK109" s="127"/>
      <c r="NL109" s="127"/>
      <c r="NM109" s="127"/>
      <c r="NN109" s="127"/>
      <c r="NO109" s="127"/>
      <c r="NP109" s="127"/>
      <c r="NQ109" s="127"/>
      <c r="NR109" s="127"/>
      <c r="NS109" s="127"/>
      <c r="NT109" s="127"/>
      <c r="NU109" s="127"/>
      <c r="NV109" s="127"/>
      <c r="NW109" s="127"/>
      <c r="NX109" s="127"/>
      <c r="NY109" s="127"/>
      <c r="NZ109" s="127"/>
      <c r="OA109" s="127"/>
      <c r="OB109" s="127"/>
      <c r="OC109" s="127"/>
      <c r="OD109" s="127"/>
      <c r="OE109" s="127"/>
      <c r="OF109" s="127"/>
      <c r="OG109" s="127"/>
      <c r="OH109" s="127"/>
      <c r="OI109" s="127"/>
      <c r="OJ109" s="127"/>
      <c r="OK109" s="127"/>
      <c r="OL109" s="127"/>
    </row>
    <row r="110" spans="170:402" x14ac:dyDescent="0.2">
      <c r="ME110" s="127"/>
      <c r="MF110" s="127"/>
      <c r="MG110" s="127"/>
      <c r="MH110" s="127"/>
      <c r="MI110" s="127"/>
      <c r="MJ110" s="127"/>
      <c r="MK110" s="127"/>
      <c r="ML110" s="127"/>
      <c r="MM110" s="127"/>
      <c r="MN110" s="127"/>
      <c r="MO110" s="127"/>
      <c r="MP110" s="127"/>
      <c r="MQ110" s="127"/>
      <c r="MR110" s="127"/>
      <c r="MS110" s="127"/>
      <c r="MT110" s="127"/>
      <c r="MU110" s="127"/>
      <c r="MV110" s="127"/>
      <c r="MW110" s="127"/>
      <c r="MX110" s="127"/>
      <c r="MY110" s="127"/>
      <c r="MZ110" s="127"/>
      <c r="NA110" s="127"/>
      <c r="NB110" s="127"/>
      <c r="NC110" s="127"/>
      <c r="ND110" s="127"/>
      <c r="NE110" s="127"/>
      <c r="NF110" s="127"/>
      <c r="NG110" s="127"/>
      <c r="NH110" s="127"/>
      <c r="NI110" s="127"/>
      <c r="NJ110" s="127"/>
      <c r="NK110" s="127"/>
      <c r="NL110" s="127"/>
      <c r="NM110" s="127"/>
      <c r="NN110" s="127"/>
      <c r="NO110" s="127"/>
      <c r="NP110" s="127"/>
      <c r="NQ110" s="127"/>
      <c r="NR110" s="127"/>
      <c r="NS110" s="127"/>
      <c r="NT110" s="127"/>
      <c r="NU110" s="127"/>
      <c r="NV110" s="127"/>
      <c r="NW110" s="127"/>
      <c r="NX110" s="127"/>
      <c r="NY110" s="127"/>
      <c r="NZ110" s="127"/>
      <c r="OA110" s="127"/>
      <c r="OB110" s="127"/>
      <c r="OC110" s="127"/>
      <c r="OD110" s="127"/>
      <c r="OE110" s="127"/>
      <c r="OF110" s="127"/>
      <c r="OG110" s="127"/>
      <c r="OH110" s="127"/>
      <c r="OI110" s="127"/>
      <c r="OJ110" s="127"/>
      <c r="OK110" s="127"/>
      <c r="OL110" s="127"/>
    </row>
    <row r="111" spans="170:402" x14ac:dyDescent="0.2">
      <c r="ME111" s="127"/>
      <c r="MF111" s="127"/>
      <c r="MG111" s="127"/>
      <c r="MH111" s="127"/>
      <c r="MI111" s="127"/>
      <c r="MJ111" s="127"/>
      <c r="MK111" s="127"/>
      <c r="ML111" s="127"/>
      <c r="MM111" s="127"/>
      <c r="MN111" s="127"/>
      <c r="MO111" s="127"/>
      <c r="MP111" s="127"/>
      <c r="MQ111" s="127"/>
      <c r="MR111" s="127"/>
      <c r="MS111" s="127"/>
      <c r="MT111" s="127"/>
      <c r="MU111" s="127"/>
      <c r="MV111" s="127"/>
      <c r="MW111" s="127"/>
      <c r="MX111" s="127"/>
      <c r="MY111" s="127"/>
      <c r="MZ111" s="127"/>
      <c r="NA111" s="127"/>
      <c r="NB111" s="127"/>
      <c r="NC111" s="127"/>
      <c r="ND111" s="127"/>
      <c r="NE111" s="127"/>
      <c r="NF111" s="127"/>
      <c r="NG111" s="127"/>
      <c r="NH111" s="127"/>
      <c r="NI111" s="127"/>
      <c r="NJ111" s="127"/>
      <c r="NK111" s="127"/>
      <c r="NL111" s="127"/>
      <c r="NM111" s="127"/>
      <c r="NN111" s="127"/>
      <c r="NO111" s="127"/>
      <c r="NP111" s="127"/>
      <c r="NQ111" s="127"/>
      <c r="NR111" s="127"/>
      <c r="NS111" s="127"/>
      <c r="NT111" s="127"/>
      <c r="NU111" s="127"/>
      <c r="NV111" s="127"/>
      <c r="NW111" s="127"/>
      <c r="NX111" s="127"/>
      <c r="NY111" s="127"/>
      <c r="NZ111" s="127"/>
      <c r="OA111" s="127"/>
      <c r="OB111" s="127"/>
      <c r="OC111" s="127"/>
      <c r="OD111" s="127"/>
      <c r="OE111" s="127"/>
      <c r="OF111" s="127"/>
      <c r="OG111" s="127"/>
      <c r="OH111" s="127"/>
      <c r="OI111" s="127"/>
      <c r="OJ111" s="127"/>
      <c r="OK111" s="127"/>
      <c r="OL111" s="127"/>
    </row>
    <row r="112" spans="170:402" x14ac:dyDescent="0.2">
      <c r="ME112" s="127"/>
      <c r="MF112" s="127"/>
      <c r="MG112" s="127"/>
      <c r="MH112" s="127"/>
      <c r="MI112" s="127"/>
      <c r="MJ112" s="127"/>
      <c r="MK112" s="127"/>
      <c r="ML112" s="127"/>
      <c r="MM112" s="127"/>
      <c r="MN112" s="127"/>
      <c r="MO112" s="127"/>
      <c r="MP112" s="127"/>
      <c r="MQ112" s="127"/>
      <c r="MR112" s="127"/>
      <c r="MS112" s="127"/>
      <c r="MT112" s="127"/>
      <c r="MU112" s="127"/>
      <c r="MV112" s="127"/>
      <c r="MW112" s="127"/>
      <c r="MX112" s="127"/>
      <c r="MY112" s="127"/>
      <c r="MZ112" s="127"/>
      <c r="NA112" s="127"/>
      <c r="NB112" s="127"/>
      <c r="NC112" s="127"/>
      <c r="ND112" s="127"/>
      <c r="NE112" s="127"/>
      <c r="NF112" s="127"/>
      <c r="NG112" s="127"/>
      <c r="NH112" s="127"/>
      <c r="NI112" s="127"/>
      <c r="NJ112" s="127"/>
      <c r="NK112" s="127"/>
      <c r="NL112" s="127"/>
      <c r="NM112" s="127"/>
      <c r="NN112" s="127"/>
      <c r="NO112" s="127"/>
      <c r="NP112" s="127"/>
      <c r="NQ112" s="127"/>
      <c r="NR112" s="127"/>
      <c r="NS112" s="127"/>
      <c r="NT112" s="127"/>
      <c r="NU112" s="127"/>
      <c r="NV112" s="127"/>
      <c r="NW112" s="127"/>
      <c r="NX112" s="127"/>
      <c r="NY112" s="127"/>
      <c r="NZ112" s="127"/>
      <c r="OA112" s="127"/>
      <c r="OB112" s="127"/>
      <c r="OC112" s="127"/>
      <c r="OD112" s="127"/>
      <c r="OE112" s="127"/>
      <c r="OF112" s="127"/>
      <c r="OG112" s="127"/>
      <c r="OH112" s="127"/>
      <c r="OI112" s="127"/>
      <c r="OJ112" s="127"/>
      <c r="OK112" s="127"/>
      <c r="OL112" s="127"/>
    </row>
    <row r="113" spans="343:402" x14ac:dyDescent="0.2">
      <c r="ME113" s="127"/>
      <c r="MF113" s="127"/>
      <c r="MG113" s="127"/>
      <c r="MH113" s="127"/>
      <c r="MI113" s="127"/>
      <c r="MJ113" s="127"/>
      <c r="MK113" s="127"/>
      <c r="ML113" s="127"/>
      <c r="MM113" s="127"/>
      <c r="MN113" s="127"/>
      <c r="MO113" s="127"/>
      <c r="MP113" s="127"/>
      <c r="MQ113" s="127"/>
      <c r="MR113" s="127"/>
      <c r="MS113" s="127"/>
      <c r="MT113" s="127"/>
      <c r="MU113" s="127"/>
      <c r="MV113" s="127"/>
      <c r="MW113" s="127"/>
      <c r="MX113" s="127"/>
      <c r="MY113" s="127"/>
      <c r="MZ113" s="127"/>
      <c r="NA113" s="127"/>
      <c r="NB113" s="127"/>
      <c r="NC113" s="127"/>
      <c r="ND113" s="127"/>
      <c r="NE113" s="127"/>
      <c r="NF113" s="127"/>
      <c r="NG113" s="127"/>
      <c r="NH113" s="127"/>
      <c r="NI113" s="127"/>
      <c r="NJ113" s="127"/>
      <c r="NK113" s="127"/>
      <c r="NL113" s="127"/>
      <c r="NM113" s="127"/>
      <c r="NN113" s="127"/>
      <c r="NO113" s="127"/>
      <c r="NP113" s="127"/>
      <c r="NQ113" s="127"/>
      <c r="NR113" s="127"/>
      <c r="NS113" s="127"/>
      <c r="NT113" s="127"/>
      <c r="NU113" s="127"/>
      <c r="NV113" s="127"/>
      <c r="NW113" s="127"/>
      <c r="NX113" s="127"/>
      <c r="NY113" s="127"/>
      <c r="NZ113" s="127"/>
      <c r="OA113" s="127"/>
      <c r="OB113" s="127"/>
      <c r="OC113" s="127"/>
      <c r="OD113" s="127"/>
      <c r="OE113" s="127"/>
      <c r="OF113" s="127"/>
      <c r="OG113" s="127"/>
      <c r="OH113" s="127"/>
      <c r="OI113" s="127"/>
      <c r="OJ113" s="127"/>
      <c r="OK113" s="127"/>
      <c r="OL113" s="127"/>
    </row>
    <row r="114" spans="343:402" x14ac:dyDescent="0.2">
      <c r="ME114" s="127"/>
      <c r="MF114" s="127"/>
      <c r="MG114" s="127"/>
      <c r="MH114" s="127"/>
      <c r="MI114" s="127"/>
      <c r="MJ114" s="127"/>
      <c r="MK114" s="127"/>
      <c r="ML114" s="127"/>
      <c r="MM114" s="127"/>
      <c r="MN114" s="127"/>
      <c r="MO114" s="127"/>
      <c r="MP114" s="127"/>
      <c r="MQ114" s="127"/>
      <c r="MR114" s="127"/>
      <c r="MS114" s="127"/>
      <c r="MT114" s="127"/>
      <c r="MU114" s="127"/>
      <c r="MV114" s="127"/>
      <c r="MW114" s="127"/>
      <c r="MX114" s="127"/>
      <c r="MY114" s="127"/>
      <c r="MZ114" s="127"/>
      <c r="NA114" s="127"/>
      <c r="NB114" s="127"/>
      <c r="NC114" s="127"/>
      <c r="ND114" s="127"/>
      <c r="NE114" s="127"/>
      <c r="NF114" s="127"/>
      <c r="NG114" s="127"/>
      <c r="NH114" s="127"/>
      <c r="NI114" s="127"/>
      <c r="NJ114" s="127"/>
      <c r="NK114" s="127"/>
      <c r="NL114" s="127"/>
      <c r="NM114" s="127"/>
      <c r="NN114" s="127"/>
      <c r="NO114" s="127"/>
      <c r="NP114" s="127"/>
      <c r="NQ114" s="127"/>
      <c r="NR114" s="127"/>
      <c r="NS114" s="127"/>
      <c r="NT114" s="127"/>
      <c r="NU114" s="127"/>
      <c r="NV114" s="127"/>
      <c r="NW114" s="127"/>
      <c r="NX114" s="127"/>
      <c r="NY114" s="127"/>
      <c r="NZ114" s="127"/>
      <c r="OA114" s="127"/>
      <c r="OB114" s="127"/>
      <c r="OC114" s="127"/>
      <c r="OD114" s="127"/>
      <c r="OE114" s="127"/>
      <c r="OF114" s="127"/>
      <c r="OG114" s="127"/>
      <c r="OH114" s="127"/>
      <c r="OI114" s="127"/>
      <c r="OJ114" s="127"/>
      <c r="OK114" s="127"/>
      <c r="OL114" s="127"/>
    </row>
    <row r="115" spans="343:402" x14ac:dyDescent="0.2">
      <c r="ME115" s="127"/>
      <c r="MF115" s="127"/>
      <c r="MG115" s="127"/>
      <c r="MH115" s="127"/>
      <c r="MI115" s="127"/>
      <c r="MJ115" s="127"/>
      <c r="MK115" s="127"/>
      <c r="ML115" s="127"/>
      <c r="MM115" s="127"/>
      <c r="MN115" s="127"/>
      <c r="MO115" s="127"/>
      <c r="MP115" s="127"/>
      <c r="MQ115" s="127"/>
      <c r="MR115" s="127"/>
      <c r="MS115" s="127"/>
      <c r="MT115" s="127"/>
      <c r="MU115" s="127"/>
      <c r="MV115" s="127"/>
      <c r="MW115" s="127"/>
      <c r="MX115" s="127"/>
      <c r="MY115" s="127"/>
      <c r="MZ115" s="127"/>
      <c r="NA115" s="127"/>
      <c r="NB115" s="127"/>
      <c r="NC115" s="127"/>
      <c r="ND115" s="127"/>
      <c r="NE115" s="127"/>
      <c r="NF115" s="127"/>
      <c r="NG115" s="127"/>
      <c r="NH115" s="127"/>
      <c r="NI115" s="127"/>
      <c r="NJ115" s="127"/>
      <c r="NK115" s="127"/>
      <c r="NL115" s="127"/>
      <c r="NM115" s="127"/>
      <c r="NN115" s="127"/>
      <c r="NO115" s="127"/>
      <c r="NP115" s="127"/>
      <c r="NQ115" s="127"/>
      <c r="NR115" s="127"/>
      <c r="NS115" s="127"/>
      <c r="NT115" s="127"/>
      <c r="NU115" s="127"/>
      <c r="NV115" s="127"/>
      <c r="NW115" s="127"/>
      <c r="NX115" s="127"/>
      <c r="NY115" s="127"/>
      <c r="NZ115" s="127"/>
      <c r="OA115" s="127"/>
      <c r="OB115" s="127"/>
      <c r="OC115" s="127"/>
      <c r="OD115" s="127"/>
      <c r="OE115" s="127"/>
      <c r="OF115" s="127"/>
      <c r="OG115" s="127"/>
      <c r="OH115" s="127"/>
      <c r="OI115" s="127"/>
      <c r="OJ115" s="127"/>
      <c r="OK115" s="127"/>
      <c r="OL115" s="127"/>
    </row>
    <row r="116" spans="343:402" x14ac:dyDescent="0.2">
      <c r="ME116" s="127"/>
      <c r="MF116" s="127"/>
      <c r="MG116" s="127"/>
      <c r="MH116" s="127"/>
      <c r="MI116" s="127"/>
      <c r="MJ116" s="127"/>
      <c r="MK116" s="127"/>
      <c r="ML116" s="127"/>
      <c r="MM116" s="127"/>
      <c r="MN116" s="127"/>
      <c r="MO116" s="127"/>
      <c r="MP116" s="127"/>
      <c r="MQ116" s="127"/>
      <c r="MR116" s="127"/>
      <c r="MS116" s="127"/>
      <c r="MT116" s="127"/>
      <c r="MU116" s="127"/>
      <c r="MV116" s="127"/>
      <c r="MW116" s="127"/>
      <c r="MX116" s="127"/>
      <c r="MY116" s="127"/>
      <c r="MZ116" s="127"/>
      <c r="NA116" s="127"/>
      <c r="NB116" s="127"/>
      <c r="NC116" s="127"/>
      <c r="ND116" s="127"/>
      <c r="NE116" s="127"/>
      <c r="NF116" s="127"/>
      <c r="NG116" s="127"/>
      <c r="NH116" s="127"/>
      <c r="NI116" s="127"/>
      <c r="NJ116" s="127"/>
      <c r="NK116" s="127"/>
      <c r="NL116" s="127"/>
      <c r="NM116" s="127"/>
      <c r="NN116" s="127"/>
      <c r="NO116" s="127"/>
      <c r="NP116" s="127"/>
      <c r="NQ116" s="127"/>
      <c r="NR116" s="127"/>
      <c r="NS116" s="127"/>
      <c r="NT116" s="127"/>
      <c r="NU116" s="127"/>
      <c r="NV116" s="127"/>
      <c r="NW116" s="127"/>
      <c r="NX116" s="127"/>
      <c r="NY116" s="127"/>
      <c r="NZ116" s="127"/>
      <c r="OA116" s="127"/>
      <c r="OB116" s="127"/>
      <c r="OC116" s="127"/>
      <c r="OD116" s="127"/>
      <c r="OE116" s="127"/>
      <c r="OF116" s="127"/>
      <c r="OG116" s="127"/>
      <c r="OH116" s="127"/>
      <c r="OI116" s="127"/>
      <c r="OJ116" s="127"/>
      <c r="OK116" s="127"/>
      <c r="OL116" s="127"/>
    </row>
    <row r="117" spans="343:402" x14ac:dyDescent="0.2">
      <c r="ME117" s="127"/>
      <c r="MF117" s="127"/>
      <c r="MG117" s="127"/>
      <c r="MH117" s="127"/>
      <c r="MI117" s="127"/>
      <c r="MJ117" s="127"/>
      <c r="MK117" s="127"/>
      <c r="ML117" s="127"/>
      <c r="MM117" s="127"/>
      <c r="MN117" s="127"/>
      <c r="MO117" s="127"/>
      <c r="MP117" s="127"/>
      <c r="MQ117" s="127"/>
      <c r="MR117" s="127"/>
      <c r="MS117" s="127"/>
      <c r="MT117" s="127"/>
      <c r="MU117" s="127"/>
      <c r="MV117" s="127"/>
      <c r="MW117" s="127"/>
      <c r="MX117" s="127"/>
      <c r="MY117" s="127"/>
      <c r="MZ117" s="127"/>
      <c r="NA117" s="127"/>
      <c r="NB117" s="127"/>
      <c r="NC117" s="127"/>
      <c r="ND117" s="127"/>
      <c r="NE117" s="127"/>
      <c r="NF117" s="127"/>
      <c r="NG117" s="127"/>
      <c r="NH117" s="127"/>
      <c r="NI117" s="127"/>
      <c r="NJ117" s="127"/>
      <c r="NK117" s="127"/>
      <c r="NL117" s="127"/>
      <c r="NM117" s="127"/>
      <c r="NN117" s="127"/>
      <c r="NO117" s="127"/>
      <c r="NP117" s="127"/>
      <c r="NQ117" s="127"/>
      <c r="NR117" s="127"/>
      <c r="NS117" s="127"/>
      <c r="NT117" s="127"/>
      <c r="NU117" s="127"/>
      <c r="NV117" s="127"/>
      <c r="NW117" s="127"/>
      <c r="NX117" s="127"/>
      <c r="NY117" s="127"/>
      <c r="NZ117" s="127"/>
      <c r="OA117" s="127"/>
      <c r="OB117" s="127"/>
      <c r="OC117" s="127"/>
      <c r="OD117" s="127"/>
      <c r="OE117" s="127"/>
      <c r="OF117" s="127"/>
      <c r="OG117" s="127"/>
      <c r="OH117" s="127"/>
      <c r="OI117" s="127"/>
      <c r="OJ117" s="127"/>
      <c r="OK117" s="127"/>
      <c r="OL117" s="127"/>
    </row>
    <row r="118" spans="343:402" x14ac:dyDescent="0.2">
      <c r="ME118" s="127"/>
      <c r="MF118" s="127"/>
      <c r="MG118" s="127"/>
      <c r="MH118" s="127"/>
      <c r="MI118" s="127"/>
      <c r="MJ118" s="127"/>
      <c r="MK118" s="127"/>
      <c r="ML118" s="127"/>
      <c r="MM118" s="127"/>
      <c r="MN118" s="127"/>
      <c r="MO118" s="127"/>
      <c r="MP118" s="127"/>
      <c r="MQ118" s="127"/>
      <c r="MR118" s="127"/>
      <c r="MS118" s="127"/>
      <c r="MT118" s="127"/>
      <c r="MU118" s="127"/>
      <c r="MV118" s="127"/>
      <c r="MW118" s="127"/>
      <c r="MX118" s="127"/>
      <c r="MY118" s="127"/>
      <c r="MZ118" s="127"/>
      <c r="NA118" s="127"/>
      <c r="NB118" s="127"/>
      <c r="NC118" s="127"/>
      <c r="ND118" s="127"/>
      <c r="NE118" s="127"/>
      <c r="NF118" s="127"/>
      <c r="NG118" s="127"/>
      <c r="NH118" s="127"/>
      <c r="NI118" s="127"/>
      <c r="NJ118" s="127"/>
      <c r="NK118" s="127"/>
      <c r="NL118" s="127"/>
      <c r="NM118" s="127"/>
      <c r="NN118" s="127"/>
      <c r="NO118" s="127"/>
      <c r="NP118" s="127"/>
      <c r="NQ118" s="127"/>
      <c r="NR118" s="127"/>
      <c r="NS118" s="127"/>
      <c r="NT118" s="127"/>
      <c r="NU118" s="127"/>
      <c r="NV118" s="127"/>
      <c r="NW118" s="127"/>
      <c r="NX118" s="127"/>
      <c r="NY118" s="127"/>
      <c r="NZ118" s="127"/>
      <c r="OA118" s="127"/>
      <c r="OB118" s="127"/>
      <c r="OC118" s="127"/>
      <c r="OD118" s="127"/>
      <c r="OE118" s="127"/>
      <c r="OF118" s="127"/>
      <c r="OG118" s="127"/>
      <c r="OH118" s="127"/>
      <c r="OI118" s="127"/>
      <c r="OJ118" s="127"/>
      <c r="OK118" s="127"/>
      <c r="OL118" s="127"/>
    </row>
    <row r="119" spans="343:402" x14ac:dyDescent="0.2">
      <c r="ME119" s="127"/>
      <c r="MF119" s="127"/>
      <c r="MG119" s="127"/>
      <c r="MH119" s="127"/>
      <c r="MI119" s="127"/>
      <c r="MJ119" s="127"/>
      <c r="MK119" s="127"/>
      <c r="ML119" s="127"/>
      <c r="MM119" s="127"/>
      <c r="MN119" s="127"/>
      <c r="MO119" s="127"/>
      <c r="MP119" s="127"/>
      <c r="MQ119" s="127"/>
      <c r="MR119" s="127"/>
      <c r="MS119" s="127"/>
      <c r="MT119" s="127"/>
      <c r="MU119" s="127"/>
      <c r="MV119" s="127"/>
      <c r="MW119" s="127"/>
      <c r="MX119" s="127"/>
      <c r="MY119" s="127"/>
      <c r="MZ119" s="127"/>
      <c r="NA119" s="127"/>
      <c r="NB119" s="127"/>
      <c r="NC119" s="127"/>
      <c r="ND119" s="127"/>
      <c r="NE119" s="127"/>
      <c r="NF119" s="127"/>
      <c r="NG119" s="127"/>
      <c r="NH119" s="127"/>
      <c r="NI119" s="127"/>
      <c r="NJ119" s="127"/>
      <c r="NK119" s="127"/>
      <c r="NL119" s="127"/>
      <c r="NM119" s="127"/>
      <c r="NN119" s="127"/>
      <c r="NO119" s="127"/>
      <c r="NP119" s="127"/>
      <c r="NQ119" s="127"/>
      <c r="NR119" s="127"/>
      <c r="NS119" s="127"/>
      <c r="NT119" s="127"/>
      <c r="NU119" s="127"/>
      <c r="NV119" s="127"/>
      <c r="NW119" s="127"/>
      <c r="NX119" s="127"/>
      <c r="NY119" s="127"/>
      <c r="NZ119" s="127"/>
      <c r="OA119" s="127"/>
      <c r="OB119" s="127"/>
      <c r="OC119" s="127"/>
      <c r="OD119" s="127"/>
      <c r="OE119" s="127"/>
      <c r="OF119" s="127"/>
      <c r="OG119" s="127"/>
      <c r="OH119" s="127"/>
      <c r="OI119" s="127"/>
      <c r="OJ119" s="127"/>
      <c r="OK119" s="127"/>
      <c r="OL119" s="127"/>
    </row>
    <row r="120" spans="343:402" x14ac:dyDescent="0.2">
      <c r="ME120" s="127"/>
      <c r="MF120" s="127"/>
      <c r="MG120" s="127"/>
      <c r="MH120" s="127"/>
      <c r="MI120" s="127"/>
      <c r="MJ120" s="127"/>
      <c r="MK120" s="127"/>
      <c r="ML120" s="127"/>
      <c r="MM120" s="127"/>
      <c r="MN120" s="127"/>
      <c r="MO120" s="127"/>
      <c r="MP120" s="127"/>
      <c r="MQ120" s="127"/>
      <c r="MR120" s="127"/>
      <c r="MS120" s="127"/>
      <c r="MT120" s="127"/>
      <c r="MU120" s="127"/>
      <c r="MV120" s="127"/>
      <c r="MW120" s="127"/>
      <c r="MX120" s="127"/>
      <c r="MY120" s="127"/>
      <c r="MZ120" s="127"/>
      <c r="NA120" s="127"/>
      <c r="NB120" s="127"/>
      <c r="NC120" s="127"/>
      <c r="ND120" s="127"/>
      <c r="NE120" s="127"/>
      <c r="NF120" s="127"/>
      <c r="NG120" s="127"/>
      <c r="NH120" s="127"/>
      <c r="NI120" s="127"/>
      <c r="NJ120" s="127"/>
      <c r="NK120" s="127"/>
      <c r="NL120" s="127"/>
      <c r="NM120" s="127"/>
      <c r="NN120" s="127"/>
      <c r="NO120" s="127"/>
      <c r="NP120" s="127"/>
      <c r="NQ120" s="127"/>
      <c r="NR120" s="127"/>
      <c r="NS120" s="127"/>
      <c r="NT120" s="127"/>
      <c r="NU120" s="127"/>
      <c r="NV120" s="127"/>
      <c r="NW120" s="127"/>
      <c r="NX120" s="127"/>
      <c r="NY120" s="127"/>
      <c r="NZ120" s="127"/>
      <c r="OA120" s="127"/>
      <c r="OB120" s="127"/>
      <c r="OC120" s="127"/>
      <c r="OD120" s="127"/>
      <c r="OE120" s="127"/>
      <c r="OF120" s="127"/>
      <c r="OG120" s="127"/>
      <c r="OH120" s="127"/>
      <c r="OI120" s="127"/>
      <c r="OJ120" s="127"/>
      <c r="OK120" s="127"/>
      <c r="OL120" s="127"/>
    </row>
    <row r="121" spans="343:402" x14ac:dyDescent="0.2">
      <c r="ME121" s="127"/>
      <c r="MF121" s="127"/>
      <c r="MG121" s="127"/>
      <c r="MH121" s="127"/>
      <c r="MI121" s="127"/>
      <c r="MJ121" s="127"/>
      <c r="MK121" s="127"/>
      <c r="ML121" s="127"/>
      <c r="MM121" s="127"/>
      <c r="MN121" s="127"/>
      <c r="MO121" s="127"/>
      <c r="MP121" s="127"/>
      <c r="MQ121" s="127"/>
      <c r="MR121" s="127"/>
      <c r="MS121" s="127"/>
      <c r="MT121" s="127"/>
      <c r="MU121" s="127"/>
      <c r="MV121" s="127"/>
      <c r="MW121" s="127"/>
      <c r="MX121" s="127"/>
      <c r="MY121" s="127"/>
      <c r="MZ121" s="127"/>
      <c r="NA121" s="127"/>
      <c r="NB121" s="127"/>
      <c r="NC121" s="127"/>
      <c r="ND121" s="127"/>
      <c r="NE121" s="127"/>
      <c r="NF121" s="127"/>
      <c r="NG121" s="127"/>
      <c r="NH121" s="127"/>
      <c r="NI121" s="127"/>
      <c r="NJ121" s="127"/>
      <c r="NK121" s="127"/>
      <c r="NL121" s="127"/>
      <c r="NM121" s="127"/>
      <c r="NN121" s="127"/>
      <c r="NO121" s="127"/>
      <c r="NP121" s="127"/>
      <c r="NQ121" s="127"/>
      <c r="NR121" s="127"/>
      <c r="NS121" s="127"/>
      <c r="NT121" s="127"/>
      <c r="NU121" s="127"/>
      <c r="NV121" s="127"/>
      <c r="NW121" s="127"/>
      <c r="NX121" s="127"/>
      <c r="NY121" s="127"/>
      <c r="NZ121" s="127"/>
      <c r="OA121" s="127"/>
      <c r="OB121" s="127"/>
      <c r="OC121" s="127"/>
      <c r="OD121" s="127"/>
      <c r="OE121" s="127"/>
      <c r="OF121" s="127"/>
      <c r="OG121" s="127"/>
      <c r="OH121" s="127"/>
      <c r="OI121" s="127"/>
      <c r="OJ121" s="127"/>
      <c r="OK121" s="127"/>
      <c r="OL121" s="127"/>
    </row>
    <row r="122" spans="343:402" x14ac:dyDescent="0.2">
      <c r="ME122" s="127"/>
      <c r="MF122" s="127"/>
      <c r="MG122" s="127"/>
      <c r="MH122" s="127"/>
      <c r="MI122" s="127"/>
      <c r="MJ122" s="127"/>
      <c r="MK122" s="127"/>
      <c r="ML122" s="127"/>
      <c r="MM122" s="127"/>
      <c r="MN122" s="127"/>
      <c r="MO122" s="127"/>
      <c r="MP122" s="127"/>
      <c r="MQ122" s="127"/>
      <c r="MR122" s="127"/>
      <c r="MS122" s="127"/>
      <c r="MT122" s="127"/>
      <c r="MU122" s="127"/>
      <c r="MV122" s="127"/>
      <c r="MW122" s="127"/>
      <c r="MX122" s="127"/>
      <c r="MY122" s="127"/>
      <c r="MZ122" s="127"/>
      <c r="NA122" s="127"/>
      <c r="NB122" s="127"/>
      <c r="NC122" s="127"/>
      <c r="ND122" s="127"/>
      <c r="NE122" s="127"/>
      <c r="NF122" s="127"/>
      <c r="NG122" s="127"/>
      <c r="NH122" s="127"/>
      <c r="NI122" s="127"/>
      <c r="NJ122" s="127"/>
      <c r="NK122" s="127"/>
      <c r="NL122" s="127"/>
      <c r="NM122" s="127"/>
      <c r="NN122" s="127"/>
      <c r="NO122" s="127"/>
      <c r="NP122" s="127"/>
      <c r="NQ122" s="127"/>
      <c r="NR122" s="127"/>
      <c r="NS122" s="127"/>
      <c r="NT122" s="127"/>
      <c r="NU122" s="127"/>
      <c r="NV122" s="127"/>
      <c r="NW122" s="127"/>
      <c r="NX122" s="127"/>
      <c r="NY122" s="127"/>
      <c r="NZ122" s="127"/>
      <c r="OA122" s="127"/>
      <c r="OB122" s="127"/>
      <c r="OC122" s="127"/>
      <c r="OD122" s="127"/>
      <c r="OE122" s="127"/>
      <c r="OF122" s="127"/>
      <c r="OG122" s="127"/>
      <c r="OH122" s="127"/>
      <c r="OI122" s="127"/>
      <c r="OJ122" s="127"/>
      <c r="OK122" s="127"/>
      <c r="OL122" s="127"/>
    </row>
    <row r="123" spans="343:402" x14ac:dyDescent="0.2">
      <c r="ME123" s="127"/>
      <c r="MF123" s="127"/>
      <c r="MG123" s="127"/>
      <c r="MH123" s="127"/>
      <c r="MI123" s="127"/>
      <c r="MJ123" s="127"/>
      <c r="MK123" s="127"/>
      <c r="ML123" s="127"/>
      <c r="MM123" s="127"/>
      <c r="MN123" s="127"/>
      <c r="MO123" s="127"/>
      <c r="MP123" s="127"/>
      <c r="MQ123" s="127"/>
      <c r="MR123" s="127"/>
      <c r="MS123" s="127"/>
      <c r="MT123" s="127"/>
      <c r="MU123" s="127"/>
      <c r="MV123" s="127"/>
      <c r="MW123" s="127"/>
      <c r="MX123" s="127"/>
      <c r="MY123" s="127"/>
      <c r="MZ123" s="127"/>
      <c r="NA123" s="127"/>
      <c r="NB123" s="127"/>
      <c r="NC123" s="127"/>
      <c r="ND123" s="127"/>
      <c r="NE123" s="127"/>
      <c r="NF123" s="127"/>
      <c r="NG123" s="127"/>
      <c r="NH123" s="127"/>
      <c r="NI123" s="127"/>
      <c r="NJ123" s="127"/>
      <c r="NK123" s="127"/>
      <c r="NL123" s="127"/>
      <c r="NM123" s="127"/>
      <c r="NN123" s="127"/>
      <c r="NO123" s="127"/>
      <c r="NP123" s="127"/>
      <c r="NQ123" s="127"/>
      <c r="NR123" s="127"/>
      <c r="NS123" s="127"/>
      <c r="NT123" s="127"/>
      <c r="NU123" s="127"/>
      <c r="NV123" s="127"/>
      <c r="NW123" s="127"/>
      <c r="NX123" s="127"/>
      <c r="NY123" s="127"/>
      <c r="NZ123" s="127"/>
      <c r="OA123" s="127"/>
      <c r="OB123" s="127"/>
      <c r="OC123" s="127"/>
      <c r="OD123" s="127"/>
      <c r="OE123" s="127"/>
      <c r="OF123" s="127"/>
      <c r="OG123" s="127"/>
      <c r="OH123" s="127"/>
      <c r="OI123" s="127"/>
      <c r="OJ123" s="127"/>
      <c r="OK123" s="127"/>
      <c r="OL123" s="127"/>
    </row>
    <row r="124" spans="343:402" x14ac:dyDescent="0.2">
      <c r="ME124" s="127"/>
      <c r="MF124" s="127"/>
      <c r="MG124" s="127"/>
      <c r="MH124" s="127"/>
      <c r="MI124" s="127"/>
      <c r="MJ124" s="127"/>
      <c r="MK124" s="127"/>
      <c r="ML124" s="127"/>
      <c r="MM124" s="127"/>
      <c r="MN124" s="127"/>
      <c r="MO124" s="127"/>
      <c r="MP124" s="127"/>
      <c r="MQ124" s="127"/>
      <c r="MR124" s="127"/>
      <c r="MS124" s="127"/>
      <c r="MT124" s="127"/>
      <c r="MU124" s="127"/>
      <c r="MV124" s="127"/>
      <c r="MW124" s="127"/>
      <c r="MX124" s="127"/>
      <c r="MY124" s="127"/>
      <c r="MZ124" s="127"/>
      <c r="NA124" s="127"/>
      <c r="NB124" s="127"/>
      <c r="NC124" s="127"/>
      <c r="ND124" s="127"/>
      <c r="NE124" s="127"/>
      <c r="NF124" s="127"/>
      <c r="NG124" s="127"/>
      <c r="NH124" s="127"/>
      <c r="NI124" s="127"/>
      <c r="NJ124" s="127"/>
      <c r="NK124" s="127"/>
      <c r="NL124" s="127"/>
      <c r="NM124" s="127"/>
      <c r="NN124" s="127"/>
      <c r="NO124" s="127"/>
      <c r="NP124" s="127"/>
      <c r="NQ124" s="127"/>
      <c r="NR124" s="127"/>
      <c r="NS124" s="127"/>
      <c r="NT124" s="127"/>
      <c r="NU124" s="127"/>
      <c r="NV124" s="127"/>
      <c r="NW124" s="127"/>
      <c r="NX124" s="127"/>
      <c r="NY124" s="127"/>
      <c r="NZ124" s="127"/>
      <c r="OA124" s="127"/>
      <c r="OB124" s="127"/>
      <c r="OC124" s="127"/>
      <c r="OD124" s="127"/>
      <c r="OE124" s="127"/>
      <c r="OF124" s="127"/>
      <c r="OG124" s="127"/>
      <c r="OH124" s="127"/>
      <c r="OI124" s="127"/>
      <c r="OJ124" s="127"/>
      <c r="OK124" s="127"/>
      <c r="OL124" s="127"/>
    </row>
    <row r="125" spans="343:402" x14ac:dyDescent="0.2">
      <c r="ME125" s="127"/>
      <c r="MF125" s="127"/>
      <c r="MG125" s="127"/>
      <c r="MH125" s="127"/>
      <c r="MI125" s="127"/>
      <c r="MJ125" s="127"/>
      <c r="MK125" s="127"/>
      <c r="ML125" s="127"/>
      <c r="MM125" s="127"/>
      <c r="MN125" s="127"/>
      <c r="MO125" s="127"/>
      <c r="MP125" s="127"/>
      <c r="MQ125" s="127"/>
      <c r="MR125" s="127"/>
      <c r="MS125" s="127"/>
      <c r="MT125" s="127"/>
      <c r="MU125" s="127"/>
      <c r="MV125" s="127"/>
      <c r="MW125" s="127"/>
      <c r="MX125" s="127"/>
      <c r="MY125" s="127"/>
      <c r="MZ125" s="127"/>
      <c r="NA125" s="127"/>
      <c r="NB125" s="127"/>
      <c r="NC125" s="127"/>
      <c r="ND125" s="127"/>
      <c r="NE125" s="127"/>
      <c r="NF125" s="127"/>
      <c r="NG125" s="127"/>
      <c r="NH125" s="127"/>
      <c r="NI125" s="127"/>
      <c r="NJ125" s="127"/>
      <c r="NK125" s="127"/>
      <c r="NL125" s="127"/>
      <c r="NM125" s="127"/>
      <c r="NN125" s="127"/>
      <c r="NO125" s="127"/>
      <c r="NP125" s="127"/>
      <c r="NQ125" s="127"/>
      <c r="NR125" s="127"/>
      <c r="NS125" s="127"/>
      <c r="NT125" s="127"/>
      <c r="NU125" s="127"/>
      <c r="NV125" s="127"/>
      <c r="NW125" s="127"/>
      <c r="NX125" s="127"/>
      <c r="NY125" s="127"/>
      <c r="NZ125" s="127"/>
      <c r="OA125" s="127"/>
      <c r="OB125" s="127"/>
      <c r="OC125" s="127"/>
      <c r="OD125" s="127"/>
      <c r="OE125" s="127"/>
      <c r="OF125" s="127"/>
      <c r="OG125" s="127"/>
      <c r="OH125" s="127"/>
      <c r="OI125" s="127"/>
      <c r="OJ125" s="127"/>
      <c r="OK125" s="127"/>
      <c r="OL125" s="127"/>
    </row>
    <row r="126" spans="343:402" x14ac:dyDescent="0.2">
      <c r="ME126" s="127"/>
      <c r="MF126" s="127"/>
      <c r="MG126" s="127"/>
      <c r="MH126" s="127"/>
      <c r="MI126" s="127"/>
      <c r="MJ126" s="127"/>
      <c r="MK126" s="127"/>
      <c r="ML126" s="127"/>
      <c r="MM126" s="127"/>
      <c r="MN126" s="127"/>
      <c r="MO126" s="127"/>
      <c r="MP126" s="127"/>
      <c r="MQ126" s="127"/>
      <c r="MR126" s="127"/>
      <c r="MS126" s="127"/>
      <c r="MT126" s="127"/>
      <c r="MU126" s="127"/>
      <c r="MV126" s="127"/>
      <c r="MW126" s="127"/>
      <c r="MX126" s="127"/>
      <c r="MY126" s="127"/>
      <c r="MZ126" s="127"/>
      <c r="NA126" s="127"/>
      <c r="NB126" s="127"/>
      <c r="NC126" s="127"/>
      <c r="ND126" s="127"/>
      <c r="NE126" s="127"/>
      <c r="NF126" s="127"/>
      <c r="NG126" s="127"/>
      <c r="NH126" s="127"/>
      <c r="NI126" s="127"/>
      <c r="NJ126" s="127"/>
      <c r="NK126" s="127"/>
      <c r="NL126" s="127"/>
      <c r="NM126" s="127"/>
      <c r="NN126" s="127"/>
      <c r="NO126" s="127"/>
      <c r="NP126" s="127"/>
      <c r="NQ126" s="127"/>
      <c r="NR126" s="127"/>
      <c r="NS126" s="127"/>
      <c r="NT126" s="127"/>
      <c r="NU126" s="127"/>
      <c r="NV126" s="127"/>
      <c r="NW126" s="127"/>
      <c r="NX126" s="127"/>
      <c r="NY126" s="127"/>
      <c r="NZ126" s="127"/>
      <c r="OA126" s="127"/>
      <c r="OB126" s="127"/>
      <c r="OC126" s="127"/>
      <c r="OD126" s="127"/>
      <c r="OE126" s="127"/>
      <c r="OF126" s="127"/>
      <c r="OG126" s="127"/>
      <c r="OH126" s="127"/>
      <c r="OI126" s="127"/>
      <c r="OJ126" s="127"/>
      <c r="OK126" s="127"/>
      <c r="OL126" s="127"/>
    </row>
    <row r="127" spans="343:402" x14ac:dyDescent="0.2">
      <c r="ME127" s="127"/>
      <c r="MF127" s="127"/>
      <c r="MG127" s="127"/>
      <c r="MH127" s="127"/>
      <c r="MI127" s="127"/>
      <c r="MJ127" s="127"/>
      <c r="MK127" s="127"/>
      <c r="ML127" s="127"/>
      <c r="MM127" s="127"/>
      <c r="MN127" s="127"/>
      <c r="MO127" s="127"/>
      <c r="MP127" s="127"/>
      <c r="MQ127" s="127"/>
      <c r="MR127" s="127"/>
      <c r="MS127" s="127"/>
      <c r="MT127" s="127"/>
      <c r="MU127" s="127"/>
      <c r="MV127" s="127"/>
      <c r="MW127" s="127"/>
      <c r="MX127" s="127"/>
      <c r="MY127" s="127"/>
      <c r="MZ127" s="127"/>
      <c r="NA127" s="127"/>
      <c r="NB127" s="127"/>
      <c r="NC127" s="127"/>
      <c r="ND127" s="127"/>
      <c r="NE127" s="127"/>
      <c r="NF127" s="127"/>
      <c r="NG127" s="127"/>
      <c r="NH127" s="127"/>
      <c r="NI127" s="127"/>
      <c r="NJ127" s="127"/>
      <c r="NK127" s="127"/>
      <c r="NL127" s="127"/>
      <c r="NM127" s="127"/>
      <c r="NN127" s="127"/>
      <c r="NO127" s="127"/>
      <c r="NP127" s="127"/>
      <c r="NQ127" s="127"/>
      <c r="NR127" s="127"/>
      <c r="NS127" s="127"/>
      <c r="NT127" s="127"/>
      <c r="NU127" s="127"/>
      <c r="NV127" s="127"/>
      <c r="NW127" s="127"/>
      <c r="NX127" s="127"/>
      <c r="NY127" s="127"/>
      <c r="NZ127" s="127"/>
      <c r="OA127" s="127"/>
      <c r="OB127" s="127"/>
      <c r="OC127" s="127"/>
      <c r="OD127" s="127"/>
      <c r="OE127" s="127"/>
      <c r="OF127" s="127"/>
      <c r="OG127" s="127"/>
      <c r="OH127" s="127"/>
      <c r="OI127" s="127"/>
      <c r="OJ127" s="127"/>
      <c r="OK127" s="127"/>
      <c r="OL127" s="127"/>
    </row>
    <row r="128" spans="343:402" x14ac:dyDescent="0.2">
      <c r="ME128" s="127"/>
      <c r="MF128" s="127"/>
      <c r="MG128" s="127"/>
      <c r="MH128" s="127"/>
      <c r="MI128" s="127"/>
      <c r="MJ128" s="127"/>
      <c r="MK128" s="127"/>
      <c r="ML128" s="127"/>
      <c r="MM128" s="127"/>
      <c r="MN128" s="127"/>
      <c r="MO128" s="127"/>
      <c r="MP128" s="127"/>
      <c r="MQ128" s="127"/>
      <c r="MR128" s="127"/>
      <c r="MS128" s="127"/>
      <c r="MT128" s="127"/>
      <c r="MU128" s="127"/>
      <c r="MV128" s="127"/>
      <c r="MW128" s="127"/>
      <c r="MX128" s="127"/>
      <c r="MY128" s="127"/>
      <c r="MZ128" s="127"/>
      <c r="NA128" s="127"/>
      <c r="NB128" s="127"/>
      <c r="NC128" s="127"/>
      <c r="ND128" s="127"/>
      <c r="NE128" s="127"/>
      <c r="NF128" s="127"/>
      <c r="NG128" s="127"/>
      <c r="NH128" s="127"/>
      <c r="NI128" s="127"/>
      <c r="NJ128" s="127"/>
      <c r="NK128" s="127"/>
      <c r="NL128" s="127"/>
      <c r="NM128" s="127"/>
      <c r="NN128" s="127"/>
      <c r="NO128" s="127"/>
      <c r="NP128" s="127"/>
      <c r="NQ128" s="127"/>
      <c r="NR128" s="127"/>
      <c r="NS128" s="127"/>
      <c r="NT128" s="127"/>
      <c r="NU128" s="127"/>
      <c r="NV128" s="127"/>
      <c r="NW128" s="127"/>
      <c r="NX128" s="127"/>
      <c r="NY128" s="127"/>
      <c r="NZ128" s="127"/>
      <c r="OA128" s="127"/>
      <c r="OB128" s="127"/>
      <c r="OC128" s="127"/>
      <c r="OD128" s="127"/>
      <c r="OE128" s="127"/>
      <c r="OF128" s="127"/>
      <c r="OG128" s="127"/>
      <c r="OH128" s="127"/>
      <c r="OI128" s="127"/>
      <c r="OJ128" s="127"/>
      <c r="OK128" s="127"/>
      <c r="OL128" s="127"/>
    </row>
    <row r="129" spans="343:402" x14ac:dyDescent="0.2">
      <c r="ME129" s="127"/>
      <c r="MF129" s="127"/>
      <c r="MG129" s="127"/>
      <c r="MH129" s="127"/>
      <c r="MI129" s="127"/>
      <c r="MJ129" s="127"/>
      <c r="MK129" s="127"/>
      <c r="ML129" s="127"/>
      <c r="MM129" s="127"/>
      <c r="MN129" s="127"/>
      <c r="MO129" s="127"/>
      <c r="MP129" s="127"/>
      <c r="MQ129" s="127"/>
      <c r="MR129" s="127"/>
      <c r="MS129" s="127"/>
      <c r="MT129" s="127"/>
      <c r="MU129" s="127"/>
      <c r="MV129" s="127"/>
      <c r="MW129" s="127"/>
      <c r="MX129" s="127"/>
      <c r="MY129" s="127"/>
      <c r="MZ129" s="127"/>
      <c r="NA129" s="127"/>
      <c r="NB129" s="127"/>
      <c r="NC129" s="127"/>
      <c r="ND129" s="127"/>
      <c r="NE129" s="127"/>
      <c r="NF129" s="127"/>
      <c r="NG129" s="127"/>
      <c r="NH129" s="127"/>
      <c r="NI129" s="127"/>
      <c r="NJ129" s="127"/>
      <c r="NK129" s="127"/>
      <c r="NL129" s="127"/>
      <c r="NM129" s="127"/>
      <c r="NN129" s="127"/>
      <c r="NO129" s="127"/>
      <c r="NP129" s="127"/>
      <c r="NQ129" s="127"/>
      <c r="NR129" s="127"/>
      <c r="NS129" s="127"/>
      <c r="NT129" s="127"/>
      <c r="NU129" s="127"/>
      <c r="NV129" s="127"/>
      <c r="NW129" s="127"/>
      <c r="NX129" s="127"/>
      <c r="NY129" s="127"/>
      <c r="NZ129" s="127"/>
      <c r="OA129" s="127"/>
      <c r="OB129" s="127"/>
      <c r="OC129" s="127"/>
      <c r="OD129" s="127"/>
      <c r="OE129" s="127"/>
      <c r="OF129" s="127"/>
      <c r="OG129" s="127"/>
      <c r="OH129" s="127"/>
      <c r="OI129" s="127"/>
      <c r="OJ129" s="127"/>
      <c r="OK129" s="127"/>
      <c r="OL129" s="127"/>
    </row>
    <row r="130" spans="343:402" x14ac:dyDescent="0.2">
      <c r="ME130" s="127"/>
      <c r="MF130" s="127"/>
      <c r="MG130" s="127"/>
      <c r="MH130" s="127"/>
      <c r="MI130" s="127"/>
      <c r="MJ130" s="127"/>
      <c r="MK130" s="127"/>
      <c r="ML130" s="127"/>
      <c r="MM130" s="127"/>
      <c r="MN130" s="127"/>
      <c r="MO130" s="127"/>
      <c r="MP130" s="127"/>
      <c r="MQ130" s="127"/>
      <c r="MR130" s="127"/>
      <c r="MS130" s="127"/>
      <c r="MT130" s="127"/>
      <c r="MU130" s="127"/>
      <c r="MV130" s="127"/>
      <c r="MW130" s="127"/>
      <c r="MX130" s="127"/>
      <c r="MY130" s="127"/>
      <c r="MZ130" s="127"/>
      <c r="NA130" s="127"/>
      <c r="NB130" s="127"/>
      <c r="NC130" s="127"/>
      <c r="ND130" s="127"/>
      <c r="NE130" s="127"/>
      <c r="NF130" s="127"/>
      <c r="NG130" s="127"/>
      <c r="NH130" s="127"/>
      <c r="NI130" s="127"/>
      <c r="NJ130" s="127"/>
      <c r="NK130" s="127"/>
      <c r="NL130" s="127"/>
      <c r="NM130" s="127"/>
      <c r="NN130" s="127"/>
      <c r="NO130" s="127"/>
      <c r="NP130" s="127"/>
      <c r="NQ130" s="127"/>
      <c r="NR130" s="127"/>
      <c r="NS130" s="127"/>
      <c r="NT130" s="127"/>
      <c r="NU130" s="127"/>
      <c r="NV130" s="127"/>
      <c r="NW130" s="127"/>
      <c r="NX130" s="127"/>
      <c r="NY130" s="127"/>
      <c r="NZ130" s="127"/>
      <c r="OA130" s="127"/>
      <c r="OB130" s="127"/>
      <c r="OC130" s="127"/>
      <c r="OD130" s="127"/>
      <c r="OE130" s="127"/>
      <c r="OF130" s="127"/>
      <c r="OG130" s="127"/>
      <c r="OH130" s="127"/>
      <c r="OI130" s="127"/>
      <c r="OJ130" s="127"/>
      <c r="OK130" s="127"/>
      <c r="OL130" s="127"/>
    </row>
    <row r="131" spans="343:402" x14ac:dyDescent="0.2">
      <c r="ME131" s="127"/>
      <c r="MF131" s="127"/>
      <c r="MG131" s="127"/>
      <c r="MH131" s="127"/>
      <c r="MI131" s="127"/>
      <c r="MJ131" s="127"/>
      <c r="MK131" s="127"/>
      <c r="ML131" s="127"/>
      <c r="MM131" s="127"/>
      <c r="MN131" s="127"/>
      <c r="MO131" s="127"/>
      <c r="MP131" s="127"/>
      <c r="MQ131" s="127"/>
      <c r="MR131" s="127"/>
      <c r="MS131" s="127"/>
      <c r="MT131" s="127"/>
      <c r="MU131" s="127"/>
      <c r="MV131" s="127"/>
      <c r="MW131" s="127"/>
      <c r="MX131" s="127"/>
      <c r="MY131" s="127"/>
      <c r="MZ131" s="127"/>
      <c r="NA131" s="127"/>
      <c r="NB131" s="127"/>
      <c r="NC131" s="127"/>
      <c r="ND131" s="127"/>
      <c r="NE131" s="127"/>
      <c r="NF131" s="127"/>
      <c r="NG131" s="127"/>
      <c r="NH131" s="127"/>
      <c r="NI131" s="127"/>
      <c r="NJ131" s="127"/>
      <c r="NK131" s="127"/>
      <c r="NL131" s="127"/>
      <c r="NM131" s="127"/>
      <c r="NN131" s="127"/>
      <c r="NO131" s="127"/>
      <c r="NP131" s="127"/>
      <c r="NQ131" s="127"/>
      <c r="NR131" s="127"/>
      <c r="NS131" s="127"/>
      <c r="NT131" s="127"/>
      <c r="NU131" s="127"/>
      <c r="NV131" s="127"/>
      <c r="NW131" s="127"/>
      <c r="NX131" s="127"/>
      <c r="NY131" s="127"/>
      <c r="NZ131" s="127"/>
      <c r="OA131" s="127"/>
      <c r="OB131" s="127"/>
      <c r="OC131" s="127"/>
      <c r="OD131" s="127"/>
      <c r="OE131" s="127"/>
      <c r="OF131" s="127"/>
      <c r="OG131" s="127"/>
      <c r="OH131" s="127"/>
      <c r="OI131" s="127"/>
      <c r="OJ131" s="127"/>
      <c r="OK131" s="127"/>
      <c r="OL131" s="127"/>
    </row>
    <row r="132" spans="343:402" x14ac:dyDescent="0.2">
      <c r="ME132" s="127"/>
      <c r="MF132" s="127"/>
      <c r="MG132" s="127"/>
      <c r="MH132" s="127"/>
      <c r="MI132" s="127"/>
      <c r="MJ132" s="127"/>
      <c r="MK132" s="127"/>
      <c r="ML132" s="127"/>
      <c r="MM132" s="127"/>
      <c r="MN132" s="127"/>
      <c r="MO132" s="127"/>
      <c r="MP132" s="127"/>
      <c r="MQ132" s="127"/>
      <c r="MR132" s="127"/>
      <c r="MS132" s="127"/>
      <c r="MT132" s="127"/>
      <c r="MU132" s="127"/>
      <c r="MV132" s="127"/>
      <c r="MW132" s="127"/>
      <c r="MX132" s="127"/>
      <c r="MY132" s="127"/>
      <c r="MZ132" s="127"/>
      <c r="NA132" s="127"/>
      <c r="NB132" s="127"/>
      <c r="NC132" s="127"/>
      <c r="ND132" s="127"/>
      <c r="NE132" s="127"/>
      <c r="NF132" s="127"/>
      <c r="NG132" s="127"/>
      <c r="NH132" s="127"/>
      <c r="NI132" s="127"/>
      <c r="NJ132" s="127"/>
      <c r="NK132" s="127"/>
      <c r="NL132" s="127"/>
      <c r="NM132" s="127"/>
      <c r="NN132" s="127"/>
      <c r="NO132" s="127"/>
      <c r="NP132" s="127"/>
      <c r="NQ132" s="127"/>
      <c r="NR132" s="127"/>
      <c r="NS132" s="127"/>
      <c r="NT132" s="127"/>
      <c r="NU132" s="127"/>
      <c r="NV132" s="127"/>
      <c r="NW132" s="127"/>
      <c r="NX132" s="127"/>
      <c r="NY132" s="127"/>
      <c r="NZ132" s="127"/>
      <c r="OA132" s="127"/>
      <c r="OB132" s="127"/>
      <c r="OC132" s="127"/>
      <c r="OD132" s="127"/>
      <c r="OE132" s="127"/>
      <c r="OF132" s="127"/>
      <c r="OG132" s="127"/>
      <c r="OH132" s="127"/>
      <c r="OI132" s="127"/>
      <c r="OJ132" s="127"/>
      <c r="OK132" s="127"/>
      <c r="OL132" s="127"/>
    </row>
    <row r="133" spans="343:402" x14ac:dyDescent="0.2">
      <c r="ME133" s="127"/>
      <c r="MF133" s="127"/>
      <c r="MG133" s="127"/>
      <c r="MH133" s="127"/>
      <c r="MI133" s="127"/>
      <c r="MJ133" s="127"/>
      <c r="MK133" s="127"/>
      <c r="ML133" s="127"/>
      <c r="MM133" s="127"/>
      <c r="MN133" s="127"/>
      <c r="MO133" s="127"/>
      <c r="MP133" s="127"/>
      <c r="MQ133" s="127"/>
      <c r="MR133" s="127"/>
      <c r="MS133" s="127"/>
      <c r="MT133" s="127"/>
      <c r="MU133" s="127"/>
      <c r="MV133" s="127"/>
      <c r="MW133" s="127"/>
      <c r="MX133" s="127"/>
      <c r="MY133" s="127"/>
      <c r="MZ133" s="127"/>
      <c r="NA133" s="127"/>
      <c r="NB133" s="127"/>
      <c r="NC133" s="127"/>
      <c r="ND133" s="127"/>
      <c r="NE133" s="127"/>
      <c r="NF133" s="127"/>
      <c r="NG133" s="127"/>
      <c r="NH133" s="127"/>
      <c r="NI133" s="127"/>
      <c r="NJ133" s="127"/>
      <c r="NK133" s="127"/>
      <c r="NL133" s="127"/>
      <c r="NM133" s="127"/>
      <c r="NN133" s="127"/>
      <c r="NO133" s="127"/>
      <c r="NP133" s="127"/>
      <c r="NQ133" s="127"/>
      <c r="NR133" s="127"/>
      <c r="NS133" s="127"/>
      <c r="NT133" s="127"/>
      <c r="NU133" s="127"/>
      <c r="NV133" s="127"/>
      <c r="NW133" s="127"/>
      <c r="NX133" s="127"/>
      <c r="NY133" s="127"/>
      <c r="NZ133" s="127"/>
      <c r="OA133" s="127"/>
      <c r="OB133" s="127"/>
      <c r="OC133" s="127"/>
      <c r="OD133" s="127"/>
      <c r="OE133" s="127"/>
      <c r="OF133" s="127"/>
      <c r="OG133" s="127"/>
      <c r="OH133" s="127"/>
      <c r="OI133" s="127"/>
      <c r="OJ133" s="127"/>
      <c r="OK133" s="127"/>
      <c r="OL133" s="127"/>
    </row>
    <row r="134" spans="343:402" x14ac:dyDescent="0.2">
      <c r="ME134" s="127"/>
      <c r="MF134" s="127"/>
      <c r="MG134" s="127"/>
      <c r="MH134" s="127"/>
      <c r="MI134" s="127"/>
      <c r="MJ134" s="127"/>
      <c r="MK134" s="127"/>
      <c r="ML134" s="127"/>
      <c r="MM134" s="127"/>
      <c r="MN134" s="127"/>
      <c r="MO134" s="127"/>
      <c r="MP134" s="127"/>
      <c r="MQ134" s="127"/>
      <c r="MR134" s="127"/>
      <c r="MS134" s="127"/>
      <c r="MT134" s="127"/>
      <c r="MU134" s="127"/>
      <c r="MV134" s="127"/>
      <c r="MW134" s="127"/>
      <c r="MX134" s="127"/>
      <c r="MY134" s="127"/>
      <c r="MZ134" s="127"/>
      <c r="NA134" s="127"/>
      <c r="NB134" s="127"/>
      <c r="NC134" s="127"/>
      <c r="ND134" s="127"/>
      <c r="NE134" s="127"/>
      <c r="NF134" s="127"/>
      <c r="NG134" s="127"/>
      <c r="NH134" s="127"/>
      <c r="NI134" s="127"/>
      <c r="NJ134" s="127"/>
      <c r="NK134" s="127"/>
      <c r="NL134" s="127"/>
      <c r="NM134" s="127"/>
      <c r="NN134" s="127"/>
      <c r="NO134" s="127"/>
      <c r="NP134" s="127"/>
      <c r="NQ134" s="127"/>
      <c r="NR134" s="127"/>
      <c r="NS134" s="127"/>
      <c r="NT134" s="127"/>
      <c r="NU134" s="127"/>
      <c r="NV134" s="127"/>
      <c r="NW134" s="127"/>
      <c r="NX134" s="127"/>
      <c r="NY134" s="127"/>
      <c r="NZ134" s="127"/>
      <c r="OA134" s="127"/>
      <c r="OB134" s="127"/>
      <c r="OC134" s="127"/>
      <c r="OD134" s="127"/>
      <c r="OE134" s="127"/>
      <c r="OF134" s="127"/>
      <c r="OG134" s="127"/>
      <c r="OH134" s="127"/>
      <c r="OI134" s="127"/>
      <c r="OJ134" s="127"/>
      <c r="OK134" s="127"/>
      <c r="OL134" s="127"/>
    </row>
    <row r="135" spans="343:402" x14ac:dyDescent="0.2">
      <c r="ME135" s="127"/>
      <c r="MF135" s="127"/>
      <c r="MG135" s="127"/>
      <c r="MH135" s="127"/>
      <c r="MI135" s="127"/>
      <c r="MJ135" s="127"/>
      <c r="MK135" s="127"/>
      <c r="ML135" s="127"/>
      <c r="MM135" s="127"/>
      <c r="MN135" s="127"/>
      <c r="MO135" s="127"/>
      <c r="MP135" s="127"/>
      <c r="MQ135" s="127"/>
      <c r="MR135" s="127"/>
      <c r="MS135" s="127"/>
      <c r="MT135" s="127"/>
      <c r="MU135" s="127"/>
      <c r="MV135" s="127"/>
      <c r="MW135" s="127"/>
      <c r="MX135" s="127"/>
      <c r="MY135" s="127"/>
      <c r="MZ135" s="127"/>
      <c r="NA135" s="127"/>
      <c r="NB135" s="127"/>
      <c r="NC135" s="127"/>
      <c r="ND135" s="127"/>
      <c r="NE135" s="127"/>
      <c r="NF135" s="127"/>
      <c r="NG135" s="127"/>
      <c r="NH135" s="127"/>
      <c r="NI135" s="127"/>
      <c r="NJ135" s="127"/>
      <c r="NK135" s="127"/>
      <c r="NL135" s="127"/>
      <c r="NM135" s="127"/>
      <c r="NN135" s="127"/>
      <c r="NO135" s="127"/>
      <c r="NP135" s="127"/>
      <c r="NQ135" s="127"/>
      <c r="NR135" s="127"/>
      <c r="NS135" s="127"/>
      <c r="NT135" s="127"/>
      <c r="NU135" s="127"/>
      <c r="NV135" s="127"/>
      <c r="NW135" s="127"/>
      <c r="NX135" s="127"/>
      <c r="NY135" s="127"/>
      <c r="NZ135" s="127"/>
      <c r="OA135" s="127"/>
      <c r="OB135" s="127"/>
      <c r="OC135" s="127"/>
      <c r="OD135" s="127"/>
      <c r="OE135" s="127"/>
      <c r="OF135" s="127"/>
      <c r="OG135" s="127"/>
      <c r="OH135" s="127"/>
      <c r="OI135" s="127"/>
      <c r="OJ135" s="127"/>
      <c r="OK135" s="127"/>
      <c r="OL135" s="127"/>
    </row>
    <row r="136" spans="343:402" x14ac:dyDescent="0.2">
      <c r="ME136" s="127"/>
      <c r="MF136" s="127"/>
      <c r="MG136" s="127"/>
      <c r="MH136" s="127"/>
      <c r="MI136" s="127"/>
      <c r="MJ136" s="127"/>
      <c r="MK136" s="127"/>
      <c r="ML136" s="127"/>
      <c r="MM136" s="127"/>
      <c r="MN136" s="127"/>
      <c r="MO136" s="127"/>
      <c r="MP136" s="127"/>
      <c r="MQ136" s="127"/>
      <c r="MR136" s="127"/>
      <c r="MS136" s="127"/>
      <c r="MT136" s="127"/>
      <c r="MU136" s="127"/>
      <c r="MV136" s="127"/>
      <c r="MW136" s="127"/>
      <c r="MX136" s="127"/>
      <c r="MY136" s="127"/>
      <c r="MZ136" s="127"/>
      <c r="NA136" s="127"/>
      <c r="NB136" s="127"/>
      <c r="NC136" s="127"/>
      <c r="ND136" s="127"/>
      <c r="NE136" s="127"/>
      <c r="NF136" s="127"/>
      <c r="NG136" s="127"/>
      <c r="NH136" s="127"/>
      <c r="NI136" s="127"/>
      <c r="NJ136" s="127"/>
      <c r="NK136" s="127"/>
      <c r="NL136" s="127"/>
      <c r="NM136" s="127"/>
      <c r="NN136" s="127"/>
      <c r="NO136" s="127"/>
      <c r="NP136" s="127"/>
      <c r="NQ136" s="127"/>
      <c r="NR136" s="127"/>
      <c r="NS136" s="127"/>
      <c r="NT136" s="127"/>
      <c r="NU136" s="127"/>
      <c r="NV136" s="127"/>
      <c r="NW136" s="127"/>
      <c r="NX136" s="127"/>
      <c r="NY136" s="127"/>
      <c r="NZ136" s="127"/>
      <c r="OA136" s="127"/>
      <c r="OB136" s="127"/>
      <c r="OC136" s="127"/>
      <c r="OD136" s="127"/>
      <c r="OE136" s="127"/>
      <c r="OF136" s="127"/>
      <c r="OG136" s="127"/>
      <c r="OH136" s="127"/>
      <c r="OI136" s="127"/>
      <c r="OJ136" s="127"/>
      <c r="OK136" s="127"/>
      <c r="OL136" s="127"/>
    </row>
    <row r="137" spans="343:402" x14ac:dyDescent="0.2">
      <c r="ME137" s="127"/>
      <c r="MF137" s="127"/>
      <c r="MG137" s="127"/>
      <c r="MH137" s="127"/>
      <c r="MI137" s="127"/>
      <c r="MJ137" s="127"/>
      <c r="MK137" s="127"/>
      <c r="ML137" s="127"/>
      <c r="MM137" s="127"/>
      <c r="MN137" s="127"/>
      <c r="MO137" s="127"/>
      <c r="MP137" s="127"/>
      <c r="MQ137" s="127"/>
      <c r="MR137" s="127"/>
      <c r="MS137" s="127"/>
      <c r="MT137" s="127"/>
      <c r="MU137" s="127"/>
      <c r="MV137" s="127"/>
      <c r="MW137" s="127"/>
      <c r="MX137" s="127"/>
      <c r="MY137" s="127"/>
      <c r="MZ137" s="127"/>
      <c r="NA137" s="127"/>
      <c r="NB137" s="127"/>
      <c r="NC137" s="127"/>
      <c r="ND137" s="127"/>
      <c r="NE137" s="127"/>
      <c r="NF137" s="127"/>
      <c r="NG137" s="127"/>
      <c r="NH137" s="127"/>
      <c r="NI137" s="127"/>
      <c r="NJ137" s="127"/>
      <c r="NK137" s="127"/>
      <c r="NL137" s="127"/>
      <c r="NM137" s="127"/>
      <c r="NN137" s="127"/>
      <c r="NO137" s="127"/>
      <c r="NP137" s="127"/>
      <c r="NQ137" s="127"/>
      <c r="NR137" s="127"/>
      <c r="NS137" s="127"/>
      <c r="NT137" s="127"/>
      <c r="NU137" s="127"/>
      <c r="NV137" s="127"/>
      <c r="NW137" s="127"/>
      <c r="NX137" s="127"/>
      <c r="NY137" s="127"/>
      <c r="NZ137" s="127"/>
      <c r="OA137" s="127"/>
      <c r="OB137" s="127"/>
      <c r="OC137" s="127"/>
      <c r="OD137" s="127"/>
      <c r="OE137" s="127"/>
      <c r="OF137" s="127"/>
      <c r="OG137" s="127"/>
      <c r="OH137" s="127"/>
      <c r="OI137" s="127"/>
      <c r="OJ137" s="127"/>
      <c r="OK137" s="127"/>
      <c r="OL137" s="127"/>
    </row>
    <row r="138" spans="343:402" x14ac:dyDescent="0.2">
      <c r="ME138" s="127"/>
      <c r="MF138" s="127"/>
      <c r="MG138" s="127"/>
      <c r="MH138" s="127"/>
      <c r="MI138" s="127"/>
      <c r="MJ138" s="127"/>
      <c r="MK138" s="127"/>
      <c r="ML138" s="127"/>
      <c r="MM138" s="127"/>
      <c r="MN138" s="127"/>
      <c r="MO138" s="127"/>
      <c r="MP138" s="127"/>
      <c r="MQ138" s="127"/>
      <c r="MR138" s="127"/>
      <c r="MS138" s="127"/>
      <c r="MT138" s="127"/>
      <c r="MU138" s="127"/>
      <c r="MV138" s="127"/>
      <c r="MW138" s="127"/>
      <c r="MX138" s="127"/>
      <c r="MY138" s="127"/>
      <c r="MZ138" s="127"/>
      <c r="NA138" s="127"/>
      <c r="NB138" s="127"/>
      <c r="NC138" s="127"/>
      <c r="ND138" s="127"/>
      <c r="NE138" s="127"/>
      <c r="NF138" s="127"/>
      <c r="NG138" s="127"/>
      <c r="NH138" s="127"/>
      <c r="NI138" s="127"/>
      <c r="NJ138" s="127"/>
      <c r="NK138" s="127"/>
      <c r="NL138" s="127"/>
      <c r="NM138" s="127"/>
      <c r="NN138" s="127"/>
      <c r="NO138" s="127"/>
      <c r="NP138" s="127"/>
      <c r="NQ138" s="127"/>
      <c r="NR138" s="127"/>
      <c r="NS138" s="127"/>
      <c r="NT138" s="127"/>
      <c r="NU138" s="127"/>
      <c r="NV138" s="127"/>
      <c r="NW138" s="127"/>
      <c r="NX138" s="127"/>
      <c r="NY138" s="127"/>
      <c r="NZ138" s="127"/>
      <c r="OA138" s="127"/>
      <c r="OB138" s="127"/>
      <c r="OC138" s="127"/>
      <c r="OD138" s="127"/>
      <c r="OE138" s="127"/>
      <c r="OF138" s="127"/>
      <c r="OG138" s="127"/>
      <c r="OH138" s="127"/>
      <c r="OI138" s="127"/>
      <c r="OJ138" s="127"/>
      <c r="OK138" s="127"/>
      <c r="OL138" s="127"/>
    </row>
  </sheetData>
  <autoFilter ref="MF56:MN106">
    <sortState ref="MF57:MN106">
      <sortCondition ref="MF56:MF106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>
      <pane xSplit="1" topLeftCell="B1" activePane="topRight" state="frozen"/>
      <selection pane="topRight" activeCell="G16" sqref="G16:G26"/>
    </sheetView>
  </sheetViews>
  <sheetFormatPr baseColWidth="10" defaultRowHeight="15" x14ac:dyDescent="0.2"/>
  <cols>
    <col min="1" max="1" width="24" customWidth="1"/>
  </cols>
  <sheetData>
    <row r="1" spans="1:9" x14ac:dyDescent="0.2">
      <c r="A1" t="s">
        <v>171</v>
      </c>
      <c r="B1" t="s">
        <v>273</v>
      </c>
      <c r="C1" s="4" t="s">
        <v>170</v>
      </c>
      <c r="D1" t="s">
        <v>274</v>
      </c>
      <c r="E1" s="4" t="s">
        <v>170</v>
      </c>
      <c r="F1" t="s">
        <v>275</v>
      </c>
      <c r="G1" s="4" t="s">
        <v>170</v>
      </c>
      <c r="H1" t="s">
        <v>276</v>
      </c>
      <c r="I1" s="4" t="s">
        <v>170</v>
      </c>
    </row>
    <row r="2" spans="1:9" x14ac:dyDescent="0.2">
      <c r="A2" t="s">
        <v>18</v>
      </c>
      <c r="B2" s="7">
        <v>0.23599999999999999</v>
      </c>
      <c r="C2" s="28">
        <v>0.1537</v>
      </c>
      <c r="D2" s="5">
        <v>0.27999999999999997</v>
      </c>
      <c r="E2" s="28">
        <v>0.15540000000000001</v>
      </c>
      <c r="F2" s="5">
        <v>0.27999999999999997</v>
      </c>
      <c r="G2" s="28">
        <v>0.15540000000000001</v>
      </c>
      <c r="H2" s="5">
        <v>0.27332296902452047</v>
      </c>
      <c r="I2" s="47">
        <v>0.15759999999999999</v>
      </c>
    </row>
    <row r="3" spans="1:9" x14ac:dyDescent="0.2">
      <c r="A3" t="s">
        <v>11</v>
      </c>
      <c r="B3" s="7">
        <v>0.38600000000000001</v>
      </c>
      <c r="C3" s="28">
        <v>0.15129999999999999</v>
      </c>
      <c r="D3" s="5">
        <v>0.19999999999999998</v>
      </c>
      <c r="E3" s="28">
        <v>0.1532</v>
      </c>
      <c r="F3" s="5">
        <v>0.19999999999999998</v>
      </c>
      <c r="G3" s="28">
        <v>0.1532</v>
      </c>
      <c r="H3" s="130">
        <v>0.09</v>
      </c>
      <c r="I3" s="28">
        <v>0.1482</v>
      </c>
    </row>
    <row r="4" spans="1:9" x14ac:dyDescent="0.2">
      <c r="A4" t="s">
        <v>89</v>
      </c>
      <c r="B4" s="125">
        <v>0</v>
      </c>
      <c r="C4" s="28">
        <v>6.2600000000000003E-2</v>
      </c>
      <c r="D4" s="5">
        <v>0</v>
      </c>
      <c r="E4" s="28">
        <v>6.3899999999999998E-2</v>
      </c>
      <c r="F4" s="5">
        <v>0</v>
      </c>
      <c r="G4" s="28">
        <v>6.3899999999999998E-2</v>
      </c>
      <c r="H4" s="130">
        <v>0.01</v>
      </c>
      <c r="I4" s="28">
        <v>6.4299999999999996E-2</v>
      </c>
    </row>
    <row r="5" spans="1:9" x14ac:dyDescent="0.2">
      <c r="A5" t="s">
        <v>30</v>
      </c>
      <c r="B5" s="7">
        <v>0.04</v>
      </c>
      <c r="C5" s="28">
        <v>0.18809999999999999</v>
      </c>
      <c r="D5" s="5">
        <v>0.1</v>
      </c>
      <c r="E5" s="28">
        <v>0.1862</v>
      </c>
      <c r="F5" s="5">
        <v>0.1</v>
      </c>
      <c r="G5" s="28">
        <v>0.1862</v>
      </c>
      <c r="H5" s="130">
        <v>0.16969999999999999</v>
      </c>
      <c r="I5" s="28">
        <v>0.18720000000000001</v>
      </c>
    </row>
    <row r="6" spans="1:9" x14ac:dyDescent="0.2">
      <c r="A6" t="s">
        <v>41</v>
      </c>
      <c r="B6" s="7">
        <v>3.5999999999999997E-2</v>
      </c>
      <c r="C6" s="28">
        <v>7.7100000000000002E-2</v>
      </c>
      <c r="D6" s="5">
        <v>0.04</v>
      </c>
      <c r="E6" s="28">
        <v>7.7399999999999997E-2</v>
      </c>
      <c r="F6" s="5">
        <v>0.04</v>
      </c>
      <c r="G6" s="28">
        <v>7.7399999999999997E-2</v>
      </c>
      <c r="H6" s="130">
        <v>0.02</v>
      </c>
      <c r="I6" s="28">
        <v>7.8299999999999995E-2</v>
      </c>
    </row>
    <row r="7" spans="1:9" x14ac:dyDescent="0.2">
      <c r="A7" t="s">
        <v>26</v>
      </c>
      <c r="B7" s="7">
        <v>0.104</v>
      </c>
      <c r="C7" s="28">
        <v>0.13639999999999999</v>
      </c>
      <c r="D7" s="5">
        <v>0.18</v>
      </c>
      <c r="E7" s="28">
        <v>0.13500000000000001</v>
      </c>
      <c r="F7" s="5">
        <v>0.18</v>
      </c>
      <c r="G7" s="28">
        <v>0.13500000000000001</v>
      </c>
      <c r="H7" s="130">
        <v>0.23499999999999999</v>
      </c>
      <c r="I7" s="28">
        <v>0.1343</v>
      </c>
    </row>
    <row r="8" spans="1:9" x14ac:dyDescent="0.2">
      <c r="A8" t="s">
        <v>34</v>
      </c>
      <c r="B8" s="7">
        <v>0</v>
      </c>
      <c r="C8" s="28">
        <v>7.2499999999999995E-2</v>
      </c>
      <c r="D8" s="5">
        <v>0</v>
      </c>
      <c r="E8" s="28">
        <v>7.0599999999999996E-2</v>
      </c>
      <c r="F8" s="5">
        <v>0</v>
      </c>
      <c r="G8" s="28">
        <v>7.0599999999999996E-2</v>
      </c>
      <c r="H8" s="130">
        <v>8.2000000000000003E-2</v>
      </c>
      <c r="I8" s="28">
        <v>7.1599999999999997E-2</v>
      </c>
    </row>
    <row r="9" spans="1:9" x14ac:dyDescent="0.2">
      <c r="A9" t="s">
        <v>22</v>
      </c>
      <c r="B9" s="7">
        <v>3.5999999999999997E-2</v>
      </c>
      <c r="C9" s="28">
        <v>5.0900000000000001E-2</v>
      </c>
      <c r="D9" s="5">
        <v>0.02</v>
      </c>
      <c r="E9" s="28">
        <v>5.0500000000000003E-2</v>
      </c>
      <c r="F9" s="5">
        <v>0.02</v>
      </c>
      <c r="G9" s="28">
        <v>5.0500000000000003E-2</v>
      </c>
      <c r="H9" s="130">
        <v>1.4999999999999999E-2</v>
      </c>
      <c r="I9" s="28">
        <v>0.05</v>
      </c>
    </row>
    <row r="10" spans="1:9" x14ac:dyDescent="0.2">
      <c r="A10" t="s">
        <v>159</v>
      </c>
      <c r="B10" s="7">
        <v>3.5999999999999997E-2</v>
      </c>
      <c r="C10" s="28">
        <v>6.7999999999999996E-3</v>
      </c>
      <c r="D10" s="5">
        <v>0.02</v>
      </c>
      <c r="E10" s="28">
        <v>6.7000000000000002E-3</v>
      </c>
      <c r="F10" s="5">
        <v>0.02</v>
      </c>
      <c r="G10" s="28">
        <v>6.7000000000000002E-3</v>
      </c>
      <c r="H10" s="130">
        <v>5.0000000000000001E-3</v>
      </c>
      <c r="I10" s="28">
        <v>6.6E-3</v>
      </c>
    </row>
    <row r="11" spans="1:9" x14ac:dyDescent="0.2">
      <c r="A11" t="s">
        <v>75</v>
      </c>
      <c r="B11" s="125">
        <v>0</v>
      </c>
      <c r="C11" s="28">
        <v>5.0299999999999997E-2</v>
      </c>
      <c r="D11" s="5">
        <v>0</v>
      </c>
      <c r="E11" s="28">
        <v>5.04E-2</v>
      </c>
      <c r="F11" s="5">
        <v>0</v>
      </c>
      <c r="G11" s="28">
        <v>5.04E-2</v>
      </c>
      <c r="H11" s="130">
        <v>1.4999999999999999E-2</v>
      </c>
      <c r="I11" s="28">
        <v>5.0999999999999997E-2</v>
      </c>
    </row>
    <row r="12" spans="1:9" x14ac:dyDescent="0.2">
      <c r="A12" s="37" t="s">
        <v>82</v>
      </c>
      <c r="B12" s="8">
        <v>0.126</v>
      </c>
      <c r="C12" s="126">
        <v>5.0299999999999997E-2</v>
      </c>
      <c r="D12" s="6">
        <v>0.16</v>
      </c>
      <c r="E12" s="126">
        <v>5.0599999999999999E-2</v>
      </c>
      <c r="F12" s="6">
        <v>0.16</v>
      </c>
      <c r="G12" s="126">
        <v>5.0599999999999999E-2</v>
      </c>
      <c r="H12" s="131">
        <v>8.5000000000000006E-2</v>
      </c>
      <c r="I12" s="126">
        <v>5.0799999999999998E-2</v>
      </c>
    </row>
    <row r="13" spans="1:9" x14ac:dyDescent="0.2">
      <c r="B13" s="7">
        <f>SUM(B2:B12)</f>
        <v>1</v>
      </c>
      <c r="C13" s="7"/>
      <c r="D13" s="7">
        <f t="shared" ref="D13:H13" si="0">SUM(D2:D12)</f>
        <v>1</v>
      </c>
      <c r="E13" s="7"/>
      <c r="F13" s="7">
        <f t="shared" si="0"/>
        <v>1</v>
      </c>
      <c r="G13" s="7" t="s">
        <v>277</v>
      </c>
      <c r="H13" s="7">
        <f t="shared" si="0"/>
        <v>1.0000229690245204</v>
      </c>
    </row>
    <row r="15" spans="1:9" x14ac:dyDescent="0.2">
      <c r="E15" s="234" t="s">
        <v>179</v>
      </c>
      <c r="F15" s="234"/>
    </row>
    <row r="16" spans="1:9" x14ac:dyDescent="0.2">
      <c r="A16" s="30" t="s">
        <v>18</v>
      </c>
      <c r="B16" s="132">
        <v>1.6899999999999998E-2</v>
      </c>
      <c r="C16" s="133">
        <v>-0.193</v>
      </c>
      <c r="D16" s="132">
        <v>3.4500000000000003E-2</v>
      </c>
      <c r="E16" s="133">
        <v>0.19289999999999999</v>
      </c>
      <c r="F16" s="132">
        <v>-2.9999999999999997E-4</v>
      </c>
      <c r="G16" s="133">
        <v>0.1065</v>
      </c>
      <c r="H16" s="132">
        <v>-5.5599999999999997E-2</v>
      </c>
      <c r="I16" s="133">
        <v>0.1474</v>
      </c>
    </row>
    <row r="17" spans="1:9" x14ac:dyDescent="0.2">
      <c r="A17" t="s">
        <v>11</v>
      </c>
      <c r="B17" s="7">
        <v>0.15190000000000001</v>
      </c>
      <c r="C17" s="47">
        <v>-0.10489999999999999</v>
      </c>
      <c r="D17" s="7">
        <v>8.0799999999999997E-2</v>
      </c>
      <c r="E17" s="47">
        <v>0.17480000000000001</v>
      </c>
      <c r="F17" s="7">
        <v>-5.7000000000000002E-2</v>
      </c>
      <c r="G17" s="47">
        <v>0.08</v>
      </c>
      <c r="H17" s="7">
        <v>3.3099999999999997E-2</v>
      </c>
      <c r="I17" s="47">
        <v>-0.10150000000000001</v>
      </c>
    </row>
    <row r="18" spans="1:9" x14ac:dyDescent="0.2">
      <c r="A18" t="s">
        <v>89</v>
      </c>
      <c r="B18" s="7">
        <v>0</v>
      </c>
      <c r="C18" s="47">
        <v>-4.0800000000000003E-2</v>
      </c>
      <c r="D18" s="7">
        <v>0</v>
      </c>
      <c r="E18" s="47">
        <v>1.9900000000000001E-2</v>
      </c>
      <c r="F18" s="7">
        <v>0</v>
      </c>
      <c r="G18" s="47">
        <v>9.2799999999999994E-2</v>
      </c>
      <c r="H18" s="7">
        <v>7.5700000000000003E-2</v>
      </c>
      <c r="I18" s="47">
        <v>3.9100000000000003E-2</v>
      </c>
    </row>
    <row r="19" spans="1:9" x14ac:dyDescent="0.2">
      <c r="A19" t="s">
        <v>30</v>
      </c>
      <c r="B19" s="7">
        <v>1.3599999999999999E-2</v>
      </c>
      <c r="C19" s="47">
        <v>-0.54979999999999996</v>
      </c>
      <c r="D19" s="7">
        <v>3.6299999999999999E-2</v>
      </c>
      <c r="E19" s="47">
        <v>0.15190000000000001</v>
      </c>
      <c r="F19" s="7">
        <v>4.6600000000000003E-2</v>
      </c>
      <c r="G19" s="47">
        <v>8.2199999999999995E-2</v>
      </c>
      <c r="H19" s="7">
        <v>0.20749999999999999</v>
      </c>
      <c r="I19" s="47">
        <v>0.1512</v>
      </c>
    </row>
    <row r="20" spans="1:9" x14ac:dyDescent="0.2">
      <c r="A20" t="s">
        <v>41</v>
      </c>
      <c r="B20" s="7">
        <v>2.1700000000000001E-2</v>
      </c>
      <c r="C20" s="47">
        <v>-0.17530000000000001</v>
      </c>
      <c r="D20" s="7">
        <v>4.1099999999999998E-2</v>
      </c>
      <c r="E20" s="47">
        <v>8.0699999999999994E-2</v>
      </c>
      <c r="F20" s="7">
        <v>6.4600000000000005E-2</v>
      </c>
      <c r="G20" s="47">
        <v>7.8399999999999997E-2</v>
      </c>
      <c r="H20" s="7">
        <v>2.76E-2</v>
      </c>
      <c r="I20" s="47">
        <v>7.1800000000000003E-2</v>
      </c>
    </row>
    <row r="21" spans="1:9" x14ac:dyDescent="0.2">
      <c r="A21" t="s">
        <v>26</v>
      </c>
      <c r="B21" s="7">
        <v>7.0599999999999996E-2</v>
      </c>
      <c r="C21" s="47">
        <v>-0.41389999999999999</v>
      </c>
      <c r="D21" s="7">
        <v>4.24E-2</v>
      </c>
      <c r="E21" s="47">
        <v>0.14599999999999999</v>
      </c>
      <c r="F21" s="7">
        <v>2.8000000000000001E-2</v>
      </c>
      <c r="G21" s="47">
        <v>5.21E-2</v>
      </c>
      <c r="H21" s="7">
        <v>0.24379999999999999</v>
      </c>
      <c r="I21" s="47">
        <v>5.8599999999999999E-2</v>
      </c>
    </row>
    <row r="22" spans="1:9" x14ac:dyDescent="0.2">
      <c r="A22" t="s">
        <v>34</v>
      </c>
      <c r="B22" s="7">
        <v>0</v>
      </c>
      <c r="C22" s="47">
        <v>-0.13489999999999999</v>
      </c>
      <c r="D22" s="7">
        <v>0</v>
      </c>
      <c r="E22" s="47">
        <v>-1.5299999999999999E-2</v>
      </c>
      <c r="F22" s="7">
        <v>0</v>
      </c>
      <c r="G22" s="47">
        <v>1.5699999999999999E-2</v>
      </c>
      <c r="H22" s="7">
        <v>5.5999999999999999E-3</v>
      </c>
      <c r="I22" s="47">
        <v>7.0400000000000004E-2</v>
      </c>
    </row>
    <row r="23" spans="1:9" x14ac:dyDescent="0.2">
      <c r="A23" t="s">
        <v>22</v>
      </c>
      <c r="B23" s="7">
        <v>1.7299999999999999E-2</v>
      </c>
      <c r="C23" s="47">
        <v>-9.7900000000000001E-2</v>
      </c>
      <c r="D23" s="7">
        <v>1.84E-2</v>
      </c>
      <c r="E23" s="47">
        <v>2.8799999999999999E-2</v>
      </c>
      <c r="F23" s="7">
        <v>1.5E-3</v>
      </c>
      <c r="G23" s="47">
        <v>3.73E-2</v>
      </c>
      <c r="H23" s="7">
        <v>0.1298</v>
      </c>
      <c r="I23" s="47">
        <v>-4.1999999999999997E-3</v>
      </c>
    </row>
    <row r="24" spans="1:9" x14ac:dyDescent="0.2">
      <c r="A24" t="s">
        <v>159</v>
      </c>
      <c r="B24" s="7">
        <v>-5.0000000000000001E-4</v>
      </c>
      <c r="C24" s="47">
        <v>-3.0499999999999999E-2</v>
      </c>
      <c r="D24" s="7">
        <v>2.3400000000000001E-2</v>
      </c>
      <c r="E24" s="47">
        <v>-5.0000000000000001E-4</v>
      </c>
      <c r="F24" s="7">
        <v>4.4999999999999997E-3</v>
      </c>
      <c r="G24" s="47">
        <v>2.3400000000000001E-2</v>
      </c>
      <c r="H24" s="7">
        <v>1.1299999999999999E-2</v>
      </c>
      <c r="I24" s="47">
        <v>4.4999999999999997E-3</v>
      </c>
    </row>
    <row r="25" spans="1:9" x14ac:dyDescent="0.2">
      <c r="A25" t="s">
        <v>75</v>
      </c>
      <c r="B25" s="7">
        <v>0</v>
      </c>
      <c r="C25" s="47">
        <v>-0.11890000000000001</v>
      </c>
      <c r="D25" s="7">
        <v>0</v>
      </c>
      <c r="E25" s="47">
        <v>7.1099999999999997E-2</v>
      </c>
      <c r="F25" s="7">
        <v>0</v>
      </c>
      <c r="G25" s="47">
        <v>4.2500000000000003E-2</v>
      </c>
      <c r="H25" s="7">
        <v>6.0100000000000001E-2</v>
      </c>
      <c r="I25" s="47">
        <v>5.3199999999999997E-2</v>
      </c>
    </row>
    <row r="26" spans="1:9" x14ac:dyDescent="0.2">
      <c r="A26" s="37" t="s">
        <v>82</v>
      </c>
      <c r="B26" s="8">
        <v>4.02E-2</v>
      </c>
      <c r="C26" s="134">
        <v>-9.5100000000000004E-2</v>
      </c>
      <c r="D26" s="8">
        <v>3.6400000000000002E-2</v>
      </c>
      <c r="E26" s="134">
        <v>0.108</v>
      </c>
      <c r="F26" s="8">
        <v>-8.6E-3</v>
      </c>
      <c r="G26" s="134">
        <v>5.8099999999999999E-2</v>
      </c>
      <c r="H26" s="8">
        <v>2.01E-2</v>
      </c>
      <c r="I26" s="134">
        <v>4.5499999999999999E-2</v>
      </c>
    </row>
  </sheetData>
  <mergeCells count="1">
    <mergeCell ref="E15:F15"/>
  </mergeCells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E104"/>
  <sheetViews>
    <sheetView topLeftCell="A38" zoomScale="62" workbookViewId="0">
      <pane xSplit="2" topLeftCell="C1" activePane="topRight" state="frozen"/>
      <selection pane="topRight" activeCell="U56" sqref="U56"/>
    </sheetView>
  </sheetViews>
  <sheetFormatPr baseColWidth="10" defaultColWidth="11.5" defaultRowHeight="15" x14ac:dyDescent="0.2"/>
  <cols>
    <col min="2" max="2" width="20.83203125" customWidth="1"/>
    <col min="3" max="3" width="14" bestFit="1" customWidth="1"/>
    <col min="4" max="4" width="11.5" customWidth="1"/>
    <col min="352" max="352" width="18.5" customWidth="1"/>
  </cols>
  <sheetData>
    <row r="1" spans="1:525" ht="19" x14ac:dyDescent="0.25">
      <c r="A1" t="s">
        <v>0</v>
      </c>
      <c r="B1" t="s">
        <v>171</v>
      </c>
      <c r="C1" s="1">
        <v>42006</v>
      </c>
      <c r="D1" s="1">
        <v>42013</v>
      </c>
      <c r="E1" s="1">
        <v>42020</v>
      </c>
      <c r="F1" s="1">
        <v>42027</v>
      </c>
      <c r="G1" s="1">
        <v>42034</v>
      </c>
      <c r="H1" s="1">
        <v>42041</v>
      </c>
      <c r="I1" s="1">
        <v>42048</v>
      </c>
      <c r="J1" s="1">
        <v>42055</v>
      </c>
      <c r="K1" s="1">
        <v>42062</v>
      </c>
      <c r="L1" s="1">
        <v>42069</v>
      </c>
      <c r="M1" s="1">
        <v>42076</v>
      </c>
      <c r="N1" s="1">
        <v>42083</v>
      </c>
      <c r="O1" s="1">
        <v>42090</v>
      </c>
      <c r="P1" s="1">
        <v>42097</v>
      </c>
      <c r="Q1" s="1">
        <v>42104</v>
      </c>
      <c r="R1" s="1">
        <v>42111</v>
      </c>
      <c r="S1" s="1">
        <v>42118</v>
      </c>
      <c r="T1" s="1">
        <v>42125</v>
      </c>
      <c r="U1" s="1">
        <v>42132</v>
      </c>
      <c r="V1" s="1">
        <v>42139</v>
      </c>
      <c r="W1" s="1">
        <v>42146</v>
      </c>
      <c r="X1" s="1">
        <v>42153</v>
      </c>
      <c r="Y1" s="1">
        <v>42160</v>
      </c>
      <c r="Z1" s="1">
        <v>42167</v>
      </c>
      <c r="AA1" s="1">
        <v>42174</v>
      </c>
      <c r="AB1" s="1">
        <v>42181</v>
      </c>
      <c r="AC1" s="1">
        <v>42188</v>
      </c>
      <c r="AD1" s="1">
        <v>42195</v>
      </c>
      <c r="AE1" s="1">
        <v>42202</v>
      </c>
      <c r="AF1" s="1">
        <v>42209</v>
      </c>
      <c r="AG1" s="1">
        <v>42216</v>
      </c>
      <c r="AH1" s="1">
        <v>42223</v>
      </c>
      <c r="AI1" s="1">
        <v>42230</v>
      </c>
      <c r="AJ1" s="1">
        <v>42237</v>
      </c>
      <c r="AK1" s="1">
        <v>42244</v>
      </c>
      <c r="AL1" s="1">
        <v>42251</v>
      </c>
      <c r="AM1" s="1">
        <v>42258</v>
      </c>
      <c r="AN1" s="1">
        <v>42265</v>
      </c>
      <c r="AO1" s="1">
        <v>42272</v>
      </c>
      <c r="AP1" s="1">
        <v>42279</v>
      </c>
      <c r="AQ1" s="1">
        <v>42286</v>
      </c>
      <c r="AR1" s="1">
        <v>42293</v>
      </c>
      <c r="AS1" s="1">
        <v>42300</v>
      </c>
      <c r="AT1" s="1">
        <v>42307</v>
      </c>
      <c r="AU1" s="1">
        <v>42314</v>
      </c>
      <c r="AV1" s="1">
        <v>42321</v>
      </c>
      <c r="AW1" s="1">
        <v>42328</v>
      </c>
      <c r="AX1" s="1">
        <v>42335</v>
      </c>
      <c r="AY1" s="1">
        <v>42342</v>
      </c>
      <c r="AZ1" s="1">
        <v>42349</v>
      </c>
      <c r="BA1" s="1">
        <v>42356</v>
      </c>
      <c r="BB1" s="1">
        <v>42363</v>
      </c>
      <c r="BC1" s="1">
        <v>42370</v>
      </c>
      <c r="BD1" s="1">
        <v>42377</v>
      </c>
      <c r="BE1" s="1">
        <v>42384</v>
      </c>
      <c r="BF1" s="1">
        <v>42391</v>
      </c>
      <c r="BG1" s="1">
        <v>42398</v>
      </c>
      <c r="BH1" s="1">
        <v>42405</v>
      </c>
      <c r="BI1" s="1">
        <v>42412</v>
      </c>
      <c r="BJ1" s="1">
        <v>42419</v>
      </c>
      <c r="BK1" s="1">
        <v>42426</v>
      </c>
      <c r="BL1" s="1">
        <v>42433</v>
      </c>
      <c r="BM1" s="1">
        <v>42440</v>
      </c>
      <c r="BN1" s="1">
        <v>42447</v>
      </c>
      <c r="BO1" s="1">
        <v>42454</v>
      </c>
      <c r="BP1" s="1">
        <v>42461</v>
      </c>
      <c r="BQ1" s="1">
        <v>42468</v>
      </c>
      <c r="BR1" s="1">
        <v>42475</v>
      </c>
      <c r="BS1" s="1">
        <v>42482</v>
      </c>
      <c r="BT1" s="1">
        <v>42489</v>
      </c>
      <c r="BU1" s="1">
        <v>42496</v>
      </c>
      <c r="BV1" s="1">
        <v>42503</v>
      </c>
      <c r="BW1" s="1">
        <v>42510</v>
      </c>
      <c r="BX1" s="1">
        <v>42517</v>
      </c>
      <c r="BY1" s="1">
        <v>42524</v>
      </c>
      <c r="BZ1" s="1">
        <v>42531</v>
      </c>
      <c r="CA1" s="1">
        <v>42538</v>
      </c>
      <c r="CB1" s="1">
        <v>42545</v>
      </c>
      <c r="CC1" s="1">
        <v>42552</v>
      </c>
      <c r="CD1" s="1">
        <v>42559</v>
      </c>
      <c r="CE1" s="1">
        <v>42566</v>
      </c>
      <c r="CF1" s="1">
        <v>42573</v>
      </c>
      <c r="CG1" s="1">
        <v>42580</v>
      </c>
      <c r="CH1" s="1">
        <v>42587</v>
      </c>
      <c r="CI1" s="1">
        <v>42594</v>
      </c>
      <c r="CJ1" s="1">
        <v>42601</v>
      </c>
      <c r="CK1" s="1">
        <v>42608</v>
      </c>
      <c r="CL1" s="1">
        <v>42615</v>
      </c>
      <c r="CM1" s="1">
        <v>42622</v>
      </c>
      <c r="CN1" s="1">
        <v>42629</v>
      </c>
      <c r="CO1" s="1">
        <v>42636</v>
      </c>
      <c r="CP1" s="1">
        <v>42643</v>
      </c>
      <c r="CQ1" s="1">
        <v>42650</v>
      </c>
      <c r="CR1" s="1">
        <v>42657</v>
      </c>
      <c r="CS1" s="1">
        <v>42664</v>
      </c>
      <c r="CT1" s="1">
        <v>42671</v>
      </c>
      <c r="CU1" s="1">
        <v>42678</v>
      </c>
      <c r="CV1" s="1">
        <v>42685</v>
      </c>
      <c r="CW1" s="1">
        <v>42692</v>
      </c>
      <c r="CX1" s="1">
        <v>42699</v>
      </c>
      <c r="CY1" s="1">
        <v>42706</v>
      </c>
      <c r="CZ1" s="1">
        <v>42713</v>
      </c>
      <c r="DA1" s="1">
        <v>42720</v>
      </c>
      <c r="DB1" s="1">
        <v>42727</v>
      </c>
      <c r="DC1" s="1">
        <v>42734</v>
      </c>
      <c r="DD1" s="1">
        <v>42741</v>
      </c>
      <c r="DE1" s="1">
        <v>42748</v>
      </c>
      <c r="DF1" s="1">
        <v>42755</v>
      </c>
      <c r="DG1" s="1">
        <v>42762</v>
      </c>
      <c r="DH1" s="1">
        <v>42769</v>
      </c>
      <c r="DI1" s="1">
        <v>42776</v>
      </c>
      <c r="DJ1" s="1">
        <v>42783</v>
      </c>
      <c r="DK1" s="1">
        <v>42790</v>
      </c>
      <c r="DL1" s="1">
        <v>42797</v>
      </c>
      <c r="DM1" s="1">
        <v>42804</v>
      </c>
      <c r="DN1" s="1">
        <v>42811</v>
      </c>
      <c r="DO1" s="1">
        <v>42818</v>
      </c>
      <c r="DP1" s="1">
        <v>42825</v>
      </c>
      <c r="DQ1" s="1">
        <v>42832</v>
      </c>
      <c r="DR1" s="1">
        <v>42839</v>
      </c>
      <c r="DS1" s="1">
        <v>42846</v>
      </c>
      <c r="DT1" s="1">
        <v>42853</v>
      </c>
      <c r="DU1" s="1">
        <v>42860</v>
      </c>
      <c r="DV1" s="1">
        <v>42867</v>
      </c>
      <c r="DW1" s="1">
        <v>42874</v>
      </c>
      <c r="DX1" s="1">
        <v>42881</v>
      </c>
      <c r="DY1" s="1">
        <v>42888</v>
      </c>
      <c r="DZ1" s="1">
        <v>42895</v>
      </c>
      <c r="EA1" s="1">
        <v>42902</v>
      </c>
      <c r="EB1" s="1">
        <v>42909</v>
      </c>
      <c r="EC1" s="1">
        <v>42916</v>
      </c>
      <c r="ED1" s="1">
        <v>42923</v>
      </c>
      <c r="EE1" s="1">
        <v>42930</v>
      </c>
      <c r="EF1" s="1">
        <v>42937</v>
      </c>
      <c r="EG1" s="1">
        <v>42944</v>
      </c>
      <c r="EH1" s="1">
        <v>42951</v>
      </c>
      <c r="EI1" s="1">
        <v>42958</v>
      </c>
      <c r="EJ1" s="1">
        <v>42965</v>
      </c>
      <c r="EK1" s="1">
        <v>42972</v>
      </c>
      <c r="EL1" s="1">
        <v>42979</v>
      </c>
      <c r="EM1" s="1">
        <v>42986</v>
      </c>
      <c r="EN1" s="1">
        <v>42993</v>
      </c>
      <c r="EO1" s="1">
        <v>43000</v>
      </c>
      <c r="EP1" s="1">
        <v>43007</v>
      </c>
      <c r="EQ1" s="1">
        <v>43014</v>
      </c>
      <c r="ER1" s="1">
        <v>43021</v>
      </c>
      <c r="ES1" s="1">
        <v>43028</v>
      </c>
      <c r="ET1" s="1">
        <v>43035</v>
      </c>
      <c r="EU1" s="1">
        <v>43042</v>
      </c>
      <c r="EV1" s="1">
        <v>43049</v>
      </c>
      <c r="EW1" s="1">
        <v>43056</v>
      </c>
      <c r="EX1" s="1">
        <v>43063</v>
      </c>
      <c r="EY1" s="1">
        <v>43070</v>
      </c>
      <c r="EZ1" s="1">
        <v>43077</v>
      </c>
      <c r="FA1" s="1">
        <v>43084</v>
      </c>
      <c r="FB1" s="1">
        <v>43091</v>
      </c>
      <c r="FC1" s="1">
        <v>43098</v>
      </c>
      <c r="FD1" s="1">
        <v>43105</v>
      </c>
      <c r="FE1" s="1">
        <v>43112</v>
      </c>
      <c r="FF1" s="1">
        <v>43119</v>
      </c>
      <c r="FG1" s="1">
        <v>43126</v>
      </c>
      <c r="FH1" s="1">
        <v>43133</v>
      </c>
      <c r="FI1" s="1">
        <v>43140</v>
      </c>
      <c r="FJ1" s="1">
        <v>43147</v>
      </c>
      <c r="FK1" s="1">
        <v>43154</v>
      </c>
      <c r="FL1" s="1">
        <v>43161</v>
      </c>
      <c r="FM1" s="1">
        <v>43168</v>
      </c>
      <c r="FN1" s="1">
        <v>43175</v>
      </c>
      <c r="FO1" s="1">
        <v>43182</v>
      </c>
      <c r="FP1" s="1">
        <v>43189</v>
      </c>
      <c r="FQ1" s="1">
        <v>43196</v>
      </c>
      <c r="FR1" s="1">
        <v>43203</v>
      </c>
      <c r="FS1" s="1">
        <v>43210</v>
      </c>
      <c r="FT1" s="3">
        <v>43217</v>
      </c>
      <c r="FU1" s="14" t="s">
        <v>173</v>
      </c>
      <c r="FV1" s="238" t="s">
        <v>174</v>
      </c>
      <c r="FW1" s="239"/>
      <c r="FX1" s="239"/>
      <c r="FY1" s="239"/>
      <c r="FZ1" s="239"/>
      <c r="GA1" s="239"/>
      <c r="GB1" s="239"/>
      <c r="GC1" s="239"/>
      <c r="GD1" s="239"/>
      <c r="GE1" s="239"/>
      <c r="GF1" s="239"/>
      <c r="GG1" s="239"/>
      <c r="GH1" s="239"/>
      <c r="GI1" s="239"/>
      <c r="GJ1" s="239"/>
      <c r="GK1" s="239"/>
      <c r="GL1" s="239"/>
      <c r="GM1" s="239"/>
      <c r="GN1" s="239"/>
      <c r="GO1" s="239"/>
      <c r="GP1" s="239"/>
      <c r="GQ1" s="239"/>
      <c r="GR1" s="239"/>
      <c r="GS1" s="239"/>
      <c r="GT1" s="239"/>
      <c r="GU1" s="239"/>
      <c r="GV1" s="239"/>
      <c r="GW1" s="239"/>
      <c r="GX1" s="239"/>
      <c r="GY1" s="239"/>
      <c r="GZ1" s="239"/>
      <c r="HA1" s="239"/>
      <c r="HB1" s="239"/>
      <c r="HC1" s="239"/>
      <c r="HD1" s="239"/>
      <c r="HE1" s="239"/>
      <c r="HF1" s="239"/>
      <c r="HG1" s="239"/>
      <c r="HH1" s="239"/>
      <c r="HI1" s="239"/>
      <c r="HJ1" s="239"/>
      <c r="HK1" s="239"/>
      <c r="HL1" s="239"/>
      <c r="HM1" s="239"/>
      <c r="HN1" s="239"/>
      <c r="HO1" s="239"/>
      <c r="HP1" s="239"/>
      <c r="HQ1" s="239"/>
      <c r="HR1" s="239"/>
      <c r="HS1" s="239"/>
      <c r="HT1" s="239"/>
      <c r="HU1" s="239"/>
      <c r="HV1" s="239"/>
      <c r="HW1" s="239"/>
      <c r="HX1" s="239"/>
      <c r="HY1" s="239"/>
      <c r="HZ1" s="239"/>
      <c r="IA1" s="239"/>
      <c r="IB1" s="239"/>
      <c r="IC1" s="239"/>
      <c r="ID1" s="239"/>
      <c r="IE1" s="239"/>
      <c r="IF1" s="239"/>
      <c r="IG1" s="239"/>
      <c r="IH1" s="239"/>
      <c r="II1" s="239"/>
      <c r="IJ1" s="239"/>
      <c r="IK1" s="239"/>
      <c r="IL1" s="239"/>
      <c r="IM1" s="239"/>
      <c r="IN1" s="239"/>
      <c r="IO1" s="239"/>
      <c r="IP1" s="239"/>
      <c r="IQ1" s="239"/>
      <c r="IR1" s="239"/>
      <c r="IS1" s="239"/>
      <c r="IT1" s="239"/>
      <c r="IU1" s="239"/>
      <c r="IV1" s="239"/>
      <c r="IW1" s="239"/>
      <c r="IX1" s="239"/>
      <c r="IY1" s="239"/>
      <c r="IZ1" s="239"/>
      <c r="JA1" s="239"/>
      <c r="JB1" s="239"/>
      <c r="JC1" s="239"/>
      <c r="JD1" s="239"/>
      <c r="JE1" s="239"/>
      <c r="JF1" s="239"/>
      <c r="JG1" s="239"/>
      <c r="JH1" s="239"/>
      <c r="JI1" s="239"/>
      <c r="JJ1" s="239"/>
      <c r="JK1" s="239"/>
      <c r="JL1" s="239"/>
      <c r="JM1" s="239"/>
      <c r="JN1" s="239"/>
      <c r="JO1" s="239"/>
      <c r="JP1" s="239"/>
      <c r="JQ1" s="239"/>
      <c r="JR1" s="239"/>
      <c r="JS1" s="239"/>
      <c r="JT1" s="239"/>
      <c r="JU1" s="239"/>
      <c r="JV1" s="239"/>
      <c r="JW1" s="239"/>
      <c r="JX1" s="239"/>
      <c r="JY1" s="239"/>
      <c r="JZ1" s="239"/>
      <c r="KA1" s="239"/>
      <c r="KB1" s="239"/>
      <c r="KC1" s="239"/>
      <c r="KD1" s="239"/>
      <c r="KE1" s="239"/>
      <c r="KF1" s="239"/>
      <c r="KG1" s="239"/>
      <c r="KH1" s="239"/>
      <c r="KI1" s="239"/>
      <c r="KJ1" s="239"/>
      <c r="KK1" s="239"/>
      <c r="KL1" s="239"/>
      <c r="KM1" s="239"/>
      <c r="KN1" s="239"/>
      <c r="KO1" s="239"/>
      <c r="KP1" s="239"/>
      <c r="KQ1" s="239"/>
      <c r="KR1" s="239"/>
      <c r="KS1" s="239"/>
      <c r="KT1" s="239"/>
      <c r="KU1" s="239"/>
      <c r="KV1" s="239"/>
      <c r="KW1" s="239"/>
      <c r="KX1" s="239"/>
      <c r="KY1" s="239"/>
      <c r="KZ1" s="239"/>
      <c r="LA1" s="239"/>
      <c r="LB1" s="239"/>
      <c r="LC1" s="239"/>
      <c r="LD1" s="239"/>
      <c r="LE1" s="239"/>
      <c r="LF1" s="239"/>
      <c r="LG1" s="239"/>
      <c r="LH1" s="239"/>
      <c r="LI1" s="239"/>
      <c r="LJ1" s="239"/>
      <c r="LK1" s="239"/>
      <c r="LL1" s="239"/>
      <c r="LM1" s="239"/>
      <c r="LN1" s="239"/>
      <c r="LO1" s="239"/>
      <c r="LP1" s="239"/>
      <c r="LQ1" s="239"/>
      <c r="LR1" s="239"/>
      <c r="LS1" s="239"/>
      <c r="LT1" s="239"/>
      <c r="LU1" s="239"/>
      <c r="LV1" s="239"/>
      <c r="LW1" s="239"/>
      <c r="LX1" s="239"/>
      <c r="LY1" s="239"/>
      <c r="LZ1" s="239"/>
      <c r="MA1" s="239"/>
      <c r="MB1" s="239"/>
      <c r="MC1" s="239"/>
      <c r="MD1" s="239"/>
      <c r="ME1" s="239"/>
      <c r="MF1" s="239"/>
      <c r="MG1" s="239"/>
      <c r="MH1" s="239"/>
      <c r="MI1" s="239"/>
      <c r="MJ1" s="239"/>
      <c r="MK1" s="239"/>
      <c r="ML1" s="239"/>
      <c r="MM1" s="240"/>
      <c r="MN1" s="27" t="s">
        <v>172</v>
      </c>
      <c r="MO1" s="235"/>
      <c r="MP1" s="236"/>
      <c r="MQ1" s="236"/>
      <c r="MR1" s="236"/>
      <c r="MS1" s="236"/>
      <c r="MT1" s="236"/>
      <c r="MU1" s="236"/>
      <c r="MV1" s="236"/>
      <c r="MW1" s="236"/>
      <c r="MX1" s="236"/>
      <c r="MY1" s="236"/>
      <c r="MZ1" s="236"/>
      <c r="NA1" s="236"/>
      <c r="NB1" s="236"/>
      <c r="NC1" s="236"/>
      <c r="ND1" s="236"/>
      <c r="NE1" s="236"/>
      <c r="NF1" s="236"/>
      <c r="NG1" s="236"/>
      <c r="NH1" s="236"/>
      <c r="NI1" s="236"/>
      <c r="NJ1" s="236"/>
      <c r="NK1" s="236"/>
      <c r="NL1" s="236"/>
      <c r="NM1" s="236"/>
      <c r="NN1" s="236"/>
      <c r="NO1" s="236"/>
      <c r="NP1" s="236"/>
      <c r="NQ1" s="236"/>
      <c r="NR1" s="236"/>
      <c r="NS1" s="236"/>
      <c r="NT1" s="236"/>
      <c r="NU1" s="236"/>
      <c r="NV1" s="236"/>
      <c r="NW1" s="236"/>
      <c r="NX1" s="236"/>
      <c r="NY1" s="236"/>
      <c r="NZ1" s="236"/>
      <c r="OA1" s="236"/>
      <c r="OB1" s="236"/>
      <c r="OC1" s="236"/>
      <c r="OD1" s="236"/>
      <c r="OE1" s="236"/>
      <c r="OF1" s="236"/>
      <c r="OG1" s="236"/>
      <c r="OH1" s="236"/>
      <c r="OI1" s="236"/>
      <c r="OJ1" s="236"/>
      <c r="OK1" s="236"/>
      <c r="OL1" s="236"/>
      <c r="OM1" s="236"/>
      <c r="ON1" s="236"/>
      <c r="OO1" s="236"/>
      <c r="OP1" s="236"/>
      <c r="OQ1" s="236"/>
      <c r="OR1" s="236"/>
      <c r="OS1" s="236"/>
      <c r="OT1" s="236"/>
      <c r="OU1" s="236"/>
      <c r="OV1" s="236"/>
      <c r="OW1" s="236"/>
      <c r="OX1" s="236"/>
      <c r="OY1" s="236"/>
      <c r="OZ1" s="236"/>
      <c r="PA1" s="236"/>
      <c r="PB1" s="236"/>
      <c r="PC1" s="236"/>
      <c r="PD1" s="236"/>
      <c r="PE1" s="236"/>
      <c r="PF1" s="236"/>
      <c r="PG1" s="236"/>
      <c r="PH1" s="236"/>
      <c r="PI1" s="236"/>
      <c r="PJ1" s="236"/>
      <c r="PK1" s="236"/>
      <c r="PL1" s="236"/>
      <c r="PM1" s="236"/>
      <c r="PN1" s="236"/>
      <c r="PO1" s="236"/>
      <c r="PP1" s="236"/>
      <c r="PQ1" s="236"/>
      <c r="PR1" s="236"/>
      <c r="PS1" s="236"/>
      <c r="PT1" s="236"/>
      <c r="PU1" s="236"/>
      <c r="PV1" s="236"/>
      <c r="PW1" s="236"/>
      <c r="PX1" s="236"/>
      <c r="PY1" s="236"/>
      <c r="PZ1" s="236"/>
      <c r="QA1" s="236"/>
      <c r="QB1" s="236"/>
      <c r="QC1" s="236"/>
      <c r="QD1" s="236"/>
      <c r="QE1" s="236"/>
      <c r="QF1" s="236"/>
      <c r="QG1" s="236"/>
      <c r="QH1" s="236"/>
      <c r="QI1" s="236"/>
      <c r="QJ1" s="236"/>
      <c r="QK1" s="236"/>
      <c r="QL1" s="236"/>
      <c r="QM1" s="236"/>
      <c r="QN1" s="236"/>
      <c r="QO1" s="236"/>
      <c r="QP1" s="236"/>
      <c r="QQ1" s="236"/>
      <c r="QR1" s="236"/>
      <c r="QS1" s="236"/>
      <c r="QT1" s="236"/>
      <c r="QU1" s="236"/>
      <c r="QV1" s="236"/>
      <c r="QW1" s="236"/>
      <c r="QX1" s="236"/>
      <c r="QY1" s="236"/>
      <c r="QZ1" s="236"/>
      <c r="RA1" s="236"/>
      <c r="RB1" s="236"/>
      <c r="RC1" s="236"/>
      <c r="RD1" s="236"/>
      <c r="RE1" s="236"/>
      <c r="RF1" s="236"/>
      <c r="RG1" s="236"/>
      <c r="RH1" s="236"/>
      <c r="RI1" s="236"/>
      <c r="RJ1" s="236"/>
      <c r="RK1" s="236"/>
      <c r="RL1" s="236"/>
      <c r="RM1" s="236"/>
      <c r="RN1" s="236"/>
      <c r="RO1" s="236"/>
      <c r="RP1" s="236"/>
      <c r="RQ1" s="236"/>
      <c r="RR1" s="236"/>
      <c r="RS1" s="236"/>
      <c r="RT1" s="236"/>
      <c r="RU1" s="236"/>
      <c r="RV1" s="236"/>
      <c r="RW1" s="236"/>
      <c r="RX1" s="236"/>
      <c r="RY1" s="236"/>
      <c r="RZ1" s="236"/>
      <c r="SA1" s="236"/>
      <c r="SB1" s="236"/>
      <c r="SC1" s="236"/>
      <c r="SD1" s="236"/>
      <c r="SE1" s="236"/>
      <c r="SF1" s="236"/>
      <c r="SG1" s="236"/>
      <c r="SH1" s="236"/>
      <c r="SI1" s="236"/>
      <c r="SJ1" s="236"/>
      <c r="SK1" s="236"/>
      <c r="SL1" s="236"/>
      <c r="SM1" s="236"/>
      <c r="SN1" s="236"/>
      <c r="SO1" s="236"/>
      <c r="SP1" s="236"/>
      <c r="SQ1" s="236"/>
      <c r="SR1" s="236"/>
      <c r="SS1" s="236"/>
      <c r="ST1" s="236"/>
      <c r="SU1" s="236"/>
      <c r="SV1" s="236"/>
      <c r="SW1" s="236"/>
      <c r="SX1" s="236"/>
      <c r="SY1" s="236"/>
      <c r="SZ1" s="236"/>
      <c r="TA1" s="236"/>
      <c r="TB1" s="236"/>
      <c r="TC1" s="236"/>
      <c r="TD1" s="236"/>
      <c r="TE1" s="237"/>
    </row>
    <row r="2" spans="1:525" x14ac:dyDescent="0.2">
      <c r="A2" t="s">
        <v>15</v>
      </c>
      <c r="B2" t="s">
        <v>18</v>
      </c>
      <c r="C2" s="15"/>
      <c r="D2" s="15">
        <f>'Constituents data'!D2/'Constituents data'!C2-1</f>
        <v>7.0896845090393512E-3</v>
      </c>
      <c r="E2" s="15">
        <f>'Constituents data'!E2/'Constituents data'!D2-1</f>
        <v>-4.0478704681449207E-3</v>
      </c>
      <c r="F2" s="15">
        <f>'Constituents data'!F2/'Constituents data'!E2-1</f>
        <v>6.9800318077398726E-2</v>
      </c>
      <c r="G2" s="15">
        <f>'Constituents data'!G2/'Constituents data'!F2-1</f>
        <v>1.0736703006276826E-2</v>
      </c>
      <c r="H2" s="15">
        <f>'Constituents data'!H2/'Constituents data'!G2-1</f>
        <v>3.595358718744901E-2</v>
      </c>
      <c r="I2" s="15">
        <f>'Constituents data'!I2/'Constituents data'!H2-1</f>
        <v>2.350528474522795E-2</v>
      </c>
      <c r="J2" s="15">
        <f>'Constituents data'!J2/'Constituents data'!I2-1</f>
        <v>6.0727496917385881E-2</v>
      </c>
      <c r="K2" s="15">
        <f>'Constituents data'!K2/'Constituents data'!J2-1</f>
        <v>8.863702412089669E-3</v>
      </c>
      <c r="L2" s="15">
        <f>'Constituents data'!L2/'Constituents data'!K2-1</f>
        <v>3.6583609390753224E-2</v>
      </c>
      <c r="M2" s="15">
        <f>'Constituents data'!M2/'Constituents data'!L2-1</f>
        <v>-1.5423092955398121E-2</v>
      </c>
      <c r="N2" s="15">
        <f>'Constituents data'!N2/'Constituents data'!M2-1</f>
        <v>-7.9029071408410756E-3</v>
      </c>
      <c r="O2" s="15">
        <f>'Constituents data'!O2/'Constituents data'!N2-1</f>
        <v>3.7980085348506387E-2</v>
      </c>
      <c r="P2" s="15">
        <f>'Constituents data'!P2/'Constituents data'!O2-1</f>
        <v>1.850075373441129E-2</v>
      </c>
      <c r="Q2" s="15">
        <f>'Constituents data'!Q2/'Constituents data'!P2-1</f>
        <v>3.8885898815931075E-2</v>
      </c>
      <c r="R2" s="15">
        <f>'Constituents data'!R2/'Constituents data'!Q2-1</f>
        <v>-4.9993524154902214E-2</v>
      </c>
      <c r="S2" s="15">
        <f>'Constituents data'!S2/'Constituents data'!R2-1</f>
        <v>1.4451261077027988E-2</v>
      </c>
      <c r="T2" s="15">
        <f>'Constituents data'!T2/'Constituents data'!S2-1</f>
        <v>-1.3304663351699997E-2</v>
      </c>
      <c r="U2" s="15">
        <f>'Constituents data'!U2/'Constituents data'!T2-1</f>
        <v>4.3584854263143402E-3</v>
      </c>
      <c r="V2" s="15">
        <f>'Constituents data'!V2/'Constituents data'!U2-1</f>
        <v>8.9503661513425925E-3</v>
      </c>
      <c r="W2" s="15">
        <f>'Constituents data'!W2/'Constituents data'!V2-1</f>
        <v>1.0752688172043001E-2</v>
      </c>
      <c r="X2" s="15">
        <f>'Constituents data'!X2/'Constituents data'!W2-1</f>
        <v>-4.8803191489361741E-2</v>
      </c>
      <c r="Y2" s="15">
        <f>'Constituents data'!Y2/'Constituents data'!X2-1</f>
        <v>-1.9292604501607635E-2</v>
      </c>
      <c r="Z2" s="15">
        <f>'Constituents data'!Z2/'Constituents data'!Y2-1</f>
        <v>-1.4255167498222754E-4</v>
      </c>
      <c r="AA2" s="15">
        <f>'Constituents data'!AA2/'Constituents data'!Z2-1</f>
        <v>-1.8391787852865771E-2</v>
      </c>
      <c r="AB2" s="15">
        <f>'Constituents data'!AB2/'Constituents data'!AA2-1</f>
        <v>2.3093681917211395E-2</v>
      </c>
      <c r="AC2" s="15">
        <f>'Constituents data'!AC2/'Constituents data'!AB2-1</f>
        <v>-1.263486655309487E-2</v>
      </c>
      <c r="AD2" s="15">
        <f>'Constituents data'!AD2/'Constituents data'!AC2-1</f>
        <v>-1.1071171818835324E-2</v>
      </c>
      <c r="AE2" s="15">
        <f>'Constituents data'!AE2/'Constituents data'!AD2-1</f>
        <v>3.0677522535620838E-2</v>
      </c>
      <c r="AF2" s="15">
        <f>'Constituents data'!AF2/'Constituents data'!AE2-1</f>
        <v>8.0406263224712671E-3</v>
      </c>
      <c r="AG2" s="15">
        <f>'Constituents data'!AG2/'Constituents data'!AF2-1</f>
        <v>4.2121466554716047E-2</v>
      </c>
      <c r="AH2" s="15">
        <f>'Constituents data'!AH2/'Constituents data'!AG2-1</f>
        <v>-1.3293943870014702E-2</v>
      </c>
      <c r="AI2" s="15">
        <f>'Constituents data'!AI2/'Constituents data'!AH2-1</f>
        <v>-6.246597713663582E-2</v>
      </c>
      <c r="AJ2" s="15">
        <f>'Constituents data'!AJ2/'Constituents data'!AI2-1</f>
        <v>-4.9499201625780143E-2</v>
      </c>
      <c r="AK2" s="15">
        <f>'Constituents data'!AK2/'Constituents data'!AJ2-1</f>
        <v>2.3060476481368219E-2</v>
      </c>
      <c r="AL2" s="15">
        <f>'Constituents data'!AL2/'Constituents data'!AK2-1</f>
        <v>-2.7018958053440678E-2</v>
      </c>
      <c r="AM2" s="15">
        <f>'Constituents data'!AM2/'Constituents data'!AL2-1</f>
        <v>6.5971156796562624E-3</v>
      </c>
      <c r="AN2" s="15">
        <f>'Constituents data'!AN2/'Constituents data'!AM2-1</f>
        <v>6.9501600365798E-2</v>
      </c>
      <c r="AO2" s="15">
        <f>'Constituents data'!AO2/'Constituents data'!AN2-1</f>
        <v>1.7243836397320633E-2</v>
      </c>
      <c r="AP2" s="15">
        <f>'Constituents data'!AP2/'Constituents data'!AO2-1</f>
        <v>5.8840011207621501E-3</v>
      </c>
      <c r="AQ2" s="15">
        <f>'Constituents data'!AQ2/'Constituents data'!AP2-1</f>
        <v>6.2674094707520833E-2</v>
      </c>
      <c r="AR2" s="15">
        <f>'Constituents data'!AR2/'Constituents data'!AQ2-1</f>
        <v>4.5871559633028358E-3</v>
      </c>
      <c r="AS2" s="15">
        <f>'Constituents data'!AS2/'Constituents data'!AR2-1</f>
        <v>6.2100456621004385E-2</v>
      </c>
      <c r="AT2" s="15">
        <f>'Constituents data'!AT2/'Constituents data'!AS2-1</f>
        <v>1.7196904557179593E-3</v>
      </c>
      <c r="AU2" s="15">
        <f>'Constituents data'!AU2/'Constituents data'!AT2-1</f>
        <v>7.9215205395463117E-2</v>
      </c>
      <c r="AV2" s="15">
        <f>'Constituents data'!AV2/'Constituents data'!AU2-1</f>
        <v>-2.5678900124985859E-2</v>
      </c>
      <c r="AW2" s="15">
        <f>'Constituents data'!AW2/'Constituents data'!AV2-1</f>
        <v>2.7288629737609371E-2</v>
      </c>
      <c r="AX2" s="15">
        <f>'Constituents data'!AX2/'Constituents data'!AW2-1</f>
        <v>1.5665796344647376E-2</v>
      </c>
      <c r="AY2" s="15">
        <f>'Constituents data'!AY2/'Constituents data'!AX2-1</f>
        <v>1.6094780373309359E-2</v>
      </c>
      <c r="AZ2" s="15">
        <f>'Constituents data'!AZ2/'Constituents data'!AY2-1</f>
        <v>-4.7959520404795897E-2</v>
      </c>
      <c r="BA2" s="15">
        <f>'Constituents data'!BA2/'Constituents data'!AZ2-1</f>
        <v>2.8653957250144524E-2</v>
      </c>
      <c r="BB2" s="15">
        <f>'Constituents data'!BB2/'Constituents data'!BA2-1</f>
        <v>1.2916994271593873E-2</v>
      </c>
      <c r="BC2" s="15">
        <f>'Constituents data'!BC2/'Constituents data'!BB2-1</f>
        <v>-2.9940119760479833E-3</v>
      </c>
      <c r="BD2" s="15">
        <f>'Constituents data'!BD2/'Constituents data'!BC2-1</f>
        <v>-7.1849627405182859E-2</v>
      </c>
      <c r="BE2" s="15">
        <f>'Constituents data'!BE2/'Constituents data'!BD2-1</f>
        <v>6.7106051527860977E-3</v>
      </c>
      <c r="BF2" s="15">
        <f>'Constituents data'!BF2/'Constituents data'!BE2-1</f>
        <v>8.6537316986073032E-2</v>
      </c>
      <c r="BG2" s="15">
        <f>'Constituents data'!BG2/'Constituents data'!BF2-1</f>
        <v>4.0534618755477592E-2</v>
      </c>
      <c r="BH2" s="15">
        <f>'Constituents data'!BH2/'Constituents data'!BG2-1</f>
        <v>-5.0221099178774598E-2</v>
      </c>
      <c r="BI2" s="15">
        <f>'Constituents data'!BI2/'Constituents data'!BH2-1</f>
        <v>-2.2946458264050507E-2</v>
      </c>
      <c r="BJ2" s="15">
        <f>'Constituents data'!BJ2/'Constituents data'!BI2-1</f>
        <v>0.12707056954844576</v>
      </c>
      <c r="BK2" s="15">
        <f>'Constituents data'!BK2/'Constituents data'!BJ2-1</f>
        <v>-4.429232937386729E-3</v>
      </c>
      <c r="BL2" s="15">
        <f>'Constituents data'!BL2/'Constituents data'!BK2-1</f>
        <v>-1.4863498483316473E-2</v>
      </c>
      <c r="BM2" s="15">
        <f>'Constituents data'!BM2/'Constituents data'!BL2-1</f>
        <v>2.2990865236580005E-2</v>
      </c>
      <c r="BN2" s="15">
        <f>'Constituents data'!BN2/'Constituents data'!BM2-1</f>
        <v>5.317547908096687E-3</v>
      </c>
      <c r="BO2" s="15">
        <f>'Constituents data'!BO2/'Constituents data'!BN2-1</f>
        <v>2.2455089820359264E-2</v>
      </c>
      <c r="BP2" s="15">
        <f>'Constituents data'!BP2/'Constituents data'!BO2-1</f>
        <v>0</v>
      </c>
      <c r="BQ2" s="15">
        <f>'Constituents data'!BQ2/'Constituents data'!BP2-1</f>
        <v>5.3684724255733673E-3</v>
      </c>
      <c r="BR2" s="15">
        <f>'Constituents data'!BR2/'Constituents data'!BQ2-1</f>
        <v>1.3106796116504782E-2</v>
      </c>
      <c r="BS2" s="15">
        <f>'Constituents data'!BS2/'Constituents data'!BR2-1</f>
        <v>2.683277431720188E-2</v>
      </c>
      <c r="BT2" s="15">
        <f>'Constituents data'!BT2/'Constituents data'!BS2-1</f>
        <v>5.0863275781614536E-2</v>
      </c>
      <c r="BU2" s="15">
        <f>'Constituents data'!BU2/'Constituents data'!BT2-1</f>
        <v>1.3321492007104752E-2</v>
      </c>
      <c r="BV2" s="15">
        <f>'Constituents data'!BV2/'Constituents data'!BU2-1</f>
        <v>-3.6809815950920144E-2</v>
      </c>
      <c r="BW2" s="15">
        <f>'Constituents data'!BW2/'Constituents data'!BV2-1</f>
        <v>2.9117379435850577E-2</v>
      </c>
      <c r="BX2" s="15">
        <f>'Constituents data'!BX2/'Constituents data'!BW2-1</f>
        <v>2.2546419098143256E-2</v>
      </c>
      <c r="BY2" s="15">
        <f>'Constituents data'!BY2/'Constituents data'!BX2-1</f>
        <v>1.037613488975353E-2</v>
      </c>
      <c r="BZ2" s="15">
        <f>'Constituents data'!BZ2/'Constituents data'!BY2-1</f>
        <v>1.797175866495504E-2</v>
      </c>
      <c r="CA2" s="15">
        <f>'Constituents data'!CA2/'Constituents data'!BZ2-1</f>
        <v>-1.4712063892391769E-2</v>
      </c>
      <c r="CB2" s="15">
        <f>'Constituents data'!CB2/'Constituents data'!CA2-1</f>
        <v>2.2610921501706516E-2</v>
      </c>
      <c r="CC2" s="15">
        <f>'Constituents data'!CC2/'Constituents data'!CB2-1</f>
        <v>6.967042136003343E-2</v>
      </c>
      <c r="CD2" s="15">
        <f>'Constituents data'!CD2/'Constituents data'!CC2-1</f>
        <v>-1.0140405616224535E-2</v>
      </c>
      <c r="CE2" s="15">
        <f>'Constituents data'!CE2/'Constituents data'!CD2-1</f>
        <v>3.664302600472813E-2</v>
      </c>
      <c r="CF2" s="15">
        <f>'Constituents data'!CF2/'Constituents data'!CE2-1</f>
        <v>4.1429114405169054E-2</v>
      </c>
      <c r="CG2" s="15">
        <f>'Constituents data'!CG2/'Constituents data'!CF2-1</f>
        <v>7.1167883211678884E-2</v>
      </c>
      <c r="CH2" s="15">
        <f>'Constituents data'!CH2/'Constituents data'!CG2-1</f>
        <v>-1.7035775127768327E-3</v>
      </c>
      <c r="CI2" s="15">
        <f>'Constituents data'!CI2/'Constituents data'!CH2-1</f>
        <v>5.904436860068274E-2</v>
      </c>
      <c r="CJ2" s="15">
        <f>'Constituents data'!CJ2/'Constituents data'!CI2-1</f>
        <v>9.0235256203674563E-3</v>
      </c>
      <c r="CK2" s="15">
        <f>'Constituents data'!CK2/'Constituents data'!CJ2-1</f>
        <v>-1.9163206643245001E-2</v>
      </c>
      <c r="CL2" s="15">
        <f>'Constituents data'!CL2/'Constituents data'!CK2-1</f>
        <v>-5.2751546727450527E-2</v>
      </c>
      <c r="CM2" s="15">
        <f>'Constituents data'!CM2/'Constituents data'!CL2-1</f>
        <v>-2.7500859401854427E-3</v>
      </c>
      <c r="CN2" s="15">
        <f>'Constituents data'!CN2/'Constituents data'!CM2-1</f>
        <v>3.3436745949672497E-2</v>
      </c>
      <c r="CO2" s="15">
        <f>'Constituents data'!CO2/'Constituents data'!CN2-1</f>
        <v>3.4689793195463503E-2</v>
      </c>
      <c r="CP2" s="15">
        <f>'Constituents data'!CP2/'Constituents data'!CO2-1</f>
        <v>-3.8684719535783119E-3</v>
      </c>
      <c r="CQ2" s="15">
        <f>'Constituents data'!CQ2/'Constituents data'!CP2-1</f>
        <v>4.2071197411004402E-3</v>
      </c>
      <c r="CR2" s="15">
        <f>'Constituents data'!CR2/'Constituents data'!CQ2-1</f>
        <v>1.2568482114083013E-2</v>
      </c>
      <c r="CS2" s="15">
        <f>'Constituents data'!CS2/'Constituents data'!CR2-1</f>
        <v>-2.8644175684277018E-3</v>
      </c>
      <c r="CT2" s="15">
        <f>'Constituents data'!CT2/'Constituents data'!CS2-1</f>
        <v>-4.436642195978302E-2</v>
      </c>
      <c r="CU2" s="15">
        <f>'Constituents data'!CU2/'Constituents data'!CT2-1</f>
        <v>-0.11122244488977939</v>
      </c>
      <c r="CV2" s="15">
        <f>'Constituents data'!CV2/'Constituents data'!CU2-1</f>
        <v>3.0063885757232178E-3</v>
      </c>
      <c r="CW2" s="15">
        <f>'Constituents data'!CW2/'Constituents data'!CV2-1</f>
        <v>4.1588609966279666E-2</v>
      </c>
      <c r="CX2" s="15">
        <f>'Constituents data'!CX2/'Constituents data'!CW2-1</f>
        <v>1.4388489208632116E-3</v>
      </c>
      <c r="CY2" s="15">
        <f>'Constituents data'!CY2/'Constituents data'!CX2-1</f>
        <v>-5.0287356321838672E-3</v>
      </c>
      <c r="CZ2" s="15">
        <f>'Constituents data'!CZ2/'Constituents data'!CY2-1</f>
        <v>4.2599277978339289E-2</v>
      </c>
      <c r="DA2" s="15">
        <f>'Constituents data'!DA2/'Constituents data'!CZ2-1</f>
        <v>2.423822714681334E-3</v>
      </c>
      <c r="DB2" s="15">
        <f>'Constituents data'!DB2/'Constituents data'!DA2-1</f>
        <v>-1.7271157167529916E-3</v>
      </c>
      <c r="DC2" s="15">
        <f>'Constituents data'!DC2/'Constituents data'!DB2-1</f>
        <v>3.910034602076129E-2</v>
      </c>
      <c r="DD2" s="15">
        <f>'Constituents data'!DD2/'Constituents data'!DC2-1</f>
        <v>-3.5631035631035646E-2</v>
      </c>
      <c r="DE2" s="15">
        <f>'Constituents data'!DE2/'Constituents data'!DD2-1</f>
        <v>2.1754143646408597E-2</v>
      </c>
      <c r="DF2" s="15">
        <f>'Constituents data'!DF2/'Constituents data'!DE2-1</f>
        <v>2.8725920919229431E-2</v>
      </c>
      <c r="DG2" s="15">
        <f>'Constituents data'!DG2/'Constituents data'!DF2-1</f>
        <v>1.0840998685939685E-2</v>
      </c>
      <c r="DH2" s="15">
        <f>'Constituents data'!DH2/'Constituents data'!DG2-1</f>
        <v>-4.4523886902827381E-2</v>
      </c>
      <c r="DI2" s="15">
        <f>'Constituents data'!DI2/'Constituents data'!DH2-1</f>
        <v>1.6326530612244872E-2</v>
      </c>
      <c r="DJ2" s="15">
        <f>'Constituents data'!DJ2/'Constituents data'!DI2-1</f>
        <v>-6.3587684069612571E-3</v>
      </c>
      <c r="DK2" s="15">
        <f>'Constituents data'!DK2/'Constituents data'!DJ2-1</f>
        <v>2.3240148198046651E-2</v>
      </c>
      <c r="DL2" s="15">
        <f>'Constituents data'!DL2/'Constituents data'!DK2-1</f>
        <v>5.990783410138234E-2</v>
      </c>
      <c r="DM2" s="15">
        <f>'Constituents data'!DM2/'Constituents data'!DL2-1</f>
        <v>0.11459627329192545</v>
      </c>
      <c r="DN2" s="15">
        <f>'Constituents data'!DN2/'Constituents data'!DM2-1</f>
        <v>2.0897185845639488E-2</v>
      </c>
      <c r="DO2" s="15">
        <f>'Constituents data'!DO2/'Constituents data'!DN2-1</f>
        <v>-2.5382096069868854E-2</v>
      </c>
      <c r="DP2" s="15">
        <f>'Constituents data'!DP2/'Constituents data'!DO2-1</f>
        <v>-1.4001680201624067E-3</v>
      </c>
      <c r="DQ2" s="15">
        <f>'Constituents data'!DQ2/'Constituents data'!DP2-1</f>
        <v>0</v>
      </c>
      <c r="DR2" s="15">
        <f>'Constituents data'!DR2/'Constituents data'!DQ2-1</f>
        <v>-1.4021312394839613E-3</v>
      </c>
      <c r="DS2" s="15">
        <f>'Constituents data'!DS2/'Constituents data'!DR2-1</f>
        <v>1.3198539736029247E-2</v>
      </c>
      <c r="DT2" s="15">
        <f>'Constituents data'!DT2/'Constituents data'!DS2-1</f>
        <v>1.9401330376940029E-2</v>
      </c>
      <c r="DU2" s="15">
        <f>'Constituents data'!DU2/'Constituents data'!DT2-1</f>
        <v>1.3594344752583254E-3</v>
      </c>
      <c r="DV2" s="15">
        <f>'Constituents data'!DV2/'Constituents data'!DU2-1</f>
        <v>-4.3171327721965858E-2</v>
      </c>
      <c r="DW2" s="15">
        <f>'Constituents data'!DW2/'Constituents data'!DV2-1</f>
        <v>-2.0998864926220162E-2</v>
      </c>
      <c r="DX2" s="15">
        <f>'Constituents data'!DX2/'Constituents data'!DW2-1</f>
        <v>-2.0289855072463947E-3</v>
      </c>
      <c r="DY2" s="15">
        <f>'Constituents data'!DY2/'Constituents data'!DX2-1</f>
        <v>-3.7757769387162243E-3</v>
      </c>
      <c r="DZ2" s="15">
        <f>'Constituents data'!DZ2/'Constituents data'!DY2-1</f>
        <v>-8.7463556851311575E-3</v>
      </c>
      <c r="EA2" s="15">
        <f>'Constituents data'!EA2/'Constituents data'!DZ2-1</f>
        <v>2.3823529411764799E-2</v>
      </c>
      <c r="EB2" s="15">
        <f>'Constituents data'!EB2/'Constituents data'!EA2-1</f>
        <v>-3.1887388681413498E-2</v>
      </c>
      <c r="EC2" s="15">
        <f>'Constituents data'!EC2/'Constituents data'!EB2-1</f>
        <v>-4.4510385756676429E-3</v>
      </c>
      <c r="ED2" s="15">
        <f>'Constituents data'!ED2/'Constituents data'!EC2-1</f>
        <v>5.0372578241430599E-2</v>
      </c>
      <c r="EE2" s="15">
        <f>'Constituents data'!EE2/'Constituents data'!ED2-1</f>
        <v>2.4971623155505052E-2</v>
      </c>
      <c r="EF2" s="15">
        <f>'Constituents data'!EF2/'Constituents data'!EE2-1</f>
        <v>-1.8826135105204922E-2</v>
      </c>
      <c r="EG2" s="15">
        <f>'Constituents data'!EG2/'Constituents data'!EF2-1</f>
        <v>8.6625282167043016E-2</v>
      </c>
      <c r="EH2" s="15">
        <f>'Constituents data'!EH2/'Constituents data'!EG2-1</f>
        <v>3.8431576213970198E-2</v>
      </c>
      <c r="EI2" s="15">
        <f>'Constituents data'!EI2/'Constituents data'!EH2-1</f>
        <v>-3.9759939984996162E-2</v>
      </c>
      <c r="EJ2" s="15">
        <f>'Constituents data'!EJ2/'Constituents data'!EI2-1</f>
        <v>-1.432291666666663E-2</v>
      </c>
      <c r="EK2" s="15">
        <f>'Constituents data'!EK2/'Constituents data'!EJ2-1</f>
        <v>-8.1902245706737542E-3</v>
      </c>
      <c r="EL2" s="15">
        <f>'Constituents data'!EL2/'Constituents data'!EK2-1</f>
        <v>1.4384656366542403E-2</v>
      </c>
      <c r="EM2" s="15">
        <f>'Constituents data'!EM2/'Constituents data'!EL2-1</f>
        <v>2.3897058823529216E-2</v>
      </c>
      <c r="EN2" s="15">
        <f>'Constituents data'!EN2/'Constituents data'!EM2-1</f>
        <v>1.5132085150038499E-2</v>
      </c>
      <c r="EO2" s="15">
        <f>'Constituents data'!EO2/'Constituents data'!EN2-1</f>
        <v>-2.8549772612430524E-2</v>
      </c>
      <c r="EP2" s="15">
        <f>'Constituents data'!EP2/'Constituents data'!EO2-1</f>
        <v>-4.4213263979193673E-3</v>
      </c>
      <c r="EQ2" s="15">
        <f>'Constituents data'!EQ2/'Constituents data'!EP2-1</f>
        <v>5.7471264367816577E-3</v>
      </c>
      <c r="ER2" s="15">
        <f>'Constituents data'!ER2/'Constituents data'!EQ2-1</f>
        <v>3.1168831168830735E-3</v>
      </c>
      <c r="ES2" s="15">
        <f>'Constituents data'!ES2/'Constituents data'!ER2-1</f>
        <v>-3.0295183842568574E-2</v>
      </c>
      <c r="ET2" s="15">
        <f>'Constituents data'!ET2/'Constituents data'!ES2-1</f>
        <v>2.2162883845126879E-2</v>
      </c>
      <c r="EU2" s="15">
        <f>'Constituents data'!EU2/'Constituents data'!ET2-1</f>
        <v>-2.298850574712652E-2</v>
      </c>
      <c r="EV2" s="15">
        <f>'Constituents data'!EV2/'Constituents data'!EU2-1</f>
        <v>-3.208556149732622E-2</v>
      </c>
      <c r="EW2" s="15">
        <f>'Constituents data'!EW2/'Constituents data'!EV2-1</f>
        <v>2.6519337016574607E-2</v>
      </c>
      <c r="EX2" s="15">
        <f>'Constituents data'!EX2/'Constituents data'!EW2-1</f>
        <v>-3.1216361679225035E-2</v>
      </c>
      <c r="EY2" s="15">
        <f>'Constituents data'!EY2/'Constituents data'!EX2-1</f>
        <v>-2.7222222222222259E-2</v>
      </c>
      <c r="EZ2" s="15">
        <f>'Constituents data'!EZ2/'Constituents data'!EY2-1</f>
        <v>3.1410622501427676E-2</v>
      </c>
      <c r="FA2" s="15">
        <f>'Constituents data'!FA2/'Constituents data'!EZ2-1</f>
        <v>-4.6234772978958949E-2</v>
      </c>
      <c r="FB2" s="15">
        <f>'Constituents data'!FB2/'Constituents data'!FA2-1</f>
        <v>-1.6545718432510848E-2</v>
      </c>
      <c r="FC2" s="15">
        <f>'Constituents data'!FC2/'Constituents data'!FB2-1</f>
        <v>-1.3282172373081491E-2</v>
      </c>
      <c r="FD2" s="15">
        <f>'Constituents data'!FD2/'Constituents data'!FC2-1</f>
        <v>2.9314986539036747E-2</v>
      </c>
      <c r="FE2" s="15">
        <f>'Constituents data'!FE2/'Constituents data'!FD2-1</f>
        <v>-2.034292356873002E-2</v>
      </c>
      <c r="FF2" s="15">
        <f>'Constituents data'!FF2/'Constituents data'!FE2-1</f>
        <v>8.4544645505784555E-2</v>
      </c>
      <c r="FG2" s="15">
        <f>'Constituents data'!FG2/'Constituents data'!FF2-1</f>
        <v>9.2997811816191156E-3</v>
      </c>
      <c r="FH2" s="15">
        <f>'Constituents data'!FH2/'Constituents data'!FG2-1</f>
        <v>-2.3035230352303482E-2</v>
      </c>
      <c r="FI2" s="15">
        <f>'Constituents data'!FI2/'Constituents data'!FH2-1</f>
        <v>-1.8862690707350915E-2</v>
      </c>
      <c r="FJ2" s="15">
        <f>'Constituents data'!FJ2/'Constituents data'!FI2-1</f>
        <v>1.9225332202431389E-2</v>
      </c>
      <c r="FK2" s="15">
        <f>'Constituents data'!FK2/'Constituents data'!FJ2-1</f>
        <v>8.5991678224688339E-3</v>
      </c>
      <c r="FL2" s="15">
        <f>'Constituents data'!FL2/'Constituents data'!FK2-1</f>
        <v>-5.2805280528052889E-2</v>
      </c>
      <c r="FM2" s="15">
        <f>'Constituents data'!FM2/'Constituents data'!FL2-1</f>
        <v>8.7108013937282625E-3</v>
      </c>
      <c r="FN2" s="15">
        <f>'Constituents data'!FN2/'Constituents data'!FM2-1</f>
        <v>0.11744386873920565</v>
      </c>
      <c r="FO2" s="15">
        <f>'Constituents data'!FO2/'Constituents data'!FN2-1</f>
        <v>7.7279752704790816E-3</v>
      </c>
      <c r="FP2" s="15">
        <f>'Constituents data'!FP2/'Constituents data'!FO2-1</f>
        <v>5.368098159509227E-3</v>
      </c>
      <c r="FQ2" s="15">
        <f>'Constituents data'!FQ2/'Constituents data'!FP2-1</f>
        <v>3.585049580472921E-2</v>
      </c>
      <c r="FR2" s="15">
        <f>'Constituents data'!FR2/'Constituents data'!FQ2-1</f>
        <v>3.3873343151693769E-2</v>
      </c>
      <c r="FS2" s="15">
        <f>'Constituents data'!FS2/'Constituents data'!FR2-1</f>
        <v>7.5973409306742123E-3</v>
      </c>
      <c r="FT2" s="16">
        <f>'Constituents data'!FT2/'Constituents data'!FS2-1</f>
        <v>-3.6286522148916034E-2</v>
      </c>
      <c r="FU2" s="17">
        <f>AVERAGE(D2:FT2)</f>
        <v>8.081375649598278E-3</v>
      </c>
      <c r="FV2" s="52">
        <v>4.9660778204594826E-3</v>
      </c>
      <c r="FW2">
        <v>5.1245362881354546E-3</v>
      </c>
      <c r="FX2">
        <v>4.8356347368551083E-3</v>
      </c>
      <c r="FY2">
        <v>4.8903243283774534E-3</v>
      </c>
      <c r="FZ2">
        <v>4.9756350791865002E-3</v>
      </c>
      <c r="GA2">
        <v>5.0841785905872006E-3</v>
      </c>
      <c r="GB2">
        <v>5.1318751305908603E-3</v>
      </c>
      <c r="GC2">
        <v>5.3722614780347894E-3</v>
      </c>
      <c r="GD2">
        <v>5.2522235192443145E-3</v>
      </c>
      <c r="GE2">
        <v>5.4102366900868094E-3</v>
      </c>
      <c r="GF2">
        <v>5.263226021439785E-3</v>
      </c>
      <c r="GG2">
        <v>5.135606357331398E-3</v>
      </c>
      <c r="GH2">
        <v>5.4003701876316548E-3</v>
      </c>
      <c r="GI2">
        <v>5.4398451529581605E-3</v>
      </c>
      <c r="GJ2">
        <v>5.4966529835855128E-3</v>
      </c>
      <c r="GK2">
        <v>5.4185083081315965E-3</v>
      </c>
      <c r="GL2">
        <v>5.4393463228989795E-3</v>
      </c>
      <c r="GM2">
        <v>5.5280172207806894E-3</v>
      </c>
      <c r="GN2">
        <v>5.4937903156920221E-3</v>
      </c>
      <c r="GO2">
        <v>5.6642227498070715E-3</v>
      </c>
      <c r="GP2">
        <v>5.5520222867287226E-3</v>
      </c>
      <c r="GQ2">
        <v>5.4306404549946995E-3</v>
      </c>
      <c r="GR2">
        <v>5.4192327128335912E-3</v>
      </c>
      <c r="GS2">
        <v>5.4250114662224022E-3</v>
      </c>
      <c r="GT2">
        <v>5.3875735261022942E-3</v>
      </c>
      <c r="GU2">
        <v>5.2675644924469432E-3</v>
      </c>
      <c r="GV2">
        <v>5.4662796859483833E-3</v>
      </c>
      <c r="GW2">
        <v>5.2682965768504767E-3</v>
      </c>
      <c r="GX2">
        <v>5.2182346173102814E-3</v>
      </c>
      <c r="GY2">
        <v>5.3618577709089975E-3</v>
      </c>
      <c r="GZ2">
        <v>5.5838259974742227E-3</v>
      </c>
      <c r="HA2">
        <v>5.4460678730387738E-3</v>
      </c>
      <c r="HB2">
        <v>5.3190572549728981E-3</v>
      </c>
      <c r="HC2">
        <v>5.4359211446225256E-3</v>
      </c>
      <c r="HD2">
        <v>5.484172296067632E-3</v>
      </c>
      <c r="HE2">
        <v>5.5043103175614764E-3</v>
      </c>
      <c r="HF2">
        <v>5.5207386306684245E-3</v>
      </c>
      <c r="HG2">
        <v>5.9292771065966041E-3</v>
      </c>
      <c r="HH2">
        <v>6.1149345969971122E-3</v>
      </c>
      <c r="HI2">
        <v>6.2018578144290518E-3</v>
      </c>
      <c r="HJ2">
        <v>6.264843339266051E-3</v>
      </c>
      <c r="HK2">
        <v>6.2629766988155245E-3</v>
      </c>
      <c r="HL2">
        <v>6.320304011648117E-3</v>
      </c>
      <c r="HM2">
        <v>6.3384410506696709E-3</v>
      </c>
      <c r="HN2">
        <v>6.7496153923896629E-3</v>
      </c>
      <c r="HO2">
        <v>6.7509358797524554E-3</v>
      </c>
      <c r="HP2">
        <v>6.7396215309733802E-3</v>
      </c>
      <c r="HQ2">
        <v>6.7693584578248983E-3</v>
      </c>
      <c r="HR2">
        <v>7.1948791191439425E-3</v>
      </c>
      <c r="HS2">
        <v>7.116022523305717E-3</v>
      </c>
      <c r="HT2">
        <v>7.1871095332493393E-3</v>
      </c>
      <c r="HU2">
        <v>7.2358177478804679E-3</v>
      </c>
      <c r="HV2">
        <v>7.2491249009441604E-3</v>
      </c>
      <c r="HW2">
        <v>7.2059558897256968E-3</v>
      </c>
      <c r="HX2">
        <v>7.4447897805300176E-3</v>
      </c>
      <c r="HY2">
        <v>7.8660005519727849E-3</v>
      </c>
      <c r="HZ2">
        <v>8.0862215264614692E-3</v>
      </c>
      <c r="IA2">
        <v>8.1163896494371064E-3</v>
      </c>
      <c r="IB2">
        <v>8.2768889671667231E-3</v>
      </c>
      <c r="IC2">
        <v>8.9366663351100328E-3</v>
      </c>
      <c r="ID2">
        <v>8.7627808870047227E-3</v>
      </c>
      <c r="IE2">
        <v>8.3426381371847855E-3</v>
      </c>
      <c r="IF2">
        <v>8.4524494812013799E-3</v>
      </c>
      <c r="IG2">
        <v>8.5141447492732662E-3</v>
      </c>
      <c r="IH2">
        <v>8.8896738875926147E-3</v>
      </c>
      <c r="II2">
        <v>8.9620892959481179E-3</v>
      </c>
      <c r="IJ2">
        <v>9.1377442571399046E-3</v>
      </c>
      <c r="IK2">
        <v>8.859174616416594E-3</v>
      </c>
      <c r="IL2">
        <v>8.8680167757084656E-3</v>
      </c>
      <c r="IM2">
        <v>9.6506567086373229E-3</v>
      </c>
      <c r="IN2">
        <v>1.004708064933919E-2</v>
      </c>
      <c r="IO2">
        <v>9.5853582504004838E-3</v>
      </c>
      <c r="IP2">
        <v>9.8576798024879921E-3</v>
      </c>
      <c r="IQ2">
        <v>9.6984896568000929E-3</v>
      </c>
      <c r="IR2">
        <v>1.0028265044616805E-2</v>
      </c>
      <c r="IS2">
        <v>1.0485683320280848E-2</v>
      </c>
      <c r="IT2">
        <v>1.0548542708487513E-2</v>
      </c>
      <c r="IU2">
        <v>1.1013198531372144E-2</v>
      </c>
      <c r="IV2">
        <v>1.1310070327865995E-2</v>
      </c>
      <c r="IW2">
        <v>1.136327209567612E-2</v>
      </c>
      <c r="IX2">
        <v>1.1352606657959601E-2</v>
      </c>
      <c r="IY2">
        <v>1.1762834811165626E-2</v>
      </c>
      <c r="IZ2">
        <v>1.2455755002605489E-2</v>
      </c>
      <c r="JA2">
        <v>1.2482521341929604E-2</v>
      </c>
      <c r="JB2">
        <v>1.2927466224915241E-2</v>
      </c>
      <c r="JC2">
        <v>1.3347303876079306E-2</v>
      </c>
      <c r="JD2">
        <v>1.2938416161839456E-2</v>
      </c>
      <c r="JE2">
        <v>1.2012261053506352E-2</v>
      </c>
      <c r="JF2">
        <v>1.2109555667883118E-2</v>
      </c>
      <c r="JG2">
        <v>1.2949774626350339E-2</v>
      </c>
      <c r="JH2">
        <v>1.2960255949168576E-2</v>
      </c>
      <c r="JI2">
        <v>1.3027595202479546E-2</v>
      </c>
      <c r="JJ2">
        <v>1.3120061855881599E-2</v>
      </c>
      <c r="JK2">
        <v>1.288241115061603E-2</v>
      </c>
      <c r="JL2">
        <v>1.2642243810821364E-2</v>
      </c>
      <c r="JM2">
        <v>1.2135482847438929E-2</v>
      </c>
      <c r="JN2">
        <v>1.1246244683074409E-2</v>
      </c>
      <c r="JO2">
        <v>1.1062826693076462E-2</v>
      </c>
      <c r="JP2">
        <v>1.1555519807585905E-2</v>
      </c>
      <c r="JQ2">
        <v>1.1434351048434406E-2</v>
      </c>
      <c r="JR2">
        <v>1.1520245371374993E-2</v>
      </c>
      <c r="JS2">
        <v>1.1356828393160143E-2</v>
      </c>
      <c r="JT2">
        <v>1.1170481101844081E-2</v>
      </c>
      <c r="JU2">
        <v>1.1124219262357992E-2</v>
      </c>
      <c r="JV2">
        <v>1.1490800923927636E-2</v>
      </c>
      <c r="JW2">
        <v>1.0999629756510126E-2</v>
      </c>
      <c r="JX2">
        <v>1.1225700457284719E-2</v>
      </c>
      <c r="JY2">
        <v>1.1632815045117685E-2</v>
      </c>
      <c r="JZ2">
        <v>1.1762147821302957E-2</v>
      </c>
      <c r="KA2">
        <v>1.1332544473468356E-2</v>
      </c>
      <c r="KB2">
        <v>1.1510458690097832E-2</v>
      </c>
      <c r="KC2">
        <v>1.1304840989721496E-2</v>
      </c>
      <c r="KD2">
        <v>1.1573975219712904E-2</v>
      </c>
      <c r="KE2">
        <v>1.1940808524030467E-2</v>
      </c>
      <c r="KF2">
        <v>1.3271576330508942E-2</v>
      </c>
      <c r="KG2">
        <v>1.3397173745379538E-2</v>
      </c>
      <c r="KH2">
        <v>1.3089782226242007E-2</v>
      </c>
      <c r="KI2">
        <v>1.2863014193297136E-2</v>
      </c>
      <c r="KJ2">
        <v>1.2815240758427276E-2</v>
      </c>
      <c r="KK2">
        <v>1.2950756924268397E-2</v>
      </c>
      <c r="KL2">
        <v>1.3162398998207847E-2</v>
      </c>
      <c r="KM2">
        <v>1.2982015812038474E-2</v>
      </c>
      <c r="KN2">
        <v>1.2621982458612202E-2</v>
      </c>
      <c r="KO2">
        <v>1.2137590834765647E-2</v>
      </c>
      <c r="KP2">
        <v>1.2067614207069697E-2</v>
      </c>
      <c r="KQ2">
        <v>1.2062859568436944E-2</v>
      </c>
      <c r="KR2">
        <v>1.1975535534909558E-2</v>
      </c>
      <c r="KS2">
        <v>1.1914028745000844E-2</v>
      </c>
      <c r="KT2">
        <v>1.2330567109646019E-2</v>
      </c>
      <c r="KU2">
        <v>1.1946623192161127E-2</v>
      </c>
      <c r="KV2">
        <v>1.2265163750134556E-2</v>
      </c>
      <c r="KW2">
        <v>1.2823346179061381E-2</v>
      </c>
      <c r="KX2">
        <v>1.290132407172688E-2</v>
      </c>
      <c r="KY2">
        <v>1.2914998030386404E-2</v>
      </c>
      <c r="KZ2">
        <v>1.3964702193044196E-2</v>
      </c>
      <c r="LA2">
        <v>1.4297778436568046E-2</v>
      </c>
      <c r="LB2">
        <v>1.4133413057834096E-2</v>
      </c>
      <c r="LC2">
        <v>1.377450654980341E-2</v>
      </c>
      <c r="LD2">
        <v>1.3691213005569192E-2</v>
      </c>
      <c r="LE2">
        <v>1.3867831604036705E-2</v>
      </c>
      <c r="LF2">
        <v>1.4181426586861097E-2</v>
      </c>
      <c r="LG2">
        <v>1.4123494165272117E-2</v>
      </c>
      <c r="LH2">
        <v>1.3651392842678186E-2</v>
      </c>
      <c r="LI2">
        <v>1.3387002849379246E-2</v>
      </c>
      <c r="LJ2">
        <v>1.3429529595554714E-2</v>
      </c>
      <c r="LK2">
        <v>1.3426790953521827E-2</v>
      </c>
      <c r="LL2">
        <v>1.3027718846696274E-2</v>
      </c>
      <c r="LM2">
        <v>1.3149108442013377E-2</v>
      </c>
      <c r="LN2">
        <v>1.2713376983277952E-2</v>
      </c>
      <c r="LO2">
        <v>1.2653556429734751E-2</v>
      </c>
      <c r="LP2">
        <v>1.3158541126258963E-2</v>
      </c>
      <c r="LQ2">
        <v>1.262798031903758E-2</v>
      </c>
      <c r="LR2">
        <v>1.2468563263574485E-2</v>
      </c>
      <c r="LS2">
        <v>1.2635745754651252E-2</v>
      </c>
      <c r="LT2">
        <v>1.2165818608630757E-2</v>
      </c>
      <c r="LU2">
        <v>1.1991587182073882E-2</v>
      </c>
      <c r="LV2">
        <v>1.1997748591389497E-2</v>
      </c>
      <c r="LW2">
        <v>1.2009201445109649E-2</v>
      </c>
      <c r="LX2">
        <v>1.1773040276983657E-2</v>
      </c>
      <c r="LY2">
        <v>1.2644445642281165E-2</v>
      </c>
      <c r="LZ2">
        <v>1.277170998667777E-2</v>
      </c>
      <c r="MA2">
        <v>1.2911885449815986E-2</v>
      </c>
      <c r="MB2">
        <v>1.3421241493513161E-2</v>
      </c>
      <c r="MC2">
        <v>1.3279815312470552E-2</v>
      </c>
      <c r="MD2">
        <v>1.3347949210024093E-2</v>
      </c>
      <c r="ME2">
        <v>1.3059228339941043E-2</v>
      </c>
      <c r="MF2">
        <v>1.2786985845884412E-2</v>
      </c>
      <c r="MG2">
        <v>1.4201445131024653E-2</v>
      </c>
      <c r="MH2">
        <v>1.4895790123559717E-2</v>
      </c>
      <c r="MI2">
        <v>1.4677754362710887E-2</v>
      </c>
      <c r="MJ2">
        <v>1.4981151078222893E-2</v>
      </c>
      <c r="MK2">
        <v>1.5336366593113607E-2</v>
      </c>
      <c r="ML2">
        <v>1.5254232291611386E-2</v>
      </c>
      <c r="MM2" s="4">
        <v>1.4591317028200001E-2</v>
      </c>
      <c r="MN2" s="17">
        <v>1.0042847023827023E-2</v>
      </c>
      <c r="MO2" s="20">
        <f>D2-$FU2</f>
        <v>-9.9169114055892675E-4</v>
      </c>
      <c r="MP2" s="20">
        <f t="shared" ref="MP2:PA5" si="0">E2-$FU2</f>
        <v>-1.2129246117743199E-2</v>
      </c>
      <c r="MQ2" s="20">
        <f t="shared" si="0"/>
        <v>6.1718942427800447E-2</v>
      </c>
      <c r="MR2" s="20">
        <f t="shared" si="0"/>
        <v>2.6553273566785485E-3</v>
      </c>
      <c r="MS2" s="20">
        <f t="shared" si="0"/>
        <v>2.787221153785073E-2</v>
      </c>
      <c r="MT2" s="20">
        <f t="shared" si="0"/>
        <v>1.5423909095629672E-2</v>
      </c>
      <c r="MU2" s="20">
        <f t="shared" si="0"/>
        <v>5.2646121267787602E-2</v>
      </c>
      <c r="MV2" s="20">
        <f t="shared" si="0"/>
        <v>7.8232676249139106E-4</v>
      </c>
      <c r="MW2" s="20">
        <f t="shared" si="0"/>
        <v>2.8502233741154945E-2</v>
      </c>
      <c r="MX2" s="20">
        <f t="shared" si="0"/>
        <v>-2.3504468604996401E-2</v>
      </c>
      <c r="MY2" s="20">
        <f t="shared" si="0"/>
        <v>-1.5984282790439355E-2</v>
      </c>
      <c r="MZ2" s="20">
        <f t="shared" si="0"/>
        <v>2.9898709698908107E-2</v>
      </c>
      <c r="NA2" s="20">
        <f t="shared" si="0"/>
        <v>1.0419378084813012E-2</v>
      </c>
      <c r="NB2" s="20">
        <f t="shared" si="0"/>
        <v>3.0804523166332795E-2</v>
      </c>
      <c r="NC2" s="20">
        <f t="shared" si="0"/>
        <v>-5.8074899804500493E-2</v>
      </c>
      <c r="ND2" s="20">
        <f t="shared" si="0"/>
        <v>6.3698854274297102E-3</v>
      </c>
      <c r="NE2" s="20">
        <f t="shared" si="0"/>
        <v>-2.1386039001298277E-2</v>
      </c>
      <c r="NF2" s="20">
        <f t="shared" si="0"/>
        <v>-3.7228902232839377E-3</v>
      </c>
      <c r="NG2" s="20">
        <f t="shared" si="0"/>
        <v>8.6899050174431454E-4</v>
      </c>
      <c r="NH2" s="20">
        <f t="shared" si="0"/>
        <v>2.6713125224447232E-3</v>
      </c>
      <c r="NI2" s="20">
        <f t="shared" si="0"/>
        <v>-5.6884567138960021E-2</v>
      </c>
      <c r="NJ2" s="20">
        <f t="shared" si="0"/>
        <v>-2.7373980151205915E-2</v>
      </c>
      <c r="NK2" s="20">
        <f t="shared" si="0"/>
        <v>-8.2239273245805055E-3</v>
      </c>
      <c r="NL2" s="20">
        <f t="shared" si="0"/>
        <v>-2.647316350246405E-2</v>
      </c>
      <c r="NM2" s="20">
        <f t="shared" si="0"/>
        <v>1.5012306267613117E-2</v>
      </c>
      <c r="NN2" s="20">
        <f t="shared" si="0"/>
        <v>-2.071624220269315E-2</v>
      </c>
      <c r="NO2" s="20">
        <f t="shared" si="0"/>
        <v>-1.9152547468433603E-2</v>
      </c>
      <c r="NP2" s="20">
        <f t="shared" si="0"/>
        <v>2.2596146886022558E-2</v>
      </c>
      <c r="NQ2" s="20">
        <f t="shared" si="0"/>
        <v>-4.074932712701089E-5</v>
      </c>
      <c r="NR2" s="20">
        <f t="shared" si="0"/>
        <v>3.4040090905117767E-2</v>
      </c>
      <c r="NS2" s="20">
        <f t="shared" si="0"/>
        <v>-2.1375319519612981E-2</v>
      </c>
      <c r="NT2" s="20">
        <f t="shared" si="0"/>
        <v>-7.0547352786234099E-2</v>
      </c>
      <c r="NU2" s="20">
        <f t="shared" si="0"/>
        <v>-5.7580577275378422E-2</v>
      </c>
      <c r="NV2" s="20">
        <f t="shared" si="0"/>
        <v>1.4979100831769942E-2</v>
      </c>
      <c r="NW2" s="20">
        <f t="shared" si="0"/>
        <v>-3.5100333703038958E-2</v>
      </c>
      <c r="NX2" s="20">
        <f t="shared" si="0"/>
        <v>-1.4842599699420155E-3</v>
      </c>
      <c r="NY2" s="20">
        <f t="shared" si="0"/>
        <v>6.142022471619972E-2</v>
      </c>
      <c r="NZ2" s="20">
        <f t="shared" si="0"/>
        <v>9.1624607477223553E-3</v>
      </c>
      <c r="OA2" s="20">
        <f t="shared" si="0"/>
        <v>-2.1973745288361279E-3</v>
      </c>
      <c r="OB2" s="20">
        <f t="shared" si="0"/>
        <v>5.4592719057922554E-2</v>
      </c>
      <c r="OC2" s="20">
        <f t="shared" si="0"/>
        <v>-3.4942196862954421E-3</v>
      </c>
      <c r="OD2" s="20">
        <f t="shared" si="0"/>
        <v>5.4019080971406105E-2</v>
      </c>
      <c r="OE2" s="20">
        <f t="shared" si="0"/>
        <v>-6.3616851938803187E-3</v>
      </c>
      <c r="OF2" s="20">
        <f t="shared" si="0"/>
        <v>7.1133829745864838E-2</v>
      </c>
      <c r="OG2" s="20">
        <f t="shared" si="0"/>
        <v>-3.3760275774584139E-2</v>
      </c>
      <c r="OH2" s="20">
        <f t="shared" si="0"/>
        <v>1.9207254088011091E-2</v>
      </c>
      <c r="OI2" s="20">
        <f t="shared" si="0"/>
        <v>7.5844206950490978E-3</v>
      </c>
      <c r="OJ2" s="20">
        <f t="shared" si="0"/>
        <v>8.0134047237110807E-3</v>
      </c>
      <c r="OK2" s="20">
        <f t="shared" si="0"/>
        <v>-5.6040896054394176E-2</v>
      </c>
      <c r="OL2" s="20">
        <f t="shared" si="0"/>
        <v>2.0572581600546244E-2</v>
      </c>
      <c r="OM2" s="20">
        <f t="shared" si="0"/>
        <v>4.8356186219955955E-3</v>
      </c>
      <c r="ON2" s="20">
        <f t="shared" si="0"/>
        <v>-1.1075387625646261E-2</v>
      </c>
      <c r="OO2" s="20">
        <f t="shared" si="0"/>
        <v>-7.9931003054781138E-2</v>
      </c>
      <c r="OP2" s="20">
        <f t="shared" si="0"/>
        <v>-1.3707704968121803E-3</v>
      </c>
      <c r="OQ2" s="20">
        <f t="shared" si="0"/>
        <v>7.8455941336474752E-2</v>
      </c>
      <c r="OR2" s="20">
        <f t="shared" si="0"/>
        <v>3.2453243105879312E-2</v>
      </c>
      <c r="OS2" s="20">
        <f t="shared" si="0"/>
        <v>-5.8302474828372877E-2</v>
      </c>
      <c r="OT2" s="20">
        <f t="shared" si="0"/>
        <v>-3.1027833913648786E-2</v>
      </c>
      <c r="OU2" s="20">
        <f t="shared" si="0"/>
        <v>0.11898919389884748</v>
      </c>
      <c r="OV2" s="20">
        <f t="shared" si="0"/>
        <v>-1.2510608586985007E-2</v>
      </c>
      <c r="OW2" s="20">
        <f t="shared" si="0"/>
        <v>-2.2944874132914753E-2</v>
      </c>
      <c r="OX2" s="20">
        <f t="shared" si="0"/>
        <v>1.4909489586981727E-2</v>
      </c>
      <c r="OY2" s="20">
        <f t="shared" si="0"/>
        <v>-2.763827741501591E-3</v>
      </c>
      <c r="OZ2" s="20">
        <f t="shared" si="0"/>
        <v>1.4373714170760986E-2</v>
      </c>
      <c r="PA2" s="20">
        <f t="shared" si="0"/>
        <v>-8.081375649598278E-3</v>
      </c>
      <c r="PB2" s="20">
        <f t="shared" ref="PB2:RM5" si="1">BQ2-$FU2</f>
        <v>-2.7129032240249106E-3</v>
      </c>
      <c r="PC2" s="20">
        <f t="shared" si="1"/>
        <v>5.025420466906504E-3</v>
      </c>
      <c r="PD2" s="20">
        <f t="shared" si="1"/>
        <v>1.87513986676036E-2</v>
      </c>
      <c r="PE2" s="20">
        <f t="shared" si="1"/>
        <v>4.2781900132016257E-2</v>
      </c>
      <c r="PF2" s="20">
        <f t="shared" si="1"/>
        <v>5.2401163575064736E-3</v>
      </c>
      <c r="PG2" s="20">
        <f t="shared" si="1"/>
        <v>-4.4891191600518424E-2</v>
      </c>
      <c r="PH2" s="20">
        <f t="shared" si="1"/>
        <v>2.1036003786252297E-2</v>
      </c>
      <c r="PI2" s="20">
        <f t="shared" si="1"/>
        <v>1.4465043448544978E-2</v>
      </c>
      <c r="PJ2" s="20">
        <f t="shared" si="1"/>
        <v>2.294759240155252E-3</v>
      </c>
      <c r="PK2" s="20">
        <f t="shared" si="1"/>
        <v>9.8903830153567619E-3</v>
      </c>
      <c r="PL2" s="20">
        <f t="shared" si="1"/>
        <v>-2.2793439541990049E-2</v>
      </c>
      <c r="PM2" s="20">
        <f t="shared" si="1"/>
        <v>1.4529545852108238E-2</v>
      </c>
      <c r="PN2" s="20">
        <f t="shared" si="1"/>
        <v>6.158904571043515E-2</v>
      </c>
      <c r="PO2" s="20">
        <f t="shared" si="1"/>
        <v>-1.8221781265822815E-2</v>
      </c>
      <c r="PP2" s="20">
        <f t="shared" si="1"/>
        <v>2.856165035512985E-2</v>
      </c>
      <c r="PQ2" s="20">
        <f t="shared" si="1"/>
        <v>3.3347738755570774E-2</v>
      </c>
      <c r="PR2" s="20">
        <f t="shared" si="1"/>
        <v>6.3086507562080604E-2</v>
      </c>
      <c r="PS2" s="20">
        <f t="shared" si="1"/>
        <v>-9.7849531623751106E-3</v>
      </c>
      <c r="PT2" s="20">
        <f t="shared" si="1"/>
        <v>5.096299295108446E-2</v>
      </c>
      <c r="PU2" s="20">
        <f t="shared" si="1"/>
        <v>9.4214997076917835E-4</v>
      </c>
      <c r="PV2" s="20">
        <f t="shared" si="1"/>
        <v>-2.7244582292843281E-2</v>
      </c>
      <c r="PW2" s="20">
        <f t="shared" si="1"/>
        <v>-6.0832922377048806E-2</v>
      </c>
      <c r="PX2" s="20">
        <f t="shared" si="1"/>
        <v>-1.0831461589783721E-2</v>
      </c>
      <c r="PY2" s="20">
        <f t="shared" si="1"/>
        <v>2.5355370300074218E-2</v>
      </c>
      <c r="PZ2" s="20">
        <f t="shared" si="1"/>
        <v>2.6608417545865223E-2</v>
      </c>
      <c r="QA2" s="20">
        <f t="shared" si="1"/>
        <v>-1.194984760317659E-2</v>
      </c>
      <c r="QB2" s="20">
        <f t="shared" si="1"/>
        <v>-3.8742559084978378E-3</v>
      </c>
      <c r="QC2" s="20">
        <f t="shared" si="1"/>
        <v>4.4871064644847348E-3</v>
      </c>
      <c r="QD2" s="20">
        <f t="shared" si="1"/>
        <v>-1.094579321802598E-2</v>
      </c>
      <c r="QE2" s="20">
        <f t="shared" si="1"/>
        <v>-5.24477976093813E-2</v>
      </c>
      <c r="QF2" s="20">
        <f t="shared" si="1"/>
        <v>-0.11930382053937767</v>
      </c>
      <c r="QG2" s="20">
        <f t="shared" si="1"/>
        <v>-5.0749870738750601E-3</v>
      </c>
      <c r="QH2" s="20">
        <f t="shared" si="1"/>
        <v>3.3507234316681386E-2</v>
      </c>
      <c r="QI2" s="20">
        <f t="shared" si="1"/>
        <v>-6.6425267287350664E-3</v>
      </c>
      <c r="QJ2" s="20">
        <f t="shared" si="1"/>
        <v>-1.3110111281782145E-2</v>
      </c>
      <c r="QK2" s="20">
        <f t="shared" si="1"/>
        <v>3.451790232874101E-2</v>
      </c>
      <c r="QL2" s="20">
        <f t="shared" si="1"/>
        <v>-5.6575529349169439E-3</v>
      </c>
      <c r="QM2" s="20">
        <f t="shared" si="1"/>
        <v>-9.8084913663512695E-3</v>
      </c>
      <c r="QN2" s="20">
        <f t="shared" si="1"/>
        <v>3.101897037116301E-2</v>
      </c>
      <c r="QO2" s="20">
        <f t="shared" si="1"/>
        <v>-4.3712411280633925E-2</v>
      </c>
      <c r="QP2" s="20">
        <f t="shared" si="1"/>
        <v>1.3672767996810319E-2</v>
      </c>
      <c r="QQ2" s="20">
        <f t="shared" si="1"/>
        <v>2.0644545269631151E-2</v>
      </c>
      <c r="QR2" s="20">
        <f t="shared" si="1"/>
        <v>2.7596230363414066E-3</v>
      </c>
      <c r="QS2" s="20">
        <f t="shared" si="1"/>
        <v>-5.2605262552425661E-2</v>
      </c>
      <c r="QT2" s="20">
        <f t="shared" si="1"/>
        <v>8.2451549626465937E-3</v>
      </c>
      <c r="QU2" s="20">
        <f t="shared" si="1"/>
        <v>-1.4440144056559535E-2</v>
      </c>
      <c r="QV2" s="20">
        <f t="shared" si="1"/>
        <v>1.5158772548448373E-2</v>
      </c>
      <c r="QW2" s="20">
        <f t="shared" si="1"/>
        <v>5.182645845178406E-2</v>
      </c>
      <c r="QX2" s="20">
        <f t="shared" si="1"/>
        <v>0.10651489764232717</v>
      </c>
      <c r="QY2" s="20">
        <f t="shared" si="1"/>
        <v>1.281581019604121E-2</v>
      </c>
      <c r="QZ2" s="20">
        <f t="shared" si="1"/>
        <v>-3.3463471719467133E-2</v>
      </c>
      <c r="RA2" s="20">
        <f t="shared" si="1"/>
        <v>-9.4815436697606847E-3</v>
      </c>
      <c r="RB2" s="20">
        <f t="shared" si="1"/>
        <v>-8.081375649598278E-3</v>
      </c>
      <c r="RC2" s="20">
        <f t="shared" si="1"/>
        <v>-9.4835068890822393E-3</v>
      </c>
      <c r="RD2" s="20">
        <f t="shared" si="1"/>
        <v>5.1171640864309687E-3</v>
      </c>
      <c r="RE2" s="20">
        <f t="shared" si="1"/>
        <v>1.1319954727341751E-2</v>
      </c>
      <c r="RF2" s="20">
        <f t="shared" si="1"/>
        <v>-6.7219411743399526E-3</v>
      </c>
      <c r="RG2" s="20">
        <f t="shared" si="1"/>
        <v>-5.1252703371564137E-2</v>
      </c>
      <c r="RH2" s="20">
        <f t="shared" si="1"/>
        <v>-2.9080240575818442E-2</v>
      </c>
      <c r="RI2" s="20">
        <f t="shared" si="1"/>
        <v>-1.0110361156844673E-2</v>
      </c>
      <c r="RJ2" s="20">
        <f t="shared" si="1"/>
        <v>-1.1857152588314502E-2</v>
      </c>
      <c r="RK2" s="20">
        <f t="shared" si="1"/>
        <v>-1.6827731334729437E-2</v>
      </c>
      <c r="RL2" s="20">
        <f t="shared" si="1"/>
        <v>1.5742153762166519E-2</v>
      </c>
      <c r="RM2" s="20">
        <f t="shared" si="1"/>
        <v>-3.9968764331011777E-2</v>
      </c>
      <c r="RN2" s="20">
        <f t="shared" ref="RN2:TE7" si="2">EC2-$FU2</f>
        <v>-1.2532414225265921E-2</v>
      </c>
      <c r="RO2" s="20">
        <f t="shared" si="2"/>
        <v>4.2291202591832319E-2</v>
      </c>
      <c r="RP2" s="20">
        <f t="shared" si="2"/>
        <v>1.6890247505906772E-2</v>
      </c>
      <c r="RQ2" s="20">
        <f t="shared" si="2"/>
        <v>-2.6907510754803202E-2</v>
      </c>
      <c r="RR2" s="20">
        <f t="shared" si="2"/>
        <v>7.8543906517444737E-2</v>
      </c>
      <c r="RS2" s="20">
        <f t="shared" si="2"/>
        <v>3.0350200564371918E-2</v>
      </c>
      <c r="RT2" s="20">
        <f t="shared" si="2"/>
        <v>-4.7841315634594442E-2</v>
      </c>
      <c r="RU2" s="20">
        <f t="shared" si="2"/>
        <v>-2.2404292316264909E-2</v>
      </c>
      <c r="RV2" s="20">
        <f t="shared" si="2"/>
        <v>-1.6271600220272034E-2</v>
      </c>
      <c r="RW2" s="20">
        <f t="shared" si="2"/>
        <v>6.3032807169441252E-3</v>
      </c>
      <c r="RX2" s="20">
        <f t="shared" si="2"/>
        <v>1.5815683173930936E-2</v>
      </c>
      <c r="RY2" s="20">
        <f t="shared" si="2"/>
        <v>7.050709500440221E-3</v>
      </c>
      <c r="RZ2" s="20">
        <f t="shared" si="2"/>
        <v>-3.6631148262028804E-2</v>
      </c>
      <c r="SA2" s="20">
        <f t="shared" si="2"/>
        <v>-1.2502702047517645E-2</v>
      </c>
      <c r="SB2" s="20">
        <f t="shared" si="2"/>
        <v>-2.3342492128166203E-3</v>
      </c>
      <c r="SC2" s="20">
        <f t="shared" si="2"/>
        <v>-4.9644925327152045E-3</v>
      </c>
      <c r="SD2" s="20">
        <f t="shared" si="2"/>
        <v>-3.8376559492166853E-2</v>
      </c>
      <c r="SE2" s="20">
        <f t="shared" si="2"/>
        <v>1.4081508195528602E-2</v>
      </c>
      <c r="SF2" s="20">
        <f t="shared" si="2"/>
        <v>-3.1069881396724799E-2</v>
      </c>
      <c r="SG2" s="20">
        <f t="shared" si="2"/>
        <v>-4.01669371469245E-2</v>
      </c>
      <c r="SH2" s="20">
        <f t="shared" si="2"/>
        <v>1.8437961366976327E-2</v>
      </c>
      <c r="SI2" s="20">
        <f t="shared" si="2"/>
        <v>-3.9297737328823315E-2</v>
      </c>
      <c r="SJ2" s="20">
        <f t="shared" si="2"/>
        <v>-3.5303597871820538E-2</v>
      </c>
      <c r="SK2" s="20">
        <f t="shared" si="2"/>
        <v>2.3329246851829397E-2</v>
      </c>
      <c r="SL2" s="20">
        <f t="shared" si="2"/>
        <v>-5.4316148628557229E-2</v>
      </c>
      <c r="SM2" s="20">
        <f t="shared" si="2"/>
        <v>-2.4627094082109127E-2</v>
      </c>
      <c r="SN2" s="20">
        <f t="shared" si="2"/>
        <v>-2.1363548022679771E-2</v>
      </c>
      <c r="SO2" s="20">
        <f t="shared" si="2"/>
        <v>2.1233610889438467E-2</v>
      </c>
      <c r="SP2" s="20">
        <f t="shared" si="2"/>
        <v>-2.84242992183283E-2</v>
      </c>
      <c r="SQ2" s="20">
        <f t="shared" si="2"/>
        <v>7.6463269856186275E-2</v>
      </c>
      <c r="SR2" s="20">
        <f t="shared" si="2"/>
        <v>1.2184055320208376E-3</v>
      </c>
      <c r="SS2" s="20">
        <f t="shared" si="2"/>
        <v>-3.1116606001901762E-2</v>
      </c>
      <c r="ST2" s="20">
        <f t="shared" si="2"/>
        <v>-2.6944066356949195E-2</v>
      </c>
      <c r="SU2" s="20">
        <f t="shared" si="2"/>
        <v>1.1143956552833111E-2</v>
      </c>
      <c r="SV2" s="20">
        <f t="shared" si="2"/>
        <v>5.1779217287055597E-4</v>
      </c>
      <c r="SW2" s="20">
        <f t="shared" si="2"/>
        <v>-6.0886656177651169E-2</v>
      </c>
      <c r="SX2" s="20">
        <f t="shared" si="2"/>
        <v>6.2942574412998449E-4</v>
      </c>
      <c r="SY2" s="20">
        <f t="shared" si="2"/>
        <v>0.10936249308960737</v>
      </c>
      <c r="SZ2" s="20">
        <f t="shared" si="2"/>
        <v>-3.5340037911919635E-4</v>
      </c>
      <c r="TA2" s="20">
        <f t="shared" si="2"/>
        <v>-2.713277490089051E-3</v>
      </c>
      <c r="TB2" s="20">
        <f t="shared" si="2"/>
        <v>2.776912015513093E-2</v>
      </c>
      <c r="TC2" s="20">
        <f t="shared" si="2"/>
        <v>2.5791967502095489E-2</v>
      </c>
      <c r="TD2" s="20">
        <f t="shared" si="2"/>
        <v>-4.8403471892406562E-4</v>
      </c>
      <c r="TE2" s="20">
        <f t="shared" si="2"/>
        <v>-4.4367897798514314E-2</v>
      </c>
    </row>
    <row r="3" spans="1:525" x14ac:dyDescent="0.2">
      <c r="A3" t="s">
        <v>45</v>
      </c>
      <c r="B3" t="s">
        <v>18</v>
      </c>
      <c r="C3" s="15"/>
      <c r="D3" s="15">
        <f>'Constituents data'!D3/'Constituents data'!C3-1</f>
        <v>1.7043517782069362E-3</v>
      </c>
      <c r="E3" s="15">
        <f>'Constituents data'!E3/'Constituents data'!D3-1</f>
        <v>6.1592558983666112E-2</v>
      </c>
      <c r="F3" s="15">
        <f>'Constituents data'!F3/'Constituents data'!E3-1</f>
        <v>9.8407949567261399E-2</v>
      </c>
      <c r="G3" s="15">
        <f>'Constituents data'!G3/'Constituents data'!F3-1</f>
        <v>5.8365758754863606E-3</v>
      </c>
      <c r="H3" s="15">
        <f>'Constituents data'!H3/'Constituents data'!G3-1</f>
        <v>3.3365570599612981E-2</v>
      </c>
      <c r="I3" s="15">
        <f>'Constituents data'!I3/'Constituents data'!H3-1</f>
        <v>8.8909686476368321E-3</v>
      </c>
      <c r="J3" s="15">
        <f>'Constituents data'!J3/'Constituents data'!I3-1</f>
        <v>3.0612244897959107E-2</v>
      </c>
      <c r="K3" s="15">
        <f>'Constituents data'!K3/'Constituents data'!J3-1</f>
        <v>1.7101710171017137E-2</v>
      </c>
      <c r="L3" s="15">
        <f>'Constituents data'!L3/'Constituents data'!K3-1</f>
        <v>2.0353982300884921E-2</v>
      </c>
      <c r="M3" s="15">
        <f>'Constituents data'!M3/'Constituents data'!L3-1</f>
        <v>4.0329575021682551E-2</v>
      </c>
      <c r="N3" s="15">
        <f>'Constituents data'!N3/'Constituents data'!M3-1</f>
        <v>-2.667778240933727E-2</v>
      </c>
      <c r="O3" s="15">
        <f>'Constituents data'!O3/'Constituents data'!N3-1</f>
        <v>-5.5674518201285217E-3</v>
      </c>
      <c r="P3" s="15">
        <f>'Constituents data'!P3/'Constituents data'!O3-1</f>
        <v>-9.9052540913004972E-3</v>
      </c>
      <c r="Q3" s="15">
        <f>'Constituents data'!Q3/'Constituents data'!P3-1</f>
        <v>2.0878642888212173E-2</v>
      </c>
      <c r="R3" s="15">
        <f>'Constituents data'!R3/'Constituents data'!Q3-1</f>
        <v>-5.9224541968470268E-2</v>
      </c>
      <c r="S3" s="15">
        <f>'Constituents data'!S3/'Constituents data'!R3-1</f>
        <v>4.5289855072461194E-4</v>
      </c>
      <c r="T3" s="15">
        <f>'Constituents data'!T3/'Constituents data'!S3-1</f>
        <v>-3.9384336803983788E-2</v>
      </c>
      <c r="U3" s="15">
        <f>'Constituents data'!U3/'Constituents data'!T3-1</f>
        <v>3.2045240339302561E-2</v>
      </c>
      <c r="V3" s="15">
        <f>'Constituents data'!V3/'Constituents data'!U3-1</f>
        <v>-6.8493150684931559E-2</v>
      </c>
      <c r="W3" s="15">
        <f>'Constituents data'!W3/'Constituents data'!V3-1</f>
        <v>2.7450980392156765E-2</v>
      </c>
      <c r="X3" s="15">
        <f>'Constituents data'!X3/'Constituents data'!W3-1</f>
        <v>-3.9122137404580148E-2</v>
      </c>
      <c r="Y3" s="15">
        <f>'Constituents data'!Y3/'Constituents data'!X3-1</f>
        <v>-1.1022840119165878E-2</v>
      </c>
      <c r="Z3" s="15">
        <f>'Constituents data'!Z3/'Constituents data'!Y3-1</f>
        <v>3.313585701375521E-3</v>
      </c>
      <c r="AA3" s="15">
        <f>'Constituents data'!AA3/'Constituents data'!Z3-1</f>
        <v>-2.1817453963170585E-2</v>
      </c>
      <c r="AB3" s="15">
        <f>'Constituents data'!AB3/'Constituents data'!AA3-1</f>
        <v>5.8931860036832484E-2</v>
      </c>
      <c r="AC3" s="15">
        <f>'Constituents data'!AC3/'Constituents data'!AB3-1</f>
        <v>-4.4444444444444398E-2</v>
      </c>
      <c r="AD3" s="15">
        <f>'Constituents data'!AD3/'Constituents data'!AC3-1</f>
        <v>-3.7411526794742245E-2</v>
      </c>
      <c r="AE3" s="15">
        <f>'Constituents data'!AE3/'Constituents data'!AD3-1</f>
        <v>3.991596638655448E-3</v>
      </c>
      <c r="AF3" s="15">
        <f>'Constituents data'!AF3/'Constituents data'!AE3-1</f>
        <v>-4.1222012973425426E-2</v>
      </c>
      <c r="AG3" s="15">
        <f>'Constituents data'!AG3/'Constituents data'!AF3-1</f>
        <v>-3.7101702313400153E-3</v>
      </c>
      <c r="AH3" s="15">
        <f>'Constituents data'!AH3/'Constituents data'!AG3-1</f>
        <v>1.7305585980284865E-2</v>
      </c>
      <c r="AI3" s="15">
        <f>'Constituents data'!AI3/'Constituents data'!AH3-1</f>
        <v>-7.2459086993970634E-2</v>
      </c>
      <c r="AJ3" s="15">
        <f>'Constituents data'!AJ3/'Constituents data'!AI3-1</f>
        <v>-6.9878119558908991E-2</v>
      </c>
      <c r="AK3" s="15">
        <f>'Constituents data'!AK3/'Constituents data'!AJ3-1</f>
        <v>3.5068014476475673E-2</v>
      </c>
      <c r="AL3" s="15">
        <f>'Constituents data'!AL3/'Constituents data'!AK3-1</f>
        <v>-3.1589100554617833E-2</v>
      </c>
      <c r="AM3" s="15">
        <f>'Constituents data'!AM3/'Constituents data'!AL3-1</f>
        <v>6.4865537848605603E-2</v>
      </c>
      <c r="AN3" s="15">
        <f>'Constituents data'!AN3/'Constituents data'!AM3-1</f>
        <v>2.1045247281654689E-3</v>
      </c>
      <c r="AO3" s="15">
        <f>'Constituents data'!AO3/'Constituents data'!AN3-1</f>
        <v>-7.9570645198926537E-2</v>
      </c>
      <c r="AP3" s="15">
        <f>'Constituents data'!AP3/'Constituents data'!AO3-1</f>
        <v>-8.6195969070859135E-3</v>
      </c>
      <c r="AQ3" s="15">
        <f>'Constituents data'!AQ3/'Constituents data'!AP3-1</f>
        <v>0.1226185909730213</v>
      </c>
      <c r="AR3" s="15">
        <f>'Constituents data'!AR3/'Constituents data'!AQ3-1</f>
        <v>-1.207289293849656E-2</v>
      </c>
      <c r="AS3" s="15">
        <f>'Constituents data'!AS3/'Constituents data'!AR3-1</f>
        <v>7.5513027438321556E-2</v>
      </c>
      <c r="AT3" s="15">
        <f>'Constituents data'!AT3/'Constituents data'!AS3-1</f>
        <v>7.5034837603160653E-4</v>
      </c>
      <c r="AU3" s="15">
        <f>'Constituents data'!AU3/'Constituents data'!AT3-1</f>
        <v>2.8598971722365141E-2</v>
      </c>
      <c r="AV3" s="15">
        <f>'Constituents data'!AV3/'Constituents data'!AU3-1</f>
        <v>-1.5515984588149512E-2</v>
      </c>
      <c r="AW3" s="15">
        <f>'Constituents data'!AW3/'Constituents data'!AV3-1</f>
        <v>4.8973979268034595E-2</v>
      </c>
      <c r="AX3" s="15">
        <f>'Constituents data'!AX3/'Constituents data'!AW3-1</f>
        <v>2.3495008571140508E-2</v>
      </c>
      <c r="AY3" s="15">
        <f>'Constituents data'!AY3/'Constituents data'!AX3-1</f>
        <v>-3.2807881773398995E-2</v>
      </c>
      <c r="AZ3" s="15">
        <f>'Constituents data'!AZ3/'Constituents data'!AY3-1</f>
        <v>-4.1356829988794974E-2</v>
      </c>
      <c r="BA3" s="15">
        <f>'Constituents data'!BA3/'Constituents data'!AZ3-1</f>
        <v>2.7627244713632981E-2</v>
      </c>
      <c r="BB3" s="15">
        <f>'Constituents data'!BB3/'Constituents data'!BA3-1</f>
        <v>1.9025953882742197E-2</v>
      </c>
      <c r="BC3" s="15">
        <f>'Constituents data'!BC3/'Constituents data'!BB3-1</f>
        <v>-9.3353627600203382E-3</v>
      </c>
      <c r="BD3" s="15">
        <f>'Constituents data'!BD3/'Constituents data'!BC3-1</f>
        <v>-0.1453446686469323</v>
      </c>
      <c r="BE3" s="15">
        <f>'Constituents data'!BE3/'Constituents data'!BD3-1</f>
        <v>-6.4956855225311583E-2</v>
      </c>
      <c r="BF3" s="15">
        <f>'Constituents data'!BF3/'Constituents data'!BE3-1</f>
        <v>2.1661112535247273E-2</v>
      </c>
      <c r="BG3" s="15">
        <f>'Constituents data'!BG3/'Constituents data'!BF3-1</f>
        <v>-3.8263705934010739E-2</v>
      </c>
      <c r="BH3" s="15">
        <f>'Constituents data'!BH3/'Constituents data'!BG3-1</f>
        <v>-5.5439603443777741E-2</v>
      </c>
      <c r="BI3" s="15">
        <f>'Constituents data'!BI3/'Constituents data'!BH3-1</f>
        <v>-2.9692031487363546E-2</v>
      </c>
      <c r="BJ3" s="15">
        <f>'Constituents data'!BJ3/'Constituents data'!BI3-1</f>
        <v>5.0811272416737774E-2</v>
      </c>
      <c r="BK3" s="15">
        <f>'Constituents data'!BK3/'Constituents data'!BJ3-1</f>
        <v>8.1267777326288204E-4</v>
      </c>
      <c r="BL3" s="15">
        <f>'Constituents data'!BL3/'Constituents data'!BK3-1</f>
        <v>0.11828393557991612</v>
      </c>
      <c r="BM3" s="15">
        <f>'Constituents data'!BM3/'Constituents data'!BL3-1</f>
        <v>-4.7319375529468632E-2</v>
      </c>
      <c r="BN3" s="15">
        <f>'Constituents data'!BN3/'Constituents data'!BM3-1</f>
        <v>3.6331300813008172E-2</v>
      </c>
      <c r="BO3" s="15">
        <f>'Constituents data'!BO3/'Constituents data'!BN3-1</f>
        <v>-2.4515812699191009E-2</v>
      </c>
      <c r="BP3" s="15">
        <f>'Constituents data'!BP3/'Constituents data'!BO3-1</f>
        <v>-1.9854234732344822E-2</v>
      </c>
      <c r="BQ3" s="15">
        <f>'Constituents data'!BQ3/'Constituents data'!BP3-1</f>
        <v>-4.7435897435897489E-2</v>
      </c>
      <c r="BR3" s="15">
        <f>'Constituents data'!BR3/'Constituents data'!BQ3-1</f>
        <v>5.4777927321669084E-2</v>
      </c>
      <c r="BS3" s="15">
        <f>'Constituents data'!BS3/'Constituents data'!BR3-1</f>
        <v>5.6271532474160946E-2</v>
      </c>
      <c r="BT3" s="15">
        <f>'Constituents data'!BT3/'Constituents data'!BS3-1</f>
        <v>-2.7542884754771735E-2</v>
      </c>
      <c r="BU3" s="15">
        <f>'Constituents data'!BU3/'Constituents data'!BT3-1</f>
        <v>-5.9751552795031082E-2</v>
      </c>
      <c r="BV3" s="15">
        <f>'Constituents data'!BV3/'Constituents data'!BU3-1</f>
        <v>-2.5366627031311983E-2</v>
      </c>
      <c r="BW3" s="15">
        <f>'Constituents data'!BW3/'Constituents data'!BV3-1</f>
        <v>-2.8060187067913689E-2</v>
      </c>
      <c r="BX3" s="15">
        <f>'Constituents data'!BX3/'Constituents data'!BW3-1</f>
        <v>4.8256624825662398E-2</v>
      </c>
      <c r="BY3" s="15">
        <f>'Constituents data'!BY3/'Constituents data'!BX3-1</f>
        <v>-3.8451303885045252E-2</v>
      </c>
      <c r="BZ3" s="15">
        <f>'Constituents data'!BZ3/'Constituents data'!BY3-1</f>
        <v>-2.1724090217240755E-2</v>
      </c>
      <c r="CA3" s="15">
        <f>'Constituents data'!CA3/'Constituents data'!BZ3-1</f>
        <v>-2.4469589816124571E-2</v>
      </c>
      <c r="CB3" s="15">
        <f>'Constituents data'!CB3/'Constituents data'!CA3-1</f>
        <v>-4.4947078439901977E-3</v>
      </c>
      <c r="CC3" s="15">
        <f>'Constituents data'!CC3/'Constituents data'!CB3-1</f>
        <v>-1.2671133119720235E-2</v>
      </c>
      <c r="CD3" s="15">
        <f>'Constituents data'!CD3/'Constituents data'!CC3-1</f>
        <v>9.5884348724000201E-3</v>
      </c>
      <c r="CE3" s="15">
        <f>'Constituents data'!CE3/'Constituents data'!CD3-1</f>
        <v>9.088252483927528E-2</v>
      </c>
      <c r="CF3" s="15">
        <f>'Constituents data'!CF3/'Constituents data'!CE3-1</f>
        <v>1.1251004553977983E-2</v>
      </c>
      <c r="CG3" s="15">
        <f>'Constituents data'!CG3/'Constituents data'!CF3-1</f>
        <v>2.0529801324503216E-2</v>
      </c>
      <c r="CH3" s="15">
        <f>'Constituents data'!CH3/'Constituents data'!CG3-1</f>
        <v>1.1291369240752802E-2</v>
      </c>
      <c r="CI3" s="15">
        <f>'Constituents data'!CI3/'Constituents data'!CH3-1</f>
        <v>2.1945585215605634E-2</v>
      </c>
      <c r="CJ3" s="15">
        <f>'Constituents data'!CJ3/'Constituents data'!CI3-1</f>
        <v>-2.9009167399221436E-2</v>
      </c>
      <c r="CK3" s="15">
        <f>'Constituents data'!CK3/'Constituents data'!CJ3-1</f>
        <v>-1.1639937920330246E-3</v>
      </c>
      <c r="CL3" s="15">
        <f>'Constituents data'!CL3/'Constituents data'!CK3-1</f>
        <v>1.7350770426000084E-2</v>
      </c>
      <c r="CM3" s="15">
        <f>'Constituents data'!CM3/'Constituents data'!CL3-1</f>
        <v>-2.0873106783759532E-2</v>
      </c>
      <c r="CN3" s="15">
        <f>'Constituents data'!CN3/'Constituents data'!CM3-1</f>
        <v>-4.5625893669569817E-2</v>
      </c>
      <c r="CO3" s="15">
        <f>'Constituents data'!CO3/'Constituents data'!CN3-1</f>
        <v>2.9555979297194224E-2</v>
      </c>
      <c r="CP3" s="15">
        <f>'Constituents data'!CP3/'Constituents data'!CO3-1</f>
        <v>-1.0318825241434015E-2</v>
      </c>
      <c r="CQ3" s="15">
        <f>'Constituents data'!CQ3/'Constituents data'!CP3-1</f>
        <v>3.4754711936906713E-2</v>
      </c>
      <c r="CR3" s="15">
        <f>'Constituents data'!CR3/'Constituents data'!CQ3-1</f>
        <v>-7.3633897429271622E-3</v>
      </c>
      <c r="CS3" s="15">
        <f>'Constituents data'!CS3/'Constituents data'!CR3-1</f>
        <v>2.3295158771473146E-2</v>
      </c>
      <c r="CT3" s="15">
        <f>'Constituents data'!CT3/'Constituents data'!CS3-1</f>
        <v>1.9585399974564544E-2</v>
      </c>
      <c r="CU3" s="15">
        <f>'Constituents data'!CU3/'Constituents data'!CT3-1</f>
        <v>-5.8750155918672942E-2</v>
      </c>
      <c r="CV3" s="15">
        <f>'Constituents data'!CV3/'Constituents data'!CU3-1</f>
        <v>6.1622051417969947E-2</v>
      </c>
      <c r="CW3" s="15">
        <f>'Constituents data'!CW3/'Constituents data'!CV3-1</f>
        <v>1.1109724129322096E-2</v>
      </c>
      <c r="CX3" s="15">
        <f>'Constituents data'!CX3/'Constituents data'!CW3-1</f>
        <v>2.2098765432098766E-2</v>
      </c>
      <c r="CY3" s="15">
        <f>'Constituents data'!CY3/'Constituents data'!CX3-1</f>
        <v>-3.5873897813745725E-2</v>
      </c>
      <c r="CZ3" s="15">
        <f>'Constituents data'!CZ3/'Constituents data'!CY3-1</f>
        <v>0.1121272863943874</v>
      </c>
      <c r="DA3" s="15">
        <f>'Constituents data'!DA3/'Constituents data'!CZ3-1</f>
        <v>1.3856032443393174E-2</v>
      </c>
      <c r="DB3" s="15">
        <f>'Constituents data'!DB3/'Constituents data'!DA3-1</f>
        <v>-4.4444444444446951E-4</v>
      </c>
      <c r="DC3" s="15">
        <f>'Constituents data'!DC3/'Constituents data'!DB3-1</f>
        <v>-1.3450422409959861E-2</v>
      </c>
      <c r="DD3" s="15">
        <f>'Constituents data'!DD3/'Constituents data'!DC3-1</f>
        <v>1.9830985915493038E-2</v>
      </c>
      <c r="DE3" s="15">
        <f>'Constituents data'!DE3/'Constituents data'!DD3-1</f>
        <v>-2.9830957905203848E-2</v>
      </c>
      <c r="DF3" s="15">
        <f>'Constituents data'!DF3/'Constituents data'!DE3-1</f>
        <v>-7.5162282200204045E-3</v>
      </c>
      <c r="DG3" s="15">
        <f>'Constituents data'!DG3/'Constituents data'!DF3-1</f>
        <v>2.9833620195065524E-3</v>
      </c>
      <c r="DH3" s="15">
        <f>'Constituents data'!DH3/'Constituents data'!DG3-1</f>
        <v>-3.8668344582999614E-2</v>
      </c>
      <c r="DI3" s="15">
        <f>'Constituents data'!DI3/'Constituents data'!DH3-1</f>
        <v>1.2376532190884193E-2</v>
      </c>
      <c r="DJ3" s="15">
        <f>'Constituents data'!DJ3/'Constituents data'!DI3-1</f>
        <v>-4.7020101093209199E-4</v>
      </c>
      <c r="DK3" s="15">
        <f>'Constituents data'!DK3/'Constituents data'!DJ3-1</f>
        <v>-9.173232976596557E-3</v>
      </c>
      <c r="DL3" s="15">
        <f>'Constituents data'!DL3/'Constituents data'!DK3-1</f>
        <v>3.2640949554896048E-2</v>
      </c>
      <c r="DM3" s="15">
        <f>'Constituents data'!DM3/'Constituents data'!DL3-1</f>
        <v>-3.9770114942528689E-2</v>
      </c>
      <c r="DN3" s="15">
        <f>'Constituents data'!DN3/'Constituents data'!DM3-1</f>
        <v>-7.7807038544410734E-3</v>
      </c>
      <c r="DO3" s="15">
        <f>'Constituents data'!DO3/'Constituents data'!DN3-1</f>
        <v>9.5307033417784126E-3</v>
      </c>
      <c r="DP3" s="15">
        <f>'Constituents data'!DP3/'Constituents data'!DO3-1</f>
        <v>2.1869024856596475E-2</v>
      </c>
      <c r="DQ3" s="15">
        <f>'Constituents data'!DQ3/'Constituents data'!DP3-1</f>
        <v>-3.1809145129224614E-2</v>
      </c>
      <c r="DR3" s="15">
        <f>'Constituents data'!DR3/'Constituents data'!DQ3-1</f>
        <v>4.8315013890554148E-4</v>
      </c>
      <c r="DS3" s="15">
        <f>'Constituents data'!DS3/'Constituents data'!DR3-1</f>
        <v>2.5353132922854238E-2</v>
      </c>
      <c r="DT3" s="15">
        <f>'Constituents data'!DT3/'Constituents data'!DS3-1</f>
        <v>3.2026374661485946E-2</v>
      </c>
      <c r="DU3" s="15">
        <f>'Constituents data'!DU3/'Constituents data'!DT3-1</f>
        <v>1.6543069024529178E-2</v>
      </c>
      <c r="DV3" s="15">
        <f>'Constituents data'!DV3/'Constituents data'!DU3-1</f>
        <v>-2.0875420875420825E-2</v>
      </c>
      <c r="DW3" s="15">
        <f>'Constituents data'!DW3/'Constituents data'!DV3-1</f>
        <v>-1.2150389729481792E-2</v>
      </c>
      <c r="DX3" s="15">
        <f>'Constituents data'!DX3/'Constituents data'!DW3-1</f>
        <v>-2.1698770016245095E-2</v>
      </c>
      <c r="DY3" s="15">
        <f>'Constituents data'!DY3/'Constituents data'!DX3-1</f>
        <v>1.9214802514529783E-2</v>
      </c>
      <c r="DZ3" s="15">
        <f>'Constituents data'!DZ3/'Constituents data'!DY3-1</f>
        <v>-1.7456068893285215E-2</v>
      </c>
      <c r="EA3" s="15">
        <f>'Constituents data'!EA3/'Constituents data'!DZ3-1</f>
        <v>-1.2673220419282316E-2</v>
      </c>
      <c r="EB3" s="15">
        <f>'Constituents data'!EB3/'Constituents data'!EA3-1</f>
        <v>2.8790786948176272E-3</v>
      </c>
      <c r="EC3" s="15">
        <f>'Constituents data'!EC3/'Constituents data'!EB3-1</f>
        <v>-2.7751196172248749E-2</v>
      </c>
      <c r="ED3" s="15">
        <f>'Constituents data'!ED3/'Constituents data'!EC3-1</f>
        <v>1.2303149606298636E-3</v>
      </c>
      <c r="EE3" s="15">
        <f>'Constituents data'!EE3/'Constituents data'!ED3-1</f>
        <v>2.8999754239370956E-2</v>
      </c>
      <c r="EF3" s="15">
        <f>'Constituents data'!EF3/'Constituents data'!EE3-1</f>
        <v>-3.0451397181753048E-2</v>
      </c>
      <c r="EG3" s="15">
        <f>'Constituents data'!EG3/'Constituents data'!EF3-1</f>
        <v>-4.113807119103341E-2</v>
      </c>
      <c r="EH3" s="15">
        <f>'Constituents data'!EH3/'Constituents data'!EG3-1</f>
        <v>4.4958253050738639E-2</v>
      </c>
      <c r="EI3" s="15">
        <f>'Constituents data'!EI3/'Constituents data'!EH3-1</f>
        <v>-1.7209588199139425E-2</v>
      </c>
      <c r="EJ3" s="15">
        <f>'Constituents data'!EJ3/'Constituents data'!EI3-1</f>
        <v>-5.12820512820511E-3</v>
      </c>
      <c r="EK3" s="15">
        <f>'Constituents data'!EK3/'Constituents data'!EJ3-1</f>
        <v>-3.1430726678400855E-3</v>
      </c>
      <c r="EL3" s="15">
        <f>'Constituents data'!EL3/'Constituents data'!EK3-1</f>
        <v>-3.6574599571195243E-3</v>
      </c>
      <c r="EM3" s="15">
        <f>'Constituents data'!EM3/'Constituents data'!EL3-1</f>
        <v>4.4556962025316338E-2</v>
      </c>
      <c r="EN3" s="15">
        <f>'Constituents data'!EN3/'Constituents data'!EM3-1</f>
        <v>2.7993213766359659E-2</v>
      </c>
      <c r="EO3" s="15">
        <f>'Constituents data'!EO3/'Constituents data'!EN3-1</f>
        <v>3.0649534362843234E-3</v>
      </c>
      <c r="EP3" s="15">
        <f>'Constituents data'!EP3/'Constituents data'!EO3-1</f>
        <v>8.6966741097660449E-3</v>
      </c>
      <c r="EQ3" s="15">
        <f>'Constituents data'!EQ3/'Constituents data'!EP3-1</f>
        <v>3.7516020039613185E-2</v>
      </c>
      <c r="ER3" s="15">
        <f>'Constituents data'!ER3/'Constituents data'!EQ3-1</f>
        <v>-1.998877035373392E-2</v>
      </c>
      <c r="ES3" s="15">
        <f>'Constituents data'!ES3/'Constituents data'!ER3-1</f>
        <v>-1.1114930674916867E-2</v>
      </c>
      <c r="ET3" s="15">
        <f>'Constituents data'!ET3/'Constituents data'!ES3-1</f>
        <v>1.0660486674391567E-2</v>
      </c>
      <c r="EU3" s="15">
        <f>'Constituents data'!EU3/'Constituents data'!ET3-1</f>
        <v>2.6943361614308659E-2</v>
      </c>
      <c r="EV3" s="15">
        <f>'Constituents data'!EV3/'Constituents data'!EU3-1</f>
        <v>-3.6061181199062098E-2</v>
      </c>
      <c r="EW3" s="15">
        <f>'Constituents data'!EW3/'Constituents data'!EV3-1</f>
        <v>-1.6330785267546832E-2</v>
      </c>
      <c r="EX3" s="15">
        <f>'Constituents data'!EX3/'Constituents data'!EW3-1</f>
        <v>1.7072883551159546E-2</v>
      </c>
      <c r="EY3" s="15">
        <f>'Constituents data'!EY3/'Constituents data'!EX3-1</f>
        <v>-3.2530678397777346E-2</v>
      </c>
      <c r="EZ3" s="15">
        <f>'Constituents data'!EZ3/'Constituents data'!EY3-1</f>
        <v>2.2855091540026518E-2</v>
      </c>
      <c r="FA3" s="15">
        <f>'Constituents data'!FA3/'Constituents data'!EZ3-1</f>
        <v>5.4983621899860058E-3</v>
      </c>
      <c r="FB3" s="15">
        <f>'Constituents data'!FB3/'Constituents data'!FA3-1</f>
        <v>1.8266433973240126E-2</v>
      </c>
      <c r="FC3" s="15">
        <f>'Constituents data'!FC3/'Constituents data'!FB3-1</f>
        <v>-7.8839122486288327E-3</v>
      </c>
      <c r="FD3" s="15">
        <f>'Constituents data'!FD3/'Constituents data'!FC3-1</f>
        <v>1.923298399170803E-2</v>
      </c>
      <c r="FE3" s="15">
        <f>'Constituents data'!FE3/'Constituents data'!FD3-1</f>
        <v>1.4802259887005675E-2</v>
      </c>
      <c r="FF3" s="15">
        <f>'Constituents data'!FF3/'Constituents data'!FE3-1</f>
        <v>5.4225587351074633E-2</v>
      </c>
      <c r="FG3" s="15">
        <f>'Constituents data'!FG3/'Constituents data'!FF3-1</f>
        <v>-8.9776087874947619E-3</v>
      </c>
      <c r="FH3" s="15">
        <f>'Constituents data'!FH3/'Constituents data'!FG3-1</f>
        <v>-3.8900138548438545E-2</v>
      </c>
      <c r="FI3" s="15">
        <f>'Constituents data'!FI3/'Constituents data'!FH3-1</f>
        <v>-3.9254823685961449E-2</v>
      </c>
      <c r="FJ3" s="15">
        <f>'Constituents data'!FJ3/'Constituents data'!FI3-1</f>
        <v>1.7082179132040576E-2</v>
      </c>
      <c r="FK3" s="15">
        <f>'Constituents data'!FK3/'Constituents data'!FJ3-1</f>
        <v>-1.2142532909668713E-2</v>
      </c>
      <c r="FL3" s="15">
        <f>'Constituents data'!FL3/'Constituents data'!FK3-1</f>
        <v>-3.5381964388282561E-2</v>
      </c>
      <c r="FM3" s="15">
        <f>'Constituents data'!FM3/'Constituents data'!FL3-1</f>
        <v>1.3814457544361058E-2</v>
      </c>
      <c r="FN3" s="15">
        <f>'Constituents data'!FN3/'Constituents data'!FM3-1</f>
        <v>8.5751204040878104E-3</v>
      </c>
      <c r="FO3" s="15">
        <f>'Constituents data'!FO3/'Constituents data'!FN3-1</f>
        <v>-1.9566736547868557E-2</v>
      </c>
      <c r="FP3" s="15">
        <f>'Constituents data'!FP3/'Constituents data'!FO3-1</f>
        <v>4.7160845806604845E-2</v>
      </c>
      <c r="FQ3" s="15">
        <f>'Constituents data'!FQ3/'Constituents data'!FP3-1</f>
        <v>9.302325581395321E-3</v>
      </c>
      <c r="FR3" s="15">
        <f>'Constituents data'!FR3/'Constituents data'!FQ3-1</f>
        <v>2.6525795211869152E-2</v>
      </c>
      <c r="FS3" s="15">
        <f>'Constituents data'!FS3/'Constituents data'!FR3-1</f>
        <v>-3.3942844629366586E-3</v>
      </c>
      <c r="FT3" s="16">
        <f>'Constituents data'!FT3/'Constituents data'!FS3-1</f>
        <v>5.273566249176076E-3</v>
      </c>
      <c r="FU3" s="17">
        <f t="shared" ref="FU3:FU51" si="3">AVERAGE(D3:FT3)</f>
        <v>9.247446021263114E-4</v>
      </c>
      <c r="FV3">
        <v>2.2290019560695259E-2</v>
      </c>
      <c r="FW3">
        <v>2.2878255959738268E-2</v>
      </c>
      <c r="FX3">
        <v>2.3011304091399329E-2</v>
      </c>
      <c r="FY3">
        <v>2.389386195678387E-2</v>
      </c>
      <c r="FZ3">
        <v>2.4192825679763469E-2</v>
      </c>
      <c r="GA3">
        <v>2.4658835408088445E-2</v>
      </c>
      <c r="GB3">
        <v>2.4534769926043202E-2</v>
      </c>
      <c r="GC3">
        <v>2.4954824656782015E-2</v>
      </c>
      <c r="GD3">
        <v>2.4596452147427728E-2</v>
      </c>
      <c r="GE3">
        <v>2.4939747917921317E-2</v>
      </c>
      <c r="GF3">
        <v>2.5635932206779125E-2</v>
      </c>
      <c r="GG3">
        <v>2.4540944970230537E-2</v>
      </c>
      <c r="GH3">
        <v>2.4723468245380797E-2</v>
      </c>
      <c r="GI3">
        <v>2.4209610469350825E-2</v>
      </c>
      <c r="GJ3">
        <v>2.4038416234292741E-2</v>
      </c>
      <c r="GK3">
        <v>2.3466411842403376E-2</v>
      </c>
      <c r="GL3">
        <v>2.3231599733638083E-2</v>
      </c>
      <c r="GM3">
        <v>2.2986263485012991E-2</v>
      </c>
      <c r="GN3">
        <v>2.3473673248578603E-2</v>
      </c>
      <c r="GO3">
        <v>2.2344238059643799E-2</v>
      </c>
      <c r="GP3">
        <v>2.2263458604189313E-2</v>
      </c>
      <c r="GQ3">
        <v>2.1998359021232851E-2</v>
      </c>
      <c r="GR3">
        <v>2.2137259064357952E-2</v>
      </c>
      <c r="GS3">
        <v>2.2237466858405532E-2</v>
      </c>
      <c r="GT3">
        <v>2.200693647683816E-2</v>
      </c>
      <c r="GU3">
        <v>2.2270442874936965E-2</v>
      </c>
      <c r="GV3">
        <v>2.2366034771967476E-2</v>
      </c>
      <c r="GW3">
        <v>2.0981811542885524E-2</v>
      </c>
      <c r="GX3">
        <v>2.0244340855790844E-2</v>
      </c>
      <c r="GY3">
        <v>1.978496780505723E-2</v>
      </c>
      <c r="GZ3">
        <v>1.9697871032088626E-2</v>
      </c>
      <c r="HA3">
        <v>1.9807702211833748E-2</v>
      </c>
      <c r="HB3">
        <v>1.9139551283412003E-2</v>
      </c>
      <c r="HC3">
        <v>1.9140690886666329E-2</v>
      </c>
      <c r="HD3">
        <v>1.9537236484611049E-2</v>
      </c>
      <c r="HE3">
        <v>1.9516873331613241E-2</v>
      </c>
      <c r="HF3">
        <v>2.0708260072617168E-2</v>
      </c>
      <c r="HG3">
        <v>2.0839138250730662E-2</v>
      </c>
      <c r="HH3">
        <v>1.9446221058734267E-2</v>
      </c>
      <c r="HI3">
        <v>1.9438271174763575E-2</v>
      </c>
      <c r="HJ3">
        <v>2.0743315977269687E-2</v>
      </c>
      <c r="HK3">
        <v>2.0393231257713158E-2</v>
      </c>
      <c r="HL3">
        <v>2.0839787998619411E-2</v>
      </c>
      <c r="HM3">
        <v>2.0879366752046734E-2</v>
      </c>
      <c r="HN3">
        <v>2.1191023053835346E-2</v>
      </c>
      <c r="HO3">
        <v>2.141625069184188E-2</v>
      </c>
      <c r="HP3">
        <v>2.1831682256503677E-2</v>
      </c>
      <c r="HQ3">
        <v>2.2097040231395877E-2</v>
      </c>
      <c r="HR3">
        <v>2.2355718097339664E-2</v>
      </c>
      <c r="HS3">
        <v>2.2264041600590641E-2</v>
      </c>
      <c r="HT3">
        <v>2.2464008933117226E-2</v>
      </c>
      <c r="HU3">
        <v>2.2752651077486908E-2</v>
      </c>
      <c r="HV3">
        <v>2.2649512760703549E-2</v>
      </c>
      <c r="HW3">
        <v>2.0731825432386445E-2</v>
      </c>
      <c r="HX3">
        <v>1.9894150079002561E-2</v>
      </c>
      <c r="HY3">
        <v>1.9764650535035209E-2</v>
      </c>
      <c r="HZ3">
        <v>1.8779337804777484E-2</v>
      </c>
      <c r="IA3">
        <v>1.8745832950974779E-2</v>
      </c>
      <c r="IB3">
        <v>1.8984546101704074E-2</v>
      </c>
      <c r="IC3">
        <v>1.9110948646687251E-2</v>
      </c>
      <c r="ID3">
        <v>1.8837762486741884E-2</v>
      </c>
      <c r="IE3">
        <v>2.035853140213623E-2</v>
      </c>
      <c r="IF3">
        <v>1.9208842715025241E-2</v>
      </c>
      <c r="IG3">
        <v>1.9945962508920102E-2</v>
      </c>
      <c r="IH3">
        <v>1.9868989995170026E-2</v>
      </c>
      <c r="II3">
        <v>1.9633146006622654E-2</v>
      </c>
      <c r="IJ3">
        <v>1.8966560369434532E-2</v>
      </c>
      <c r="IK3">
        <v>1.9144703503614531E-2</v>
      </c>
      <c r="IL3">
        <v>1.9713227879790653E-2</v>
      </c>
      <c r="IM3">
        <v>1.9852369355105551E-2</v>
      </c>
      <c r="IN3">
        <v>1.917744468796001E-2</v>
      </c>
      <c r="IO3">
        <v>1.8513495709868495E-2</v>
      </c>
      <c r="IP3">
        <v>1.7981637886089669E-2</v>
      </c>
      <c r="IQ3">
        <v>1.8136071983537051E-2</v>
      </c>
      <c r="IR3">
        <v>1.7846503081547394E-2</v>
      </c>
      <c r="IS3">
        <v>1.7932865631512737E-2</v>
      </c>
      <c r="IT3">
        <v>1.786171146042927E-2</v>
      </c>
      <c r="IU3">
        <v>1.8154204298853314E-2</v>
      </c>
      <c r="IV3">
        <v>1.7208416297984804E-2</v>
      </c>
      <c r="IW3">
        <v>1.7633956877396474E-2</v>
      </c>
      <c r="IX3">
        <v>1.8539188214962522E-2</v>
      </c>
      <c r="IY3">
        <v>1.8652470946526663E-2</v>
      </c>
      <c r="IZ3">
        <v>1.8817528395023698E-2</v>
      </c>
      <c r="JA3">
        <v>1.9103442082148273E-2</v>
      </c>
      <c r="JB3">
        <v>1.9091336705552485E-2</v>
      </c>
      <c r="JC3">
        <v>1.8968383042361953E-2</v>
      </c>
      <c r="JD3">
        <v>1.8724719459954572E-2</v>
      </c>
      <c r="JE3">
        <v>1.8670922616317552E-2</v>
      </c>
      <c r="JF3">
        <v>1.8480094890744453E-2</v>
      </c>
      <c r="JG3">
        <v>1.8250423515871403E-2</v>
      </c>
      <c r="JH3">
        <v>1.8174568787248484E-2</v>
      </c>
      <c r="JI3">
        <v>1.8150701564487896E-2</v>
      </c>
      <c r="JJ3">
        <v>1.883558701761049E-2</v>
      </c>
      <c r="JK3">
        <v>1.8130355363952678E-2</v>
      </c>
      <c r="JL3">
        <v>1.8259127769968096E-2</v>
      </c>
      <c r="JM3">
        <v>1.8700151869551991E-2</v>
      </c>
      <c r="JN3">
        <v>1.8353015852167504E-2</v>
      </c>
      <c r="JO3">
        <v>1.9108748835200598E-2</v>
      </c>
      <c r="JP3">
        <v>1.9375713072276333E-2</v>
      </c>
      <c r="JQ3">
        <v>1.9568077437681481E-2</v>
      </c>
      <c r="JR3">
        <v>1.9103883847024068E-2</v>
      </c>
      <c r="JS3">
        <v>2.0088803914946059E-2</v>
      </c>
      <c r="JT3">
        <v>1.9984523828722602E-2</v>
      </c>
      <c r="JU3">
        <v>1.9927330769785524E-2</v>
      </c>
      <c r="JV3">
        <v>1.9543003752398619E-2</v>
      </c>
      <c r="JW3">
        <v>1.9783542479040798E-2</v>
      </c>
      <c r="JX3">
        <v>1.9170809282736959E-2</v>
      </c>
      <c r="JY3">
        <v>1.9166179522894233E-2</v>
      </c>
      <c r="JZ3">
        <v>1.9228625554266663E-2</v>
      </c>
      <c r="KA3">
        <v>1.8639851601436361E-2</v>
      </c>
      <c r="KB3">
        <v>1.8858904246789304E-2</v>
      </c>
      <c r="KC3">
        <v>1.8631783316303E-2</v>
      </c>
      <c r="KD3">
        <v>1.8471096339023902E-2</v>
      </c>
      <c r="KE3">
        <v>1.8566288749392701E-2</v>
      </c>
      <c r="KF3">
        <v>1.7777533555951252E-2</v>
      </c>
      <c r="KG3">
        <v>1.7441661336695575E-2</v>
      </c>
      <c r="KH3">
        <v>1.7651931272535872E-2</v>
      </c>
      <c r="KI3">
        <v>1.7750324693398052E-2</v>
      </c>
      <c r="KJ3">
        <v>1.7121874074342062E-2</v>
      </c>
      <c r="KK3">
        <v>1.7335597902470096E-2</v>
      </c>
      <c r="KL3">
        <v>1.7830258194412994E-2</v>
      </c>
      <c r="KM3">
        <v>1.7803701923222497E-2</v>
      </c>
      <c r="KN3">
        <v>1.7572418700252394E-2</v>
      </c>
      <c r="KO3">
        <v>1.7291801263355E-2</v>
      </c>
      <c r="KP3">
        <v>1.7347496061734094E-2</v>
      </c>
      <c r="KQ3">
        <v>1.6998880614424967E-2</v>
      </c>
      <c r="KR3">
        <v>1.7265279795006843E-2</v>
      </c>
      <c r="KS3">
        <v>1.7025681354673663E-2</v>
      </c>
      <c r="KT3">
        <v>1.6992791125588009E-2</v>
      </c>
      <c r="KU3">
        <v>1.7054913758802602E-2</v>
      </c>
      <c r="KV3">
        <v>1.7099858098386295E-2</v>
      </c>
      <c r="KW3">
        <v>1.7041630227248507E-2</v>
      </c>
      <c r="KX3">
        <v>1.7212639962250181E-2</v>
      </c>
      <c r="KY3">
        <v>1.7026726409493188E-2</v>
      </c>
      <c r="KZ3">
        <v>1.6245936898161752E-2</v>
      </c>
      <c r="LA3">
        <v>1.6737966765014919E-2</v>
      </c>
      <c r="LB3">
        <v>1.6934106261102446E-2</v>
      </c>
      <c r="LC3">
        <v>1.6658033761054312E-2</v>
      </c>
      <c r="LD3">
        <v>1.6641561028794122E-2</v>
      </c>
      <c r="LE3">
        <v>1.6556429960349724E-2</v>
      </c>
      <c r="LF3">
        <v>1.7272447863441395E-2</v>
      </c>
      <c r="LG3">
        <v>1.7419826182237263E-2</v>
      </c>
      <c r="LH3">
        <v>1.7385497752236856E-2</v>
      </c>
      <c r="LI3">
        <v>1.7273427618709789E-2</v>
      </c>
      <c r="LJ3">
        <v>1.787565565776808E-2</v>
      </c>
      <c r="LK3">
        <v>1.7460348953993478E-2</v>
      </c>
      <c r="LL3">
        <v>1.7276482967761197E-2</v>
      </c>
      <c r="LM3">
        <v>1.7241237944091072E-2</v>
      </c>
      <c r="LN3">
        <v>1.7521846942673735E-2</v>
      </c>
      <c r="LO3">
        <v>1.7367770243055126E-2</v>
      </c>
      <c r="LP3">
        <v>1.7306974196648197E-2</v>
      </c>
      <c r="LQ3">
        <v>1.7437032642242594E-2</v>
      </c>
      <c r="LR3">
        <v>1.7122952772476874E-2</v>
      </c>
      <c r="LS3">
        <v>1.7208603805762078E-2</v>
      </c>
      <c r="LT3">
        <v>1.7467307947746497E-2</v>
      </c>
      <c r="LU3">
        <v>1.7826601727431338E-2</v>
      </c>
      <c r="LV3">
        <v>1.7933339359526304E-2</v>
      </c>
      <c r="LW3">
        <v>1.7774635894501768E-2</v>
      </c>
      <c r="LX3">
        <v>1.8050222467089597E-2</v>
      </c>
      <c r="LY3">
        <v>1.8844292694836479E-2</v>
      </c>
      <c r="LZ3">
        <v>1.8689271954782816E-2</v>
      </c>
      <c r="MA3">
        <v>1.8587569767346018E-2</v>
      </c>
      <c r="MB3">
        <v>1.8919256267543559E-2</v>
      </c>
      <c r="MC3">
        <v>1.8680531981307882E-2</v>
      </c>
      <c r="MD3">
        <v>1.839024146593744E-2</v>
      </c>
      <c r="ME3">
        <v>1.8323418937622109E-2</v>
      </c>
      <c r="MF3">
        <v>1.8032211350526708E-2</v>
      </c>
      <c r="MG3">
        <v>1.807573137124583E-2</v>
      </c>
      <c r="MH3">
        <v>1.8445974552632433E-2</v>
      </c>
      <c r="MI3">
        <v>1.8931541195436368E-2</v>
      </c>
      <c r="MJ3">
        <v>1.8827633462880172E-2</v>
      </c>
      <c r="MK3">
        <v>1.9137075115694731E-2</v>
      </c>
      <c r="ML3">
        <v>1.8826942522375038E-2</v>
      </c>
      <c r="MM3" s="4">
        <v>1.8785392122131973E-2</v>
      </c>
      <c r="MN3" s="17">
        <v>1.9467156282668052E-2</v>
      </c>
      <c r="MO3" s="20">
        <f t="shared" ref="MO3:MO50" si="4">D3-$FU3</f>
        <v>7.7960717608062478E-4</v>
      </c>
      <c r="MP3" s="20">
        <f t="shared" si="0"/>
        <v>6.06678143815398E-2</v>
      </c>
      <c r="MQ3" s="20">
        <f t="shared" si="0"/>
        <v>9.7483204965135087E-2</v>
      </c>
      <c r="MR3" s="20">
        <f t="shared" si="0"/>
        <v>4.9118312733600492E-3</v>
      </c>
      <c r="MS3" s="20">
        <f t="shared" si="0"/>
        <v>3.2440825997486669E-2</v>
      </c>
      <c r="MT3" s="20">
        <f t="shared" si="0"/>
        <v>7.9662240455105199E-3</v>
      </c>
      <c r="MU3" s="20">
        <f t="shared" si="0"/>
        <v>2.9687500295832794E-2</v>
      </c>
      <c r="MV3" s="20">
        <f t="shared" si="0"/>
        <v>1.6176965568890825E-2</v>
      </c>
      <c r="MW3" s="20">
        <f t="shared" si="0"/>
        <v>1.9429237698758609E-2</v>
      </c>
      <c r="MX3" s="20">
        <f t="shared" si="0"/>
        <v>3.9404830419556239E-2</v>
      </c>
      <c r="MY3" s="20">
        <f t="shared" si="0"/>
        <v>-2.7602527011463582E-2</v>
      </c>
      <c r="MZ3" s="20">
        <f t="shared" si="0"/>
        <v>-6.4921964222548331E-3</v>
      </c>
      <c r="NA3" s="20">
        <f t="shared" si="0"/>
        <v>-1.0829998693426809E-2</v>
      </c>
      <c r="NB3" s="20">
        <f t="shared" si="0"/>
        <v>1.9953898286085861E-2</v>
      </c>
      <c r="NC3" s="20">
        <f t="shared" si="0"/>
        <v>-6.014928657059658E-2</v>
      </c>
      <c r="ND3" s="20">
        <f t="shared" si="0"/>
        <v>-4.7184605140169946E-4</v>
      </c>
      <c r="NE3" s="20">
        <f t="shared" si="0"/>
        <v>-4.03090814061101E-2</v>
      </c>
      <c r="NF3" s="20">
        <f t="shared" si="0"/>
        <v>3.1120495737176249E-2</v>
      </c>
      <c r="NG3" s="20">
        <f t="shared" si="0"/>
        <v>-6.9417895287057871E-2</v>
      </c>
      <c r="NH3" s="20">
        <f t="shared" si="0"/>
        <v>2.6526235790030453E-2</v>
      </c>
      <c r="NI3" s="20">
        <f t="shared" si="0"/>
        <v>-4.0046882006706461E-2</v>
      </c>
      <c r="NJ3" s="20">
        <f t="shared" si="0"/>
        <v>-1.194758472129219E-2</v>
      </c>
      <c r="NK3" s="20">
        <f t="shared" si="0"/>
        <v>2.3888410992492096E-3</v>
      </c>
      <c r="NL3" s="20">
        <f t="shared" si="0"/>
        <v>-2.2742198565296898E-2</v>
      </c>
      <c r="NM3" s="20">
        <f t="shared" si="0"/>
        <v>5.8007115434706172E-2</v>
      </c>
      <c r="NN3" s="20">
        <f t="shared" si="0"/>
        <v>-4.536918904657071E-2</v>
      </c>
      <c r="NO3" s="20">
        <f t="shared" si="0"/>
        <v>-3.8336271396868557E-2</v>
      </c>
      <c r="NP3" s="20">
        <f t="shared" si="0"/>
        <v>3.0668520365291366E-3</v>
      </c>
      <c r="NQ3" s="20">
        <f t="shared" si="0"/>
        <v>-4.2146757575551738E-2</v>
      </c>
      <c r="NR3" s="20">
        <f t="shared" si="0"/>
        <v>-4.6349148334663267E-3</v>
      </c>
      <c r="NS3" s="20">
        <f t="shared" si="0"/>
        <v>1.6380841378158553E-2</v>
      </c>
      <c r="NT3" s="20">
        <f t="shared" si="0"/>
        <v>-7.3383831596096946E-2</v>
      </c>
      <c r="NU3" s="20">
        <f t="shared" si="0"/>
        <v>-7.0802864161035303E-2</v>
      </c>
      <c r="NV3" s="20">
        <f t="shared" si="0"/>
        <v>3.4143269874349361E-2</v>
      </c>
      <c r="NW3" s="20">
        <f t="shared" si="0"/>
        <v>-3.2513845156744145E-2</v>
      </c>
      <c r="NX3" s="20">
        <f t="shared" si="0"/>
        <v>6.3940793246479291E-2</v>
      </c>
      <c r="NY3" s="20">
        <f t="shared" si="0"/>
        <v>1.1797801260391575E-3</v>
      </c>
      <c r="NZ3" s="20">
        <f t="shared" si="0"/>
        <v>-8.049538980105285E-2</v>
      </c>
      <c r="OA3" s="20">
        <f t="shared" si="0"/>
        <v>-9.5443415092122258E-3</v>
      </c>
      <c r="OB3" s="20">
        <f t="shared" si="0"/>
        <v>0.12169384637089499</v>
      </c>
      <c r="OC3" s="20">
        <f t="shared" si="0"/>
        <v>-1.2997637540622872E-2</v>
      </c>
      <c r="OD3" s="20">
        <f t="shared" si="0"/>
        <v>7.4588282836195244E-2</v>
      </c>
      <c r="OE3" s="20">
        <f t="shared" si="0"/>
        <v>-1.7439622609470486E-4</v>
      </c>
      <c r="OF3" s="20">
        <f t="shared" si="0"/>
        <v>2.7674227120238828E-2</v>
      </c>
      <c r="OG3" s="20">
        <f t="shared" si="0"/>
        <v>-1.6440729190275824E-2</v>
      </c>
      <c r="OH3" s="20">
        <f t="shared" si="0"/>
        <v>4.8049234665908283E-2</v>
      </c>
      <c r="OI3" s="20">
        <f t="shared" si="0"/>
        <v>2.2570263969014195E-2</v>
      </c>
      <c r="OJ3" s="20">
        <f t="shared" si="0"/>
        <v>-3.3732626375525307E-2</v>
      </c>
      <c r="OK3" s="20">
        <f t="shared" si="0"/>
        <v>-4.2281574590921286E-2</v>
      </c>
      <c r="OL3" s="20">
        <f t="shared" si="0"/>
        <v>2.6702500111506669E-2</v>
      </c>
      <c r="OM3" s="20">
        <f t="shared" si="0"/>
        <v>1.8101209280615885E-2</v>
      </c>
      <c r="ON3" s="20">
        <f t="shared" si="0"/>
        <v>-1.026010736214665E-2</v>
      </c>
      <c r="OO3" s="20">
        <f t="shared" si="0"/>
        <v>-0.14626941324905859</v>
      </c>
      <c r="OP3" s="20">
        <f t="shared" si="0"/>
        <v>-6.5881599827437895E-2</v>
      </c>
      <c r="OQ3" s="20">
        <f t="shared" si="0"/>
        <v>2.0736367933120961E-2</v>
      </c>
      <c r="OR3" s="20">
        <f t="shared" si="0"/>
        <v>-3.9188450536137051E-2</v>
      </c>
      <c r="OS3" s="20">
        <f t="shared" si="0"/>
        <v>-5.6364348045904053E-2</v>
      </c>
      <c r="OT3" s="20">
        <f t="shared" si="0"/>
        <v>-3.0616776089489858E-2</v>
      </c>
      <c r="OU3" s="20">
        <f t="shared" si="0"/>
        <v>4.9886527814611462E-2</v>
      </c>
      <c r="OV3" s="20">
        <f t="shared" si="0"/>
        <v>-1.1206682886342936E-4</v>
      </c>
      <c r="OW3" s="20">
        <f t="shared" si="0"/>
        <v>0.11735919097778981</v>
      </c>
      <c r="OX3" s="20">
        <f t="shared" si="0"/>
        <v>-4.8244120131594945E-2</v>
      </c>
      <c r="OY3" s="20">
        <f t="shared" si="0"/>
        <v>3.5406556210881859E-2</v>
      </c>
      <c r="OZ3" s="20">
        <f t="shared" si="0"/>
        <v>-2.5440557301317321E-2</v>
      </c>
      <c r="PA3" s="20">
        <f t="shared" si="0"/>
        <v>-2.0778979334471134E-2</v>
      </c>
      <c r="PB3" s="20">
        <f t="shared" si="1"/>
        <v>-4.8360642038023802E-2</v>
      </c>
      <c r="PC3" s="20">
        <f t="shared" si="1"/>
        <v>5.3853182719542772E-2</v>
      </c>
      <c r="PD3" s="20">
        <f t="shared" si="1"/>
        <v>5.5346787872034633E-2</v>
      </c>
      <c r="PE3" s="20">
        <f t="shared" si="1"/>
        <v>-2.8467629356898047E-2</v>
      </c>
      <c r="PF3" s="20">
        <f t="shared" si="1"/>
        <v>-6.0676297397157394E-2</v>
      </c>
      <c r="PG3" s="20">
        <f t="shared" si="1"/>
        <v>-2.6291371633438296E-2</v>
      </c>
      <c r="PH3" s="20">
        <f t="shared" si="1"/>
        <v>-2.8984931670040001E-2</v>
      </c>
      <c r="PI3" s="20">
        <f t="shared" si="1"/>
        <v>4.7331880223536085E-2</v>
      </c>
      <c r="PJ3" s="20">
        <f t="shared" si="1"/>
        <v>-3.9376048487171564E-2</v>
      </c>
      <c r="PK3" s="20">
        <f t="shared" si="1"/>
        <v>-2.2648834819367067E-2</v>
      </c>
      <c r="PL3" s="20">
        <f t="shared" si="1"/>
        <v>-2.5394334418250883E-2</v>
      </c>
      <c r="PM3" s="20">
        <f t="shared" si="1"/>
        <v>-5.4194524461165091E-3</v>
      </c>
      <c r="PN3" s="20">
        <f t="shared" si="1"/>
        <v>-1.3595877721846547E-2</v>
      </c>
      <c r="PO3" s="20">
        <f t="shared" si="1"/>
        <v>8.6636902702737079E-3</v>
      </c>
      <c r="PP3" s="20">
        <f t="shared" si="1"/>
        <v>8.9957780237148968E-2</v>
      </c>
      <c r="PQ3" s="20">
        <f t="shared" si="1"/>
        <v>1.0326259951851671E-2</v>
      </c>
      <c r="PR3" s="20">
        <f t="shared" si="1"/>
        <v>1.9605056722376904E-2</v>
      </c>
      <c r="PS3" s="20">
        <f t="shared" si="1"/>
        <v>1.036662463862649E-2</v>
      </c>
      <c r="PT3" s="20">
        <f t="shared" si="1"/>
        <v>2.1020840613479322E-2</v>
      </c>
      <c r="PU3" s="20">
        <f t="shared" si="1"/>
        <v>-2.9933912001347748E-2</v>
      </c>
      <c r="PV3" s="20">
        <f t="shared" si="1"/>
        <v>-2.088738394159336E-3</v>
      </c>
      <c r="PW3" s="20">
        <f t="shared" si="1"/>
        <v>1.6426025823873772E-2</v>
      </c>
      <c r="PX3" s="20">
        <f t="shared" si="1"/>
        <v>-2.1797851385885844E-2</v>
      </c>
      <c r="PY3" s="20">
        <f t="shared" si="1"/>
        <v>-4.6550638271696129E-2</v>
      </c>
      <c r="PZ3" s="20">
        <f t="shared" si="1"/>
        <v>2.8631234695067911E-2</v>
      </c>
      <c r="QA3" s="20">
        <f t="shared" si="1"/>
        <v>-1.1243569843560328E-2</v>
      </c>
      <c r="QB3" s="20">
        <f t="shared" si="1"/>
        <v>3.38299673347804E-2</v>
      </c>
      <c r="QC3" s="20">
        <f t="shared" si="1"/>
        <v>-8.2881343450534745E-3</v>
      </c>
      <c r="QD3" s="20">
        <f t="shared" si="1"/>
        <v>2.2370414169346833E-2</v>
      </c>
      <c r="QE3" s="20">
        <f t="shared" si="1"/>
        <v>1.8660655372438231E-2</v>
      </c>
      <c r="QF3" s="20">
        <f t="shared" si="1"/>
        <v>-5.9674900520799254E-2</v>
      </c>
      <c r="QG3" s="20">
        <f t="shared" si="1"/>
        <v>6.0697306815843635E-2</v>
      </c>
      <c r="QH3" s="20">
        <f t="shared" si="1"/>
        <v>1.0184979527195784E-2</v>
      </c>
      <c r="QI3" s="20">
        <f t="shared" si="1"/>
        <v>2.1174020829972454E-2</v>
      </c>
      <c r="QJ3" s="20">
        <f t="shared" si="1"/>
        <v>-3.6798642415872038E-2</v>
      </c>
      <c r="QK3" s="20">
        <f t="shared" si="1"/>
        <v>0.11120254179226109</v>
      </c>
      <c r="QL3" s="20">
        <f t="shared" si="1"/>
        <v>1.2931287841266861E-2</v>
      </c>
      <c r="QM3" s="20">
        <f t="shared" si="1"/>
        <v>-1.3691890465707809E-3</v>
      </c>
      <c r="QN3" s="20">
        <f t="shared" si="1"/>
        <v>-1.4375167012086174E-2</v>
      </c>
      <c r="QO3" s="20">
        <f t="shared" si="1"/>
        <v>1.8906241313366726E-2</v>
      </c>
      <c r="QP3" s="20">
        <f t="shared" si="1"/>
        <v>-3.075570250733016E-2</v>
      </c>
      <c r="QQ3" s="20">
        <f t="shared" si="1"/>
        <v>-8.4409728221467167E-3</v>
      </c>
      <c r="QR3" s="20">
        <f t="shared" si="1"/>
        <v>2.058617417380241E-3</v>
      </c>
      <c r="QS3" s="20">
        <f t="shared" si="1"/>
        <v>-3.9593089185125926E-2</v>
      </c>
      <c r="QT3" s="20">
        <f t="shared" si="1"/>
        <v>1.1451787588757881E-2</v>
      </c>
      <c r="QU3" s="20">
        <f t="shared" si="1"/>
        <v>-1.3949456130584034E-3</v>
      </c>
      <c r="QV3" s="20">
        <f t="shared" si="1"/>
        <v>-1.0097977578722869E-2</v>
      </c>
      <c r="QW3" s="20">
        <f t="shared" si="1"/>
        <v>3.1716204952769736E-2</v>
      </c>
      <c r="QX3" s="20">
        <f t="shared" si="1"/>
        <v>-4.0694859544655002E-2</v>
      </c>
      <c r="QY3" s="20">
        <f t="shared" si="1"/>
        <v>-8.7054484565673856E-3</v>
      </c>
      <c r="QZ3" s="20">
        <f t="shared" si="1"/>
        <v>8.6059587396521003E-3</v>
      </c>
      <c r="RA3" s="20">
        <f t="shared" si="1"/>
        <v>2.0944280254470163E-2</v>
      </c>
      <c r="RB3" s="20">
        <f t="shared" si="1"/>
        <v>-3.2733889731350926E-2</v>
      </c>
      <c r="RC3" s="20">
        <f t="shared" si="1"/>
        <v>-4.4159446322076992E-4</v>
      </c>
      <c r="RD3" s="20">
        <f t="shared" si="1"/>
        <v>2.4428388320727926E-2</v>
      </c>
      <c r="RE3" s="20">
        <f t="shared" si="1"/>
        <v>3.1101630059359633E-2</v>
      </c>
      <c r="RF3" s="20">
        <f t="shared" si="1"/>
        <v>1.5618324422402866E-2</v>
      </c>
      <c r="RG3" s="20">
        <f t="shared" si="1"/>
        <v>-2.1800165477547137E-2</v>
      </c>
      <c r="RH3" s="20">
        <f t="shared" si="1"/>
        <v>-1.3075134331608104E-2</v>
      </c>
      <c r="RI3" s="20">
        <f t="shared" si="1"/>
        <v>-2.2623514618371407E-2</v>
      </c>
      <c r="RJ3" s="20">
        <f t="shared" si="1"/>
        <v>1.8290057912403471E-2</v>
      </c>
      <c r="RK3" s="20">
        <f t="shared" si="1"/>
        <v>-1.8380813495411527E-2</v>
      </c>
      <c r="RL3" s="20">
        <f t="shared" si="1"/>
        <v>-1.3597965021408628E-2</v>
      </c>
      <c r="RM3" s="20">
        <f t="shared" si="1"/>
        <v>1.9543340926913158E-3</v>
      </c>
      <c r="RN3" s="20">
        <f t="shared" si="2"/>
        <v>-2.8675940774375061E-2</v>
      </c>
      <c r="RO3" s="20">
        <f t="shared" si="2"/>
        <v>3.0557035850355217E-4</v>
      </c>
      <c r="RP3" s="20">
        <f t="shared" si="2"/>
        <v>2.8075009637244644E-2</v>
      </c>
      <c r="RQ3" s="20">
        <f t="shared" si="2"/>
        <v>-3.137614178387936E-2</v>
      </c>
      <c r="RR3" s="20">
        <f t="shared" si="2"/>
        <v>-4.2062815793159722E-2</v>
      </c>
      <c r="RS3" s="20">
        <f t="shared" si="2"/>
        <v>4.4033508448612327E-2</v>
      </c>
      <c r="RT3" s="20">
        <f t="shared" si="2"/>
        <v>-1.8134332801265737E-2</v>
      </c>
      <c r="RU3" s="20">
        <f t="shared" si="2"/>
        <v>-6.0529497303314214E-3</v>
      </c>
      <c r="RV3" s="20">
        <f t="shared" si="2"/>
        <v>-4.0678172699663969E-3</v>
      </c>
      <c r="RW3" s="20">
        <f t="shared" si="2"/>
        <v>-4.5822045592458357E-3</v>
      </c>
      <c r="RX3" s="20">
        <f t="shared" si="2"/>
        <v>4.3632217423190026E-2</v>
      </c>
      <c r="RY3" s="20">
        <f t="shared" si="2"/>
        <v>2.7068469164233347E-2</v>
      </c>
      <c r="RZ3" s="20">
        <f t="shared" si="2"/>
        <v>2.140208834158012E-3</v>
      </c>
      <c r="SA3" s="20">
        <f t="shared" si="2"/>
        <v>7.7719295076397335E-3</v>
      </c>
      <c r="SB3" s="20">
        <f t="shared" si="2"/>
        <v>3.6591275437486873E-2</v>
      </c>
      <c r="SC3" s="20">
        <f t="shared" si="2"/>
        <v>-2.0913514955860232E-2</v>
      </c>
      <c r="SD3" s="20">
        <f t="shared" si="2"/>
        <v>-1.203967527704318E-2</v>
      </c>
      <c r="SE3" s="20">
        <f t="shared" si="2"/>
        <v>9.7357420722652549E-3</v>
      </c>
      <c r="SF3" s="20">
        <f t="shared" si="2"/>
        <v>2.6018617012182346E-2</v>
      </c>
      <c r="SG3" s="20">
        <f t="shared" si="2"/>
        <v>-3.698592580118841E-2</v>
      </c>
      <c r="SH3" s="20">
        <f t="shared" si="2"/>
        <v>-1.7255529869673145E-2</v>
      </c>
      <c r="SI3" s="20">
        <f t="shared" si="2"/>
        <v>1.6148138949033233E-2</v>
      </c>
      <c r="SJ3" s="20">
        <f t="shared" si="2"/>
        <v>-3.3455422999903658E-2</v>
      </c>
      <c r="SK3" s="20">
        <f t="shared" si="2"/>
        <v>2.1930346937900205E-2</v>
      </c>
      <c r="SL3" s="20">
        <f t="shared" si="2"/>
        <v>4.5736175878596944E-3</v>
      </c>
      <c r="SM3" s="20">
        <f t="shared" si="2"/>
        <v>1.7341689371113814E-2</v>
      </c>
      <c r="SN3" s="20">
        <f t="shared" si="2"/>
        <v>-8.8086568507551449E-3</v>
      </c>
      <c r="SO3" s="20">
        <f t="shared" si="2"/>
        <v>1.8308239389581718E-2</v>
      </c>
      <c r="SP3" s="20">
        <f t="shared" si="2"/>
        <v>1.3877515284879363E-2</v>
      </c>
      <c r="SQ3" s="20">
        <f t="shared" si="2"/>
        <v>5.3300842748948321E-2</v>
      </c>
      <c r="SR3" s="20">
        <f t="shared" si="2"/>
        <v>-9.9023533896210741E-3</v>
      </c>
      <c r="SS3" s="20">
        <f t="shared" si="2"/>
        <v>-3.9824883150564858E-2</v>
      </c>
      <c r="ST3" s="20">
        <f t="shared" si="2"/>
        <v>-4.0179568288087761E-2</v>
      </c>
      <c r="SU3" s="20">
        <f t="shared" si="2"/>
        <v>1.6157434529914264E-2</v>
      </c>
      <c r="SV3" s="20">
        <f t="shared" si="2"/>
        <v>-1.3067277511795025E-2</v>
      </c>
      <c r="SW3" s="20">
        <f t="shared" si="2"/>
        <v>-3.6306708990408873E-2</v>
      </c>
      <c r="SX3" s="20">
        <f t="shared" si="2"/>
        <v>1.2889712942234746E-2</v>
      </c>
      <c r="SY3" s="20">
        <f t="shared" si="2"/>
        <v>7.650375801961499E-3</v>
      </c>
      <c r="SZ3" s="20">
        <f t="shared" si="2"/>
        <v>-2.049148114999487E-2</v>
      </c>
      <c r="TA3" s="20">
        <f t="shared" si="2"/>
        <v>4.6236101204478533E-2</v>
      </c>
      <c r="TB3" s="20">
        <f t="shared" si="2"/>
        <v>8.3775809792690087E-3</v>
      </c>
      <c r="TC3" s="20">
        <f t="shared" si="2"/>
        <v>2.560105060974284E-2</v>
      </c>
      <c r="TD3" s="20">
        <f t="shared" si="2"/>
        <v>-4.31902906506297E-3</v>
      </c>
      <c r="TE3" s="20">
        <f t="shared" si="2"/>
        <v>4.3488216470497646E-3</v>
      </c>
    </row>
    <row r="4" spans="1:525" x14ac:dyDescent="0.2">
      <c r="A4" t="s">
        <v>60</v>
      </c>
      <c r="B4" t="s">
        <v>18</v>
      </c>
      <c r="C4" s="15"/>
      <c r="D4" s="15">
        <f>'Constituents data'!D4/'Constituents data'!C4-1</f>
        <v>9.7454545454545016E-3</v>
      </c>
      <c r="E4" s="15">
        <f>'Constituents data'!E4/'Constituents data'!D4-1</f>
        <v>7.1449150100835412E-2</v>
      </c>
      <c r="F4" s="15">
        <f>'Constituents data'!F4/'Constituents data'!E4-1</f>
        <v>7.0986824415165461E-2</v>
      </c>
      <c r="G4" s="15">
        <f>'Constituents data'!G4/'Constituents data'!F4-1</f>
        <v>1.0293748430831196E-2</v>
      </c>
      <c r="H4" s="15">
        <f>'Constituents data'!H4/'Constituents data'!G4-1</f>
        <v>2.3235586481113124E-2</v>
      </c>
      <c r="I4" s="15">
        <f>'Constituents data'!I4/'Constituents data'!H4-1</f>
        <v>1.0200364298724951E-2</v>
      </c>
      <c r="J4" s="15">
        <f>'Constituents data'!J4/'Constituents data'!I4-1</f>
        <v>1.9112874143526914E-2</v>
      </c>
      <c r="K4" s="15">
        <f>'Constituents data'!K4/'Constituents data'!J4-1</f>
        <v>2.0405756074545867E-2</v>
      </c>
      <c r="L4" s="15">
        <f>'Constituents data'!L4/'Constituents data'!K4-1</f>
        <v>3.9417408392093289E-2</v>
      </c>
      <c r="M4" s="15">
        <f>'Constituents data'!M4/'Constituents data'!L4-1</f>
        <v>3.5364768683273873E-2</v>
      </c>
      <c r="N4" s="15">
        <f>'Constituents data'!N4/'Constituents data'!M4-1</f>
        <v>-1.7078410311492931E-2</v>
      </c>
      <c r="O4" s="15">
        <f>'Constituents data'!O4/'Constituents data'!N4-1</f>
        <v>-3.3220413069609989E-2</v>
      </c>
      <c r="P4" s="15">
        <f>'Constituents data'!P4/'Constituents data'!O4-1</f>
        <v>-8.7035153159262801E-3</v>
      </c>
      <c r="Q4" s="15">
        <f>'Constituents data'!Q4/'Constituents data'!P4-1</f>
        <v>1.0832383124287359E-2</v>
      </c>
      <c r="R4" s="15">
        <f>'Constituents data'!R4/'Constituents data'!Q4-1</f>
        <v>-4.3316412859560116E-2</v>
      </c>
      <c r="S4" s="15">
        <f>'Constituents data'!S4/'Constituents data'!R4-1</f>
        <v>2.7708996580591894E-2</v>
      </c>
      <c r="T4" s="15">
        <f>'Constituents data'!T4/'Constituents data'!S4-1</f>
        <v>-9.5227168425883191E-3</v>
      </c>
      <c r="U4" s="15">
        <f>'Constituents data'!U4/'Constituents data'!T4-1</f>
        <v>2.0155218348198778E-2</v>
      </c>
      <c r="V4" s="15">
        <f>'Constituents data'!V4/'Constituents data'!U4-1</f>
        <v>-3.4517997047802784E-2</v>
      </c>
      <c r="W4" s="15">
        <f>'Constituents data'!W4/'Constituents data'!V4-1</f>
        <v>5.4921792308596951E-2</v>
      </c>
      <c r="X4" s="15">
        <f>'Constituents data'!X4/'Constituents data'!W4-1</f>
        <v>-4.9275362318840554E-2</v>
      </c>
      <c r="Y4" s="15">
        <f>'Constituents data'!Y4/'Constituents data'!X4-1</f>
        <v>-4.0220450281425957E-2</v>
      </c>
      <c r="Z4" s="15">
        <f>'Constituents data'!Z4/'Constituents data'!Y4-1</f>
        <v>2.8100183262064871E-2</v>
      </c>
      <c r="AA4" s="15">
        <f>'Constituents data'!AA4/'Constituents data'!Z4-1</f>
        <v>-3.0303030303030387E-2</v>
      </c>
      <c r="AB4" s="15">
        <f>'Constituents data'!AB4/'Constituents data'!AA4-1</f>
        <v>6.1397058823529527E-2</v>
      </c>
      <c r="AC4" s="15">
        <f>'Constituents data'!AC4/'Constituents data'!AB4-1</f>
        <v>-4.4567601893545805E-2</v>
      </c>
      <c r="AD4" s="15">
        <f>'Constituents data'!AD4/'Constituents data'!AC4-1</f>
        <v>2.0543806646526885E-3</v>
      </c>
      <c r="AE4" s="15">
        <f>'Constituents data'!AE4/'Constituents data'!AD4-1</f>
        <v>1.8330921369995146E-2</v>
      </c>
      <c r="AF4" s="15">
        <f>'Constituents data'!AF4/'Constituents data'!AE4-1</f>
        <v>-3.0198957839886242E-2</v>
      </c>
      <c r="AG4" s="15">
        <f>'Constituents data'!AG4/'Constituents data'!AF4-1</f>
        <v>-6.10575161802418E-3</v>
      </c>
      <c r="AH4" s="15">
        <f>'Constituents data'!AH4/'Constituents data'!AG4-1</f>
        <v>2.9610517262562919E-2</v>
      </c>
      <c r="AI4" s="15">
        <f>'Constituents data'!AI4/'Constituents data'!AH4-1</f>
        <v>-8.1622911694510747E-2</v>
      </c>
      <c r="AJ4" s="15">
        <f>'Constituents data'!AJ4/'Constituents data'!AI4-1</f>
        <v>-8.5628898128897957E-2</v>
      </c>
      <c r="AK4" s="15">
        <f>'Constituents data'!AK4/'Constituents data'!AJ4-1</f>
        <v>2.9558050305527939E-2</v>
      </c>
      <c r="AL4" s="15">
        <f>'Constituents data'!AL4/'Constituents data'!AK4-1</f>
        <v>-2.5948930296756489E-2</v>
      </c>
      <c r="AM4" s="15">
        <f>'Constituents data'!AM4/'Constituents data'!AL4-1</f>
        <v>4.2369278730338911E-2</v>
      </c>
      <c r="AN4" s="15">
        <f>'Constituents data'!AN4/'Constituents data'!AM4-1</f>
        <v>-1.7400761283306143E-2</v>
      </c>
      <c r="AO4" s="15">
        <f>'Constituents data'!AO4/'Constituents data'!AN4-1</f>
        <v>-9.0758162700608769E-2</v>
      </c>
      <c r="AP4" s="15">
        <f>'Constituents data'!AP4/'Constituents data'!AO4-1</f>
        <v>-1.7346317711503412E-2</v>
      </c>
      <c r="AQ4" s="15">
        <f>'Constituents data'!AQ4/'Constituents data'!AP4-1</f>
        <v>0.11814803344688762</v>
      </c>
      <c r="AR4" s="15">
        <f>'Constituents data'!AR4/'Constituents data'!AQ4-1</f>
        <v>2.3542445644648691E-3</v>
      </c>
      <c r="AS4" s="15">
        <f>'Constituents data'!AS4/'Constituents data'!AR4-1</f>
        <v>8.7455098093395911E-2</v>
      </c>
      <c r="AT4" s="15">
        <f>'Constituents data'!AT4/'Constituents data'!AS4-1</f>
        <v>3.3032651505526811E-3</v>
      </c>
      <c r="AU4" s="15">
        <f>'Constituents data'!AU4/'Constituents data'!AT4-1</f>
        <v>1.0383690008864299E-2</v>
      </c>
      <c r="AV4" s="15">
        <f>'Constituents data'!AV4/'Constituents data'!AU4-1</f>
        <v>-4.2361198145131063E-2</v>
      </c>
      <c r="AW4" s="15">
        <f>'Constituents data'!AW4/'Constituents data'!AV4-1</f>
        <v>3.7167909959429535E-2</v>
      </c>
      <c r="AX4" s="15">
        <f>'Constituents data'!AX4/'Constituents data'!AW4-1</f>
        <v>4.037854889589898E-2</v>
      </c>
      <c r="AY4" s="15">
        <f>'Constituents data'!AY4/'Constituents data'!AX4-1</f>
        <v>-4.6573681018799329E-2</v>
      </c>
      <c r="AZ4" s="15">
        <f>'Constituents data'!AZ4/'Constituents data'!AY4-1</f>
        <v>-5.0629690879023026E-2</v>
      </c>
      <c r="BA4" s="15">
        <f>'Constituents data'!BA4/'Constituents data'!AZ4-1</f>
        <v>2.89427844030552E-2</v>
      </c>
      <c r="BB4" s="15">
        <f>'Constituents data'!BB4/'Constituents data'!BA4-1</f>
        <v>1.3673655423883213E-2</v>
      </c>
      <c r="BC4" s="15">
        <f>'Constituents data'!BC4/'Constituents data'!BB4-1</f>
        <v>-3.3401849948613282E-3</v>
      </c>
      <c r="BD4" s="15">
        <f>'Constituents data'!BD4/'Constituents data'!BC4-1</f>
        <v>-0.12103634957463261</v>
      </c>
      <c r="BE4" s="15">
        <f>'Constituents data'!BE4/'Constituents data'!BD4-1</f>
        <v>-5.3673559172899177E-2</v>
      </c>
      <c r="BF4" s="15">
        <f>'Constituents data'!BF4/'Constituents data'!BE4-1</f>
        <v>2.6344335967766863E-2</v>
      </c>
      <c r="BG4" s="15">
        <f>'Constituents data'!BG4/'Constituents data'!BF4-1</f>
        <v>-3.1254718405556492E-2</v>
      </c>
      <c r="BH4" s="15">
        <f>'Constituents data'!BH4/'Constituents data'!BG4-1</f>
        <v>-4.4731920199501229E-2</v>
      </c>
      <c r="BI4" s="15">
        <f>'Constituents data'!BI4/'Constituents data'!BH4-1</f>
        <v>-6.2000326317507293E-3</v>
      </c>
      <c r="BJ4" s="15">
        <f>'Constituents data'!BJ4/'Constituents data'!BI4-1</f>
        <v>4.0387456903628216E-2</v>
      </c>
      <c r="BK4" s="15">
        <f>'Constituents data'!BK4/'Constituents data'!BJ4-1</f>
        <v>-1.136184314344324E-2</v>
      </c>
      <c r="BL4" s="15">
        <f>'Constituents data'!BL4/'Constituents data'!BK4-1</f>
        <v>7.4221867517956897E-2</v>
      </c>
      <c r="BM4" s="15">
        <f>'Constituents data'!BM4/'Constituents data'!BL4-1</f>
        <v>-3.283803863298651E-2</v>
      </c>
      <c r="BN4" s="15">
        <f>'Constituents data'!BN4/'Constituents data'!BM4-1</f>
        <v>3.3492087878322252E-2</v>
      </c>
      <c r="BO4" s="15">
        <f>'Constituents data'!BO4/'Constituents data'!BN4-1</f>
        <v>-2.0960309201724314E-2</v>
      </c>
      <c r="BP4" s="15">
        <f>'Constituents data'!BP4/'Constituents data'!BO4-1</f>
        <v>3.0367446097767647E-4</v>
      </c>
      <c r="BQ4" s="15">
        <f>'Constituents data'!BQ4/'Constituents data'!BP4-1</f>
        <v>-9.5021250758955622E-2</v>
      </c>
      <c r="BR4" s="15">
        <f>'Constituents data'!BR4/'Constituents data'!BQ4-1</f>
        <v>4.8473666554847306E-2</v>
      </c>
      <c r="BS4" s="15">
        <f>'Constituents data'!BS4/'Constituents data'!BR4-1</f>
        <v>1.1838105903055451E-2</v>
      </c>
      <c r="BT4" s="15">
        <f>'Constituents data'!BT4/'Constituents data'!BS4-1</f>
        <v>-4.0474308300395334E-2</v>
      </c>
      <c r="BU4" s="15">
        <f>'Constituents data'!BU4/'Constituents data'!BT4-1</f>
        <v>-2.1255561047948568E-2</v>
      </c>
      <c r="BV4" s="15">
        <f>'Constituents data'!BV4/'Constituents data'!BU4-1</f>
        <v>-9.5959595959596022E-3</v>
      </c>
      <c r="BW4" s="15">
        <f>'Constituents data'!BW4/'Constituents data'!BV4-1</f>
        <v>-1.699813020567742E-2</v>
      </c>
      <c r="BX4" s="15">
        <f>'Constituents data'!BX4/'Constituents data'!BW4-1</f>
        <v>4.9282379387860953E-2</v>
      </c>
      <c r="BY4" s="15">
        <f>'Constituents data'!BY4/'Constituents data'!BX4-1</f>
        <v>-2.3071852340144972E-2</v>
      </c>
      <c r="BZ4" s="15">
        <f>'Constituents data'!BZ4/'Constituents data'!BY4-1</f>
        <v>-2.9858299595141746E-2</v>
      </c>
      <c r="CA4" s="15">
        <f>'Constituents data'!CA4/'Constituents data'!BZ4-1</f>
        <v>-2.8516779690488603E-2</v>
      </c>
      <c r="CB4" s="15">
        <f>'Constituents data'!CB4/'Constituents data'!CA4-1</f>
        <v>-1.4497941650259416E-2</v>
      </c>
      <c r="CC4" s="15">
        <f>'Constituents data'!CC4/'Constituents data'!CB4-1</f>
        <v>-5.8118416273156281E-3</v>
      </c>
      <c r="CD4" s="15">
        <f>'Constituents data'!CD4/'Constituents data'!CC4-1</f>
        <v>-1.0778224333211628E-2</v>
      </c>
      <c r="CE4" s="15">
        <f>'Constituents data'!CE4/'Constituents data'!CD4-1</f>
        <v>7.8301015697137544E-2</v>
      </c>
      <c r="CF4" s="15">
        <f>'Constituents data'!CF4/'Constituents data'!CE4-1</f>
        <v>1.9181366672375466E-2</v>
      </c>
      <c r="CG4" s="15">
        <f>'Constituents data'!CG4/'Constituents data'!CF4-1</f>
        <v>2.201310704083359E-2</v>
      </c>
      <c r="CH4" s="15">
        <f>'Constituents data'!CH4/'Constituents data'!CG4-1</f>
        <v>3.4528115751397692E-3</v>
      </c>
      <c r="CI4" s="15">
        <f>'Constituents data'!CI4/'Constituents data'!CH4-1</f>
        <v>3.0476814681304365E-2</v>
      </c>
      <c r="CJ4" s="15">
        <f>'Constituents data'!CJ4/'Constituents data'!CI4-1</f>
        <v>-2.3533153124503214E-2</v>
      </c>
      <c r="CK4" s="15">
        <f>'Constituents data'!CK4/'Constituents data'!CJ4-1</f>
        <v>4.7223579221626899E-3</v>
      </c>
      <c r="CL4" s="15">
        <f>'Constituents data'!CL4/'Constituents data'!CK4-1</f>
        <v>1.8800648298217038E-2</v>
      </c>
      <c r="CM4" s="15">
        <f>'Constituents data'!CM4/'Constituents data'!CL4-1</f>
        <v>9.5450206808782578E-3</v>
      </c>
      <c r="CN4" s="15">
        <f>'Constituents data'!CN4/'Constituents data'!CM4-1</f>
        <v>-4.8061771194453318E-2</v>
      </c>
      <c r="CO4" s="15">
        <f>'Constituents data'!CO4/'Constituents data'!CN4-1</f>
        <v>5.1481542790928758E-2</v>
      </c>
      <c r="CP4" s="15">
        <f>'Constituents data'!CP4/'Constituents data'!CO4-1</f>
        <v>-1.2751889168765795E-2</v>
      </c>
      <c r="CQ4" s="15">
        <f>'Constituents data'!CQ4/'Constituents data'!CP4-1</f>
        <v>1.8497847233296172E-2</v>
      </c>
      <c r="CR4" s="15">
        <f>'Constituents data'!CR4/'Constituents data'!CQ4-1</f>
        <v>4.540472835447007E-3</v>
      </c>
      <c r="CS4" s="15">
        <f>'Constituents data'!CS4/'Constituents data'!CR4-1</f>
        <v>7.1695760598504688E-3</v>
      </c>
      <c r="CT4" s="15">
        <f>'Constituents data'!CT4/'Constituents data'!CS4-1</f>
        <v>1.1142061281337101E-2</v>
      </c>
      <c r="CU4" s="15">
        <f>'Constituents data'!CU4/'Constituents data'!CT4-1</f>
        <v>-5.341291704928075E-2</v>
      </c>
      <c r="CV4" s="15">
        <f>'Constituents data'!CV4/'Constituents data'!CU4-1</f>
        <v>4.7210994341147838E-2</v>
      </c>
      <c r="CW4" s="15">
        <f>'Constituents data'!CW4/'Constituents data'!CV4-1</f>
        <v>7.5652308167362126E-3</v>
      </c>
      <c r="CX4" s="15">
        <f>'Constituents data'!CX4/'Constituents data'!CW4-1</f>
        <v>-8.2745939319645023E-3</v>
      </c>
      <c r="CY4" s="15">
        <f>'Constituents data'!CY4/'Constituents data'!CX4-1</f>
        <v>-3.4765142150803507E-2</v>
      </c>
      <c r="CZ4" s="15">
        <f>'Constituents data'!CZ4/'Constituents data'!CY4-1</f>
        <v>9.3324795902032909E-2</v>
      </c>
      <c r="DA4" s="15">
        <f>'Constituents data'!DA4/'Constituents data'!CZ4-1</f>
        <v>3.3967789165446627E-2</v>
      </c>
      <c r="DB4" s="15">
        <f>'Constituents data'!DB4/'Constituents data'!DA4-1</f>
        <v>5.8057207589916615E-3</v>
      </c>
      <c r="DC4" s="15">
        <f>'Constituents data'!DC4/'Constituents data'!DB4-1</f>
        <v>-4.3643530902436334E-3</v>
      </c>
      <c r="DD4" s="15">
        <f>'Constituents data'!DD4/'Constituents data'!DC4-1</f>
        <v>1.866515837104088E-2</v>
      </c>
      <c r="DE4" s="15">
        <f>'Constituents data'!DE4/'Constituents data'!DD4-1</f>
        <v>-9.8556357579123732E-3</v>
      </c>
      <c r="DF4" s="15">
        <f>'Constituents data'!DF4/'Constituents data'!DE4-1</f>
        <v>-9.6733492219261974E-3</v>
      </c>
      <c r="DG4" s="15">
        <f>'Constituents data'!DG4/'Constituents data'!DF4-1</f>
        <v>1.1325028312569874E-3</v>
      </c>
      <c r="DH4" s="15">
        <f>'Constituents data'!DH4/'Constituents data'!DG4-1</f>
        <v>-4.3410633484162853E-2</v>
      </c>
      <c r="DI4" s="15">
        <f>'Constituents data'!DI4/'Constituents data'!DH4-1</f>
        <v>-7.8344419807834242E-3</v>
      </c>
      <c r="DJ4" s="15">
        <f>'Constituents data'!DJ4/'Constituents data'!DI4-1</f>
        <v>7.3003575685339772E-3</v>
      </c>
      <c r="DK4" s="15">
        <f>'Constituents data'!DK4/'Constituents data'!DJ4-1</f>
        <v>1.7009318148202945E-2</v>
      </c>
      <c r="DL4" s="15">
        <f>'Constituents data'!DL4/'Constituents data'!DK4-1</f>
        <v>1.759744037230937E-2</v>
      </c>
      <c r="DM4" s="15">
        <f>'Constituents data'!DM4/'Constituents data'!DL4-1</f>
        <v>4.2875518079177333E-4</v>
      </c>
      <c r="DN4" s="15">
        <f>'Constituents data'!DN4/'Constituents data'!DM4-1</f>
        <v>1.6571428571428459E-2</v>
      </c>
      <c r="DO4" s="15">
        <f>'Constituents data'!DO4/'Constituents data'!DN4-1</f>
        <v>-8.4317032040471807E-3</v>
      </c>
      <c r="DP4" s="15">
        <f>'Constituents data'!DP4/'Constituents data'!DO4-1</f>
        <v>-1.9274376417233507E-2</v>
      </c>
      <c r="DQ4" s="15">
        <f>'Constituents data'!DQ4/'Constituents data'!DP4-1</f>
        <v>-3.1791907514450934E-2</v>
      </c>
      <c r="DR4" s="15">
        <f>'Constituents data'!DR4/'Constituents data'!DQ4-1</f>
        <v>-8.6567164179104372E-3</v>
      </c>
      <c r="DS4" s="15">
        <f>'Constituents data'!DS4/'Constituents data'!DR4-1</f>
        <v>-3.7639265281541601E-3</v>
      </c>
      <c r="DT4" s="15">
        <f>'Constituents data'!DT4/'Constituents data'!DS4-1</f>
        <v>3.3701072993803871E-2</v>
      </c>
      <c r="DU4" s="15">
        <f>'Constituents data'!DU4/'Constituents data'!DT4-1</f>
        <v>1.7543859649120641E-3</v>
      </c>
      <c r="DV4" s="15">
        <f>'Constituents data'!DV4/'Constituents data'!DU4-1</f>
        <v>8.0268534734384556E-3</v>
      </c>
      <c r="DW4" s="15">
        <f>'Constituents data'!DW4/'Constituents data'!DV4-1</f>
        <v>-1.7084117561893652E-2</v>
      </c>
      <c r="DX4" s="15">
        <f>'Constituents data'!DX4/'Constituents data'!DW4-1</f>
        <v>-3.6971571660038394E-2</v>
      </c>
      <c r="DY4" s="15">
        <f>'Constituents data'!DY4/'Constituents data'!DX4-1</f>
        <v>7.0357907617009108E-3</v>
      </c>
      <c r="DZ4" s="15">
        <f>'Constituents data'!DZ4/'Constituents data'!DY4-1</f>
        <v>-5.7715674362091018E-3</v>
      </c>
      <c r="EA4" s="15">
        <f>'Constituents data'!EA4/'Constituents data'!DZ4-1</f>
        <v>-3.9718912312861621E-3</v>
      </c>
      <c r="EB4" s="15">
        <f>'Constituents data'!EB4/'Constituents data'!EA4-1</f>
        <v>2.1472392638037796E-3</v>
      </c>
      <c r="EC4" s="15">
        <f>'Constituents data'!EC4/'Constituents data'!EB4-1</f>
        <v>-3.014998469543928E-2</v>
      </c>
      <c r="ED4" s="15">
        <f>'Constituents data'!ED4/'Constituents data'!EC4-1</f>
        <v>1.7358371469149425E-3</v>
      </c>
      <c r="EE4" s="15">
        <f>'Constituents data'!EE4/'Constituents data'!ED4-1</f>
        <v>2.1896660365469556E-2</v>
      </c>
      <c r="EF4" s="15">
        <f>'Constituents data'!EF4/'Constituents data'!EE4-1</f>
        <v>-3.530137197471872E-2</v>
      </c>
      <c r="EG4" s="15">
        <f>'Constituents data'!EG4/'Constituents data'!EF4-1</f>
        <v>-4.3624161073825496E-2</v>
      </c>
      <c r="EH4" s="15">
        <f>'Constituents data'!EH4/'Constituents data'!EG4-1</f>
        <v>1.1361737677527239E-2</v>
      </c>
      <c r="EI4" s="15">
        <f>'Constituents data'!EI4/'Constituents data'!EH4-1</f>
        <v>-1.2060135470014943E-2</v>
      </c>
      <c r="EJ4" s="15">
        <f>'Constituents data'!EJ4/'Constituents data'!EI4-1</f>
        <v>8.5284280936455126E-3</v>
      </c>
      <c r="EK4" s="15">
        <f>'Constituents data'!EK4/'Constituents data'!EJ4-1</f>
        <v>3.0840656607527661E-2</v>
      </c>
      <c r="EL4" s="15">
        <f>'Constituents data'!EL4/'Constituents data'!EK4-1</f>
        <v>-5.9514235161653994E-3</v>
      </c>
      <c r="EM4" s="15">
        <f>'Constituents data'!EM4/'Constituents data'!EL4-1</f>
        <v>4.9029126213592233E-2</v>
      </c>
      <c r="EN4" s="15">
        <f>'Constituents data'!EN4/'Constituents data'!EM4-1</f>
        <v>2.1903439765540655E-2</v>
      </c>
      <c r="EO4" s="15">
        <f>'Constituents data'!EO4/'Constituents data'!EN4-1</f>
        <v>5.2830188679244827E-3</v>
      </c>
      <c r="EP4" s="15">
        <f>'Constituents data'!EP4/'Constituents data'!EO4-1</f>
        <v>1.3063063063063041E-2</v>
      </c>
      <c r="EQ4" s="15">
        <f>'Constituents data'!EQ4/'Constituents data'!EP4-1</f>
        <v>1.8230324588706104E-2</v>
      </c>
      <c r="ER4" s="15">
        <f>'Constituents data'!ER4/'Constituents data'!EQ4-1</f>
        <v>-1.1499272197962207E-2</v>
      </c>
      <c r="ES4" s="15">
        <f>'Constituents data'!ES4/'Constituents data'!ER4-1</f>
        <v>6.6264173170373919E-3</v>
      </c>
      <c r="ET4" s="15">
        <f>'Constituents data'!ET4/'Constituents data'!ES4-1</f>
        <v>4.022820362785251E-2</v>
      </c>
      <c r="EU4" s="15">
        <f>'Constituents data'!EU4/'Constituents data'!ET4-1</f>
        <v>3.0094220222190993E-2</v>
      </c>
      <c r="EV4" s="15">
        <f>'Constituents data'!EV4/'Constituents data'!EU4-1</f>
        <v>-3.6587030716723645E-2</v>
      </c>
      <c r="EW4" s="15">
        <f>'Constituents data'!EW4/'Constituents data'!EV4-1</f>
        <v>-2.2672523735298156E-2</v>
      </c>
      <c r="EX4" s="15">
        <f>'Constituents data'!EX4/'Constituents data'!EW4-1</f>
        <v>1.4934029288096395E-2</v>
      </c>
      <c r="EY4" s="15">
        <f>'Constituents data'!EY4/'Constituents data'!EX4-1</f>
        <v>-2.4428571428571355E-2</v>
      </c>
      <c r="EZ4" s="15">
        <f>'Constituents data'!EZ4/'Constituents data'!EY4-1</f>
        <v>2.9433299165324112E-2</v>
      </c>
      <c r="FA4" s="15">
        <f>'Constituents data'!FA4/'Constituents data'!EZ4-1</f>
        <v>1.009957325746802E-2</v>
      </c>
      <c r="FB4" s="15">
        <f>'Constituents data'!FB4/'Constituents data'!FA4-1</f>
        <v>4.2247570764679665E-3</v>
      </c>
      <c r="FC4" s="15">
        <f>'Constituents data'!FC4/'Constituents data'!FB4-1</f>
        <v>-7.1518721076988534E-3</v>
      </c>
      <c r="FD4" s="15">
        <f>'Constituents data'!FD4/'Constituents data'!FC4-1</f>
        <v>3.07909604519776E-2</v>
      </c>
      <c r="FE4" s="15">
        <f>'Constituents data'!FE4/'Constituents data'!FD4-1</f>
        <v>1.6442861057823999E-2</v>
      </c>
      <c r="FF4" s="15">
        <f>'Constituents data'!FF4/'Constituents data'!FE4-1</f>
        <v>1.1188999730385563E-2</v>
      </c>
      <c r="FG4" s="15">
        <f>'Constituents data'!FG4/'Constituents data'!FF4-1</f>
        <v>-2.6663111585122357E-3</v>
      </c>
      <c r="FH4" s="15">
        <f>'Constituents data'!FH4/'Constituents data'!FG4-1</f>
        <v>-4.8656596711669553E-2</v>
      </c>
      <c r="FI4" s="15">
        <f>'Constituents data'!FI4/'Constituents data'!FH4-1</f>
        <v>-1.461289869326976E-2</v>
      </c>
      <c r="FJ4" s="15">
        <f>'Constituents data'!FJ4/'Constituents data'!FI4-1</f>
        <v>3.3794381862255918E-2</v>
      </c>
      <c r="FK4" s="15">
        <f>'Constituents data'!FK4/'Constituents data'!FJ4-1</f>
        <v>-2.8827586206896627E-2</v>
      </c>
      <c r="FL4" s="15">
        <f>'Constituents data'!FL4/'Constituents data'!FK4-1</f>
        <v>-4.3459735832978352E-2</v>
      </c>
      <c r="FM4" s="15">
        <f>'Constituents data'!FM4/'Constituents data'!FL4-1</f>
        <v>8.4632516703786465E-3</v>
      </c>
      <c r="FN4" s="15">
        <f>'Constituents data'!FN4/'Constituents data'!FM4-1</f>
        <v>1.8404004711425115E-2</v>
      </c>
      <c r="FO4" s="15">
        <f>'Constituents data'!FO4/'Constituents data'!FN4-1</f>
        <v>-4.9154257626138564E-2</v>
      </c>
      <c r="FP4" s="15">
        <f>'Constituents data'!FP4/'Constituents data'!FO4-1</f>
        <v>4.8654401702904027E-2</v>
      </c>
      <c r="FQ4" s="15">
        <f>'Constituents data'!FQ4/'Constituents data'!FP4-1</f>
        <v>-5.2776569522981043E-2</v>
      </c>
      <c r="FR4" s="15">
        <f>'Constituents data'!FR4/'Constituents data'!FQ4-1</f>
        <v>4.8982090923006538E-3</v>
      </c>
      <c r="FS4" s="15">
        <f>'Constituents data'!FS4/'Constituents data'!FR4-1</f>
        <v>-8.0731150038081401E-3</v>
      </c>
      <c r="FT4" s="16">
        <f>'Constituents data'!FT4/'Constituents data'!FS4-1</f>
        <v>7.9852579852579542E-3</v>
      </c>
      <c r="FU4" s="17">
        <f t="shared" si="3"/>
        <v>3.5964604779470903E-4</v>
      </c>
      <c r="FV4">
        <v>3.0943957842501875E-2</v>
      </c>
      <c r="FW4">
        <v>3.2015528248820715E-2</v>
      </c>
      <c r="FX4">
        <v>3.2500697983820312E-2</v>
      </c>
      <c r="FY4">
        <v>3.2904725134562059E-2</v>
      </c>
      <c r="FZ4">
        <v>3.3464069592128644E-2</v>
      </c>
      <c r="GA4">
        <v>3.3774300914058857E-2</v>
      </c>
      <c r="GB4">
        <v>3.3647986633585369E-2</v>
      </c>
      <c r="GC4">
        <v>3.384220139196055E-2</v>
      </c>
      <c r="GD4">
        <v>3.3464555908740333E-2</v>
      </c>
      <c r="GE4">
        <v>3.4565574541066187E-2</v>
      </c>
      <c r="GF4">
        <v>3.5360896959816458E-2</v>
      </c>
      <c r="GG4">
        <v>3.4184377622436854E-2</v>
      </c>
      <c r="GH4">
        <v>3.3480962258604467E-2</v>
      </c>
      <c r="GI4">
        <v>3.282488015344906E-2</v>
      </c>
      <c r="GJ4">
        <v>3.2272025683602032E-2</v>
      </c>
      <c r="GK4">
        <v>3.2036820493924797E-2</v>
      </c>
      <c r="GL4">
        <v>3.2580320139517151E-2</v>
      </c>
      <c r="GM4">
        <v>3.3238350809897149E-2</v>
      </c>
      <c r="GN4">
        <v>3.3552096463562921E-2</v>
      </c>
      <c r="GO4">
        <v>3.3102613758349532E-2</v>
      </c>
      <c r="GP4">
        <v>3.3864800573666483E-2</v>
      </c>
      <c r="GQ4">
        <v>3.3107983978338959E-2</v>
      </c>
      <c r="GR4">
        <v>3.2333411427058367E-2</v>
      </c>
      <c r="GS4">
        <v>3.3282177957284116E-2</v>
      </c>
      <c r="GT4">
        <v>3.265142527698299E-2</v>
      </c>
      <c r="GU4">
        <v>3.3119309375197276E-2</v>
      </c>
      <c r="GV4">
        <v>3.3257181165654487E-2</v>
      </c>
      <c r="GW4">
        <v>3.2478058263173605E-2</v>
      </c>
      <c r="GX4">
        <v>3.178407442797971E-2</v>
      </c>
      <c r="GY4">
        <v>3.1419977385209026E-2</v>
      </c>
      <c r="GZ4">
        <v>3.1206444500257047E-2</v>
      </c>
      <c r="HA4">
        <v>3.1760010676220855E-2</v>
      </c>
      <c r="HB4">
        <v>3.0385491007482359E-2</v>
      </c>
      <c r="HC4">
        <v>2.9872718580229767E-2</v>
      </c>
      <c r="HD4">
        <v>3.0329288466826344E-2</v>
      </c>
      <c r="HE4">
        <v>3.0474135252141044E-2</v>
      </c>
      <c r="HF4">
        <v>3.1651302656343638E-2</v>
      </c>
      <c r="HG4">
        <v>3.123137710447707E-2</v>
      </c>
      <c r="HH4">
        <v>2.878959441978202E-2</v>
      </c>
      <c r="HI4">
        <v>2.8524505280476359E-2</v>
      </c>
      <c r="HJ4">
        <v>3.0318362522610307E-2</v>
      </c>
      <c r="HK4">
        <v>3.0241960005401972E-2</v>
      </c>
      <c r="HL4">
        <v>3.1247325076928158E-2</v>
      </c>
      <c r="HM4">
        <v>3.1386533135867353E-2</v>
      </c>
      <c r="HN4">
        <v>3.1290909735892256E-2</v>
      </c>
      <c r="HO4">
        <v>3.0761164577281425E-2</v>
      </c>
      <c r="HP4">
        <v>3.1004939565364032E-2</v>
      </c>
      <c r="HQ4">
        <v>3.1899468993289555E-2</v>
      </c>
      <c r="HR4">
        <v>3.1813566537846866E-2</v>
      </c>
      <c r="HS4">
        <v>3.137663767130433E-2</v>
      </c>
      <c r="HT4">
        <v>3.1698979213474851E-2</v>
      </c>
      <c r="HU4">
        <v>3.1937648368488704E-2</v>
      </c>
      <c r="HV4">
        <v>3.1985274294223404E-2</v>
      </c>
      <c r="HW4">
        <v>3.0109855268009109E-2</v>
      </c>
      <c r="HX4">
        <v>2.9241916902694513E-2</v>
      </c>
      <c r="HY4">
        <v>2.9184739109742636E-2</v>
      </c>
      <c r="HZ4">
        <v>2.7931904218417902E-2</v>
      </c>
      <c r="IA4">
        <v>2.8198145432474311E-2</v>
      </c>
      <c r="IB4">
        <v>2.9248621458000588E-2</v>
      </c>
      <c r="IC4">
        <v>2.9151292412555905E-2</v>
      </c>
      <c r="ID4">
        <v>2.8385036384403938E-2</v>
      </c>
      <c r="IE4">
        <v>2.9467852496777708E-2</v>
      </c>
      <c r="IF4">
        <v>2.8226375597656551E-2</v>
      </c>
      <c r="IG4">
        <v>2.9229235386825588E-2</v>
      </c>
      <c r="IH4">
        <v>2.922256358405851E-2</v>
      </c>
      <c r="II4">
        <v>2.9469557432648369E-2</v>
      </c>
      <c r="IJ4">
        <v>2.7046835849978301E-2</v>
      </c>
      <c r="IK4">
        <v>2.7137699335895472E-2</v>
      </c>
      <c r="IL4">
        <v>2.6768102072194842E-2</v>
      </c>
      <c r="IM4">
        <v>2.6598572746123827E-2</v>
      </c>
      <c r="IN4">
        <v>2.6746281316046713E-2</v>
      </c>
      <c r="IO4">
        <v>2.6238090417841482E-2</v>
      </c>
      <c r="IP4">
        <v>2.5774367340305613E-2</v>
      </c>
      <c r="IQ4">
        <v>2.6021166474675596E-2</v>
      </c>
      <c r="IR4">
        <v>2.6015249848351893E-2</v>
      </c>
      <c r="IS4">
        <v>2.5923783021345018E-2</v>
      </c>
      <c r="IT4">
        <v>2.5713798980340759E-2</v>
      </c>
      <c r="IU4">
        <v>2.5872259350579185E-2</v>
      </c>
      <c r="IV4">
        <v>2.4694759021079059E-2</v>
      </c>
      <c r="IW4">
        <v>2.4794934429620719E-2</v>
      </c>
      <c r="IX4">
        <v>2.5767123133357703E-2</v>
      </c>
      <c r="IY4">
        <v>2.61278756491563E-2</v>
      </c>
      <c r="IZ4">
        <v>2.6397395689308531E-2</v>
      </c>
      <c r="JA4">
        <v>2.659076192834817E-2</v>
      </c>
      <c r="JB4">
        <v>2.6795751761586942E-2</v>
      </c>
      <c r="JC4">
        <v>2.677332394117074E-2</v>
      </c>
      <c r="JD4">
        <v>2.6585153883185192E-2</v>
      </c>
      <c r="JE4">
        <v>2.6546552697097159E-2</v>
      </c>
      <c r="JF4">
        <v>2.7091513109360699E-2</v>
      </c>
      <c r="JG4">
        <v>2.668653155429648E-2</v>
      </c>
      <c r="JH4">
        <v>2.7141571466265026E-2</v>
      </c>
      <c r="JI4">
        <v>2.7039290504773311E-2</v>
      </c>
      <c r="JJ4">
        <v>2.7618732136567799E-2</v>
      </c>
      <c r="JK4">
        <v>2.6903454296931976E-2</v>
      </c>
      <c r="JL4">
        <v>2.6667569480269139E-2</v>
      </c>
      <c r="JM4">
        <v>2.7085515756902805E-2</v>
      </c>
      <c r="JN4">
        <v>2.673345391397252E-2</v>
      </c>
      <c r="JO4">
        <v>2.7456435011244656E-2</v>
      </c>
      <c r="JP4">
        <v>2.7742428456878937E-2</v>
      </c>
      <c r="JQ4">
        <v>2.7185261441528868E-2</v>
      </c>
      <c r="JR4">
        <v>2.6570894867348694E-2</v>
      </c>
      <c r="JS4">
        <v>2.7468395575831018E-2</v>
      </c>
      <c r="JT4">
        <v>2.786786757783026E-2</v>
      </c>
      <c r="JU4">
        <v>2.7961870958968616E-2</v>
      </c>
      <c r="JV4">
        <v>2.7675146932800911E-2</v>
      </c>
      <c r="JW4">
        <v>2.7983751058632253E-2</v>
      </c>
      <c r="JX4">
        <v>2.7675369197244556E-2</v>
      </c>
      <c r="JY4">
        <v>2.760854887805661E-2</v>
      </c>
      <c r="JZ4">
        <v>2.7647387766730629E-2</v>
      </c>
      <c r="KA4">
        <v>2.6668624561920123E-2</v>
      </c>
      <c r="KB4">
        <v>2.6443363809224983E-2</v>
      </c>
      <c r="KC4">
        <v>2.6328002545960575E-2</v>
      </c>
      <c r="KD4">
        <v>2.6790656839284104E-2</v>
      </c>
      <c r="KE4">
        <v>2.6536427277676803E-2</v>
      </c>
      <c r="KF4">
        <v>2.6472795560755127E-2</v>
      </c>
      <c r="KG4">
        <v>2.6610092178705622E-2</v>
      </c>
      <c r="KH4">
        <v>2.6451716417023773E-2</v>
      </c>
      <c r="KI4">
        <v>2.552820150851989E-2</v>
      </c>
      <c r="KJ4">
        <v>2.4624813408225487E-2</v>
      </c>
      <c r="KK4">
        <v>2.4704425823345012E-2</v>
      </c>
      <c r="KL4">
        <v>2.4687798967817757E-2</v>
      </c>
      <c r="KM4">
        <v>2.4691031040620998E-2</v>
      </c>
      <c r="KN4">
        <v>2.4015737203691139E-2</v>
      </c>
      <c r="KO4">
        <v>2.4329812623368568E-2</v>
      </c>
      <c r="KP4">
        <v>2.4286271519973274E-2</v>
      </c>
      <c r="KQ4">
        <v>2.3426687286011237E-2</v>
      </c>
      <c r="KR4">
        <v>2.3509498275790314E-2</v>
      </c>
      <c r="KS4">
        <v>2.3458943127583017E-2</v>
      </c>
      <c r="KT4">
        <v>2.3619969828299066E-2</v>
      </c>
      <c r="KU4">
        <v>2.3689020838955653E-2</v>
      </c>
      <c r="KV4">
        <v>2.3692846909397745E-2</v>
      </c>
      <c r="KW4">
        <v>2.3624090618476971E-2</v>
      </c>
      <c r="KX4">
        <v>2.3696442748194869E-2</v>
      </c>
      <c r="KY4">
        <v>2.332324126053301E-2</v>
      </c>
      <c r="KZ4">
        <v>2.2196016014683587E-2</v>
      </c>
      <c r="LA4">
        <v>2.2133013425065351E-2</v>
      </c>
      <c r="LB4">
        <v>2.2509700996023362E-2</v>
      </c>
      <c r="LC4">
        <v>2.2446684862464344E-2</v>
      </c>
      <c r="LD4">
        <v>2.3188958382523581E-2</v>
      </c>
      <c r="LE4">
        <v>2.3017216868185919E-2</v>
      </c>
      <c r="LF4">
        <v>2.4115452887415748E-2</v>
      </c>
      <c r="LG4">
        <v>2.417714206760534E-2</v>
      </c>
      <c r="LH4">
        <v>2.418285458017844E-2</v>
      </c>
      <c r="LI4">
        <v>2.4130974001414621E-2</v>
      </c>
      <c r="LJ4">
        <v>2.4508093191061536E-2</v>
      </c>
      <c r="LK4">
        <v>2.4146067100349364E-2</v>
      </c>
      <c r="LL4">
        <v>2.4320434201938097E-2</v>
      </c>
      <c r="LM4">
        <v>2.4980882202244589E-2</v>
      </c>
      <c r="LN4">
        <v>2.5465351009545174E-2</v>
      </c>
      <c r="LO4">
        <v>2.5227654116352635E-2</v>
      </c>
      <c r="LP4">
        <v>2.4977270528378615E-2</v>
      </c>
      <c r="LQ4">
        <v>2.5112049021119968E-2</v>
      </c>
      <c r="LR4">
        <v>2.4866238741470589E-2</v>
      </c>
      <c r="LS4">
        <v>2.5151342834892249E-2</v>
      </c>
      <c r="LT4">
        <v>2.564627755931909E-2</v>
      </c>
      <c r="LU4">
        <v>2.5812877411620132E-2</v>
      </c>
      <c r="LV4">
        <v>2.5986593513393372E-2</v>
      </c>
      <c r="LW4">
        <v>2.6048698624422103E-2</v>
      </c>
      <c r="LX4">
        <v>2.6495335374767566E-2</v>
      </c>
      <c r="LY4">
        <v>2.6531724988958796E-2</v>
      </c>
      <c r="LZ4">
        <v>2.6481040876929585E-2</v>
      </c>
      <c r="MA4">
        <v>2.6069582502293891E-2</v>
      </c>
      <c r="MB4">
        <v>2.7215366350957681E-2</v>
      </c>
      <c r="MC4">
        <v>2.7313508338731762E-2</v>
      </c>
      <c r="MD4">
        <v>2.6434903544696416E-2</v>
      </c>
      <c r="ME4">
        <v>2.6118286874005081E-2</v>
      </c>
      <c r="MF4">
        <v>2.5567529307355893E-2</v>
      </c>
      <c r="MG4">
        <v>2.5879000542124768E-2</v>
      </c>
      <c r="MH4">
        <v>2.5612103916883271E-2</v>
      </c>
      <c r="MI4">
        <v>2.6323801654415026E-2</v>
      </c>
      <c r="MJ4">
        <v>2.4569116073979942E-2</v>
      </c>
      <c r="MK4">
        <v>2.444677435256476E-2</v>
      </c>
      <c r="ML4">
        <v>2.3937681656234118E-2</v>
      </c>
      <c r="MM4" s="4">
        <v>2.3949280621857177E-2</v>
      </c>
      <c r="MN4" s="17">
        <v>2.7865254585167965E-2</v>
      </c>
      <c r="MO4" s="20">
        <f t="shared" si="4"/>
        <v>9.3858084976597925E-3</v>
      </c>
      <c r="MP4" s="20">
        <f t="shared" si="0"/>
        <v>7.1089504053040709E-2</v>
      </c>
      <c r="MQ4" s="20">
        <f t="shared" si="0"/>
        <v>7.0627178367370758E-2</v>
      </c>
      <c r="MR4" s="20">
        <f t="shared" si="0"/>
        <v>9.9341023830364864E-3</v>
      </c>
      <c r="MS4" s="20">
        <f t="shared" si="0"/>
        <v>2.2875940433318417E-2</v>
      </c>
      <c r="MT4" s="20">
        <f t="shared" si="0"/>
        <v>9.8407182509302419E-3</v>
      </c>
      <c r="MU4" s="20">
        <f t="shared" si="0"/>
        <v>1.8753228095732207E-2</v>
      </c>
      <c r="MV4" s="20">
        <f t="shared" si="0"/>
        <v>2.0046110026751159E-2</v>
      </c>
      <c r="MW4" s="20">
        <f t="shared" si="0"/>
        <v>3.9057762344298579E-2</v>
      </c>
      <c r="MX4" s="20">
        <f t="shared" si="0"/>
        <v>3.5005122635479162E-2</v>
      </c>
      <c r="MY4" s="20">
        <f t="shared" si="0"/>
        <v>-1.7438056359287638E-2</v>
      </c>
      <c r="MZ4" s="20">
        <f t="shared" si="0"/>
        <v>-3.3580059117404699E-2</v>
      </c>
      <c r="NA4" s="20">
        <f t="shared" si="0"/>
        <v>-9.0631613637209892E-3</v>
      </c>
      <c r="NB4" s="20">
        <f t="shared" si="0"/>
        <v>1.047273707649265E-2</v>
      </c>
      <c r="NC4" s="20">
        <f t="shared" si="0"/>
        <v>-4.3676058907354827E-2</v>
      </c>
      <c r="ND4" s="20">
        <f t="shared" si="0"/>
        <v>2.7349350532797186E-2</v>
      </c>
      <c r="NE4" s="20">
        <f t="shared" si="0"/>
        <v>-9.8823628903830282E-3</v>
      </c>
      <c r="NF4" s="20">
        <f t="shared" si="0"/>
        <v>1.9795572300404071E-2</v>
      </c>
      <c r="NG4" s="20">
        <f t="shared" si="0"/>
        <v>-3.4877643095597495E-2</v>
      </c>
      <c r="NH4" s="20">
        <f t="shared" si="0"/>
        <v>5.456214626080224E-2</v>
      </c>
      <c r="NI4" s="20">
        <f t="shared" si="0"/>
        <v>-4.9635008366635265E-2</v>
      </c>
      <c r="NJ4" s="20">
        <f t="shared" si="0"/>
        <v>-4.0580096329220668E-2</v>
      </c>
      <c r="NK4" s="20">
        <f t="shared" si="0"/>
        <v>2.7740537214270163E-2</v>
      </c>
      <c r="NL4" s="20">
        <f t="shared" si="0"/>
        <v>-3.0662676350825094E-2</v>
      </c>
      <c r="NM4" s="20">
        <f t="shared" si="0"/>
        <v>6.1037412775734816E-2</v>
      </c>
      <c r="NN4" s="20">
        <f t="shared" si="0"/>
        <v>-4.4927247941340516E-2</v>
      </c>
      <c r="NO4" s="20">
        <f t="shared" si="0"/>
        <v>1.6947346168579795E-3</v>
      </c>
      <c r="NP4" s="20">
        <f t="shared" si="0"/>
        <v>1.7971275322200438E-2</v>
      </c>
      <c r="NQ4" s="20">
        <f t="shared" si="0"/>
        <v>-3.055860388768095E-2</v>
      </c>
      <c r="NR4" s="20">
        <f t="shared" si="0"/>
        <v>-6.4653976658188891E-3</v>
      </c>
      <c r="NS4" s="20">
        <f t="shared" si="0"/>
        <v>2.9250871214768211E-2</v>
      </c>
      <c r="NT4" s="20">
        <f t="shared" si="0"/>
        <v>-8.1982557742305451E-2</v>
      </c>
      <c r="NU4" s="20">
        <f t="shared" si="0"/>
        <v>-8.5988544176692661E-2</v>
      </c>
      <c r="NV4" s="20">
        <f t="shared" si="0"/>
        <v>2.9198404257733231E-2</v>
      </c>
      <c r="NW4" s="20">
        <f t="shared" si="0"/>
        <v>-2.6308576344551197E-2</v>
      </c>
      <c r="NX4" s="20">
        <f t="shared" si="0"/>
        <v>4.20096326825442E-2</v>
      </c>
      <c r="NY4" s="20">
        <f t="shared" si="0"/>
        <v>-1.776040733110085E-2</v>
      </c>
      <c r="NZ4" s="20">
        <f t="shared" si="0"/>
        <v>-9.1117808748403473E-2</v>
      </c>
      <c r="OA4" s="20">
        <f t="shared" si="0"/>
        <v>-1.7705963759298119E-2</v>
      </c>
      <c r="OB4" s="20">
        <f t="shared" si="0"/>
        <v>0.11778838739909292</v>
      </c>
      <c r="OC4" s="20">
        <f t="shared" si="0"/>
        <v>1.99459851667016E-3</v>
      </c>
      <c r="OD4" s="20">
        <f t="shared" si="0"/>
        <v>8.7095452045601207E-2</v>
      </c>
      <c r="OE4" s="20">
        <f t="shared" si="0"/>
        <v>2.943619102757972E-3</v>
      </c>
      <c r="OF4" s="20">
        <f t="shared" si="0"/>
        <v>1.002404396106959E-2</v>
      </c>
      <c r="OG4" s="20">
        <f t="shared" si="0"/>
        <v>-4.2720844192925773E-2</v>
      </c>
      <c r="OH4" s="20">
        <f t="shared" si="0"/>
        <v>3.6808263911634824E-2</v>
      </c>
      <c r="OI4" s="20">
        <f t="shared" si="0"/>
        <v>4.0018902848104269E-2</v>
      </c>
      <c r="OJ4" s="20">
        <f t="shared" si="0"/>
        <v>-4.693332706659404E-2</v>
      </c>
      <c r="OK4" s="20">
        <f t="shared" si="0"/>
        <v>-5.0989336926817737E-2</v>
      </c>
      <c r="OL4" s="20">
        <f t="shared" si="0"/>
        <v>2.8583138355260492E-2</v>
      </c>
      <c r="OM4" s="20">
        <f t="shared" si="0"/>
        <v>1.3314009376088504E-2</v>
      </c>
      <c r="ON4" s="20">
        <f t="shared" si="0"/>
        <v>-3.6998310426560373E-3</v>
      </c>
      <c r="OO4" s="20">
        <f t="shared" si="0"/>
        <v>-0.12139599562242731</v>
      </c>
      <c r="OP4" s="20">
        <f t="shared" si="0"/>
        <v>-5.4033205220693888E-2</v>
      </c>
      <c r="OQ4" s="20">
        <f t="shared" si="0"/>
        <v>2.5984689919972156E-2</v>
      </c>
      <c r="OR4" s="20">
        <f t="shared" si="0"/>
        <v>-3.1614364453351203E-2</v>
      </c>
      <c r="OS4" s="20">
        <f t="shared" si="0"/>
        <v>-4.509156624729594E-2</v>
      </c>
      <c r="OT4" s="20">
        <f t="shared" si="0"/>
        <v>-6.5596786795454384E-3</v>
      </c>
      <c r="OU4" s="20">
        <f t="shared" si="0"/>
        <v>4.0027810855833505E-2</v>
      </c>
      <c r="OV4" s="20">
        <f t="shared" si="0"/>
        <v>-1.1721489191237949E-2</v>
      </c>
      <c r="OW4" s="20">
        <f t="shared" si="0"/>
        <v>7.3862221470162193E-2</v>
      </c>
      <c r="OX4" s="20">
        <f t="shared" si="0"/>
        <v>-3.3197684680781221E-2</v>
      </c>
      <c r="OY4" s="20">
        <f t="shared" si="0"/>
        <v>3.3132441830527541E-2</v>
      </c>
      <c r="OZ4" s="20">
        <f t="shared" si="0"/>
        <v>-2.1319955249519022E-2</v>
      </c>
      <c r="PA4" s="20">
        <f t="shared" si="0"/>
        <v>-5.5971586817032558E-5</v>
      </c>
      <c r="PB4" s="20">
        <f t="shared" si="1"/>
        <v>-9.5380896806750326E-2</v>
      </c>
      <c r="PC4" s="20">
        <f t="shared" si="1"/>
        <v>4.8114020507052595E-2</v>
      </c>
      <c r="PD4" s="20">
        <f t="shared" si="1"/>
        <v>1.1478459855260742E-2</v>
      </c>
      <c r="PE4" s="20">
        <f t="shared" si="1"/>
        <v>-4.0833954348190045E-2</v>
      </c>
      <c r="PF4" s="20">
        <f t="shared" si="1"/>
        <v>-2.1615207095743275E-2</v>
      </c>
      <c r="PG4" s="20">
        <f t="shared" si="1"/>
        <v>-9.9556056437543113E-3</v>
      </c>
      <c r="PH4" s="20">
        <f t="shared" si="1"/>
        <v>-1.7357776253472127E-2</v>
      </c>
      <c r="PI4" s="20">
        <f t="shared" si="1"/>
        <v>4.8922733340066242E-2</v>
      </c>
      <c r="PJ4" s="20">
        <f t="shared" si="1"/>
        <v>-2.3431498387939679E-2</v>
      </c>
      <c r="PK4" s="20">
        <f t="shared" si="1"/>
        <v>-3.0217945642936454E-2</v>
      </c>
      <c r="PL4" s="20">
        <f t="shared" si="1"/>
        <v>-2.887642573828331E-2</v>
      </c>
      <c r="PM4" s="20">
        <f t="shared" si="1"/>
        <v>-1.4857587698054125E-2</v>
      </c>
      <c r="PN4" s="20">
        <f t="shared" si="1"/>
        <v>-6.1714876751103372E-3</v>
      </c>
      <c r="PO4" s="20">
        <f t="shared" si="1"/>
        <v>-1.1137870381006337E-2</v>
      </c>
      <c r="PP4" s="20">
        <f t="shared" si="1"/>
        <v>7.794136964934284E-2</v>
      </c>
      <c r="PQ4" s="20">
        <f t="shared" si="1"/>
        <v>1.8821720624580759E-2</v>
      </c>
      <c r="PR4" s="20">
        <f t="shared" si="1"/>
        <v>2.1653460993038883E-2</v>
      </c>
      <c r="PS4" s="20">
        <f t="shared" si="1"/>
        <v>3.0931655273450601E-3</v>
      </c>
      <c r="PT4" s="20">
        <f t="shared" si="1"/>
        <v>3.0117168633509658E-2</v>
      </c>
      <c r="PU4" s="20">
        <f t="shared" si="1"/>
        <v>-2.3892799172297922E-2</v>
      </c>
      <c r="PV4" s="20">
        <f t="shared" si="1"/>
        <v>4.3627118743679808E-3</v>
      </c>
      <c r="PW4" s="20">
        <f t="shared" si="1"/>
        <v>1.844100225042233E-2</v>
      </c>
      <c r="PX4" s="20">
        <f t="shared" si="1"/>
        <v>9.1853746330835487E-3</v>
      </c>
      <c r="PY4" s="20">
        <f t="shared" si="1"/>
        <v>-4.8421417242248029E-2</v>
      </c>
      <c r="PZ4" s="20">
        <f t="shared" si="1"/>
        <v>5.1121896743134047E-2</v>
      </c>
      <c r="QA4" s="20">
        <f t="shared" si="1"/>
        <v>-1.3111535216560504E-2</v>
      </c>
      <c r="QB4" s="20">
        <f t="shared" si="1"/>
        <v>1.8138201185501465E-2</v>
      </c>
      <c r="QC4" s="20">
        <f t="shared" si="1"/>
        <v>4.1808267876522979E-3</v>
      </c>
      <c r="QD4" s="20">
        <f t="shared" si="1"/>
        <v>6.8099300120557597E-3</v>
      </c>
      <c r="QE4" s="20">
        <f t="shared" si="1"/>
        <v>1.0782415233542392E-2</v>
      </c>
      <c r="QF4" s="20">
        <f t="shared" si="1"/>
        <v>-5.3772563097075461E-2</v>
      </c>
      <c r="QG4" s="20">
        <f t="shared" si="1"/>
        <v>4.6851348293353128E-2</v>
      </c>
      <c r="QH4" s="20">
        <f t="shared" si="1"/>
        <v>7.2055847689415035E-3</v>
      </c>
      <c r="QI4" s="20">
        <f t="shared" si="1"/>
        <v>-8.6342399797592114E-3</v>
      </c>
      <c r="QJ4" s="20">
        <f t="shared" si="1"/>
        <v>-3.5124788198598218E-2</v>
      </c>
      <c r="QK4" s="20">
        <f t="shared" si="1"/>
        <v>9.2965149854238205E-2</v>
      </c>
      <c r="QL4" s="20">
        <f t="shared" si="1"/>
        <v>3.3608143117651916E-2</v>
      </c>
      <c r="QM4" s="20">
        <f t="shared" si="1"/>
        <v>5.4460747111969524E-3</v>
      </c>
      <c r="QN4" s="20">
        <f t="shared" si="1"/>
        <v>-4.7239991380383425E-3</v>
      </c>
      <c r="QO4" s="20">
        <f t="shared" si="1"/>
        <v>1.8305512323246172E-2</v>
      </c>
      <c r="QP4" s="20">
        <f t="shared" si="1"/>
        <v>-1.0215281805707082E-2</v>
      </c>
      <c r="QQ4" s="20">
        <f t="shared" si="1"/>
        <v>-1.0032995269720906E-2</v>
      </c>
      <c r="QR4" s="20">
        <f t="shared" si="1"/>
        <v>7.7285678346227828E-4</v>
      </c>
      <c r="QS4" s="20">
        <f t="shared" si="1"/>
        <v>-4.3770279531957564E-2</v>
      </c>
      <c r="QT4" s="20">
        <f t="shared" si="1"/>
        <v>-8.1940880285781333E-3</v>
      </c>
      <c r="QU4" s="20">
        <f t="shared" si="1"/>
        <v>6.9407115207392681E-3</v>
      </c>
      <c r="QV4" s="20">
        <f t="shared" si="1"/>
        <v>1.6649672100408238E-2</v>
      </c>
      <c r="QW4" s="20">
        <f t="shared" si="1"/>
        <v>1.7237794324514662E-2</v>
      </c>
      <c r="QX4" s="20">
        <f t="shared" si="1"/>
        <v>6.9109132997064295E-5</v>
      </c>
      <c r="QY4" s="20">
        <f t="shared" si="1"/>
        <v>1.6211782523633752E-2</v>
      </c>
      <c r="QZ4" s="20">
        <f t="shared" si="1"/>
        <v>-8.7913492518418897E-3</v>
      </c>
      <c r="RA4" s="20">
        <f t="shared" si="1"/>
        <v>-1.9634022465028215E-2</v>
      </c>
      <c r="RB4" s="20">
        <f t="shared" si="1"/>
        <v>-3.2151553562245645E-2</v>
      </c>
      <c r="RC4" s="20">
        <f t="shared" si="1"/>
        <v>-9.0163624657051463E-3</v>
      </c>
      <c r="RD4" s="20">
        <f t="shared" si="1"/>
        <v>-4.1235725759488692E-3</v>
      </c>
      <c r="RE4" s="20">
        <f t="shared" si="1"/>
        <v>3.334142694600916E-2</v>
      </c>
      <c r="RF4" s="20">
        <f t="shared" si="1"/>
        <v>1.394739917117355E-3</v>
      </c>
      <c r="RG4" s="20">
        <f t="shared" si="1"/>
        <v>7.6672074256437465E-3</v>
      </c>
      <c r="RH4" s="20">
        <f t="shared" si="1"/>
        <v>-1.744376360968836E-2</v>
      </c>
      <c r="RI4" s="20">
        <f t="shared" si="1"/>
        <v>-3.7331217707833105E-2</v>
      </c>
      <c r="RJ4" s="20">
        <f t="shared" si="1"/>
        <v>6.6761447139062017E-3</v>
      </c>
      <c r="RK4" s="20">
        <f t="shared" si="1"/>
        <v>-6.1312134840038109E-3</v>
      </c>
      <c r="RL4" s="20">
        <f t="shared" si="1"/>
        <v>-4.3315372790808711E-3</v>
      </c>
      <c r="RM4" s="20">
        <f t="shared" si="1"/>
        <v>1.7875932160090705E-3</v>
      </c>
      <c r="RN4" s="20">
        <f t="shared" si="2"/>
        <v>-3.0509630743233988E-2</v>
      </c>
      <c r="RO4" s="20">
        <f t="shared" si="2"/>
        <v>1.3761910991202334E-3</v>
      </c>
      <c r="RP4" s="20">
        <f t="shared" si="2"/>
        <v>2.1537014317674848E-2</v>
      </c>
      <c r="RQ4" s="20">
        <f t="shared" si="2"/>
        <v>-3.5661018022513431E-2</v>
      </c>
      <c r="RR4" s="20">
        <f t="shared" si="2"/>
        <v>-4.3983807121620207E-2</v>
      </c>
      <c r="RS4" s="20">
        <f t="shared" si="2"/>
        <v>1.100209162973253E-2</v>
      </c>
      <c r="RT4" s="20">
        <f t="shared" si="2"/>
        <v>-1.2419781517809652E-2</v>
      </c>
      <c r="RU4" s="20">
        <f t="shared" si="2"/>
        <v>8.1687820458508035E-3</v>
      </c>
      <c r="RV4" s="20">
        <f t="shared" si="2"/>
        <v>3.0481010559732954E-2</v>
      </c>
      <c r="RW4" s="20">
        <f t="shared" si="2"/>
        <v>-6.3110695639601085E-3</v>
      </c>
      <c r="RX4" s="20">
        <f t="shared" si="2"/>
        <v>4.8669480165797523E-2</v>
      </c>
      <c r="RY4" s="20">
        <f t="shared" si="2"/>
        <v>2.1543793717745948E-2</v>
      </c>
      <c r="RZ4" s="20">
        <f t="shared" si="2"/>
        <v>4.9233728201297736E-3</v>
      </c>
      <c r="SA4" s="20">
        <f t="shared" si="2"/>
        <v>1.2703417015268332E-2</v>
      </c>
      <c r="SB4" s="20">
        <f t="shared" si="2"/>
        <v>1.7870678540911396E-2</v>
      </c>
      <c r="SC4" s="20">
        <f t="shared" si="2"/>
        <v>-1.1858918245756916E-2</v>
      </c>
      <c r="SD4" s="20">
        <f t="shared" si="2"/>
        <v>6.2667712692426828E-3</v>
      </c>
      <c r="SE4" s="20">
        <f t="shared" si="2"/>
        <v>3.9868557580057799E-2</v>
      </c>
      <c r="SF4" s="20">
        <f t="shared" si="2"/>
        <v>2.9734574174396285E-2</v>
      </c>
      <c r="SG4" s="20">
        <f t="shared" si="2"/>
        <v>-3.6946676764518356E-2</v>
      </c>
      <c r="SH4" s="20">
        <f t="shared" si="2"/>
        <v>-2.3032169783092863E-2</v>
      </c>
      <c r="SI4" s="20">
        <f t="shared" si="2"/>
        <v>1.4574383240301686E-2</v>
      </c>
      <c r="SJ4" s="20">
        <f t="shared" si="2"/>
        <v>-2.4788217476366062E-2</v>
      </c>
      <c r="SK4" s="20">
        <f t="shared" si="2"/>
        <v>2.9073653117529404E-2</v>
      </c>
      <c r="SL4" s="20">
        <f t="shared" si="2"/>
        <v>9.7399272096733106E-3</v>
      </c>
      <c r="SM4" s="20">
        <f t="shared" si="2"/>
        <v>3.8651110286732574E-3</v>
      </c>
      <c r="SN4" s="20">
        <f t="shared" si="2"/>
        <v>-7.5115181554935625E-3</v>
      </c>
      <c r="SO4" s="20">
        <f t="shared" si="2"/>
        <v>3.0431314404182893E-2</v>
      </c>
      <c r="SP4" s="20">
        <f t="shared" si="2"/>
        <v>1.6083215010029291E-2</v>
      </c>
      <c r="SQ4" s="20">
        <f t="shared" si="2"/>
        <v>1.0829353682590854E-2</v>
      </c>
      <c r="SR4" s="20">
        <f t="shared" si="2"/>
        <v>-3.0259572063069447E-3</v>
      </c>
      <c r="SS4" s="20">
        <f t="shared" si="2"/>
        <v>-4.9016242759464264E-2</v>
      </c>
      <c r="ST4" s="20">
        <f t="shared" si="2"/>
        <v>-1.4972544741064469E-2</v>
      </c>
      <c r="SU4" s="20">
        <f t="shared" si="2"/>
        <v>3.3434735814461207E-2</v>
      </c>
      <c r="SV4" s="20">
        <f t="shared" si="2"/>
        <v>-2.9187232254691334E-2</v>
      </c>
      <c r="SW4" s="20">
        <f t="shared" si="2"/>
        <v>-4.3819381880773063E-2</v>
      </c>
      <c r="SX4" s="20">
        <f t="shared" si="2"/>
        <v>8.1036056225839374E-3</v>
      </c>
      <c r="SY4" s="20">
        <f t="shared" si="2"/>
        <v>1.8044358663630407E-2</v>
      </c>
      <c r="SZ4" s="20">
        <f t="shared" si="2"/>
        <v>-4.9513903673933275E-2</v>
      </c>
      <c r="TA4" s="20">
        <f t="shared" si="2"/>
        <v>4.8294755655109316E-2</v>
      </c>
      <c r="TB4" s="20">
        <f t="shared" si="2"/>
        <v>-5.3136215570775754E-2</v>
      </c>
      <c r="TC4" s="20">
        <f t="shared" si="2"/>
        <v>4.5385630445059447E-3</v>
      </c>
      <c r="TD4" s="20">
        <f t="shared" si="2"/>
        <v>-8.4327610516028492E-3</v>
      </c>
      <c r="TE4" s="20">
        <f t="shared" si="2"/>
        <v>7.6256119374632451E-3</v>
      </c>
    </row>
    <row r="5" spans="1:525" x14ac:dyDescent="0.2">
      <c r="A5" t="s">
        <v>111</v>
      </c>
      <c r="B5" t="s">
        <v>18</v>
      </c>
      <c r="C5" s="15"/>
      <c r="D5" s="15">
        <f>'Constituents data'!D5/'Constituents data'!C5-1</f>
        <v>-1.3243640950178714E-2</v>
      </c>
      <c r="E5" s="15">
        <f>'Constituents data'!E5/'Constituents data'!D5-1</f>
        <v>4.4951001278227487E-2</v>
      </c>
      <c r="F5" s="15">
        <f>'Constituents data'!F5/'Constituents data'!E5-1</f>
        <v>8.4607543323139689E-2</v>
      </c>
      <c r="G5" s="15">
        <f>'Constituents data'!G5/'Constituents data'!F5-1</f>
        <v>-1.7481203007518764E-2</v>
      </c>
      <c r="H5" s="15">
        <f>'Constituents data'!H5/'Constituents data'!G5-1</f>
        <v>3.2523436005356121E-3</v>
      </c>
      <c r="I5" s="15">
        <f>'Constituents data'!I5/'Constituents data'!H5-1</f>
        <v>1.6209000762776427E-2</v>
      </c>
      <c r="J5" s="15">
        <f>'Constituents data'!J5/'Constituents data'!I5-1</f>
        <v>2.4582473259523452E-2</v>
      </c>
      <c r="K5" s="15">
        <f>'Constituents data'!K5/'Constituents data'!J5-1</f>
        <v>2.8754578754578652E-2</v>
      </c>
      <c r="L5" s="15">
        <f>'Constituents data'!L5/'Constituents data'!K5-1</f>
        <v>-8.9015488695043388E-4</v>
      </c>
      <c r="M5" s="15">
        <f>'Constituents data'!M5/'Constituents data'!L5-1</f>
        <v>3.5637918745545782E-3</v>
      </c>
      <c r="N5" s="15">
        <f>'Constituents data'!N5/'Constituents data'!M5-1</f>
        <v>7.2798295454545414E-2</v>
      </c>
      <c r="O5" s="15">
        <f>'Constituents data'!O5/'Constituents data'!N5-1</f>
        <v>-1.8702416418404533E-2</v>
      </c>
      <c r="P5" s="15">
        <f>'Constituents data'!P5/'Constituents data'!O5-1</f>
        <v>1.8384213189408083E-2</v>
      </c>
      <c r="Q5" s="15">
        <f>'Constituents data'!Q5/'Constituents data'!P5-1</f>
        <v>2.2855250082808753E-2</v>
      </c>
      <c r="R5" s="15">
        <f>'Constituents data'!R5/'Constituents data'!Q5-1</f>
        <v>-4.7117875647668339E-2</v>
      </c>
      <c r="S5" s="15">
        <f>'Constituents data'!S5/'Constituents data'!R5-1</f>
        <v>-4.9277824978759543E-3</v>
      </c>
      <c r="T5" s="15">
        <f>'Constituents data'!T5/'Constituents data'!S5-1</f>
        <v>-2.0662568306010987E-2</v>
      </c>
      <c r="U5" s="15">
        <f>'Constituents data'!U5/'Constituents data'!T5-1</f>
        <v>1.2903225806451646E-2</v>
      </c>
      <c r="V5" s="15">
        <f>'Constituents data'!V5/'Constituents data'!U5-1</f>
        <v>-1.3427440179032524E-2</v>
      </c>
      <c r="W5" s="15">
        <f>'Constituents data'!W5/'Constituents data'!V5-1</f>
        <v>6.3514220903856167E-2</v>
      </c>
      <c r="X5" s="15">
        <f>'Constituents data'!X5/'Constituents data'!W5-1</f>
        <v>-1.0336341263330606E-2</v>
      </c>
      <c r="Y5" s="15">
        <f>'Constituents data'!Y5/'Constituents data'!X5-1</f>
        <v>-5.1392572944297665E-3</v>
      </c>
      <c r="Z5" s="15">
        <f>'Constituents data'!Z5/'Constituents data'!Y5-1</f>
        <v>-1.999666722212956E-2</v>
      </c>
      <c r="AA5" s="15">
        <f>'Constituents data'!AA5/'Constituents data'!Z5-1</f>
        <v>2.0404693079407732E-3</v>
      </c>
      <c r="AB5" s="15">
        <f>'Constituents data'!AB5/'Constituents data'!AA5-1</f>
        <v>4.2423213982691221E-2</v>
      </c>
      <c r="AC5" s="15">
        <f>'Constituents data'!AC5/'Constituents data'!AB5-1</f>
        <v>-6.1207878886537448E-2</v>
      </c>
      <c r="AD5" s="15">
        <f>'Constituents data'!AD5/'Constituents data'!AC5-1</f>
        <v>2.9131264088781084E-2</v>
      </c>
      <c r="AE5" s="15">
        <f>'Constituents data'!AE5/'Constituents data'!AD5-1</f>
        <v>4.7683235046335204E-2</v>
      </c>
      <c r="AF5" s="15">
        <f>'Constituents data'!AF5/'Constituents data'!AE5-1</f>
        <v>-1.2544226439369588E-2</v>
      </c>
      <c r="AG5" s="15">
        <f>'Constituents data'!AG5/'Constituents data'!AF5-1</f>
        <v>1.547231270358318E-2</v>
      </c>
      <c r="AH5" s="15">
        <f>'Constituents data'!AH5/'Constituents data'!AG5-1</f>
        <v>2.2774659182036805E-2</v>
      </c>
      <c r="AI5" s="15">
        <f>'Constituents data'!AI5/'Constituents data'!AH5-1</f>
        <v>-3.6067116198839622E-2</v>
      </c>
      <c r="AJ5" s="15">
        <f>'Constituents data'!AJ5/'Constituents data'!AI5-1</f>
        <v>-5.6124938994631446E-2</v>
      </c>
      <c r="AK5" s="15">
        <f>'Constituents data'!AK5/'Constituents data'!AJ5-1</f>
        <v>2.9644950017235328E-2</v>
      </c>
      <c r="AL5" s="15">
        <f>'Constituents data'!AL5/'Constituents data'!AK5-1</f>
        <v>-4.3187144291931823E-2</v>
      </c>
      <c r="AM5" s="15">
        <f>'Constituents data'!AM5/'Constituents data'!AL5-1</f>
        <v>-2.4492652204337606E-3</v>
      </c>
      <c r="AN5" s="15">
        <f>'Constituents data'!AN5/'Constituents data'!AM5-1</f>
        <v>4.822869168712729E-2</v>
      </c>
      <c r="AO5" s="15">
        <f>'Constituents data'!AO5/'Constituents data'!AN5-1</f>
        <v>-1.2882717082148276E-2</v>
      </c>
      <c r="AP5" s="15">
        <f>'Constituents data'!AP5/'Constituents data'!AO5-1</f>
        <v>2.3559322033898322E-2</v>
      </c>
      <c r="AQ5" s="15">
        <f>'Constituents data'!AQ5/'Constituents data'!AP5-1</f>
        <v>3.0799801291604645E-2</v>
      </c>
      <c r="AR5" s="15">
        <f>'Constituents data'!AR5/'Constituents data'!AQ5-1</f>
        <v>-3.3734939759035854E-3</v>
      </c>
      <c r="AS5" s="15">
        <f>'Constituents data'!AS5/'Constituents data'!AR5-1</f>
        <v>8.8168923275306454E-2</v>
      </c>
      <c r="AT5" s="15">
        <f>'Constituents data'!AT5/'Constituents data'!AS5-1</f>
        <v>1.0368834246778036E-2</v>
      </c>
      <c r="AU5" s="15">
        <f>'Constituents data'!AU5/'Constituents data'!AT5-1</f>
        <v>-3.430582026095863E-2</v>
      </c>
      <c r="AV5" s="15">
        <f>'Constituents data'!AV5/'Constituents data'!AU5-1</f>
        <v>-1.1993320176104549E-2</v>
      </c>
      <c r="AW5" s="15">
        <f>'Constituents data'!AW5/'Constituents data'!AV5-1</f>
        <v>1.7977873386601173E-2</v>
      </c>
      <c r="AX5" s="15">
        <f>'Constituents data'!AX5/'Constituents data'!AW5-1</f>
        <v>1.0264150943396277E-2</v>
      </c>
      <c r="AY5" s="15">
        <f>'Constituents data'!AY5/'Constituents data'!AX5-1</f>
        <v>-6.4246227401764111E-3</v>
      </c>
      <c r="AZ5" s="15">
        <f>'Constituents data'!AZ5/'Constituents data'!AY5-1</f>
        <v>-3.6541353383458763E-2</v>
      </c>
      <c r="BA5" s="15">
        <f>'Constituents data'!BA5/'Constituents data'!AZ5-1</f>
        <v>5.6188543780242295E-3</v>
      </c>
      <c r="BB5" s="15">
        <f>'Constituents data'!BB5/'Constituents data'!BA5-1</f>
        <v>-1.3192612137203352E-2</v>
      </c>
      <c r="BC5" s="15">
        <f>'Constituents data'!BC5/'Constituents data'!BB5-1</f>
        <v>-3.1456432840515358E-3</v>
      </c>
      <c r="BD5" s="15">
        <f>'Constituents data'!BD5/'Constituents data'!BC5-1</f>
        <v>-6.4531397917324096E-2</v>
      </c>
      <c r="BE5" s="15">
        <f>'Constituents data'!BE5/'Constituents data'!BD5-1</f>
        <v>-3.7274413897790515E-2</v>
      </c>
      <c r="BF5" s="15">
        <f>'Constituents data'!BF5/'Constituents data'!BE5-1</f>
        <v>3.5564120532585841E-2</v>
      </c>
      <c r="BG5" s="15">
        <f>'Constituents data'!BG5/'Constituents data'!BF5-1</f>
        <v>2.1316190153950254E-2</v>
      </c>
      <c r="BH5" s="15">
        <f>'Constituents data'!BH5/'Constituents data'!BG5-1</f>
        <v>-5.9135332118602002E-2</v>
      </c>
      <c r="BI5" s="15">
        <f>'Constituents data'!BI5/'Constituents data'!BH5-1</f>
        <v>-4.5422535211267601E-2</v>
      </c>
      <c r="BJ5" s="15">
        <f>'Constituents data'!BJ5/'Constituents data'!BI5-1</f>
        <v>4.223533751383246E-2</v>
      </c>
      <c r="BK5" s="15">
        <f>'Constituents data'!BK5/'Constituents data'!BJ5-1</f>
        <v>8.8479915059280767E-3</v>
      </c>
      <c r="BL5" s="15">
        <f>'Constituents data'!BL5/'Constituents data'!BK5-1</f>
        <v>4.1922469742150525E-2</v>
      </c>
      <c r="BM5" s="15">
        <f>'Constituents data'!BM5/'Constituents data'!BL5-1</f>
        <v>-3.0303030303030498E-3</v>
      </c>
      <c r="BN5" s="15">
        <f>'Constituents data'!BN5/'Constituents data'!BM5-1</f>
        <v>4.7281323877068626E-3</v>
      </c>
      <c r="BO5" s="15">
        <f>'Constituents data'!BO5/'Constituents data'!BN5-1</f>
        <v>-6.8907563025210061E-3</v>
      </c>
      <c r="BP5" s="15">
        <f>'Constituents data'!BP5/'Constituents data'!BO5-1</f>
        <v>-1.4892536808258638E-2</v>
      </c>
      <c r="BQ5" s="15">
        <f>'Constituents data'!BQ5/'Constituents data'!BP5-1</f>
        <v>-1.8381721353719294E-2</v>
      </c>
      <c r="BR5" s="15">
        <f>'Constituents data'!BR5/'Constituents data'!BQ5-1</f>
        <v>7.0003500175008782E-3</v>
      </c>
      <c r="BS5" s="15">
        <f>'Constituents data'!BS5/'Constituents data'!BR5-1</f>
        <v>2.5373653110879468E-2</v>
      </c>
      <c r="BT5" s="15">
        <f>'Constituents data'!BT5/'Constituents data'!BS5-1</f>
        <v>-4.9661016949152592E-2</v>
      </c>
      <c r="BU5" s="15">
        <f>'Constituents data'!BU5/'Constituents data'!BT5-1</f>
        <v>-1.8013197788478652E-2</v>
      </c>
      <c r="BV5" s="15">
        <f>'Constituents data'!BV5/'Constituents data'!BU5-1</f>
        <v>2.1612786051580013E-2</v>
      </c>
      <c r="BW5" s="15">
        <f>'Constituents data'!BW5/'Constituents data'!BV5-1</f>
        <v>2.4000000000000021E-2</v>
      </c>
      <c r="BX5" s="15">
        <f>'Constituents data'!BX5/'Constituents data'!BW5-1</f>
        <v>4.513888888888884E-2</v>
      </c>
      <c r="BY5" s="15">
        <f>'Constituents data'!BY5/'Constituents data'!BX5-1</f>
        <v>-6.6445182724252927E-3</v>
      </c>
      <c r="BZ5" s="15">
        <f>'Constituents data'!BZ5/'Constituents data'!BY5-1</f>
        <v>-3.31103678929765E-2</v>
      </c>
      <c r="CA5" s="15">
        <f>'Constituents data'!CA5/'Constituents data'!BZ5-1</f>
        <v>1.2279488066412991E-2</v>
      </c>
      <c r="CB5" s="15">
        <f>'Constituents data'!CB5/'Constituents data'!CA5-1</f>
        <v>-1.2472236459935115E-2</v>
      </c>
      <c r="CC5" s="15">
        <f>'Constituents data'!CC5/'Constituents data'!CB5-1</f>
        <v>3.7543252595155785E-2</v>
      </c>
      <c r="CD5" s="15">
        <f>'Constituents data'!CD5/'Constituents data'!CC5-1</f>
        <v>-6.3365015841253536E-3</v>
      </c>
      <c r="CE5" s="15">
        <f>'Constituents data'!CE5/'Constituents data'!CD5-1</f>
        <v>3.1213290820607531E-2</v>
      </c>
      <c r="CF5" s="15">
        <f>'Constituents data'!CF5/'Constituents data'!CE5-1</f>
        <v>6.5093572009764511E-3</v>
      </c>
      <c r="CG5" s="15">
        <f>'Constituents data'!CG5/'Constituents data'!CF5-1</f>
        <v>4.8504446240915655E-4</v>
      </c>
      <c r="CH5" s="15">
        <f>'Constituents data'!CH5/'Constituents data'!CG5-1</f>
        <v>3.6199095022624528E-2</v>
      </c>
      <c r="CI5" s="15">
        <f>'Constituents data'!CI5/'Constituents data'!CH5-1</f>
        <v>-4.0548970679975538E-3</v>
      </c>
      <c r="CJ5" s="15">
        <f>'Constituents data'!CJ5/'Constituents data'!CI5-1</f>
        <v>-1.7694957720012616E-2</v>
      </c>
      <c r="CK5" s="15">
        <f>'Constituents data'!CK5/'Constituents data'!CJ5-1</f>
        <v>1.4825442372070841E-2</v>
      </c>
      <c r="CL5" s="15">
        <f>'Constituents data'!CL5/'Constituents data'!CK5-1</f>
        <v>1.6965127238454336E-2</v>
      </c>
      <c r="CM5" s="15">
        <f>'Constituents data'!CM5/'Constituents data'!CL5-1</f>
        <v>-3.5526722273708788E-3</v>
      </c>
      <c r="CN5" s="15">
        <f>'Constituents data'!CN5/'Constituents data'!CM5-1</f>
        <v>-1.5811502092698881E-2</v>
      </c>
      <c r="CO5" s="15">
        <f>'Constituents data'!CO5/'Constituents data'!CN5-1</f>
        <v>3.8273743896676704E-2</v>
      </c>
      <c r="CP5" s="15">
        <f>'Constituents data'!CP5/'Constituents data'!CO5-1</f>
        <v>1.2135922330096527E-3</v>
      </c>
      <c r="CQ5" s="15">
        <f>'Constituents data'!CQ5/'Constituents data'!CP5-1</f>
        <v>-2.8636363636363682E-2</v>
      </c>
      <c r="CR5" s="15">
        <f>'Constituents data'!CR5/'Constituents data'!CQ5-1</f>
        <v>1.076275152082351E-2</v>
      </c>
      <c r="CS5" s="15">
        <f>'Constituents data'!CS5/'Constituents data'!CR5-1</f>
        <v>2.5462962962963021E-2</v>
      </c>
      <c r="CT5" s="15">
        <f>'Constituents data'!CT5/'Constituents data'!CS5-1</f>
        <v>-2.6787057938299497E-2</v>
      </c>
      <c r="CU5" s="15">
        <f>'Constituents data'!CU5/'Constituents data'!CT5-1</f>
        <v>-4.8708829441781343E-2</v>
      </c>
      <c r="CV5" s="15">
        <f>'Constituents data'!CV5/'Constituents data'!CU5-1</f>
        <v>-8.7776332899871523E-3</v>
      </c>
      <c r="CW5" s="15">
        <f>'Constituents data'!CW5/'Constituents data'!CV5-1</f>
        <v>3.2797638570023047E-2</v>
      </c>
      <c r="CX5" s="15">
        <f>'Constituents data'!CX5/'Constituents data'!CW5-1</f>
        <v>2.8739282311845082E-2</v>
      </c>
      <c r="CY5" s="15">
        <f>'Constituents data'!CY5/'Constituents data'!CX5-1</f>
        <v>-2.3306065750887561E-2</v>
      </c>
      <c r="CZ5" s="15">
        <f>'Constituents data'!CZ5/'Constituents data'!CY5-1</f>
        <v>2.1017699115044142E-2</v>
      </c>
      <c r="DA5" s="15">
        <f>'Constituents data'!DA5/'Constituents data'!CZ5-1</f>
        <v>4.488469277201812E-3</v>
      </c>
      <c r="DB5" s="15">
        <f>'Constituents data'!DB5/'Constituents data'!DA5-1</f>
        <v>-8.0123266563946194E-3</v>
      </c>
      <c r="DC5" s="15">
        <f>'Constituents data'!DC5/'Constituents data'!DB5-1</f>
        <v>7.4557315936627511E-3</v>
      </c>
      <c r="DD5" s="15">
        <f>'Constituents data'!DD5/'Constituents data'!DC5-1</f>
        <v>-2.3280912735121784E-2</v>
      </c>
      <c r="DE5" s="15">
        <f>'Constituents data'!DE5/'Constituents data'!DD5-1</f>
        <v>8.0505130228887278E-3</v>
      </c>
      <c r="DF5" s="15">
        <f>'Constituents data'!DF5/'Constituents data'!DE5-1</f>
        <v>-2.9126213592232997E-2</v>
      </c>
      <c r="DG5" s="15">
        <f>'Constituents data'!DG5/'Constituents data'!DF5-1</f>
        <v>-4.8387096774192839E-3</v>
      </c>
      <c r="DH5" s="15">
        <f>'Constituents data'!DH5/'Constituents data'!DG5-1</f>
        <v>-4.0518638573744381E-3</v>
      </c>
      <c r="DI5" s="15">
        <f>'Constituents data'!DI5/'Constituents data'!DH5-1</f>
        <v>1.3506916192026042E-2</v>
      </c>
      <c r="DJ5" s="15">
        <f>'Constituents data'!DJ5/'Constituents data'!DI5-1</f>
        <v>-3.8535645472062008E-3</v>
      </c>
      <c r="DK5" s="15">
        <f>'Constituents data'!DK5/'Constituents data'!DJ5-1</f>
        <v>-2.627337201805291E-2</v>
      </c>
      <c r="DL5" s="15">
        <f>'Constituents data'!DL5/'Constituents data'!DK5-1</f>
        <v>1.4070518126138021E-2</v>
      </c>
      <c r="DM5" s="15">
        <f>'Constituents data'!DM5/'Constituents data'!DL5-1</f>
        <v>2.6281423441070872E-2</v>
      </c>
      <c r="DN5" s="15">
        <f>'Constituents data'!DN5/'Constituents data'!DM5-1</f>
        <v>1.4951487195800972E-2</v>
      </c>
      <c r="DO5" s="15">
        <f>'Constituents data'!DO5/'Constituents data'!DN5-1</f>
        <v>1.3947657107036493E-2</v>
      </c>
      <c r="DP5" s="15">
        <f>'Constituents data'!DP5/'Constituents data'!DO5-1</f>
        <v>2.1329211746522247E-2</v>
      </c>
      <c r="DQ5" s="15">
        <f>'Constituents data'!DQ5/'Constituents data'!DP5-1</f>
        <v>2.6634382566586012E-2</v>
      </c>
      <c r="DR5" s="15">
        <f>'Constituents data'!DR5/'Constituents data'!DQ5-1</f>
        <v>1.1939858490566113E-2</v>
      </c>
      <c r="DS5" s="15">
        <f>'Constituents data'!DS5/'Constituents data'!DR5-1</f>
        <v>-3.9329934450110793E-3</v>
      </c>
      <c r="DT5" s="15">
        <f>'Constituents data'!DT5/'Constituents data'!DS5-1</f>
        <v>2.9833284586136433E-2</v>
      </c>
      <c r="DU5" s="15">
        <f>'Constituents data'!DU5/'Constituents data'!DT5-1</f>
        <v>3.1383129792672548E-2</v>
      </c>
      <c r="DV5" s="15">
        <f>'Constituents data'!DV5/'Constituents data'!DU5-1</f>
        <v>3.0290513561888055E-3</v>
      </c>
      <c r="DW5" s="15">
        <f>'Constituents data'!DW5/'Constituents data'!DV5-1</f>
        <v>-1.3452299245023891E-2</v>
      </c>
      <c r="DX5" s="15">
        <f>'Constituents data'!DX5/'Constituents data'!DW5-1</f>
        <v>9.3223876443579989E-3</v>
      </c>
      <c r="DY5" s="15">
        <f>'Constituents data'!DY5/'Constituents data'!DX5-1</f>
        <v>1.089054314860749E-2</v>
      </c>
      <c r="DZ5" s="15">
        <f>'Constituents data'!DZ5/'Constituents data'!DY5-1</f>
        <v>-7.091231419609878E-3</v>
      </c>
      <c r="EA5" s="15">
        <f>'Constituents data'!EA5/'Constituents data'!DZ5-1</f>
        <v>-3.2825161378931433E-2</v>
      </c>
      <c r="EB5" s="15">
        <f>'Constituents data'!EB5/'Constituents data'!EA5-1</f>
        <v>-9.9403578528827197E-3</v>
      </c>
      <c r="EC5" s="15">
        <f>'Constituents data'!EC5/'Constituents data'!EB5-1</f>
        <v>-3.5857716580608101E-2</v>
      </c>
      <c r="ED5" s="15">
        <f>'Constituents data'!ED5/'Constituents data'!EC5-1</f>
        <v>7.4382624218971571E-4</v>
      </c>
      <c r="EE5" s="15">
        <f>'Constituents data'!EE5/'Constituents data'!ED5-1</f>
        <v>1.6797978296417604E-2</v>
      </c>
      <c r="EF5" s="15">
        <f>'Constituents data'!EF5/'Constituents data'!EE5-1</f>
        <v>-1.6812865497076057E-2</v>
      </c>
      <c r="EG5" s="15">
        <f>'Constituents data'!EG5/'Constituents data'!EF5-1</f>
        <v>-3.7174721189591198E-3</v>
      </c>
      <c r="EH5" s="15">
        <f>'Constituents data'!EH5/'Constituents data'!EG5-1</f>
        <v>1.3731343283582165E-2</v>
      </c>
      <c r="EI5" s="15">
        <f>'Constituents data'!EI5/'Constituents data'!EH5-1</f>
        <v>-2.3262661955241404E-2</v>
      </c>
      <c r="EJ5" s="15">
        <f>'Constituents data'!EJ5/'Constituents data'!EI5-1</f>
        <v>8.2906240578835E-3</v>
      </c>
      <c r="EK5" s="15">
        <f>'Constituents data'!EK5/'Constituents data'!EJ5-1</f>
        <v>-1.0464942442817149E-3</v>
      </c>
      <c r="EL5" s="15">
        <f>'Constituents data'!EL5/'Constituents data'!EK5-1</f>
        <v>-4.6692607003890885E-2</v>
      </c>
      <c r="EM5" s="15">
        <f>'Constituents data'!EM5/'Constituents data'!EL5-1</f>
        <v>-2.9984301412872894E-2</v>
      </c>
      <c r="EN5" s="15">
        <f>'Constituents data'!EN5/'Constituents data'!EM5-1</f>
        <v>5.6643469817122538E-2</v>
      </c>
      <c r="EO5" s="15">
        <f>'Constituents data'!EO5/'Constituents data'!EN5-1</f>
        <v>-2.266809618624599E-2</v>
      </c>
      <c r="EP5" s="15">
        <f>'Constituents data'!EP5/'Constituents data'!EO5-1</f>
        <v>-6.2686099357467384E-4</v>
      </c>
      <c r="EQ5" s="15">
        <f>'Constituents data'!EQ5/'Constituents data'!EP5-1</f>
        <v>-2.9480947153834092E-2</v>
      </c>
      <c r="ER5" s="15">
        <f>'Constituents data'!ER5/'Constituents data'!EQ5-1</f>
        <v>7.5941185975116898E-3</v>
      </c>
      <c r="ES5" s="15">
        <f>'Constituents data'!ES5/'Constituents data'!ER5-1</f>
        <v>-6.0936497754972008E-3</v>
      </c>
      <c r="ET5" s="15">
        <f>'Constituents data'!ET5/'Constituents data'!ES5-1</f>
        <v>8.7124878993225519E-3</v>
      </c>
      <c r="EU5" s="15">
        <f>'Constituents data'!EU5/'Constituents data'!ET5-1</f>
        <v>-3.5188739603327912E-3</v>
      </c>
      <c r="EV5" s="15">
        <f>'Constituents data'!EV5/'Constituents data'!EU5-1</f>
        <v>-5.1203852327447841E-2</v>
      </c>
      <c r="EW5" s="15">
        <f>'Constituents data'!EW5/'Constituents data'!EV5-1</f>
        <v>-9.8122145153104467E-3</v>
      </c>
      <c r="EX5" s="15">
        <f>'Constituents data'!EX5/'Constituents data'!EW5-1</f>
        <v>7.1758072783187909E-3</v>
      </c>
      <c r="EY5" s="15">
        <f>'Constituents data'!EY5/'Constituents data'!EX5-1</f>
        <v>3.223070398642891E-3</v>
      </c>
      <c r="EZ5" s="15">
        <f>'Constituents data'!EZ5/'Constituents data'!EY5-1</f>
        <v>5.0896178559350691E-2</v>
      </c>
      <c r="FA5" s="15">
        <f>'Constituents data'!FA5/'Constituents data'!EZ5-1</f>
        <v>-3.6041834271922757E-2</v>
      </c>
      <c r="FB5" s="15">
        <f>'Constituents data'!FB5/'Constituents data'!FA5-1</f>
        <v>-1.135035887164082E-2</v>
      </c>
      <c r="FC5" s="15">
        <f>'Constituents data'!FC5/'Constituents data'!FB5-1</f>
        <v>-1.924700320783379E-2</v>
      </c>
      <c r="FD5" s="15">
        <f>'Constituents data'!FD5/'Constituents data'!FC5-1</f>
        <v>1.9108280254777066E-2</v>
      </c>
      <c r="FE5" s="15">
        <f>'Constituents data'!FE5/'Constituents data'!FD5-1</f>
        <v>-3.074324324324329E-2</v>
      </c>
      <c r="FF5" s="15">
        <f>'Constituents data'!FF5/'Constituents data'!FE5-1</f>
        <v>-4.5311955385152203E-3</v>
      </c>
      <c r="FG5" s="15">
        <f>'Constituents data'!FG5/'Constituents data'!FF5-1</f>
        <v>1.5756302521008569E-2</v>
      </c>
      <c r="FH5" s="15">
        <f>'Constituents data'!FH5/'Constituents data'!FG5-1</f>
        <v>-4.6880386073767766E-2</v>
      </c>
      <c r="FI5" s="15">
        <f>'Constituents data'!FI5/'Constituents data'!FH5-1</f>
        <v>-5.5696202531645533E-2</v>
      </c>
      <c r="FJ5" s="15">
        <f>'Constituents data'!FJ5/'Constituents data'!FI5-1</f>
        <v>2.7192646495595607E-2</v>
      </c>
      <c r="FK5" s="15">
        <f>'Constituents data'!FK5/'Constituents data'!FJ5-1</f>
        <v>-6.785980611483966E-2</v>
      </c>
      <c r="FL5" s="15">
        <f>'Constituents data'!FL5/'Constituents data'!FK5-1</f>
        <v>-4.0000000000000036E-2</v>
      </c>
      <c r="FM5" s="15">
        <f>'Constituents data'!FM5/'Constituents data'!FL5-1</f>
        <v>2.9166666666666785E-3</v>
      </c>
      <c r="FN5" s="15">
        <f>'Constituents data'!FN5/'Constituents data'!FM5-1</f>
        <v>7.4781886165351086E-2</v>
      </c>
      <c r="FO5" s="15">
        <f>'Constituents data'!FO5/'Constituents data'!FN5-1</f>
        <v>-3.0537301894085878E-2</v>
      </c>
      <c r="FP5" s="15">
        <f>'Constituents data'!FP5/'Constituents data'!FO5-1</f>
        <v>1.3955342902711276E-2</v>
      </c>
      <c r="FQ5" s="15">
        <f>'Constituents data'!FQ5/'Constituents data'!FP5-1</f>
        <v>2.3987416437278863E-2</v>
      </c>
      <c r="FR5" s="15">
        <f>'Constituents data'!FR5/'Constituents data'!FQ5-1</f>
        <v>-5.7219662058371701E-2</v>
      </c>
      <c r="FS5" s="15">
        <f>'Constituents data'!FS5/'Constituents data'!FR5-1</f>
        <v>-2.4439918533605276E-3</v>
      </c>
      <c r="FT5" s="16">
        <f>'Constituents data'!FT5/'Constituents data'!FS5-1</f>
        <v>3.552470396080043E-2</v>
      </c>
      <c r="FU5" s="17">
        <f t="shared" si="3"/>
        <v>7.9887847381862305E-4</v>
      </c>
      <c r="FV5">
        <v>3.1187245044278555E-2</v>
      </c>
      <c r="FW5">
        <v>3.1532605023712947E-2</v>
      </c>
      <c r="FX5">
        <v>3.1218801665644554E-2</v>
      </c>
      <c r="FY5">
        <v>3.2008866896167748E-2</v>
      </c>
      <c r="FZ5">
        <v>3.1658037565963679E-2</v>
      </c>
      <c r="GA5">
        <v>3.1327529738566E-2</v>
      </c>
      <c r="GB5">
        <v>3.139600443388145E-2</v>
      </c>
      <c r="GC5">
        <v>3.1746696419979709E-2</v>
      </c>
      <c r="GD5">
        <v>3.1649283378199985E-2</v>
      </c>
      <c r="GE5">
        <v>3.1422869887005038E-2</v>
      </c>
      <c r="GF5">
        <v>3.1158528605972634E-2</v>
      </c>
      <c r="GG5">
        <v>3.2876119160716727E-2</v>
      </c>
      <c r="GH5">
        <v>3.2683161305475848E-2</v>
      </c>
      <c r="GI5">
        <v>3.2918297617714344E-2</v>
      </c>
      <c r="GJ5">
        <v>3.2748806478544855E-2</v>
      </c>
      <c r="GK5">
        <v>3.2380944687231246E-2</v>
      </c>
      <c r="GL5">
        <v>3.1884520993721042E-2</v>
      </c>
      <c r="GM5">
        <v>3.216265198781415E-2</v>
      </c>
      <c r="GN5">
        <v>3.2235450564147117E-2</v>
      </c>
      <c r="GO5">
        <v>3.2498343074035319E-2</v>
      </c>
      <c r="GP5">
        <v>3.3517413119873642E-2</v>
      </c>
      <c r="GQ5">
        <v>3.4110460341835118E-2</v>
      </c>
      <c r="GR5">
        <v>3.4530047397390247E-2</v>
      </c>
      <c r="GS5">
        <v>3.3880475781846178E-2</v>
      </c>
      <c r="GT5">
        <v>3.4347025210638829E-2</v>
      </c>
      <c r="GU5">
        <v>3.4216410826041863E-2</v>
      </c>
      <c r="GV5">
        <v>3.3760439223502602E-2</v>
      </c>
      <c r="GW5">
        <v>3.3860408202030977E-2</v>
      </c>
      <c r="GX5">
        <v>3.4092022396370963E-2</v>
      </c>
      <c r="GY5">
        <v>3.4315005364741059E-2</v>
      </c>
      <c r="GZ5">
        <v>3.4821734712471984E-2</v>
      </c>
      <c r="HA5">
        <v>3.5204140133947216E-2</v>
      </c>
      <c r="HB5">
        <v>3.5351277747756281E-2</v>
      </c>
      <c r="HC5">
        <v>3.5876132886301773E-2</v>
      </c>
      <c r="HD5">
        <v>3.6427532405313566E-2</v>
      </c>
      <c r="HE5">
        <v>3.5953750174505077E-2</v>
      </c>
      <c r="HF5">
        <v>3.5736974654741016E-2</v>
      </c>
      <c r="HG5">
        <v>3.7618108020581777E-2</v>
      </c>
      <c r="HH5">
        <v>3.7647028825774378E-2</v>
      </c>
      <c r="HI5">
        <v>3.8853112249192578E-2</v>
      </c>
      <c r="HJ5">
        <v>3.8070489014237874E-2</v>
      </c>
      <c r="HK5">
        <v>3.7757553641251392E-2</v>
      </c>
      <c r="HL5">
        <v>3.9038376129573324E-2</v>
      </c>
      <c r="HM5">
        <v>3.9488438616485592E-2</v>
      </c>
      <c r="HN5">
        <v>3.7626869843907479E-2</v>
      </c>
      <c r="HO5">
        <v>3.8162851799921606E-2</v>
      </c>
      <c r="HP5">
        <v>3.7753585543794141E-2</v>
      </c>
      <c r="HQ5">
        <v>3.7718492051451585E-2</v>
      </c>
      <c r="HR5">
        <v>3.9200978848545842E-2</v>
      </c>
      <c r="HS5">
        <v>3.9236330853022444E-2</v>
      </c>
      <c r="HT5">
        <v>3.87408766374122E-2</v>
      </c>
      <c r="HU5">
        <v>3.7998052138712268E-2</v>
      </c>
      <c r="HV5">
        <v>3.8062143474753667E-2</v>
      </c>
      <c r="HW5">
        <v>3.813380406839155E-2</v>
      </c>
      <c r="HX5">
        <v>3.7676351584241194E-2</v>
      </c>
      <c r="HY5">
        <v>3.7940471408061859E-2</v>
      </c>
      <c r="HZ5">
        <v>3.8282304001009168E-2</v>
      </c>
      <c r="IA5">
        <v>3.8064485448617062E-2</v>
      </c>
      <c r="IB5">
        <v>3.7924251545072167E-2</v>
      </c>
      <c r="IC5">
        <v>3.7865187959877415E-2</v>
      </c>
      <c r="ID5">
        <v>3.7623580542024367E-2</v>
      </c>
      <c r="IE5">
        <v>3.788441374787261E-2</v>
      </c>
      <c r="IF5">
        <v>3.7406747723004036E-2</v>
      </c>
      <c r="IG5">
        <v>3.7657691712975984E-2</v>
      </c>
      <c r="IH5">
        <v>3.8190142498127119E-2</v>
      </c>
      <c r="II5">
        <v>3.7927858802446937E-2</v>
      </c>
      <c r="IJ5">
        <v>3.7757691400060356E-2</v>
      </c>
      <c r="IK5">
        <v>3.6385980979025893E-2</v>
      </c>
      <c r="IL5">
        <v>3.6370541280979975E-2</v>
      </c>
      <c r="IM5">
        <v>3.5794183073828846E-2</v>
      </c>
      <c r="IN5">
        <v>3.6112193867242327E-2</v>
      </c>
      <c r="IO5">
        <v>3.6542361171745939E-2</v>
      </c>
      <c r="IP5">
        <v>3.7393662844903218E-2</v>
      </c>
      <c r="IQ5">
        <v>3.760264401977062E-2</v>
      </c>
      <c r="IR5">
        <v>3.8226249772251933E-2</v>
      </c>
      <c r="IS5">
        <v>3.7964160477377377E-2</v>
      </c>
      <c r="IT5">
        <v>3.9237994338159284E-2</v>
      </c>
      <c r="IU5">
        <v>3.9560948032151301E-2</v>
      </c>
      <c r="IV5">
        <v>3.9407124982108153E-2</v>
      </c>
      <c r="IW5">
        <v>3.9744642196557073E-2</v>
      </c>
      <c r="IX5">
        <v>3.9499358988601768E-2</v>
      </c>
      <c r="IY5">
        <v>3.9554377780577778E-2</v>
      </c>
      <c r="IZ5">
        <v>3.9120615096469497E-2</v>
      </c>
      <c r="JA5">
        <v>4.0693179904084137E-2</v>
      </c>
      <c r="JB5">
        <v>3.9632728139091807E-2</v>
      </c>
      <c r="JC5">
        <v>3.9836317571013004E-2</v>
      </c>
      <c r="JD5">
        <v>3.9954099950255721E-2</v>
      </c>
      <c r="JE5">
        <v>3.9824208542993074E-2</v>
      </c>
      <c r="JF5">
        <v>4.0114458947906863E-2</v>
      </c>
      <c r="JG5">
        <v>4.0853505384756163E-2</v>
      </c>
      <c r="JH5">
        <v>4.1028194100908445E-2</v>
      </c>
      <c r="JI5">
        <v>4.1451774750838742E-2</v>
      </c>
      <c r="JJ5">
        <v>4.0380649655203285E-2</v>
      </c>
      <c r="JK5">
        <v>3.9578506210626183E-2</v>
      </c>
      <c r="JL5">
        <v>3.9944056731131307E-2</v>
      </c>
      <c r="JM5">
        <v>3.9048247156954458E-2</v>
      </c>
      <c r="JN5">
        <v>3.8732220736612887E-2</v>
      </c>
      <c r="JO5">
        <v>3.765289498209623E-2</v>
      </c>
      <c r="JP5">
        <v>3.8997858985997245E-2</v>
      </c>
      <c r="JQ5">
        <v>3.9640916633440861E-2</v>
      </c>
      <c r="JR5">
        <v>3.9205035239354119E-2</v>
      </c>
      <c r="JS5">
        <v>3.784888006748624E-2</v>
      </c>
      <c r="JT5">
        <v>3.7304517292717949E-2</v>
      </c>
      <c r="JU5">
        <v>3.6916123295938338E-2</v>
      </c>
      <c r="JV5">
        <v>3.6971351838868287E-2</v>
      </c>
      <c r="JW5">
        <v>3.5844254048329173E-2</v>
      </c>
      <c r="JX5">
        <v>3.6090326943190552E-2</v>
      </c>
      <c r="JY5">
        <v>3.5295983063504663E-2</v>
      </c>
      <c r="JZ5">
        <v>3.513481885209279E-2</v>
      </c>
      <c r="KA5">
        <v>3.5285429388717163E-2</v>
      </c>
      <c r="KB5">
        <v>3.5739959755963661E-2</v>
      </c>
      <c r="KC5">
        <v>3.5190016256840588E-2</v>
      </c>
      <c r="KD5">
        <v>3.428443779886918E-2</v>
      </c>
      <c r="KE5">
        <v>3.3841396233158696E-2</v>
      </c>
      <c r="KF5">
        <v>3.4632666362334162E-2</v>
      </c>
      <c r="KG5">
        <v>3.4756808187540691E-2</v>
      </c>
      <c r="KH5">
        <v>3.5329726027071177E-2</v>
      </c>
      <c r="KI5">
        <v>3.5507889702149291E-2</v>
      </c>
      <c r="KJ5">
        <v>3.6318231107126876E-2</v>
      </c>
      <c r="KK5">
        <v>3.7192651250612899E-2</v>
      </c>
      <c r="KL5">
        <v>3.7161311870620731E-2</v>
      </c>
      <c r="KM5">
        <v>3.7027112656044824E-2</v>
      </c>
      <c r="KN5">
        <v>3.70796234731572E-2</v>
      </c>
      <c r="KO5">
        <v>3.737830188657093E-2</v>
      </c>
      <c r="KP5">
        <v>3.7449272489646059E-2</v>
      </c>
      <c r="KQ5">
        <v>3.7860314593363226E-2</v>
      </c>
      <c r="KR5">
        <v>3.8139581788115995E-2</v>
      </c>
      <c r="KS5">
        <v>3.8007051158947577E-2</v>
      </c>
      <c r="KT5">
        <v>3.7159380622131644E-2</v>
      </c>
      <c r="KU5">
        <v>3.6818497461576609E-2</v>
      </c>
      <c r="KV5">
        <v>3.6607726003998531E-2</v>
      </c>
      <c r="KW5">
        <v>3.6465343793667677E-2</v>
      </c>
      <c r="KX5">
        <v>3.6394525574410828E-2</v>
      </c>
      <c r="KY5">
        <v>3.6507856734044816E-2</v>
      </c>
      <c r="KZ5">
        <v>3.6193149808683232E-2</v>
      </c>
      <c r="LA5">
        <v>3.6174976173823009E-2</v>
      </c>
      <c r="LB5">
        <v>3.6373468153597245E-2</v>
      </c>
      <c r="LC5">
        <v>3.6263087662734464E-2</v>
      </c>
      <c r="LD5">
        <v>3.630342066398045E-2</v>
      </c>
      <c r="LE5">
        <v>3.4557671333086827E-2</v>
      </c>
      <c r="LF5">
        <v>3.347944877935613E-2</v>
      </c>
      <c r="LG5">
        <v>3.470615095623969E-2</v>
      </c>
      <c r="LH5">
        <v>3.3749145609901332E-2</v>
      </c>
      <c r="LI5">
        <v>3.3221654823532877E-2</v>
      </c>
      <c r="LJ5">
        <v>3.2159846831991475E-2</v>
      </c>
      <c r="LK5">
        <v>3.22967991137059E-2</v>
      </c>
      <c r="LL5">
        <v>3.2118965220396152E-2</v>
      </c>
      <c r="LM5">
        <v>3.1991659232253791E-2</v>
      </c>
      <c r="LN5">
        <v>3.1547924106952591E-2</v>
      </c>
      <c r="LO5">
        <v>3.0779276911516985E-2</v>
      </c>
      <c r="LP5">
        <v>3.0874787615298795E-2</v>
      </c>
      <c r="LQ5">
        <v>3.0804106971771238E-2</v>
      </c>
      <c r="LR5">
        <v>3.1367146294641921E-2</v>
      </c>
      <c r="LS5">
        <v>3.2388265298720319E-2</v>
      </c>
      <c r="LT5">
        <v>3.1516998284128822E-2</v>
      </c>
      <c r="LU5">
        <v>3.1229743559022406E-2</v>
      </c>
      <c r="LV5">
        <v>3.1056905095980532E-2</v>
      </c>
      <c r="LW5">
        <v>3.0778296692540119E-2</v>
      </c>
      <c r="LX5">
        <v>2.9852715288921458E-2</v>
      </c>
      <c r="LY5">
        <v>2.9428980913063778E-2</v>
      </c>
      <c r="LZ5">
        <v>2.9915331820894075E-2</v>
      </c>
      <c r="MA5">
        <v>2.9505497688497077E-2</v>
      </c>
      <c r="MB5">
        <v>2.9518067149927458E-2</v>
      </c>
      <c r="MC5">
        <v>2.9435332987846511E-2</v>
      </c>
      <c r="MD5">
        <v>2.734349931380365E-2</v>
      </c>
      <c r="ME5">
        <v>2.7113715078275927E-2</v>
      </c>
      <c r="MF5">
        <v>2.6395985074653315E-2</v>
      </c>
      <c r="MG5">
        <v>2.8196607008620058E-2</v>
      </c>
      <c r="MH5">
        <v>2.8452186329858995E-2</v>
      </c>
      <c r="MI5">
        <v>2.8275184186522136E-2</v>
      </c>
      <c r="MJ5">
        <v>2.8529131606847433E-2</v>
      </c>
      <c r="MK5">
        <v>2.6632321728070497E-2</v>
      </c>
      <c r="ML5">
        <v>2.6225705435497893E-2</v>
      </c>
      <c r="MM5" s="4">
        <v>2.6955280050477572E-2</v>
      </c>
      <c r="MN5" s="17">
        <v>3.5289310242516872E-2</v>
      </c>
      <c r="MO5" s="20">
        <f t="shared" si="4"/>
        <v>-1.4042519423997337E-2</v>
      </c>
      <c r="MP5" s="20">
        <f t="shared" si="0"/>
        <v>4.4152122804408861E-2</v>
      </c>
      <c r="MQ5" s="20">
        <f t="shared" si="0"/>
        <v>8.3808664849321063E-2</v>
      </c>
      <c r="MR5" s="20">
        <f t="shared" si="0"/>
        <v>-1.8280081481337387E-2</v>
      </c>
      <c r="MS5" s="20">
        <f t="shared" si="0"/>
        <v>2.4534651267169891E-3</v>
      </c>
      <c r="MT5" s="20">
        <f t="shared" si="0"/>
        <v>1.5410122288957804E-2</v>
      </c>
      <c r="MU5" s="20">
        <f t="shared" si="0"/>
        <v>2.3783594785704829E-2</v>
      </c>
      <c r="MV5" s="20">
        <f t="shared" si="0"/>
        <v>2.795570028076003E-2</v>
      </c>
      <c r="MW5" s="20">
        <f t="shared" si="0"/>
        <v>-1.6890333607690569E-3</v>
      </c>
      <c r="MX5" s="20">
        <f t="shared" si="0"/>
        <v>2.7649134007359552E-3</v>
      </c>
      <c r="MY5" s="20">
        <f t="shared" si="0"/>
        <v>7.1999416980726788E-2</v>
      </c>
      <c r="MZ5" s="20">
        <f t="shared" si="0"/>
        <v>-1.9501294892223155E-2</v>
      </c>
      <c r="NA5" s="20">
        <f t="shared" si="0"/>
        <v>1.758533471558946E-2</v>
      </c>
      <c r="NB5" s="20">
        <f t="shared" si="0"/>
        <v>2.2056371608990131E-2</v>
      </c>
      <c r="NC5" s="20">
        <f t="shared" si="0"/>
        <v>-4.7916754121486965E-2</v>
      </c>
      <c r="ND5" s="20">
        <f t="shared" si="0"/>
        <v>-5.726660971694577E-3</v>
      </c>
      <c r="NE5" s="20">
        <f t="shared" si="0"/>
        <v>-2.1461446779829609E-2</v>
      </c>
      <c r="NF5" s="20">
        <f t="shared" si="0"/>
        <v>1.2104347332633023E-2</v>
      </c>
      <c r="NG5" s="20">
        <f t="shared" si="0"/>
        <v>-1.4226318652851146E-2</v>
      </c>
      <c r="NH5" s="20">
        <f t="shared" si="0"/>
        <v>6.2715342430037541E-2</v>
      </c>
      <c r="NI5" s="20">
        <f t="shared" si="0"/>
        <v>-1.1135219737149229E-2</v>
      </c>
      <c r="NJ5" s="20">
        <f t="shared" si="0"/>
        <v>-5.9381357682483892E-3</v>
      </c>
      <c r="NK5" s="20">
        <f t="shared" si="0"/>
        <v>-2.0795545695948183E-2</v>
      </c>
      <c r="NL5" s="20">
        <f t="shared" si="0"/>
        <v>1.2415908341221501E-3</v>
      </c>
      <c r="NM5" s="20">
        <f t="shared" si="0"/>
        <v>4.1624335508872595E-2</v>
      </c>
      <c r="NN5" s="20">
        <f t="shared" si="0"/>
        <v>-6.2006757360356074E-2</v>
      </c>
      <c r="NO5" s="20">
        <f t="shared" si="0"/>
        <v>2.8332385614962461E-2</v>
      </c>
      <c r="NP5" s="20">
        <f t="shared" si="0"/>
        <v>4.6884356572516578E-2</v>
      </c>
      <c r="NQ5" s="20">
        <f t="shared" si="0"/>
        <v>-1.3343104913188211E-2</v>
      </c>
      <c r="NR5" s="20">
        <f t="shared" si="0"/>
        <v>1.4673434229764557E-2</v>
      </c>
      <c r="NS5" s="20">
        <f t="shared" si="0"/>
        <v>2.1975780708218182E-2</v>
      </c>
      <c r="NT5" s="20">
        <f t="shared" si="0"/>
        <v>-3.6865994672658248E-2</v>
      </c>
      <c r="NU5" s="20">
        <f t="shared" si="0"/>
        <v>-5.6923817468450072E-2</v>
      </c>
      <c r="NV5" s="20">
        <f t="shared" si="0"/>
        <v>2.8846071543416705E-2</v>
      </c>
      <c r="NW5" s="20">
        <f t="shared" si="0"/>
        <v>-4.3986022765750449E-2</v>
      </c>
      <c r="NX5" s="20">
        <f t="shared" si="0"/>
        <v>-3.2481436942523837E-3</v>
      </c>
      <c r="NY5" s="20">
        <f t="shared" si="0"/>
        <v>4.7429813213308664E-2</v>
      </c>
      <c r="NZ5" s="20">
        <f t="shared" si="0"/>
        <v>-1.3681595555966899E-2</v>
      </c>
      <c r="OA5" s="20">
        <f t="shared" si="0"/>
        <v>2.27604435600797E-2</v>
      </c>
      <c r="OB5" s="20">
        <f t="shared" si="0"/>
        <v>3.0000922817786022E-2</v>
      </c>
      <c r="OC5" s="20">
        <f t="shared" si="0"/>
        <v>-4.172372449722208E-3</v>
      </c>
      <c r="OD5" s="20">
        <f t="shared" si="0"/>
        <v>8.7370044801487828E-2</v>
      </c>
      <c r="OE5" s="20">
        <f t="shared" si="0"/>
        <v>9.5699557729594133E-3</v>
      </c>
      <c r="OF5" s="20">
        <f t="shared" si="0"/>
        <v>-3.5104698734777257E-2</v>
      </c>
      <c r="OG5" s="20">
        <f t="shared" si="0"/>
        <v>-1.2792198649923172E-2</v>
      </c>
      <c r="OH5" s="20">
        <f t="shared" si="0"/>
        <v>1.717899491278255E-2</v>
      </c>
      <c r="OI5" s="20">
        <f t="shared" si="0"/>
        <v>9.4652724695776548E-3</v>
      </c>
      <c r="OJ5" s="20">
        <f t="shared" si="0"/>
        <v>-7.2235012139950337E-3</v>
      </c>
      <c r="OK5" s="20">
        <f t="shared" si="0"/>
        <v>-3.7340231857277389E-2</v>
      </c>
      <c r="OL5" s="20">
        <f t="shared" si="0"/>
        <v>4.8199759042056069E-3</v>
      </c>
      <c r="OM5" s="20">
        <f t="shared" si="0"/>
        <v>-1.3991490611021975E-2</v>
      </c>
      <c r="ON5" s="20">
        <f t="shared" si="0"/>
        <v>-3.9445217578701584E-3</v>
      </c>
      <c r="OO5" s="20">
        <f t="shared" si="0"/>
        <v>-6.5330276391142722E-2</v>
      </c>
      <c r="OP5" s="20">
        <f t="shared" si="0"/>
        <v>-3.8073292371609141E-2</v>
      </c>
      <c r="OQ5" s="20">
        <f t="shared" si="0"/>
        <v>3.4765242058767215E-2</v>
      </c>
      <c r="OR5" s="20">
        <f t="shared" si="0"/>
        <v>2.0517311680131631E-2</v>
      </c>
      <c r="OS5" s="20">
        <f t="shared" si="0"/>
        <v>-5.9934210592420628E-2</v>
      </c>
      <c r="OT5" s="20">
        <f t="shared" si="0"/>
        <v>-4.6221413685086227E-2</v>
      </c>
      <c r="OU5" s="20">
        <f t="shared" si="0"/>
        <v>4.1436459040013834E-2</v>
      </c>
      <c r="OV5" s="20">
        <f t="shared" si="0"/>
        <v>8.0491130321094541E-3</v>
      </c>
      <c r="OW5" s="20">
        <f t="shared" si="0"/>
        <v>4.1123591268331899E-2</v>
      </c>
      <c r="OX5" s="20">
        <f t="shared" si="0"/>
        <v>-3.8291815041216729E-3</v>
      </c>
      <c r="OY5" s="20">
        <f t="shared" si="0"/>
        <v>3.92925391388824E-3</v>
      </c>
      <c r="OZ5" s="20">
        <f t="shared" si="0"/>
        <v>-7.6896347763396287E-3</v>
      </c>
      <c r="PA5" s="20">
        <f t="shared" ref="PA5:PA51" si="5">BP5-$FU5</f>
        <v>-1.5691415282077261E-2</v>
      </c>
      <c r="PB5" s="20">
        <f t="shared" si="1"/>
        <v>-1.9180599827537916E-2</v>
      </c>
      <c r="PC5" s="20">
        <f t="shared" si="1"/>
        <v>6.2014715436822555E-3</v>
      </c>
      <c r="PD5" s="20">
        <f t="shared" si="1"/>
        <v>2.4574774637060846E-2</v>
      </c>
      <c r="PE5" s="20">
        <f t="shared" si="1"/>
        <v>-5.0459895422971218E-2</v>
      </c>
      <c r="PF5" s="20">
        <f t="shared" si="1"/>
        <v>-1.8812076262297275E-2</v>
      </c>
      <c r="PG5" s="20">
        <f t="shared" si="1"/>
        <v>2.081390757776139E-2</v>
      </c>
      <c r="PH5" s="20">
        <f t="shared" si="1"/>
        <v>2.3201121526181399E-2</v>
      </c>
      <c r="PI5" s="20">
        <f t="shared" si="1"/>
        <v>4.4340010415070213E-2</v>
      </c>
      <c r="PJ5" s="20">
        <f t="shared" si="1"/>
        <v>-7.4433967462439153E-3</v>
      </c>
      <c r="PK5" s="20">
        <f t="shared" si="1"/>
        <v>-3.3909246366795126E-2</v>
      </c>
      <c r="PL5" s="20">
        <f t="shared" si="1"/>
        <v>1.1480609592594369E-2</v>
      </c>
      <c r="PM5" s="20">
        <f t="shared" si="1"/>
        <v>-1.3271114933753738E-2</v>
      </c>
      <c r="PN5" s="20">
        <f t="shared" si="1"/>
        <v>3.6744374121337159E-2</v>
      </c>
      <c r="PO5" s="20">
        <f t="shared" si="1"/>
        <v>-7.1353800579439762E-3</v>
      </c>
      <c r="PP5" s="20">
        <f t="shared" si="1"/>
        <v>3.0414412346788908E-2</v>
      </c>
      <c r="PQ5" s="20">
        <f t="shared" si="1"/>
        <v>5.7104787271578285E-3</v>
      </c>
      <c r="PR5" s="20">
        <f t="shared" si="1"/>
        <v>-3.138340114094665E-4</v>
      </c>
      <c r="PS5" s="20">
        <f t="shared" si="1"/>
        <v>3.5400216548805902E-2</v>
      </c>
      <c r="PT5" s="20">
        <f t="shared" si="1"/>
        <v>-4.8537755418161764E-3</v>
      </c>
      <c r="PU5" s="20">
        <f t="shared" si="1"/>
        <v>-1.8493836193831239E-2</v>
      </c>
      <c r="PV5" s="20">
        <f t="shared" si="1"/>
        <v>1.4026563898252218E-2</v>
      </c>
      <c r="PW5" s="20">
        <f t="shared" si="1"/>
        <v>1.6166248764635714E-2</v>
      </c>
      <c r="PX5" s="20">
        <f t="shared" si="1"/>
        <v>-4.3515507011895015E-3</v>
      </c>
      <c r="PY5" s="20">
        <f t="shared" si="1"/>
        <v>-1.6610380566517504E-2</v>
      </c>
      <c r="PZ5" s="20">
        <f t="shared" si="1"/>
        <v>3.7474865422858078E-2</v>
      </c>
      <c r="QA5" s="20">
        <f t="shared" si="1"/>
        <v>4.1471375919102963E-4</v>
      </c>
      <c r="QB5" s="20">
        <f t="shared" si="1"/>
        <v>-2.9435242110182305E-2</v>
      </c>
      <c r="QC5" s="20">
        <f t="shared" si="1"/>
        <v>9.9638730470048877E-3</v>
      </c>
      <c r="QD5" s="20">
        <f t="shared" si="1"/>
        <v>2.4664084489144398E-2</v>
      </c>
      <c r="QE5" s="20">
        <f t="shared" si="1"/>
        <v>-2.7585936412118119E-2</v>
      </c>
      <c r="QF5" s="20">
        <f t="shared" si="1"/>
        <v>-4.9507707915599969E-2</v>
      </c>
      <c r="QG5" s="20">
        <f t="shared" si="1"/>
        <v>-9.5765117638057749E-3</v>
      </c>
      <c r="QH5" s="20">
        <f t="shared" si="1"/>
        <v>3.1998760096204421E-2</v>
      </c>
      <c r="QI5" s="20">
        <f t="shared" si="1"/>
        <v>2.794040383802646E-2</v>
      </c>
      <c r="QJ5" s="20">
        <f t="shared" si="1"/>
        <v>-2.4104944224706184E-2</v>
      </c>
      <c r="QK5" s="20">
        <f t="shared" si="1"/>
        <v>2.0218820641225519E-2</v>
      </c>
      <c r="QL5" s="20">
        <f t="shared" si="1"/>
        <v>3.6895908033831889E-3</v>
      </c>
      <c r="QM5" s="20">
        <f t="shared" si="1"/>
        <v>-8.811205130213242E-3</v>
      </c>
      <c r="QN5" s="20">
        <f t="shared" si="1"/>
        <v>6.6568531198441284E-3</v>
      </c>
      <c r="QO5" s="20">
        <f t="shared" si="1"/>
        <v>-2.4079791208940406E-2</v>
      </c>
      <c r="QP5" s="20">
        <f t="shared" si="1"/>
        <v>7.2516345490701052E-3</v>
      </c>
      <c r="QQ5" s="20">
        <f t="shared" si="1"/>
        <v>-2.9925092066051619E-2</v>
      </c>
      <c r="QR5" s="20">
        <f t="shared" si="1"/>
        <v>-5.6375881512379065E-3</v>
      </c>
      <c r="QS5" s="20">
        <f t="shared" si="1"/>
        <v>-4.8507423311930607E-3</v>
      </c>
      <c r="QT5" s="20">
        <f t="shared" si="1"/>
        <v>1.2708037718207419E-2</v>
      </c>
      <c r="QU5" s="20">
        <f t="shared" si="1"/>
        <v>-4.6524430210248234E-3</v>
      </c>
      <c r="QV5" s="20">
        <f t="shared" si="1"/>
        <v>-2.7072250491871532E-2</v>
      </c>
      <c r="QW5" s="20">
        <f t="shared" si="1"/>
        <v>1.3271639652319398E-2</v>
      </c>
      <c r="QX5" s="20">
        <f t="shared" si="1"/>
        <v>2.548254496725225E-2</v>
      </c>
      <c r="QY5" s="20">
        <f t="shared" si="1"/>
        <v>1.4152608721982349E-2</v>
      </c>
      <c r="QZ5" s="20">
        <f t="shared" si="1"/>
        <v>1.314877863321787E-2</v>
      </c>
      <c r="RA5" s="20">
        <f t="shared" si="1"/>
        <v>2.0530333272703625E-2</v>
      </c>
      <c r="RB5" s="20">
        <f t="shared" si="1"/>
        <v>2.583550409276739E-2</v>
      </c>
      <c r="RC5" s="20">
        <f t="shared" si="1"/>
        <v>1.1140980016747491E-2</v>
      </c>
      <c r="RD5" s="20">
        <f t="shared" si="1"/>
        <v>-4.7318719188297019E-3</v>
      </c>
      <c r="RE5" s="20">
        <f t="shared" si="1"/>
        <v>2.903440611231781E-2</v>
      </c>
      <c r="RF5" s="20">
        <f t="shared" si="1"/>
        <v>3.0584251318853926E-2</v>
      </c>
      <c r="RG5" s="20">
        <f t="shared" si="1"/>
        <v>2.2301728823701824E-3</v>
      </c>
      <c r="RH5" s="20">
        <f t="shared" si="1"/>
        <v>-1.4251177718842514E-2</v>
      </c>
      <c r="RI5" s="20">
        <f t="shared" si="1"/>
        <v>8.5235091705393763E-3</v>
      </c>
      <c r="RJ5" s="20">
        <f t="shared" si="1"/>
        <v>1.0091664674788867E-2</v>
      </c>
      <c r="RK5" s="20">
        <f t="shared" si="1"/>
        <v>-7.8901098934285006E-3</v>
      </c>
      <c r="RL5" s="20">
        <f t="shared" si="1"/>
        <v>-3.3624039852750059E-2</v>
      </c>
      <c r="RM5" s="20">
        <f t="shared" ref="RM5:RM51" si="6">EB5-$FU5</f>
        <v>-1.0739236326701342E-2</v>
      </c>
      <c r="RN5" s="20">
        <f t="shared" si="2"/>
        <v>-3.6656595054426727E-2</v>
      </c>
      <c r="RO5" s="20">
        <f t="shared" si="2"/>
        <v>-5.5052231628907339E-5</v>
      </c>
      <c r="RP5" s="20">
        <f t="shared" si="2"/>
        <v>1.5999099822598981E-2</v>
      </c>
      <c r="RQ5" s="20">
        <f t="shared" si="2"/>
        <v>-1.761174397089468E-2</v>
      </c>
      <c r="RR5" s="20">
        <f t="shared" si="2"/>
        <v>-4.5163505927777424E-3</v>
      </c>
      <c r="RS5" s="20">
        <f t="shared" si="2"/>
        <v>1.2932464809763542E-2</v>
      </c>
      <c r="RT5" s="20">
        <f t="shared" si="2"/>
        <v>-2.4061540429060026E-2</v>
      </c>
      <c r="RU5" s="20">
        <f t="shared" si="2"/>
        <v>7.4917455840648774E-3</v>
      </c>
      <c r="RV5" s="20">
        <f t="shared" si="2"/>
        <v>-1.8453727181003379E-3</v>
      </c>
      <c r="RW5" s="20">
        <f t="shared" si="2"/>
        <v>-4.7491485477709511E-2</v>
      </c>
      <c r="RX5" s="20">
        <f t="shared" si="2"/>
        <v>-3.0783179886691516E-2</v>
      </c>
      <c r="RY5" s="20">
        <f t="shared" si="2"/>
        <v>5.5844591343303912E-2</v>
      </c>
      <c r="RZ5" s="20">
        <f t="shared" si="2"/>
        <v>-2.3466974660064612E-2</v>
      </c>
      <c r="SA5" s="20">
        <f t="shared" si="2"/>
        <v>-1.4257394673932969E-3</v>
      </c>
      <c r="SB5" s="20">
        <f t="shared" si="2"/>
        <v>-3.0279825627652714E-2</v>
      </c>
      <c r="SC5" s="20">
        <f t="shared" si="2"/>
        <v>6.7952401236930672E-3</v>
      </c>
      <c r="SD5" s="20">
        <f t="shared" si="2"/>
        <v>-6.8925282493158234E-3</v>
      </c>
      <c r="SE5" s="20">
        <f t="shared" si="2"/>
        <v>7.9136094255039292E-3</v>
      </c>
      <c r="SF5" s="20">
        <f t="shared" si="2"/>
        <v>-4.3177524341514138E-3</v>
      </c>
      <c r="SG5" s="20">
        <f t="shared" si="2"/>
        <v>-5.2002730801266467E-2</v>
      </c>
      <c r="SH5" s="20">
        <f t="shared" si="2"/>
        <v>-1.0611092989129069E-2</v>
      </c>
      <c r="SI5" s="20">
        <f t="shared" si="2"/>
        <v>6.3769288045001683E-3</v>
      </c>
      <c r="SJ5" s="20">
        <f t="shared" si="2"/>
        <v>2.424191924824268E-3</v>
      </c>
      <c r="SK5" s="20">
        <f t="shared" si="2"/>
        <v>5.0097300085532065E-2</v>
      </c>
      <c r="SL5" s="20">
        <f t="shared" si="2"/>
        <v>-3.6840712745741383E-2</v>
      </c>
      <c r="SM5" s="20">
        <f t="shared" si="2"/>
        <v>-1.2149237345459443E-2</v>
      </c>
      <c r="SN5" s="20">
        <f t="shared" si="2"/>
        <v>-2.0045881681652413E-2</v>
      </c>
      <c r="SO5" s="20">
        <f t="shared" si="2"/>
        <v>1.8309401780958443E-2</v>
      </c>
      <c r="SP5" s="20">
        <f t="shared" si="2"/>
        <v>-3.1542121717061916E-2</v>
      </c>
      <c r="SQ5" s="20">
        <f t="shared" si="2"/>
        <v>-5.3300740123338429E-3</v>
      </c>
      <c r="SR5" s="20">
        <f t="shared" si="2"/>
        <v>1.4957424047189947E-2</v>
      </c>
      <c r="SS5" s="20">
        <f t="shared" si="2"/>
        <v>-4.7679264547586392E-2</v>
      </c>
      <c r="ST5" s="20">
        <f t="shared" si="2"/>
        <v>-5.6495081005464159E-2</v>
      </c>
      <c r="SU5" s="20">
        <f t="shared" si="2"/>
        <v>2.6393768021776984E-2</v>
      </c>
      <c r="SV5" s="20">
        <f t="shared" si="2"/>
        <v>-6.8658684588658286E-2</v>
      </c>
      <c r="SW5" s="20">
        <f t="shared" si="2"/>
        <v>-4.0798878473818662E-2</v>
      </c>
      <c r="SX5" s="20">
        <f t="shared" si="2"/>
        <v>2.1177881928480555E-3</v>
      </c>
      <c r="SY5" s="20">
        <f t="shared" si="2"/>
        <v>7.398300769153246E-2</v>
      </c>
      <c r="SZ5" s="20">
        <f t="shared" si="2"/>
        <v>-3.1336180367904504E-2</v>
      </c>
      <c r="TA5" s="20">
        <f t="shared" si="2"/>
        <v>1.3156464428892654E-2</v>
      </c>
      <c r="TB5" s="20">
        <f t="shared" si="2"/>
        <v>2.3188537963460241E-2</v>
      </c>
      <c r="TC5" s="20">
        <f t="shared" si="2"/>
        <v>-5.8018540532190327E-2</v>
      </c>
      <c r="TD5" s="20">
        <f t="shared" si="2"/>
        <v>-3.2428703271791507E-3</v>
      </c>
      <c r="TE5" s="20">
        <f t="shared" si="2"/>
        <v>3.4725825486981804E-2</v>
      </c>
    </row>
    <row r="6" spans="1:525" x14ac:dyDescent="0.2">
      <c r="A6" t="s">
        <v>114</v>
      </c>
      <c r="B6" t="s">
        <v>18</v>
      </c>
      <c r="C6" s="15"/>
      <c r="D6" s="15">
        <f>'Constituents data'!D6/'Constituents data'!C6-1</f>
        <v>-2.4073366450133693E-2</v>
      </c>
      <c r="E6" s="15">
        <f>'Constituents data'!E6/'Constituents data'!D6-1</f>
        <v>5.0900548159749315E-2</v>
      </c>
      <c r="F6" s="15">
        <f>'Constituents data'!F6/'Constituents data'!E6-1</f>
        <v>5.7004470938897267E-2</v>
      </c>
      <c r="G6" s="15">
        <f>'Constituents data'!G6/'Constituents data'!F6-1</f>
        <v>1.1632005639760301E-2</v>
      </c>
      <c r="H6" s="15">
        <f>'Constituents data'!H6/'Constituents data'!G6-1</f>
        <v>6.4808362369338068E-2</v>
      </c>
      <c r="I6" s="15">
        <f>'Constituents data'!I6/'Constituents data'!H6-1</f>
        <v>3.7303664921465973E-2</v>
      </c>
      <c r="J6" s="15">
        <f>'Constituents data'!J6/'Constituents data'!I6-1</f>
        <v>1.577287066246047E-2</v>
      </c>
      <c r="K6" s="15">
        <f>'Constituents data'!K6/'Constituents data'!J6-1</f>
        <v>1.801242236024847E-2</v>
      </c>
      <c r="L6" s="15">
        <f>'Constituents data'!L6/'Constituents data'!K6-1</f>
        <v>3.0506406345332415E-2</v>
      </c>
      <c r="M6" s="15">
        <f>'Constituents data'!M6/'Constituents data'!L6-1</f>
        <v>1.3913558318531694E-2</v>
      </c>
      <c r="N6" s="15">
        <f>'Constituents data'!N6/'Constituents data'!M6-1</f>
        <v>-1.1678832116788329E-2</v>
      </c>
      <c r="O6" s="15">
        <f>'Constituents data'!O6/'Constituents data'!N6-1</f>
        <v>-4.1358936484490405E-2</v>
      </c>
      <c r="P6" s="15">
        <f>'Constituents data'!P6/'Constituents data'!O6-1</f>
        <v>8.0123266563945084E-3</v>
      </c>
      <c r="Q6" s="15">
        <f>'Constituents data'!Q6/'Constituents data'!P6-1</f>
        <v>5.4111892387648908E-2</v>
      </c>
      <c r="R6" s="15">
        <f>'Constituents data'!R6/'Constituents data'!Q6-1</f>
        <v>-4.031322505800472E-2</v>
      </c>
      <c r="S6" s="15">
        <f>'Constituents data'!S6/'Constituents data'!R6-1</f>
        <v>-2.6594137201571333E-2</v>
      </c>
      <c r="T6" s="15">
        <f>'Constituents data'!T6/'Constituents data'!S6-1</f>
        <v>-2.7631170443961572E-2</v>
      </c>
      <c r="U6" s="15">
        <f>'Constituents data'!U6/'Constituents data'!T6-1</f>
        <v>2.6819923371647514E-2</v>
      </c>
      <c r="V6" s="15">
        <f>'Constituents data'!V6/'Constituents data'!U6-1</f>
        <v>-1.2748756218905588E-2</v>
      </c>
      <c r="W6" s="15">
        <f>'Constituents data'!W6/'Constituents data'!V6-1</f>
        <v>4.818897637795283E-2</v>
      </c>
      <c r="X6" s="15">
        <f>'Constituents data'!X6/'Constituents data'!W6-1</f>
        <v>-2.5540865384615419E-2</v>
      </c>
      <c r="Y6" s="15">
        <f>'Constituents data'!Y6/'Constituents data'!X6-1</f>
        <v>-1.140918902250998E-2</v>
      </c>
      <c r="Z6" s="15">
        <f>'Constituents data'!Z6/'Constituents data'!Y6-1</f>
        <v>1.2788521522145935E-2</v>
      </c>
      <c r="AA6" s="15">
        <f>'Constituents data'!AA6/'Constituents data'!Z6-1</f>
        <v>-1.4782876501385878E-2</v>
      </c>
      <c r="AB6" s="15">
        <f>'Constituents data'!AB6/'Constituents data'!AA6-1</f>
        <v>7.0334479524851501E-2</v>
      </c>
      <c r="AC6" s="15">
        <f>'Constituents data'!AC6/'Constituents data'!AB6-1</f>
        <v>-7.9147196261682096E-2</v>
      </c>
      <c r="AD6" s="15">
        <f>'Constituents data'!AD6/'Constituents data'!AC6-1</f>
        <v>6.9774817633998509E-3</v>
      </c>
      <c r="AE6" s="15">
        <f>'Constituents data'!AE6/'Constituents data'!AD6-1</f>
        <v>5.1653543307086602E-2</v>
      </c>
      <c r="AF6" s="15">
        <f>'Constituents data'!AF6/'Constituents data'!AE6-1</f>
        <v>-5.3908355795146967E-3</v>
      </c>
      <c r="AG6" s="15">
        <f>'Constituents data'!AG6/'Constituents data'!AF6-1</f>
        <v>2.8003613369466995E-2</v>
      </c>
      <c r="AH6" s="15">
        <f>'Constituents data'!AH6/'Constituents data'!AG6-1</f>
        <v>1.6110134739308668E-2</v>
      </c>
      <c r="AI6" s="15">
        <f>'Constituents data'!AI6/'Constituents data'!AH6-1</f>
        <v>-7.9850100893629206E-2</v>
      </c>
      <c r="AJ6" s="15">
        <f>'Constituents data'!AJ6/'Constituents data'!AI6-1</f>
        <v>-8.7092731829573999E-2</v>
      </c>
      <c r="AK6" s="15">
        <f>'Constituents data'!AK6/'Constituents data'!AJ6-1</f>
        <v>3.6032944406314327E-2</v>
      </c>
      <c r="AL6" s="15">
        <f>'Constituents data'!AL6/'Constituents data'!AK6-1</f>
        <v>-3.3123550844650573E-2</v>
      </c>
      <c r="AM6" s="15">
        <f>'Constituents data'!AM6/'Constituents data'!AL6-1</f>
        <v>1.5073655361425242E-2</v>
      </c>
      <c r="AN6" s="15">
        <f>'Constituents data'!AN6/'Constituents data'!AM6-1</f>
        <v>1.6874789065136619E-2</v>
      </c>
      <c r="AO6" s="15">
        <f>'Constituents data'!AO6/'Constituents data'!AN6-1</f>
        <v>3.3189512114171205E-3</v>
      </c>
      <c r="AP6" s="15">
        <f>'Constituents data'!AP6/'Constituents data'!AO6-1</f>
        <v>-1.2901091630830419E-2</v>
      </c>
      <c r="AQ6" s="15">
        <f>'Constituents data'!AQ6/'Constituents data'!AP6-1</f>
        <v>0.11092493297587147</v>
      </c>
      <c r="AR6" s="15">
        <f>'Constituents data'!AR6/'Constituents data'!AQ6-1</f>
        <v>-4.2835595776772206E-2</v>
      </c>
      <c r="AS6" s="15">
        <f>'Constituents data'!AS6/'Constituents data'!AR6-1</f>
        <v>7.5638197289631171E-2</v>
      </c>
      <c r="AT6" s="15">
        <f>'Constituents data'!AT6/'Constituents data'!AS6-1</f>
        <v>-6.1529446234984686E-3</v>
      </c>
      <c r="AU6" s="15">
        <f>'Constituents data'!AU6/'Constituents data'!AT6-1</f>
        <v>-5.0117924528301216E-3</v>
      </c>
      <c r="AV6" s="15">
        <f>'Constituents data'!AV6/'Constituents data'!AU6-1</f>
        <v>-3.7629629629629568E-2</v>
      </c>
      <c r="AW6" s="15">
        <f>'Constituents data'!AW6/'Constituents data'!AV6-1</f>
        <v>-9.2364532019706402E-4</v>
      </c>
      <c r="AX6" s="15">
        <f>'Constituents data'!AX6/'Constituents data'!AW6-1</f>
        <v>-3.8828967642527079E-2</v>
      </c>
      <c r="AY6" s="15">
        <f>'Constituents data'!AY6/'Constituents data'!AX6-1</f>
        <v>-2.3725553061878735E-2</v>
      </c>
      <c r="AZ6" s="15">
        <f>'Constituents data'!AZ6/'Constituents data'!AY6-1</f>
        <v>-4.7947454844006643E-2</v>
      </c>
      <c r="BA6" s="15">
        <f>'Constituents data'!BA6/'Constituents data'!AZ6-1</f>
        <v>3.4494653328742686E-4</v>
      </c>
      <c r="BB6" s="15">
        <f>'Constituents data'!BB6/'Constituents data'!BA6-1</f>
        <v>7.2413793103449642E-3</v>
      </c>
      <c r="BC6" s="15">
        <f>'Constituents data'!BC6/'Constituents data'!BB6-1</f>
        <v>-7.8740157480314821E-3</v>
      </c>
      <c r="BD6" s="15">
        <f>'Constituents data'!BD6/'Constituents data'!BC6-1</f>
        <v>-6.5907522429261678E-2</v>
      </c>
      <c r="BE6" s="15">
        <f>'Constituents data'!BE6/'Constituents data'!BD6-1</f>
        <v>1.5145917990395441E-2</v>
      </c>
      <c r="BF6" s="15">
        <f>'Constituents data'!BF6/'Constituents data'!BE6-1</f>
        <v>4.1848617176128089E-2</v>
      </c>
      <c r="BG6" s="15">
        <f>'Constituents data'!BG6/'Constituents data'!BF6-1</f>
        <v>3.5277680754453256E-2</v>
      </c>
      <c r="BH6" s="15">
        <f>'Constituents data'!BH6/'Constituents data'!BG6-1</f>
        <v>3.0364372469635637E-2</v>
      </c>
      <c r="BI6" s="15">
        <f>'Constituents data'!BI6/'Constituents data'!BH6-1</f>
        <v>-4.3876882776686221E-2</v>
      </c>
      <c r="BJ6" s="15">
        <f>'Constituents data'!BJ6/'Constituents data'!BI6-1</f>
        <v>5.821917808219168E-2</v>
      </c>
      <c r="BK6" s="15">
        <f>'Constituents data'!BK6/'Constituents data'!BJ6-1</f>
        <v>-8.4142394822007693E-3</v>
      </c>
      <c r="BL6" s="15">
        <f>'Constituents data'!BL6/'Constituents data'!BK6-1</f>
        <v>9.7911227154057201E-4</v>
      </c>
      <c r="BM6" s="15">
        <f>'Constituents data'!BM6/'Constituents data'!BL6-1</f>
        <v>2.6736224323443025E-2</v>
      </c>
      <c r="BN6" s="15">
        <f>'Constituents data'!BN6/'Constituents data'!BM6-1</f>
        <v>-3.2391235312797639E-2</v>
      </c>
      <c r="BO6" s="15">
        <f>'Constituents data'!BO6/'Constituents data'!BN6-1</f>
        <v>-3.3803741384968888E-2</v>
      </c>
      <c r="BP6" s="15">
        <f>'Constituents data'!BP6/'Constituents data'!BO6-1</f>
        <v>1.0869565217391353E-2</v>
      </c>
      <c r="BQ6" s="15">
        <f>'Constituents data'!BQ6/'Constituents data'!BP6-1</f>
        <v>-2.1169354838709742E-2</v>
      </c>
      <c r="BR6" s="15">
        <f>'Constituents data'!BR6/'Constituents data'!BQ6-1</f>
        <v>4.6343975283213101E-2</v>
      </c>
      <c r="BS6" s="15">
        <f>'Constituents data'!BS6/'Constituents data'!BR6-1</f>
        <v>-1.7388451443569597E-2</v>
      </c>
      <c r="BT6" s="15">
        <f>'Constituents data'!BT6/'Constituents data'!BS6-1</f>
        <v>-3.1051752921535947E-2</v>
      </c>
      <c r="BU6" s="15">
        <f>'Constituents data'!BU6/'Constituents data'!BT6-1</f>
        <v>-9.6485182632667366E-3</v>
      </c>
      <c r="BV6" s="15">
        <f>'Constituents data'!BV6/'Constituents data'!BU6-1</f>
        <v>1.1482254697286143E-2</v>
      </c>
      <c r="BW6" s="15">
        <f>'Constituents data'!BW6/'Constituents data'!BV6-1</f>
        <v>-7.911936704506406E-3</v>
      </c>
      <c r="BX6" s="15">
        <f>'Constituents data'!BX6/'Constituents data'!BW6-1</f>
        <v>5.8945908460472651E-3</v>
      </c>
      <c r="BY6" s="15">
        <f>'Constituents data'!BY6/'Constituents data'!BX6-1</f>
        <v>1.3788348845225062E-3</v>
      </c>
      <c r="BZ6" s="15">
        <f>'Constituents data'!BZ6/'Constituents data'!BY6-1</f>
        <v>-1.7555938037865815E-2</v>
      </c>
      <c r="CA6" s="15">
        <f>'Constituents data'!CA6/'Constituents data'!BZ6-1</f>
        <v>-3.6440084092501657E-2</v>
      </c>
      <c r="CB6" s="15">
        <f>'Constituents data'!CB6/'Constituents data'!CA6-1</f>
        <v>-1.7090909090909046E-2</v>
      </c>
      <c r="CC6" s="15">
        <f>'Constituents data'!CC6/'Constituents data'!CB6-1</f>
        <v>7.3991860895301631E-3</v>
      </c>
      <c r="CD6" s="15">
        <f>'Constituents data'!CD6/'Constituents data'!CC6-1</f>
        <v>-1.2853470437018011E-2</v>
      </c>
      <c r="CE6" s="15">
        <f>'Constituents data'!CE6/'Constituents data'!CD6-1</f>
        <v>4.1666666666666519E-2</v>
      </c>
      <c r="CF6" s="15">
        <f>'Constituents data'!CF6/'Constituents data'!CE6-1</f>
        <v>1.6428571428571459E-2</v>
      </c>
      <c r="CG6" s="15">
        <f>'Constituents data'!CG6/'Constituents data'!CF6-1</f>
        <v>7.8004216444132135E-2</v>
      </c>
      <c r="CH6" s="15">
        <f>'Constituents data'!CH6/'Constituents data'!CG6-1</f>
        <v>0</v>
      </c>
      <c r="CI6" s="15">
        <f>'Constituents data'!CI6/'Constituents data'!CH6-1</f>
        <v>3.3898305084745672E-2</v>
      </c>
      <c r="CJ6" s="15">
        <f>'Constituents data'!CJ6/'Constituents data'!CI6-1</f>
        <v>-9.7730138713744141E-3</v>
      </c>
      <c r="CK6" s="15">
        <f>'Constituents data'!CK6/'Constituents data'!CJ6-1</f>
        <v>-7.3225087551735957E-3</v>
      </c>
      <c r="CL6" s="15">
        <f>'Constituents data'!CL6/'Constituents data'!CK6-1</f>
        <v>1.9243104554200752E-3</v>
      </c>
      <c r="CM6" s="15">
        <f>'Constituents data'!CM6/'Constituents data'!CL6-1</f>
        <v>-2.5608194622279146E-2</v>
      </c>
      <c r="CN6" s="15">
        <f>'Constituents data'!CN6/'Constituents data'!CM6-1</f>
        <v>-3.6465177398160242E-2</v>
      </c>
      <c r="CO6" s="15">
        <f>'Constituents data'!CO6/'Constituents data'!CN6-1</f>
        <v>4.8414592567337156E-2</v>
      </c>
      <c r="CP6" s="15">
        <f>'Constituents data'!CP6/'Constituents data'!CO6-1</f>
        <v>-1.2682926829268193E-2</v>
      </c>
      <c r="CQ6" s="15">
        <f>'Constituents data'!CQ6/'Constituents data'!CP6-1</f>
        <v>2.3715415019762709E-2</v>
      </c>
      <c r="CR6" s="15">
        <f>'Constituents data'!CR6/'Constituents data'!CQ6-1</f>
        <v>7.3359073359073435E-2</v>
      </c>
      <c r="CS6" s="15">
        <f>'Constituents data'!CS6/'Constituents data'!CR6-1</f>
        <v>2.0983213429255354E-3</v>
      </c>
      <c r="CT6" s="15">
        <f>'Constituents data'!CT6/'Constituents data'!CS6-1</f>
        <v>4.7861202512711198E-3</v>
      </c>
      <c r="CU6" s="15">
        <f>'Constituents data'!CU6/'Constituents data'!CT6-1</f>
        <v>-3.7213456385829069E-2</v>
      </c>
      <c r="CV6" s="15">
        <f>'Constituents data'!CV6/'Constituents data'!CU6-1</f>
        <v>1.8552875695734272E-3</v>
      </c>
      <c r="CW6" s="15">
        <f>'Constituents data'!CW6/'Constituents data'!CV6-1</f>
        <v>2.0061728395061706E-2</v>
      </c>
      <c r="CX6" s="15">
        <f>'Constituents data'!CX6/'Constituents data'!CW6-1</f>
        <v>2.2692889561270801E-2</v>
      </c>
      <c r="CY6" s="15">
        <f>'Constituents data'!CY6/'Constituents data'!CX6-1</f>
        <v>8.8757396449712367E-4</v>
      </c>
      <c r="CZ6" s="15">
        <f>'Constituents data'!CZ6/'Constituents data'!CY6-1</f>
        <v>4.1087791900679793E-2</v>
      </c>
      <c r="DA6" s="15">
        <f>'Constituents data'!DA6/'Constituents data'!CZ6-1</f>
        <v>1.7603634298693827E-2</v>
      </c>
      <c r="DB6" s="15">
        <f>'Constituents data'!DB6/'Constituents data'!DA6-1</f>
        <v>5.5803571428580945E-4</v>
      </c>
      <c r="DC6" s="15">
        <f>'Constituents data'!DC6/'Constituents data'!DB6-1</f>
        <v>1.1712214166201829E-2</v>
      </c>
      <c r="DD6" s="15">
        <f>'Constituents data'!DD6/'Constituents data'!DC6-1</f>
        <v>-1.1852260198456532E-2</v>
      </c>
      <c r="DE6" s="15">
        <f>'Constituents data'!DE6/'Constituents data'!DD6-1</f>
        <v>5.4114365411436438E-2</v>
      </c>
      <c r="DF6" s="15">
        <f>'Constituents data'!DF6/'Constituents data'!DE6-1</f>
        <v>1.0584810796506972E-2</v>
      </c>
      <c r="DG6" s="15">
        <f>'Constituents data'!DG6/'Constituents data'!DF6-1</f>
        <v>-2.1471589421314441E-2</v>
      </c>
      <c r="DH6" s="15">
        <f>'Constituents data'!DH6/'Constituents data'!DG6-1</f>
        <v>1.1238961734011177E-2</v>
      </c>
      <c r="DI6" s="15">
        <f>'Constituents data'!DI6/'Constituents data'!DH6-1</f>
        <v>-2.0375760783275965E-2</v>
      </c>
      <c r="DJ6" s="15">
        <f>'Constituents data'!DJ6/'Constituents data'!DI6-1</f>
        <v>9.4543490005403186E-3</v>
      </c>
      <c r="DK6" s="15">
        <f>'Constituents data'!DK6/'Constituents data'!DJ6-1</f>
        <v>2.0604763179020491E-2</v>
      </c>
      <c r="DL6" s="15">
        <f>'Constituents data'!DL6/'Constituents data'!DK6-1</f>
        <v>1.9140010487677106E-2</v>
      </c>
      <c r="DM6" s="15">
        <f>'Constituents data'!DM6/'Constituents data'!DL6-1</f>
        <v>1.0547980447646044E-2</v>
      </c>
      <c r="DN6" s="15">
        <f>'Constituents data'!DN6/'Constituents data'!DM6-1</f>
        <v>2.5967413441955189E-2</v>
      </c>
      <c r="DO6" s="15">
        <f>'Constituents data'!DO6/'Constituents data'!DN6-1</f>
        <v>-1.9851116625310139E-3</v>
      </c>
      <c r="DP6" s="15">
        <f>'Constituents data'!DP6/'Constituents data'!DO6-1</f>
        <v>2.3620089507707664E-2</v>
      </c>
      <c r="DQ6" s="15">
        <f>'Constituents data'!DQ6/'Constituents data'!DP6-1</f>
        <v>1.6516881224192481E-2</v>
      </c>
      <c r="DR6" s="15">
        <f>'Constituents data'!DR6/'Constituents data'!DQ6-1</f>
        <v>-3.1063321385902398E-3</v>
      </c>
      <c r="DS6" s="15">
        <f>'Constituents data'!DS6/'Constituents data'!DR6-1</f>
        <v>-8.149568552253017E-3</v>
      </c>
      <c r="DT6" s="15">
        <f>'Constituents data'!DT6/'Constituents data'!DS6-1</f>
        <v>9.4731754470758878E-2</v>
      </c>
      <c r="DU6" s="15">
        <f>'Constituents data'!DU6/'Constituents data'!DT6-1</f>
        <v>5.1214128035319995E-2</v>
      </c>
      <c r="DV6" s="15">
        <f>'Constituents data'!DV6/'Constituents data'!DU6-1</f>
        <v>-2.7719445611087745E-2</v>
      </c>
      <c r="DW6" s="15">
        <f>'Constituents data'!DW6/'Constituents data'!DV6-1</f>
        <v>-1.0367170626349953E-2</v>
      </c>
      <c r="DX6" s="15">
        <f>'Constituents data'!DX6/'Constituents data'!DW6-1</f>
        <v>-7.4203404626800307E-3</v>
      </c>
      <c r="DY6" s="15">
        <f>'Constituents data'!DY6/'Constituents data'!DX6-1</f>
        <v>1.7810026385224109E-2</v>
      </c>
      <c r="DZ6" s="15">
        <f>'Constituents data'!DZ6/'Constituents data'!DY6-1</f>
        <v>-1.5338085979693217E-2</v>
      </c>
      <c r="EA6" s="15">
        <f>'Constituents data'!EA6/'Constituents data'!DZ6-1</f>
        <v>1.2286090390521975E-2</v>
      </c>
      <c r="EB6" s="15">
        <f>'Constituents data'!EB6/'Constituents data'!EA6-1</f>
        <v>4.1179020372779096E-3</v>
      </c>
      <c r="EC6" s="15">
        <f>'Constituents data'!EC6/'Constituents data'!EB6-1</f>
        <v>-5.7630045327001889E-2</v>
      </c>
      <c r="ED6" s="15">
        <f>'Constituents data'!ED6/'Constituents data'!EC6-1</f>
        <v>-8.7036188731104414E-3</v>
      </c>
      <c r="EE6" s="15">
        <f>'Constituents data'!EE6/'Constituents data'!ED6-1</f>
        <v>1.5480591497227358E-2</v>
      </c>
      <c r="EF6" s="15">
        <f>'Constituents data'!EF6/'Constituents data'!EE6-1</f>
        <v>-2.2753128555176305E-3</v>
      </c>
      <c r="EG6" s="15">
        <f>'Constituents data'!EG6/'Constituents data'!EF6-1</f>
        <v>-2.7822120866590638E-2</v>
      </c>
      <c r="EH6" s="15">
        <f>'Constituents data'!EH6/'Constituents data'!EG6-1</f>
        <v>4.1050903119868698E-2</v>
      </c>
      <c r="EI6" s="15">
        <f>'Constituents data'!EI6/'Constituents data'!EH6-1</f>
        <v>-3.3573681838666158E-2</v>
      </c>
      <c r="EJ6" s="15">
        <f>'Constituents data'!EJ6/'Constituents data'!EI6-1</f>
        <v>1.5155047796689303E-2</v>
      </c>
      <c r="EK6" s="15">
        <f>'Constituents data'!EK6/'Constituents data'!EJ6-1</f>
        <v>-3.215434083601254E-3</v>
      </c>
      <c r="EL6" s="15">
        <f>'Constituents data'!EL6/'Constituents data'!EK6-1</f>
        <v>2.188940092165903E-2</v>
      </c>
      <c r="EM6" s="15">
        <f>'Constituents data'!EM6/'Constituents data'!EL6-1</f>
        <v>-8.117249154453221E-3</v>
      </c>
      <c r="EN6" s="15">
        <f>'Constituents data'!EN6/'Constituents data'!EM6-1</f>
        <v>4.5692202773357726E-2</v>
      </c>
      <c r="EO6" s="15">
        <f>'Constituents data'!EO6/'Constituents data'!EN6-1</f>
        <v>1.7391304347826875E-3</v>
      </c>
      <c r="EP6" s="15">
        <f>'Constituents data'!EP6/'Constituents data'!EO6-1</f>
        <v>1.3237847222222099E-2</v>
      </c>
      <c r="EQ6" s="15">
        <f>'Constituents data'!EQ6/'Constituents data'!EP6-1</f>
        <v>-1.3064896123366809E-2</v>
      </c>
      <c r="ER6" s="15">
        <f>'Constituents data'!ER6/'Constituents data'!EQ6-1</f>
        <v>4.9479166666666741E-2</v>
      </c>
      <c r="ES6" s="15">
        <f>'Constituents data'!ES6/'Constituents data'!ER6-1</f>
        <v>-1.7162944582299389E-2</v>
      </c>
      <c r="ET6" s="15">
        <f>'Constituents data'!ET6/'Constituents data'!ES6-1</f>
        <v>6.8588260046286376E-2</v>
      </c>
      <c r="EU6" s="15">
        <f>'Constituents data'!EU6/'Constituents data'!ET6-1</f>
        <v>1.6538688718251482E-2</v>
      </c>
      <c r="EV6" s="15">
        <f>'Constituents data'!EV6/'Constituents data'!EU6-1</f>
        <v>-3.7381367422041345E-2</v>
      </c>
      <c r="EW6" s="15">
        <f>'Constituents data'!EW6/'Constituents data'!EV6-1</f>
        <v>-7.64587525150906E-3</v>
      </c>
      <c r="EX6" s="15">
        <f>'Constituents data'!EX6/'Constituents data'!EW6-1</f>
        <v>1.2165450121654597E-2</v>
      </c>
      <c r="EY6" s="15">
        <f>'Constituents data'!EY6/'Constituents data'!EX6-1</f>
        <v>-2.5240384615384581E-2</v>
      </c>
      <c r="EZ6" s="15">
        <f>'Constituents data'!EZ6/'Constituents data'!EY6-1</f>
        <v>1.6851623510069746E-2</v>
      </c>
      <c r="FA6" s="15">
        <f>'Constituents data'!FA6/'Constituents data'!EZ6-1</f>
        <v>-9.094583670169798E-3</v>
      </c>
      <c r="FB6" s="15">
        <f>'Constituents data'!FB6/'Constituents data'!FA6-1</f>
        <v>1.7744238221496955E-2</v>
      </c>
      <c r="FC6" s="15">
        <f>'Constituents data'!FC6/'Constituents data'!FB6-1</f>
        <v>-1.6432865731462853E-2</v>
      </c>
      <c r="FD6" s="15">
        <f>'Constituents data'!FD6/'Constituents data'!FC6-1</f>
        <v>1.6707416462917735E-2</v>
      </c>
      <c r="FE6" s="15">
        <f>'Constituents data'!FE6/'Constituents data'!FD6-1</f>
        <v>-2.9458917835671339E-2</v>
      </c>
      <c r="FF6" s="15">
        <f>'Constituents data'!FF6/'Constituents data'!FE6-1</f>
        <v>-4.9556060293207693E-3</v>
      </c>
      <c r="FG6" s="15">
        <f>'Constituents data'!FG6/'Constituents data'!FF6-1</f>
        <v>4.5445113094003009E-2</v>
      </c>
      <c r="FH6" s="15">
        <f>'Constituents data'!FH6/'Constituents data'!FG6-1</f>
        <v>-1.5879317189360864E-2</v>
      </c>
      <c r="FI6" s="15">
        <f>'Constituents data'!FI6/'Constituents data'!FH6-1</f>
        <v>-5.2440500201694218E-2</v>
      </c>
      <c r="FJ6" s="15">
        <f>'Constituents data'!FJ6/'Constituents data'!FI6-1</f>
        <v>5.7896977437207342E-2</v>
      </c>
      <c r="FK6" s="15">
        <f>'Constituents data'!FK6/'Constituents data'!FJ6-1</f>
        <v>-7.0422535211267512E-3</v>
      </c>
      <c r="FL6" s="15">
        <f>'Constituents data'!FL6/'Constituents data'!FK6-1</f>
        <v>-3.2421479229989836E-2</v>
      </c>
      <c r="FM6" s="15">
        <f>'Constituents data'!FM6/'Constituents data'!FL6-1</f>
        <v>3.0157068062827141E-2</v>
      </c>
      <c r="FN6" s="15">
        <f>'Constituents data'!FN6/'Constituents data'!FM6-1</f>
        <v>6.3020939215288063E-3</v>
      </c>
      <c r="FO6" s="15">
        <f>'Constituents data'!FO6/'Constituents data'!FN6-1</f>
        <v>-1.8585858585858595E-2</v>
      </c>
      <c r="FP6" s="15">
        <f>'Constituents data'!FP6/'Constituents data'!FO6-1</f>
        <v>3.0053519967064624E-2</v>
      </c>
      <c r="FQ6" s="15">
        <f>'Constituents data'!FQ6/'Constituents data'!FP6-1</f>
        <v>4.9560351718625162E-2</v>
      </c>
      <c r="FR6" s="15">
        <f>'Constituents data'!FR6/'Constituents data'!FQ6-1</f>
        <v>7.3305407463823302E-2</v>
      </c>
      <c r="FS6" s="15">
        <f>'Constituents data'!FS6/'Constituents data'!FR6-1</f>
        <v>-9.2247649458933045E-3</v>
      </c>
      <c r="FT6" s="16">
        <f>'Constituents data'!FT6/'Constituents data'!FS6-1</f>
        <v>1.8442256042972227E-2</v>
      </c>
      <c r="FU6" s="17">
        <f t="shared" si="3"/>
        <v>5.0412775691690056E-3</v>
      </c>
      <c r="FV6">
        <v>2.7948625019691413E-2</v>
      </c>
      <c r="FW6">
        <v>2.7947986293632824E-2</v>
      </c>
      <c r="FX6">
        <v>2.7827397482876468E-2</v>
      </c>
      <c r="FY6">
        <v>2.7806550719986171E-2</v>
      </c>
      <c r="FZ6">
        <v>2.8316691059347331E-2</v>
      </c>
      <c r="GA6">
        <v>2.9740340306653863E-2</v>
      </c>
      <c r="GB6">
        <v>3.0425908580617469E-2</v>
      </c>
      <c r="GC6">
        <v>3.0501233312961732E-2</v>
      </c>
      <c r="GD6">
        <v>3.009012823513911E-2</v>
      </c>
      <c r="GE6">
        <v>3.0813672494079378E-2</v>
      </c>
      <c r="GF6">
        <v>3.0871206054222299E-2</v>
      </c>
      <c r="GG6">
        <v>3.0008011939318509E-2</v>
      </c>
      <c r="GH6">
        <v>2.9143119300058206E-2</v>
      </c>
      <c r="GI6">
        <v>2.9053839215824464E-2</v>
      </c>
      <c r="GJ6">
        <v>2.9787508045277203E-2</v>
      </c>
      <c r="GK6">
        <v>2.9666216287429215E-2</v>
      </c>
      <c r="GL6">
        <v>2.8575372314133898E-2</v>
      </c>
      <c r="GM6">
        <v>2.8619531929164426E-2</v>
      </c>
      <c r="GN6">
        <v>2.9078416472547546E-2</v>
      </c>
      <c r="GO6">
        <v>2.9340465908112935E-2</v>
      </c>
      <c r="GP6">
        <v>2.9824458388482487E-2</v>
      </c>
      <c r="GQ6">
        <v>2.9885853414903116E-2</v>
      </c>
      <c r="GR6">
        <v>3.0064819644992975E-2</v>
      </c>
      <c r="GS6">
        <v>3.0486119445874645E-2</v>
      </c>
      <c r="GT6">
        <v>3.0387044722383905E-2</v>
      </c>
      <c r="GU6">
        <v>3.1082019572641513E-2</v>
      </c>
      <c r="GV6">
        <v>3.0081787890378884E-2</v>
      </c>
      <c r="GW6">
        <v>2.9521385293292485E-2</v>
      </c>
      <c r="GX6">
        <v>2.983595913198132E-2</v>
      </c>
      <c r="GY6">
        <v>3.0248658075335434E-2</v>
      </c>
      <c r="GZ6">
        <v>3.1074131459143662E-2</v>
      </c>
      <c r="HA6">
        <v>3.1215344876000382E-2</v>
      </c>
      <c r="HB6">
        <v>2.9922046865596557E-2</v>
      </c>
      <c r="HC6">
        <v>2.9370000946647497E-2</v>
      </c>
      <c r="HD6">
        <v>3.0006418461502146E-2</v>
      </c>
      <c r="HE6">
        <v>2.9927647838038529E-2</v>
      </c>
      <c r="HF6">
        <v>3.0272662822018577E-2</v>
      </c>
      <c r="HG6">
        <v>3.0913005141098616E-2</v>
      </c>
      <c r="HH6">
        <v>3.1444539806429625E-2</v>
      </c>
      <c r="HI6">
        <v>3.1295940186860521E-2</v>
      </c>
      <c r="HJ6">
        <v>3.3049271299984286E-2</v>
      </c>
      <c r="HK6">
        <v>3.1479758133258207E-2</v>
      </c>
      <c r="HL6">
        <v>3.217282378654842E-2</v>
      </c>
      <c r="HM6">
        <v>3.2011572753823547E-2</v>
      </c>
      <c r="HN6">
        <v>3.1431535710208701E-2</v>
      </c>
      <c r="HO6">
        <v>3.1052079755381965E-2</v>
      </c>
      <c r="HP6">
        <v>3.014868805554698E-2</v>
      </c>
      <c r="HQ6">
        <v>2.8656969886790947E-2</v>
      </c>
      <c r="HR6">
        <v>2.9267686954808199E-2</v>
      </c>
      <c r="HS6">
        <v>2.8947277029003994E-2</v>
      </c>
      <c r="HT6">
        <v>2.8431851910296936E-2</v>
      </c>
      <c r="HU6">
        <v>2.8464149107360823E-2</v>
      </c>
      <c r="HV6">
        <v>2.8376918071789194E-2</v>
      </c>
      <c r="HW6">
        <v>2.8388521476406959E-2</v>
      </c>
      <c r="HX6">
        <v>2.9514831109064277E-2</v>
      </c>
      <c r="HY6">
        <v>2.9902108216426065E-2</v>
      </c>
      <c r="HZ6">
        <v>3.058396504670927E-2</v>
      </c>
      <c r="IA6">
        <v>3.329225213781882E-2</v>
      </c>
      <c r="IB6">
        <v>3.3223307922585481E-2</v>
      </c>
      <c r="IC6">
        <v>3.3680288562824519E-2</v>
      </c>
      <c r="ID6">
        <v>3.2892763201075037E-2</v>
      </c>
      <c r="IE6">
        <v>3.1819285010958487E-2</v>
      </c>
      <c r="IF6">
        <v>3.2359013232768151E-2</v>
      </c>
      <c r="IG6">
        <v>3.1372580731039795E-2</v>
      </c>
      <c r="IH6">
        <v>3.0953955638315184E-2</v>
      </c>
      <c r="II6">
        <v>3.1545303810904993E-2</v>
      </c>
      <c r="IJ6">
        <v>3.131712312677222E-2</v>
      </c>
      <c r="IK6">
        <v>3.1358506598302839E-2</v>
      </c>
      <c r="IL6">
        <v>3.0037982376393966E-2</v>
      </c>
      <c r="IM6">
        <v>3.014084930478322E-2</v>
      </c>
      <c r="IN6">
        <v>3.0670379426521274E-2</v>
      </c>
      <c r="IO6">
        <v>3.0727967119184959E-2</v>
      </c>
      <c r="IP6">
        <v>3.0463899875119237E-2</v>
      </c>
      <c r="IQ6">
        <v>2.9483859948452214E-2</v>
      </c>
      <c r="IR6">
        <v>3.0214914152500518E-2</v>
      </c>
      <c r="IS6">
        <v>3.0522596998167662E-2</v>
      </c>
      <c r="IT6">
        <v>3.002843997433155E-2</v>
      </c>
      <c r="IU6">
        <v>3.0133994056869642E-2</v>
      </c>
      <c r="IV6">
        <v>2.9144737251369339E-2</v>
      </c>
      <c r="IW6">
        <v>2.9202955242404363E-2</v>
      </c>
      <c r="IX6">
        <v>2.9316932305234068E-2</v>
      </c>
      <c r="IY6">
        <v>2.9647090645262438E-2</v>
      </c>
      <c r="IZ6">
        <v>3.1593886757709973E-2</v>
      </c>
      <c r="JA6">
        <v>3.1715809625647164E-2</v>
      </c>
      <c r="JB6">
        <v>3.2070595354833795E-2</v>
      </c>
      <c r="JC6">
        <v>3.249530549645363E-2</v>
      </c>
      <c r="JD6">
        <v>3.1880095800813697E-2</v>
      </c>
      <c r="JE6">
        <v>3.1306482411466878E-2</v>
      </c>
      <c r="JF6">
        <v>3.0794875330894488E-2</v>
      </c>
      <c r="JG6">
        <v>3.0704071418677741E-2</v>
      </c>
      <c r="JH6">
        <v>3.1136531208242054E-2</v>
      </c>
      <c r="JI6">
        <v>3.1021362329707407E-2</v>
      </c>
      <c r="JJ6">
        <v>3.1848899883195378E-2</v>
      </c>
      <c r="JK6">
        <v>3.3194429722509577E-2</v>
      </c>
      <c r="JL6">
        <v>3.2737713080136059E-2</v>
      </c>
      <c r="JM6">
        <v>3.3041782142043986E-2</v>
      </c>
      <c r="JN6">
        <v>3.3170411862027446E-2</v>
      </c>
      <c r="JO6">
        <v>3.2546083745141438E-2</v>
      </c>
      <c r="JP6">
        <v>3.3292955209545297E-2</v>
      </c>
      <c r="JQ6">
        <v>3.3643036212685794E-2</v>
      </c>
      <c r="JR6">
        <v>3.4097312530046504E-2</v>
      </c>
      <c r="JS6">
        <v>3.3568148472755008E-2</v>
      </c>
      <c r="JT6">
        <v>3.351733439962537E-2</v>
      </c>
      <c r="JU6">
        <v>3.3454931430202298E-2</v>
      </c>
      <c r="JV6">
        <v>3.364653979367023E-2</v>
      </c>
      <c r="JW6">
        <v>3.3002499330847458E-2</v>
      </c>
      <c r="JX6">
        <v>3.4750924170576E-2</v>
      </c>
      <c r="JY6">
        <v>3.5376170300628777E-2</v>
      </c>
      <c r="JZ6">
        <v>3.4626071163082493E-2</v>
      </c>
      <c r="KA6">
        <v>3.530839497251731E-2</v>
      </c>
      <c r="KB6">
        <v>3.4559436782536465E-2</v>
      </c>
      <c r="KC6">
        <v>3.4482247335294529E-2</v>
      </c>
      <c r="KD6">
        <v>3.5212241494012093E-2</v>
      </c>
      <c r="KE6">
        <v>3.4930966927698301E-2</v>
      </c>
      <c r="KF6">
        <v>3.5200445231682129E-2</v>
      </c>
      <c r="KG6">
        <v>3.5710045002734447E-2</v>
      </c>
      <c r="KH6">
        <v>3.5728292730433091E-2</v>
      </c>
      <c r="KI6">
        <v>3.5989010298382612E-2</v>
      </c>
      <c r="KJ6">
        <v>3.6452093889930468E-2</v>
      </c>
      <c r="KK6">
        <v>3.6774693794680319E-2</v>
      </c>
      <c r="KL6">
        <v>3.6588162241715613E-2</v>
      </c>
      <c r="KM6">
        <v>3.8753434529430295E-2</v>
      </c>
      <c r="KN6">
        <v>3.9595537360027605E-2</v>
      </c>
      <c r="KO6">
        <v>3.8690877641486918E-2</v>
      </c>
      <c r="KP6">
        <v>3.8885564160711775E-2</v>
      </c>
      <c r="KQ6">
        <v>3.8660253908914824E-2</v>
      </c>
      <c r="KR6">
        <v>3.9212000659257638E-2</v>
      </c>
      <c r="KS6">
        <v>3.8752716866191542E-2</v>
      </c>
      <c r="KT6">
        <v>3.9655618333510632E-2</v>
      </c>
      <c r="KU6">
        <v>3.9849756601793837E-2</v>
      </c>
      <c r="KV6">
        <v>3.872689388999398E-2</v>
      </c>
      <c r="KW6">
        <v>3.8212168353478161E-2</v>
      </c>
      <c r="KX6">
        <v>3.8088545266782882E-2</v>
      </c>
      <c r="KY6">
        <v>3.8772088220116539E-2</v>
      </c>
      <c r="KZ6">
        <v>3.7507874655415427E-2</v>
      </c>
      <c r="LA6">
        <v>3.8450433958651206E-2</v>
      </c>
      <c r="LB6">
        <v>3.8253278530518242E-2</v>
      </c>
      <c r="LC6">
        <v>3.8396830787279984E-2</v>
      </c>
      <c r="LD6">
        <v>3.8356076623919266E-2</v>
      </c>
      <c r="LE6">
        <v>3.9138306773042877E-2</v>
      </c>
      <c r="LF6">
        <v>3.8771931520288176E-2</v>
      </c>
      <c r="LG6">
        <v>3.977598890287834E-2</v>
      </c>
      <c r="LH6">
        <v>3.9645133062147488E-2</v>
      </c>
      <c r="LI6">
        <v>3.9566905869378562E-2</v>
      </c>
      <c r="LJ6">
        <v>3.8950628558431857E-2</v>
      </c>
      <c r="LK6">
        <v>4.0742547345656445E-2</v>
      </c>
      <c r="LL6">
        <v>4.0066951335341064E-2</v>
      </c>
      <c r="LM6">
        <v>4.2277034821562386E-2</v>
      </c>
      <c r="LN6">
        <v>4.2529803564495303E-2</v>
      </c>
      <c r="LO6">
        <v>4.209841836582201E-2</v>
      </c>
      <c r="LP6">
        <v>4.2321442321406104E-2</v>
      </c>
      <c r="LQ6">
        <v>4.2433741617762491E-2</v>
      </c>
      <c r="LR6">
        <v>4.1983412045557826E-2</v>
      </c>
      <c r="LS6">
        <v>4.1945936658588603E-2</v>
      </c>
      <c r="LT6">
        <v>4.1958608061102666E-2</v>
      </c>
      <c r="LU6">
        <v>4.2799715459619414E-2</v>
      </c>
      <c r="LV6">
        <v>4.2684972230765464E-2</v>
      </c>
      <c r="LW6">
        <v>4.2206554442074024E-2</v>
      </c>
      <c r="LX6">
        <v>4.0991540818102988E-2</v>
      </c>
      <c r="LY6">
        <v>4.0392471745538075E-2</v>
      </c>
      <c r="LZ6">
        <v>4.2260121575384516E-2</v>
      </c>
      <c r="MA6">
        <v>4.3031536193551947E-2</v>
      </c>
      <c r="MB6">
        <v>4.3198292022472655E-2</v>
      </c>
      <c r="MC6">
        <v>4.4364857137034079E-2</v>
      </c>
      <c r="MD6">
        <v>4.3900934038977456E-2</v>
      </c>
      <c r="ME6">
        <v>4.3875661898893678E-2</v>
      </c>
      <c r="MF6">
        <v>4.3874393436783794E-2</v>
      </c>
      <c r="MG6">
        <v>4.388116413542386E-2</v>
      </c>
      <c r="MH6">
        <v>4.4824777394301372E-2</v>
      </c>
      <c r="MI6">
        <v>4.5253159099023443E-2</v>
      </c>
      <c r="MJ6">
        <v>4.6799887485061288E-2</v>
      </c>
      <c r="MK6">
        <v>4.9736828180290162E-2</v>
      </c>
      <c r="ML6">
        <v>4.865058363431337E-2</v>
      </c>
      <c r="MM6" s="4">
        <v>4.9179110581564864E-2</v>
      </c>
      <c r="MN6" s="17">
        <v>3.4379061175131884E-2</v>
      </c>
      <c r="MO6" s="20">
        <f t="shared" si="4"/>
        <v>-2.91146440193027E-2</v>
      </c>
      <c r="MP6" s="20">
        <f t="shared" ref="MP6:MP51" si="7">E6-$FU6</f>
        <v>4.5859270590580307E-2</v>
      </c>
      <c r="MQ6" s="20">
        <f t="shared" ref="MQ6:MQ51" si="8">F6-$FU6</f>
        <v>5.196319336972826E-2</v>
      </c>
      <c r="MR6" s="20">
        <f t="shared" ref="MR6:MR51" si="9">G6-$FU6</f>
        <v>6.5907280705912955E-3</v>
      </c>
      <c r="MS6" s="20">
        <f t="shared" ref="MS6:MS51" si="10">H6-$FU6</f>
        <v>5.9767084800169061E-2</v>
      </c>
      <c r="MT6" s="20">
        <f t="shared" ref="MT6:MT51" si="11">I6-$FU6</f>
        <v>3.2262387352296966E-2</v>
      </c>
      <c r="MU6" s="20">
        <f t="shared" ref="MU6:MU51" si="12">J6-$FU6</f>
        <v>1.0731593093291464E-2</v>
      </c>
      <c r="MV6" s="20">
        <f t="shared" ref="MV6:MV51" si="13">K6-$FU6</f>
        <v>1.2971144791079465E-2</v>
      </c>
      <c r="MW6" s="20">
        <f t="shared" ref="MW6:MW51" si="14">L6-$FU6</f>
        <v>2.5465128776163408E-2</v>
      </c>
      <c r="MX6" s="20">
        <f t="shared" ref="MX6:MX51" si="15">M6-$FU6</f>
        <v>8.872280749362688E-3</v>
      </c>
      <c r="MY6" s="20">
        <f t="shared" ref="MY6:MY51" si="16">N6-$FU6</f>
        <v>-1.6720109685957336E-2</v>
      </c>
      <c r="MZ6" s="20">
        <f t="shared" ref="MZ6:MZ51" si="17">O6-$FU6</f>
        <v>-4.6400214053659412E-2</v>
      </c>
      <c r="NA6" s="20">
        <f t="shared" ref="NA6:NA51" si="18">P6-$FU6</f>
        <v>2.9710490872255028E-3</v>
      </c>
      <c r="NB6" s="20">
        <f t="shared" ref="NB6:NB51" si="19">Q6-$FU6</f>
        <v>4.90706148184799E-2</v>
      </c>
      <c r="NC6" s="20">
        <f t="shared" ref="NC6:NC51" si="20">R6-$FU6</f>
        <v>-4.5354502627173728E-2</v>
      </c>
      <c r="ND6" s="20">
        <f t="shared" ref="ND6:ND51" si="21">S6-$FU6</f>
        <v>-3.163541477074034E-2</v>
      </c>
      <c r="NE6" s="20">
        <f t="shared" ref="NE6:NE51" si="22">T6-$FU6</f>
        <v>-3.267244801313058E-2</v>
      </c>
      <c r="NF6" s="20">
        <f t="shared" ref="NF6:NF51" si="23">U6-$FU6</f>
        <v>2.1778645802478507E-2</v>
      </c>
      <c r="NG6" s="20">
        <f t="shared" ref="NG6:NG51" si="24">V6-$FU6</f>
        <v>-1.7790033788074595E-2</v>
      </c>
      <c r="NH6" s="20">
        <f t="shared" ref="NH6:NH51" si="25">W6-$FU6</f>
        <v>4.3147698808783823E-2</v>
      </c>
      <c r="NI6" s="20">
        <f t="shared" ref="NI6:NI51" si="26">X6-$FU6</f>
        <v>-3.0582142953784426E-2</v>
      </c>
      <c r="NJ6" s="20">
        <f t="shared" ref="NJ6:NJ51" si="27">Y6-$FU6</f>
        <v>-1.6450466591678987E-2</v>
      </c>
      <c r="NK6" s="20">
        <f t="shared" ref="NK6:NK51" si="28">Z6-$FU6</f>
        <v>7.7472439529769292E-3</v>
      </c>
      <c r="NL6" s="20">
        <f t="shared" ref="NL6:NL51" si="29">AA6-$FU6</f>
        <v>-1.9824154070554885E-2</v>
      </c>
      <c r="NM6" s="20">
        <f t="shared" ref="NM6:NM51" si="30">AB6-$FU6</f>
        <v>6.5293201955682501E-2</v>
      </c>
      <c r="NN6" s="20">
        <f t="shared" ref="NN6:NN51" si="31">AC6-$FU6</f>
        <v>-8.4188473830851096E-2</v>
      </c>
      <c r="NO6" s="20">
        <f t="shared" ref="NO6:NO51" si="32">AD6-$FU6</f>
        <v>1.9362041942308453E-3</v>
      </c>
      <c r="NP6" s="20">
        <f t="shared" ref="NP6:NP51" si="33">AE6-$FU6</f>
        <v>4.6612265737917595E-2</v>
      </c>
      <c r="NQ6" s="20">
        <f t="shared" ref="NQ6:NQ51" si="34">AF6-$FU6</f>
        <v>-1.0432113148683702E-2</v>
      </c>
      <c r="NR6" s="20">
        <f t="shared" ref="NR6:NR51" si="35">AG6-$FU6</f>
        <v>2.2962335800297988E-2</v>
      </c>
      <c r="NS6" s="20">
        <f t="shared" ref="NS6:NS51" si="36">AH6-$FU6</f>
        <v>1.1068857170139662E-2</v>
      </c>
      <c r="NT6" s="20">
        <f t="shared" ref="NT6:NT51" si="37">AI6-$FU6</f>
        <v>-8.4891378462798206E-2</v>
      </c>
      <c r="NU6" s="20">
        <f t="shared" ref="NU6:NU51" si="38">AJ6-$FU6</f>
        <v>-9.2134009398743E-2</v>
      </c>
      <c r="NV6" s="20">
        <f t="shared" ref="NV6:NV51" si="39">AK6-$FU6</f>
        <v>3.0991666837145319E-2</v>
      </c>
      <c r="NW6" s="20">
        <f t="shared" ref="NW6:NW51" si="40">AL6-$FU6</f>
        <v>-3.8164828413819581E-2</v>
      </c>
      <c r="NX6" s="20">
        <f t="shared" ref="NX6:NX51" si="41">AM6-$FU6</f>
        <v>1.0032377792256237E-2</v>
      </c>
      <c r="NY6" s="20">
        <f t="shared" ref="NY6:NY51" si="42">AN6-$FU6</f>
        <v>1.1833511495967614E-2</v>
      </c>
      <c r="NZ6" s="20">
        <f t="shared" ref="NZ6:NZ51" si="43">AO6-$FU6</f>
        <v>-1.7223263577518851E-3</v>
      </c>
      <c r="OA6" s="20">
        <f t="shared" ref="OA6:OA51" si="44">AP6-$FU6</f>
        <v>-1.7942369199999426E-2</v>
      </c>
      <c r="OB6" s="20">
        <f t="shared" ref="OB6:OB51" si="45">AQ6-$FU6</f>
        <v>0.10588365540670247</v>
      </c>
      <c r="OC6" s="20">
        <f t="shared" ref="OC6:OC51" si="46">AR6-$FU6</f>
        <v>-4.7876873345941214E-2</v>
      </c>
      <c r="OD6" s="20">
        <f t="shared" ref="OD6:OD51" si="47">AS6-$FU6</f>
        <v>7.059691972046217E-2</v>
      </c>
      <c r="OE6" s="20">
        <f t="shared" ref="OE6:OE51" si="48">AT6-$FU6</f>
        <v>-1.1194222192667474E-2</v>
      </c>
      <c r="OF6" s="20">
        <f t="shared" ref="OF6:OF51" si="49">AU6-$FU6</f>
        <v>-1.0053070021999127E-2</v>
      </c>
      <c r="OG6" s="20">
        <f t="shared" ref="OG6:OG51" si="50">AV6-$FU6</f>
        <v>-4.2670907198798576E-2</v>
      </c>
      <c r="OH6" s="20">
        <f t="shared" ref="OH6:OH51" si="51">AW6-$FU6</f>
        <v>-5.9649228893660696E-3</v>
      </c>
      <c r="OI6" s="20">
        <f t="shared" ref="OI6:OI51" si="52">AX6-$FU6</f>
        <v>-4.3870245211696086E-2</v>
      </c>
      <c r="OJ6" s="20">
        <f t="shared" ref="OJ6:OJ51" si="53">AY6-$FU6</f>
        <v>-2.8766830631047742E-2</v>
      </c>
      <c r="OK6" s="20">
        <f t="shared" ref="OK6:OK51" si="54">AZ6-$FU6</f>
        <v>-5.298873241317565E-2</v>
      </c>
      <c r="OL6" s="20">
        <f t="shared" ref="OL6:OL51" si="55">BA6-$FU6</f>
        <v>-4.6963310358815787E-3</v>
      </c>
      <c r="OM6" s="20">
        <f t="shared" ref="OM6:OM51" si="56">BB6-$FU6</f>
        <v>2.2001017411759586E-3</v>
      </c>
      <c r="ON6" s="20">
        <f t="shared" ref="ON6:ON51" si="57">BC6-$FU6</f>
        <v>-1.2915293317200488E-2</v>
      </c>
      <c r="OO6" s="20">
        <f t="shared" ref="OO6:OO51" si="58">BD6-$FU6</f>
        <v>-7.0948799998430678E-2</v>
      </c>
      <c r="OP6" s="20">
        <f t="shared" ref="OP6:OP51" si="59">BE6-$FU6</f>
        <v>1.0104640421226435E-2</v>
      </c>
      <c r="OQ6" s="20">
        <f t="shared" ref="OQ6:OQ51" si="60">BF6-$FU6</f>
        <v>3.6807339606959082E-2</v>
      </c>
      <c r="OR6" s="20">
        <f t="shared" ref="OR6:OR51" si="61">BG6-$FU6</f>
        <v>3.0236403185284248E-2</v>
      </c>
      <c r="OS6" s="20">
        <f t="shared" ref="OS6:OS51" si="62">BH6-$FU6</f>
        <v>2.5323094900466629E-2</v>
      </c>
      <c r="OT6" s="20">
        <f t="shared" ref="OT6:OT51" si="63">BI6-$FU6</f>
        <v>-4.8918160345855229E-2</v>
      </c>
      <c r="OU6" s="20">
        <f t="shared" ref="OU6:OU51" si="64">BJ6-$FU6</f>
        <v>5.3177900513022673E-2</v>
      </c>
      <c r="OV6" s="20">
        <f t="shared" ref="OV6:OV51" si="65">BK6-$FU6</f>
        <v>-1.3455517051369775E-2</v>
      </c>
      <c r="OW6" s="20">
        <f t="shared" ref="OW6:OW51" si="66">BL6-$FU6</f>
        <v>-4.0621652976284336E-3</v>
      </c>
      <c r="OX6" s="20">
        <f t="shared" ref="OX6:OX51" si="67">BM6-$FU6</f>
        <v>2.1694946754274018E-2</v>
      </c>
      <c r="OY6" s="20">
        <f t="shared" ref="OY6:OY51" si="68">BN6-$FU6</f>
        <v>-3.7432512881966647E-2</v>
      </c>
      <c r="OZ6" s="20">
        <f t="shared" ref="OZ6:OZ51" si="69">BO6-$FU6</f>
        <v>-3.8845018954137896E-2</v>
      </c>
      <c r="PA6" s="20">
        <f t="shared" si="5"/>
        <v>5.828287648222347E-3</v>
      </c>
      <c r="PB6" s="20">
        <f t="shared" ref="PB6:PB51" si="70">BQ6-$FU6</f>
        <v>-2.6210632407878749E-2</v>
      </c>
      <c r="PC6" s="20">
        <f t="shared" ref="PC6:PC51" si="71">BR6-$FU6</f>
        <v>4.1302697714044094E-2</v>
      </c>
      <c r="PD6" s="20">
        <f t="shared" ref="PD6:PD51" si="72">BS6-$FU6</f>
        <v>-2.2429729012738604E-2</v>
      </c>
      <c r="PE6" s="20">
        <f t="shared" ref="PE6:PE51" si="73">BT6-$FU6</f>
        <v>-3.6093030490704954E-2</v>
      </c>
      <c r="PF6" s="20">
        <f t="shared" ref="PF6:PF51" si="74">BU6-$FU6</f>
        <v>-1.4689795832435742E-2</v>
      </c>
      <c r="PG6" s="20">
        <f t="shared" ref="PG6:PG51" si="75">BV6-$FU6</f>
        <v>6.4409771281171372E-3</v>
      </c>
      <c r="PH6" s="20">
        <f t="shared" ref="PH6:PH51" si="76">BW6-$FU6</f>
        <v>-1.2953214273675412E-2</v>
      </c>
      <c r="PI6" s="20">
        <f t="shared" ref="PI6:PI51" si="77">BX6-$FU6</f>
        <v>8.5331327687825954E-4</v>
      </c>
      <c r="PJ6" s="20">
        <f t="shared" ref="PJ6:PJ51" si="78">BY6-$FU6</f>
        <v>-3.6624426846464993E-3</v>
      </c>
      <c r="PK6" s="20">
        <f t="shared" ref="PK6:PK51" si="79">BZ6-$FU6</f>
        <v>-2.2597215607034822E-2</v>
      </c>
      <c r="PL6" s="20">
        <f t="shared" ref="PL6:PL51" si="80">CA6-$FU6</f>
        <v>-4.1481361661670664E-2</v>
      </c>
      <c r="PM6" s="20">
        <f t="shared" ref="PM6:PM51" si="81">CB6-$FU6</f>
        <v>-2.2132186660078053E-2</v>
      </c>
      <c r="PN6" s="20">
        <f t="shared" ref="PN6:PN51" si="82">CC6-$FU6</f>
        <v>2.3579085203611575E-3</v>
      </c>
      <c r="PO6" s="20">
        <f t="shared" ref="PO6:PO51" si="83">CD6-$FU6</f>
        <v>-1.7894748006187018E-2</v>
      </c>
      <c r="PP6" s="20">
        <f t="shared" ref="PP6:PP51" si="84">CE6-$FU6</f>
        <v>3.6625389097497511E-2</v>
      </c>
      <c r="PQ6" s="20">
        <f t="shared" ref="PQ6:PQ51" si="85">CF6-$FU6</f>
        <v>1.1387293859402453E-2</v>
      </c>
      <c r="PR6" s="20">
        <f t="shared" ref="PR6:PR51" si="86">CG6-$FU6</f>
        <v>7.2962938874963135E-2</v>
      </c>
      <c r="PS6" s="20">
        <f t="shared" ref="PS6:PS51" si="87">CH6-$FU6</f>
        <v>-5.0412775691690056E-3</v>
      </c>
      <c r="PT6" s="20">
        <f t="shared" ref="PT6:PT51" si="88">CI6-$FU6</f>
        <v>2.8857027515576665E-2</v>
      </c>
      <c r="PU6" s="20">
        <f t="shared" ref="PU6:PU51" si="89">CJ6-$FU6</f>
        <v>-1.481429144054342E-2</v>
      </c>
      <c r="PV6" s="20">
        <f t="shared" ref="PV6:PV51" si="90">CK6-$FU6</f>
        <v>-1.2363786324342601E-2</v>
      </c>
      <c r="PW6" s="20">
        <f t="shared" ref="PW6:PW51" si="91">CL6-$FU6</f>
        <v>-3.1169671137489304E-3</v>
      </c>
      <c r="PX6" s="20">
        <f t="shared" ref="PX6:PX51" si="92">CM6-$FU6</f>
        <v>-3.0649472191448153E-2</v>
      </c>
      <c r="PY6" s="20">
        <f t="shared" ref="PY6:PY51" si="93">CN6-$FU6</f>
        <v>-4.150645496732925E-2</v>
      </c>
      <c r="PZ6" s="20">
        <f t="shared" ref="PZ6:PZ51" si="94">CO6-$FU6</f>
        <v>4.3373314998168148E-2</v>
      </c>
      <c r="QA6" s="20">
        <f t="shared" ref="QA6:QA51" si="95">CP6-$FU6</f>
        <v>-1.77242043984372E-2</v>
      </c>
      <c r="QB6" s="20">
        <f t="shared" ref="QB6:QB51" si="96">CQ6-$FU6</f>
        <v>1.8674137450593702E-2</v>
      </c>
      <c r="QC6" s="20">
        <f t="shared" ref="QC6:QC51" si="97">CR6-$FU6</f>
        <v>6.8317795789904434E-2</v>
      </c>
      <c r="QD6" s="20">
        <f t="shared" ref="QD6:QD51" si="98">CS6-$FU6</f>
        <v>-2.9429562262434702E-3</v>
      </c>
      <c r="QE6" s="20">
        <f t="shared" ref="QE6:QE51" si="99">CT6-$FU6</f>
        <v>-2.5515731789788575E-4</v>
      </c>
      <c r="QF6" s="20">
        <f t="shared" ref="QF6:QF51" si="100">CU6-$FU6</f>
        <v>-4.2254733954998076E-2</v>
      </c>
      <c r="QG6" s="20">
        <f t="shared" ref="QG6:QG51" si="101">CV6-$FU6</f>
        <v>-3.1859899995955784E-3</v>
      </c>
      <c r="QH6" s="20">
        <f t="shared" ref="QH6:QH51" si="102">CW6-$FU6</f>
        <v>1.5020450825892701E-2</v>
      </c>
      <c r="QI6" s="20">
        <f t="shared" ref="QI6:QI51" si="103">CX6-$FU6</f>
        <v>1.7651611992101794E-2</v>
      </c>
      <c r="QJ6" s="20">
        <f t="shared" ref="QJ6:QJ51" si="104">CY6-$FU6</f>
        <v>-4.1537036046718819E-3</v>
      </c>
      <c r="QK6" s="20">
        <f t="shared" ref="QK6:QK51" si="105">CZ6-$FU6</f>
        <v>3.6046514331510786E-2</v>
      </c>
      <c r="QL6" s="20">
        <f t="shared" ref="QL6:QL51" si="106">DA6-$FU6</f>
        <v>1.2562356729524821E-2</v>
      </c>
      <c r="QM6" s="20">
        <f t="shared" ref="QM6:QM51" si="107">DB6-$FU6</f>
        <v>-4.4832418548831961E-3</v>
      </c>
      <c r="QN6" s="20">
        <f t="shared" ref="QN6:QN51" si="108">DC6-$FU6</f>
        <v>6.6709365970328231E-3</v>
      </c>
      <c r="QO6" s="20">
        <f t="shared" ref="QO6:QO51" si="109">DD6-$FU6</f>
        <v>-1.689353776762554E-2</v>
      </c>
      <c r="QP6" s="20">
        <f t="shared" ref="QP6:QP51" si="110">DE6-$FU6</f>
        <v>4.9073087842267431E-2</v>
      </c>
      <c r="QQ6" s="20">
        <f t="shared" ref="QQ6:QQ51" si="111">DF6-$FU6</f>
        <v>5.543533227337966E-3</v>
      </c>
      <c r="QR6" s="20">
        <f t="shared" ref="QR6:QR51" si="112">DG6-$FU6</f>
        <v>-2.6512866990483448E-2</v>
      </c>
      <c r="QS6" s="20">
        <f t="shared" ref="QS6:QS51" si="113">DH6-$FU6</f>
        <v>6.1976841648421713E-3</v>
      </c>
      <c r="QT6" s="20">
        <f t="shared" ref="QT6:QT51" si="114">DI6-$FU6</f>
        <v>-2.5417038352444972E-2</v>
      </c>
      <c r="QU6" s="20">
        <f t="shared" ref="QU6:QU51" si="115">DJ6-$FU6</f>
        <v>4.413071431371313E-3</v>
      </c>
      <c r="QV6" s="20">
        <f t="shared" ref="QV6:QV51" si="116">DK6-$FU6</f>
        <v>1.5563485609851485E-2</v>
      </c>
      <c r="QW6" s="20">
        <f t="shared" ref="QW6:QW51" si="117">DL6-$FU6</f>
        <v>1.40987329185081E-2</v>
      </c>
      <c r="QX6" s="20">
        <f t="shared" ref="QX6:QX51" si="118">DM6-$FU6</f>
        <v>5.5067028784770381E-3</v>
      </c>
      <c r="QY6" s="20">
        <f t="shared" ref="QY6:QY51" si="119">DN6-$FU6</f>
        <v>2.0926135872786182E-2</v>
      </c>
      <c r="QZ6" s="20">
        <f t="shared" ref="QZ6:QZ51" si="120">DO6-$FU6</f>
        <v>-7.0263892317000195E-3</v>
      </c>
      <c r="RA6" s="20">
        <f t="shared" ref="RA6:RA51" si="121">DP6-$FU6</f>
        <v>1.8578811938538657E-2</v>
      </c>
      <c r="RB6" s="20">
        <f t="shared" ref="RB6:RB51" si="122">DQ6-$FU6</f>
        <v>1.1475603655023476E-2</v>
      </c>
      <c r="RC6" s="20">
        <f t="shared" ref="RC6:RC51" si="123">DR6-$FU6</f>
        <v>-8.1476097077592454E-3</v>
      </c>
      <c r="RD6" s="20">
        <f t="shared" ref="RD6:RD51" si="124">DS6-$FU6</f>
        <v>-1.3190846121422023E-2</v>
      </c>
      <c r="RE6" s="20">
        <f t="shared" ref="RE6:RE51" si="125">DT6-$FU6</f>
        <v>8.9690476901589877E-2</v>
      </c>
      <c r="RF6" s="20">
        <f t="shared" ref="RF6:RF51" si="126">DU6-$FU6</f>
        <v>4.6172850466150987E-2</v>
      </c>
      <c r="RG6" s="20">
        <f t="shared" ref="RG6:RG51" si="127">DV6-$FU6</f>
        <v>-3.2760723180256753E-2</v>
      </c>
      <c r="RH6" s="20">
        <f t="shared" ref="RH6:RH51" si="128">DW6-$FU6</f>
        <v>-1.5408448195518959E-2</v>
      </c>
      <c r="RI6" s="20">
        <f t="shared" ref="RI6:RI51" si="129">DX6-$FU6</f>
        <v>-1.2461618031849036E-2</v>
      </c>
      <c r="RJ6" s="20">
        <f t="shared" ref="RJ6:RJ51" si="130">DY6-$FU6</f>
        <v>1.2768748816055104E-2</v>
      </c>
      <c r="RK6" s="20">
        <f t="shared" ref="RK6:RK51" si="131">DZ6-$FU6</f>
        <v>-2.0379363548862224E-2</v>
      </c>
      <c r="RL6" s="20">
        <f t="shared" ref="RL6:RL51" si="132">EA6-$FU6</f>
        <v>7.2448128213529698E-3</v>
      </c>
      <c r="RM6" s="20">
        <f t="shared" si="6"/>
        <v>-9.2337553189109599E-4</v>
      </c>
      <c r="RN6" s="20">
        <f t="shared" si="2"/>
        <v>-6.2671322896170889E-2</v>
      </c>
      <c r="RO6" s="20">
        <f t="shared" si="2"/>
        <v>-1.3744896442279447E-2</v>
      </c>
      <c r="RP6" s="20">
        <f t="shared" si="2"/>
        <v>1.0439313928058353E-2</v>
      </c>
      <c r="RQ6" s="20">
        <f t="shared" si="2"/>
        <v>-7.3165904246866361E-3</v>
      </c>
      <c r="RR6" s="20">
        <f t="shared" si="2"/>
        <v>-3.2863398435759646E-2</v>
      </c>
      <c r="RS6" s="20">
        <f t="shared" si="2"/>
        <v>3.6009625550699691E-2</v>
      </c>
      <c r="RT6" s="20">
        <f t="shared" si="2"/>
        <v>-3.8614959407835166E-2</v>
      </c>
      <c r="RU6" s="20">
        <f t="shared" si="2"/>
        <v>1.0113770227520297E-2</v>
      </c>
      <c r="RV6" s="20">
        <f t="shared" si="2"/>
        <v>-8.2567116527702596E-3</v>
      </c>
      <c r="RW6" s="20">
        <f t="shared" si="2"/>
        <v>1.6848123352490023E-2</v>
      </c>
      <c r="RX6" s="20">
        <f t="shared" si="2"/>
        <v>-1.3158526723622227E-2</v>
      </c>
      <c r="RY6" s="20">
        <f t="shared" si="2"/>
        <v>4.0650925204188719E-2</v>
      </c>
      <c r="RZ6" s="20">
        <f t="shared" si="2"/>
        <v>-3.3021471343863181E-3</v>
      </c>
      <c r="SA6" s="20">
        <f t="shared" si="2"/>
        <v>8.1965696530530933E-3</v>
      </c>
      <c r="SB6" s="20">
        <f t="shared" si="2"/>
        <v>-1.8106173692535817E-2</v>
      </c>
      <c r="SC6" s="20">
        <f t="shared" si="2"/>
        <v>4.4437889097497733E-2</v>
      </c>
      <c r="SD6" s="20">
        <f t="shared" si="2"/>
        <v>-2.2204222151468396E-2</v>
      </c>
      <c r="SE6" s="20">
        <f t="shared" si="2"/>
        <v>6.3546982477117375E-2</v>
      </c>
      <c r="SF6" s="20">
        <f t="shared" si="2"/>
        <v>1.1497411149082476E-2</v>
      </c>
      <c r="SG6" s="20">
        <f t="shared" si="2"/>
        <v>-4.2422644991210352E-2</v>
      </c>
      <c r="SH6" s="20">
        <f t="shared" si="2"/>
        <v>-1.2687152820678066E-2</v>
      </c>
      <c r="SI6" s="20">
        <f t="shared" si="2"/>
        <v>7.1241725524855918E-3</v>
      </c>
      <c r="SJ6" s="20">
        <f t="shared" si="2"/>
        <v>-3.0281662184553589E-2</v>
      </c>
      <c r="SK6" s="20">
        <f t="shared" si="2"/>
        <v>1.1810345940900741E-2</v>
      </c>
      <c r="SL6" s="20">
        <f t="shared" si="2"/>
        <v>-1.4135861239338804E-2</v>
      </c>
      <c r="SM6" s="20">
        <f t="shared" si="2"/>
        <v>1.270296065232795E-2</v>
      </c>
      <c r="SN6" s="20">
        <f t="shared" si="2"/>
        <v>-2.1474143300631861E-2</v>
      </c>
      <c r="SO6" s="20">
        <f t="shared" si="2"/>
        <v>1.1666138893748729E-2</v>
      </c>
      <c r="SP6" s="20">
        <f t="shared" si="2"/>
        <v>-3.4500195404840346E-2</v>
      </c>
      <c r="SQ6" s="20">
        <f t="shared" si="2"/>
        <v>-9.9968835984897749E-3</v>
      </c>
      <c r="SR6" s="20">
        <f t="shared" si="2"/>
        <v>4.0403835524834002E-2</v>
      </c>
      <c r="SS6" s="20">
        <f t="shared" si="2"/>
        <v>-2.0920594758529872E-2</v>
      </c>
      <c r="ST6" s="20">
        <f t="shared" si="2"/>
        <v>-5.7481777770863225E-2</v>
      </c>
      <c r="SU6" s="20">
        <f t="shared" si="2"/>
        <v>5.2855699868038335E-2</v>
      </c>
      <c r="SV6" s="20">
        <f t="shared" si="2"/>
        <v>-1.2083531090295757E-2</v>
      </c>
      <c r="SW6" s="20">
        <f t="shared" si="2"/>
        <v>-3.7462756799158843E-2</v>
      </c>
      <c r="SX6" s="20">
        <f t="shared" si="2"/>
        <v>2.5115790493658134E-2</v>
      </c>
      <c r="SY6" s="20">
        <f t="shared" si="2"/>
        <v>1.2608163523598007E-3</v>
      </c>
      <c r="SZ6" s="20">
        <f t="shared" si="2"/>
        <v>-2.3627136155027602E-2</v>
      </c>
      <c r="TA6" s="20">
        <f t="shared" si="2"/>
        <v>2.5012242397895616E-2</v>
      </c>
      <c r="TB6" s="20">
        <f t="shared" si="2"/>
        <v>4.4519074149456155E-2</v>
      </c>
      <c r="TC6" s="20">
        <f t="shared" si="2"/>
        <v>6.8264129894654302E-2</v>
      </c>
      <c r="TD6" s="20">
        <f t="shared" si="2"/>
        <v>-1.426604251506231E-2</v>
      </c>
      <c r="TE6" s="20">
        <f t="shared" si="2"/>
        <v>1.3400978473803222E-2</v>
      </c>
    </row>
    <row r="7" spans="1:525" x14ac:dyDescent="0.2">
      <c r="A7" t="s">
        <v>163</v>
      </c>
      <c r="B7" t="s">
        <v>18</v>
      </c>
      <c r="C7" s="15"/>
      <c r="D7" s="15">
        <f>'Constituents data'!D7/'Constituents data'!C7-1</f>
        <v>-1.5081488688883371E-2</v>
      </c>
      <c r="E7" s="15">
        <f>'Constituents data'!E7/'Constituents data'!D7-1</f>
        <v>1.9510990367991976E-2</v>
      </c>
      <c r="F7" s="15">
        <f>'Constituents data'!F7/'Constituents data'!E7-1</f>
        <v>2.4224806201550431E-2</v>
      </c>
      <c r="G7" s="15">
        <f>'Constituents data'!G7/'Constituents data'!F7-1</f>
        <v>-4.9668874172185129E-3</v>
      </c>
      <c r="H7" s="15">
        <f>'Constituents data'!H7/'Constituents data'!G7-1</f>
        <v>-1.0458759210839053E-2</v>
      </c>
      <c r="I7" s="15">
        <f>'Constituents data'!I7/'Constituents data'!H7-1</f>
        <v>-4.8042277203940165E-3</v>
      </c>
      <c r="J7" s="15">
        <f>'Constituents data'!J7/'Constituents data'!I7-1</f>
        <v>2.0999275887038316E-2</v>
      </c>
      <c r="K7" s="15">
        <f>'Constituents data'!K7/'Constituents data'!J7-1</f>
        <v>3.1442080378250692E-2</v>
      </c>
      <c r="L7" s="15">
        <f>'Constituents data'!L7/'Constituents data'!K7-1</f>
        <v>-1.1689204675682019E-2</v>
      </c>
      <c r="M7" s="15">
        <f>'Constituents data'!M7/'Constituents data'!L7-1</f>
        <v>2.0640074211502712E-2</v>
      </c>
      <c r="N7" s="15">
        <f>'Constituents data'!N7/'Constituents data'!M7-1</f>
        <v>6.8166325835039565E-3</v>
      </c>
      <c r="O7" s="15">
        <f>'Constituents data'!O7/'Constituents data'!N7-1</f>
        <v>2.437373053486791E-2</v>
      </c>
      <c r="P7" s="15">
        <f>'Constituents data'!P7/'Constituents data'!O7-1</f>
        <v>2.3573474333553612E-2</v>
      </c>
      <c r="Q7" s="15">
        <f>'Constituents data'!Q7/'Constituents data'!P7-1</f>
        <v>3.8958243650452085E-2</v>
      </c>
      <c r="R7" s="15">
        <f>'Constituents data'!R7/'Constituents data'!Q7-1</f>
        <v>-2.9210689869484274E-2</v>
      </c>
      <c r="S7" s="15">
        <f>'Constituents data'!S7/'Constituents data'!R7-1</f>
        <v>-1.4511310285958201E-2</v>
      </c>
      <c r="T7" s="15">
        <f>'Constituents data'!T7/'Constituents data'!S7-1</f>
        <v>-2.9233434387180623E-2</v>
      </c>
      <c r="U7" s="15">
        <f>'Constituents data'!U7/'Constituents data'!T7-1</f>
        <v>1.4945349096587179E-2</v>
      </c>
      <c r="V7" s="15">
        <f>'Constituents data'!V7/'Constituents data'!U7-1</f>
        <v>-1.758241758241752E-2</v>
      </c>
      <c r="W7" s="15">
        <f>'Constituents data'!W7/'Constituents data'!V7-1</f>
        <v>3.691275167785224E-2</v>
      </c>
      <c r="X7" s="15">
        <f>'Constituents data'!X7/'Constituents data'!W7-1</f>
        <v>6.4724919093861466E-4</v>
      </c>
      <c r="Y7" s="15">
        <f>'Constituents data'!Y7/'Constituents data'!X7-1</f>
        <v>1.5523932729624823E-2</v>
      </c>
      <c r="Z7" s="15">
        <f>'Constituents data'!Z7/'Constituents data'!Y7-1</f>
        <v>5.9447983014861983E-3</v>
      </c>
      <c r="AA7" s="15">
        <f>'Constituents data'!AA7/'Constituents data'!Z7-1</f>
        <v>-1.6673701983959455E-2</v>
      </c>
      <c r="AB7" s="15">
        <f>'Constituents data'!AB7/'Constituents data'!AA7-1</f>
        <v>1.1161193389139124E-2</v>
      </c>
      <c r="AC7" s="15">
        <f>'Constituents data'!AC7/'Constituents data'!AB7-1</f>
        <v>-3.7783909997877285E-2</v>
      </c>
      <c r="AD7" s="15">
        <f>'Constituents data'!AD7/'Constituents data'!AC7-1</f>
        <v>3.1546437238032299E-2</v>
      </c>
      <c r="AE7" s="15">
        <f>'Constituents data'!AE7/'Constituents data'!AD7-1</f>
        <v>4.2771599657827286E-2</v>
      </c>
      <c r="AF7" s="15">
        <f>'Constituents data'!AF7/'Constituents data'!AE7-1</f>
        <v>-6.5627563576702297E-3</v>
      </c>
      <c r="AG7" s="15">
        <f>'Constituents data'!AG7/'Constituents data'!AF7-1</f>
        <v>-1.1767134599504514E-2</v>
      </c>
      <c r="AH7" s="15">
        <f>'Constituents data'!AH7/'Constituents data'!AG7-1</f>
        <v>0</v>
      </c>
      <c r="AI7" s="15">
        <f>'Constituents data'!AI7/'Constituents data'!AH7-1</f>
        <v>-2.8410277835805298E-2</v>
      </c>
      <c r="AJ7" s="15">
        <f>'Constituents data'!AJ7/'Constituents data'!AI7-1</f>
        <v>-6.2567189851644778E-2</v>
      </c>
      <c r="AK7" s="15">
        <f>'Constituents data'!AK7/'Constituents data'!AJ7-1</f>
        <v>2.2935779816513735E-2</v>
      </c>
      <c r="AL7" s="15">
        <f>'Constituents data'!AL7/'Constituents data'!AK7-1</f>
        <v>-4.9775784753363195E-2</v>
      </c>
      <c r="AM7" s="15">
        <f>'Constituents data'!AM7/'Constituents data'!AL7-1</f>
        <v>-8.0226521944314344E-3</v>
      </c>
      <c r="AN7" s="15">
        <f>'Constituents data'!AN7/'Constituents data'!AM7-1</f>
        <v>2.0694576593720315E-2</v>
      </c>
      <c r="AO7" s="15">
        <f>'Constituents data'!AO7/'Constituents data'!AN7-1</f>
        <v>-1.8410626893498039E-2</v>
      </c>
      <c r="AP7" s="15">
        <f>'Constituents data'!AP7/'Constituents data'!AO7-1</f>
        <v>-1.9468186134852794E-2</v>
      </c>
      <c r="AQ7" s="15">
        <f>'Constituents data'!AQ7/'Constituents data'!AP7-1</f>
        <v>5.5205811138014482E-2</v>
      </c>
      <c r="AR7" s="15">
        <f>'Constituents data'!AR7/'Constituents data'!AQ7-1</f>
        <v>6.883891693437505E-3</v>
      </c>
      <c r="AS7" s="15">
        <f>'Constituents data'!AS7/'Constituents data'!AR7-1</f>
        <v>2.5068368277119335E-2</v>
      </c>
      <c r="AT7" s="15">
        <f>'Constituents data'!AT7/'Constituents data'!AS7-1</f>
        <v>-2.5566918630502422E-2</v>
      </c>
      <c r="AU7" s="15">
        <f>'Constituents data'!AU7/'Constituents data'!AT7-1</f>
        <v>-5.2475473420031671E-3</v>
      </c>
      <c r="AV7" s="15">
        <f>'Constituents data'!AV7/'Constituents data'!AU7-1</f>
        <v>-8.5091743119266039E-2</v>
      </c>
      <c r="AW7" s="15">
        <f>'Constituents data'!AW7/'Constituents data'!AV7-1</f>
        <v>1.8300325896214442E-2</v>
      </c>
      <c r="AX7" s="15">
        <f>'Constituents data'!AX7/'Constituents data'!AW7-1</f>
        <v>-1.2555391432791718E-2</v>
      </c>
      <c r="AY7" s="15">
        <f>'Constituents data'!AY7/'Constituents data'!AX7-1</f>
        <v>-2.2687609075043524E-2</v>
      </c>
      <c r="AZ7" s="15">
        <f>'Constituents data'!AZ7/'Constituents data'!AY7-1</f>
        <v>-2.9336734693877653E-2</v>
      </c>
      <c r="BA7" s="15">
        <f>'Constituents data'!BA7/'Constituents data'!AZ7-1</f>
        <v>6.5703022339027584E-3</v>
      </c>
      <c r="BB7" s="15">
        <f>'Constituents data'!BB7/'Constituents data'!BA7-1</f>
        <v>2.3759791122715423E-2</v>
      </c>
      <c r="BC7" s="15">
        <f>'Constituents data'!BC7/'Constituents data'!BB7-1</f>
        <v>1.3006885998469775E-2</v>
      </c>
      <c r="BD7" s="15">
        <f>'Constituents data'!BD7/'Constituents data'!BC7-1</f>
        <v>-5.5891238670694787E-2</v>
      </c>
      <c r="BE7" s="15">
        <f>'Constituents data'!BE7/'Constituents data'!BD7-1</f>
        <v>2.666666666666595E-3</v>
      </c>
      <c r="BF7" s="15">
        <f>'Constituents data'!BF7/'Constituents data'!BE7-1</f>
        <v>4.0691489361702082E-2</v>
      </c>
      <c r="BG7" s="15">
        <f>'Constituents data'!BG7/'Constituents data'!BF7-1</f>
        <v>2.3766930743674974E-2</v>
      </c>
      <c r="BH7" s="15">
        <f>'Constituents data'!BH7/'Constituents data'!BG7-1</f>
        <v>-0.11982026959560665</v>
      </c>
      <c r="BI7" s="15">
        <f>'Constituents data'!BI7/'Constituents data'!BH7-1</f>
        <v>-2.2404991491775328E-2</v>
      </c>
      <c r="BJ7" s="15">
        <f>'Constituents data'!BJ7/'Constituents data'!BI7-1</f>
        <v>4.5546852335364152E-2</v>
      </c>
      <c r="BK7" s="15">
        <f>'Constituents data'!BK7/'Constituents data'!BJ7-1</f>
        <v>4.8557158712541515E-2</v>
      </c>
      <c r="BL7" s="15">
        <f>'Constituents data'!BL7/'Constituents data'!BK7-1</f>
        <v>1.4024874305371915E-2</v>
      </c>
      <c r="BM7" s="15">
        <f>'Constituents data'!BM7/'Constituents data'!BL7-1</f>
        <v>-5.7411273486429604E-3</v>
      </c>
      <c r="BN7" s="15">
        <f>'Constituents data'!BN7/'Constituents data'!BM7-1</f>
        <v>-6.8241469816272549E-3</v>
      </c>
      <c r="BO7" s="15">
        <f>'Constituents data'!BO7/'Constituents data'!BN7-1</f>
        <v>-1.4270613107822627E-2</v>
      </c>
      <c r="BP7" s="15">
        <f>'Constituents data'!BP7/'Constituents data'!BO7-1</f>
        <v>-2.1983914209115274E-2</v>
      </c>
      <c r="BQ7" s="15">
        <f>'Constituents data'!BQ7/'Constituents data'!BP7-1</f>
        <v>9.8684210526318594E-3</v>
      </c>
      <c r="BR7" s="15">
        <f>'Constituents data'!BR7/'Constituents data'!BQ7-1</f>
        <v>1.8729641693810972E-2</v>
      </c>
      <c r="BS7" s="15">
        <f>'Constituents data'!BS7/'Constituents data'!BR7-1</f>
        <v>-2.1582733812949728E-2</v>
      </c>
      <c r="BT7" s="15">
        <f>'Constituents data'!BT7/'Constituents data'!BS7-1</f>
        <v>-8.7145969498910514E-2</v>
      </c>
      <c r="BU7" s="15">
        <f>'Constituents data'!BU7/'Constituents data'!BT7-1</f>
        <v>5.3699284009547377E-3</v>
      </c>
      <c r="BV7" s="15">
        <f>'Constituents data'!BV7/'Constituents data'!BU7-1</f>
        <v>4.1543026706232222E-3</v>
      </c>
      <c r="BW7" s="15">
        <f>'Constituents data'!BW7/'Constituents data'!BV7-1</f>
        <v>2.3640661938534091E-2</v>
      </c>
      <c r="BX7" s="15">
        <f>'Constituents data'!BX7/'Constituents data'!BW7-1</f>
        <v>3.3198614318706632E-2</v>
      </c>
      <c r="BY7" s="15">
        <f>'Constituents data'!BY7/'Constituents data'!BX7-1</f>
        <v>-3.3528918692372067E-2</v>
      </c>
      <c r="BZ7" s="15">
        <f>'Constituents data'!BZ7/'Constituents data'!BY7-1</f>
        <v>-7.8346342873663044E-2</v>
      </c>
      <c r="CA7" s="15">
        <f>'Constituents data'!CA7/'Constituents data'!BZ7-1</f>
        <v>-2.2584692597239608E-2</v>
      </c>
      <c r="CB7" s="15">
        <f>'Constituents data'!CB7/'Constituents data'!CA7-1</f>
        <v>9.6277278562273416E-4</v>
      </c>
      <c r="CC7" s="15">
        <f>'Constituents data'!CC7/'Constituents data'!CB7-1</f>
        <v>8.8169285027252187E-2</v>
      </c>
      <c r="CD7" s="15">
        <f>'Constituents data'!CD7/'Constituents data'!CC7-1</f>
        <v>-1.0901591043017023E-2</v>
      </c>
      <c r="CE7" s="15">
        <f>'Constituents data'!CE7/'Constituents data'!CD7-1</f>
        <v>3.4256776884122653E-2</v>
      </c>
      <c r="CF7" s="15">
        <f>'Constituents data'!CF7/'Constituents data'!CE7-1</f>
        <v>-1.4112903225806495E-2</v>
      </c>
      <c r="CG7" s="15">
        <f>'Constituents data'!CG7/'Constituents data'!CF7-1</f>
        <v>2.7461291264972321E-2</v>
      </c>
      <c r="CH7" s="15">
        <f>'Constituents data'!CH7/'Constituents data'!CG7-1</f>
        <v>3.1276656241114864E-3</v>
      </c>
      <c r="CI7" s="15">
        <f>'Constituents data'!CI7/'Constituents data'!CH7-1</f>
        <v>2.5793650793650702E-2</v>
      </c>
      <c r="CJ7" s="15">
        <f>'Constituents data'!CJ7/'Constituents data'!CI7-1</f>
        <v>-2.6802984249792772E-2</v>
      </c>
      <c r="CK7" s="15">
        <f>'Constituents data'!CK7/'Constituents data'!CJ7-1</f>
        <v>-1.902328222600802E-2</v>
      </c>
      <c r="CL7" s="15">
        <f>'Constituents data'!CL7/'Constituents data'!CK7-1</f>
        <v>3.9942112879884251E-2</v>
      </c>
      <c r="CM7" s="15">
        <f>'Constituents data'!CM7/'Constituents data'!CL7-1</f>
        <v>-1.5307542443640298E-2</v>
      </c>
      <c r="CN7" s="15">
        <f>'Constituents data'!CN7/'Constituents data'!CM7-1</f>
        <v>-3.3069530808366387E-2</v>
      </c>
      <c r="CO7" s="15">
        <f>'Constituents data'!CO7/'Constituents data'!CN7-1</f>
        <v>5.1154633148202233E-2</v>
      </c>
      <c r="CP7" s="15">
        <f>'Constituents data'!CP7/'Constituents data'!CO7-1</f>
        <v>-1.6685205784204848E-3</v>
      </c>
      <c r="CQ7" s="15">
        <f>'Constituents data'!CQ7/'Constituents data'!CP7-1</f>
        <v>7.242339832868927E-3</v>
      </c>
      <c r="CR7" s="15">
        <f>'Constituents data'!CR7/'Constituents data'!CQ7-1</f>
        <v>9.6792035398229892E-3</v>
      </c>
      <c r="CS7" s="15">
        <f>'Constituents data'!CS7/'Constituents data'!CR7-1</f>
        <v>1.9720624486442073E-2</v>
      </c>
      <c r="CT7" s="15">
        <f>'Constituents data'!CT7/'Constituents data'!CS7-1</f>
        <v>-1.1818426000537174E-2</v>
      </c>
      <c r="CU7" s="15">
        <f>'Constituents data'!CU7/'Constituents data'!CT7-1</f>
        <v>-1.6308779559663034E-2</v>
      </c>
      <c r="CV7" s="15">
        <f>'Constituents data'!CV7/'Constituents data'!CU7-1</f>
        <v>7.9027355623100259E-2</v>
      </c>
      <c r="CW7" s="15">
        <f>'Constituents data'!CW7/'Constituents data'!CV7-1</f>
        <v>-5.9923175416133123E-2</v>
      </c>
      <c r="CX7" s="15">
        <f>'Constituents data'!CX7/'Constituents data'!CW7-1</f>
        <v>-3.4867883410514833E-2</v>
      </c>
      <c r="CY7" s="15">
        <f>'Constituents data'!CY7/'Constituents data'!CX7-1</f>
        <v>-5.3626869884277895E-3</v>
      </c>
      <c r="CZ7" s="15">
        <f>'Constituents data'!CZ7/'Constituents data'!CY7-1</f>
        <v>7.1793416572077273E-2</v>
      </c>
      <c r="DA7" s="15">
        <f>'Constituents data'!DA7/'Constituents data'!CZ7-1</f>
        <v>-3.7331215250198668E-2</v>
      </c>
      <c r="DB7" s="15">
        <f>'Constituents data'!DB7/'Constituents data'!DA7-1</f>
        <v>-2.4752475247524663E-2</v>
      </c>
      <c r="DC7" s="15">
        <f>'Constituents data'!DC7/'Constituents data'!DB7-1</f>
        <v>1.8330513254371184E-2</v>
      </c>
      <c r="DD7" s="15">
        <f>'Constituents data'!DD7/'Constituents data'!DC7-1</f>
        <v>1.5231237884242521E-2</v>
      </c>
      <c r="DE7" s="15">
        <f>'Constituents data'!DE7/'Constituents data'!DD7-1</f>
        <v>-3.2733224222585289E-3</v>
      </c>
      <c r="DF7" s="15">
        <f>'Constituents data'!DF7/'Constituents data'!DE7-1</f>
        <v>-2.6546250684181705E-2</v>
      </c>
      <c r="DG7" s="15">
        <f>'Constituents data'!DG7/'Constituents data'!DF7-1</f>
        <v>-2.7832443070002877E-2</v>
      </c>
      <c r="DH7" s="15">
        <f>'Constituents data'!DH7/'Constituents data'!DG7-1</f>
        <v>-1.7929438982070445E-2</v>
      </c>
      <c r="DI7" s="15">
        <f>'Constituents data'!DI7/'Constituents data'!DH7-1</f>
        <v>5.300353356890497E-3</v>
      </c>
      <c r="DJ7" s="15">
        <f>'Constituents data'!DJ7/'Constituents data'!DI7-1</f>
        <v>-5.8582308142941519E-3</v>
      </c>
      <c r="DK7" s="15">
        <f>'Constituents data'!DK7/'Constituents data'!DJ7-1</f>
        <v>-3.830288744843835E-2</v>
      </c>
      <c r="DL7" s="15">
        <f>'Constituents data'!DL7/'Constituents data'!DK7-1</f>
        <v>1.378676470588247E-2</v>
      </c>
      <c r="DM7" s="15">
        <f>'Constituents data'!DM7/'Constituents data'!DL7-1</f>
        <v>4.7144152311876519E-2</v>
      </c>
      <c r="DN7" s="15">
        <f>'Constituents data'!DN7/'Constituents data'!DM7-1</f>
        <v>-1.1255411255411296E-2</v>
      </c>
      <c r="DO7" s="15">
        <f>'Constituents data'!DO7/'Constituents data'!DN7-1</f>
        <v>2.0431990659661725E-3</v>
      </c>
      <c r="DP7" s="15">
        <f>'Constituents data'!DP7/'Constituents data'!DO7-1</f>
        <v>6.1753568307602924E-2</v>
      </c>
      <c r="DQ7" s="15">
        <f>'Constituents data'!DQ7/'Constituents data'!DP7-1</f>
        <v>-8.2304526748971929E-3</v>
      </c>
      <c r="DR7" s="15">
        <f>'Constituents data'!DR7/'Constituents data'!DQ7-1</f>
        <v>-4.1493775933609811E-3</v>
      </c>
      <c r="DS7" s="15">
        <f>'Constituents data'!DS7/'Constituents data'!DR7-1</f>
        <v>-1.8888888888888844E-2</v>
      </c>
      <c r="DT7" s="15">
        <f>'Constituents data'!DT7/'Constituents data'!DS7-1</f>
        <v>3.1426953567383897E-2</v>
      </c>
      <c r="DU7" s="15">
        <f>'Constituents data'!DU7/'Constituents data'!DT7-1</f>
        <v>2.9096898160856588E-2</v>
      </c>
      <c r="DV7" s="15">
        <f>'Constituents data'!DV7/'Constituents data'!DU7-1</f>
        <v>2.6940517471325531E-2</v>
      </c>
      <c r="DW7" s="15">
        <f>'Constituents data'!DW7/'Constituents data'!DV7-1</f>
        <v>-1.6103896103896065E-2</v>
      </c>
      <c r="DX7" s="15">
        <f>'Constituents data'!DX7/'Constituents data'!DW7-1</f>
        <v>3.3790918690601801E-2</v>
      </c>
      <c r="DY7" s="15">
        <f>'Constituents data'!DY7/'Constituents data'!DX7-1</f>
        <v>1.736465781409624E-2</v>
      </c>
      <c r="DZ7" s="15">
        <f>'Constituents data'!DZ7/'Constituents data'!DY7-1</f>
        <v>6.5261044176705418E-3</v>
      </c>
      <c r="EA7" s="15">
        <f>'Constituents data'!EA7/'Constituents data'!DZ7-1</f>
        <v>2.5436408977556058E-2</v>
      </c>
      <c r="EB7" s="15">
        <f>'Constituents data'!EB7/'Constituents data'!EA7-1</f>
        <v>1.7023346303501885E-3</v>
      </c>
      <c r="EC7" s="15">
        <f>'Constituents data'!EC7/'Constituents data'!EB7-1</f>
        <v>-5.3653799465889773E-2</v>
      </c>
      <c r="ED7" s="15">
        <f>'Constituents data'!ED7/'Constituents data'!EC7-1</f>
        <v>3.0785017957928318E-3</v>
      </c>
      <c r="EE7" s="15">
        <f>'Constituents data'!EE7/'Constituents data'!ED7-1</f>
        <v>1.3554987212276215E-2</v>
      </c>
      <c r="EF7" s="15">
        <f>'Constituents data'!EF7/'Constituents data'!EE7-1</f>
        <v>-1.1607368155437836E-2</v>
      </c>
      <c r="EG7" s="15">
        <f>'Constituents data'!EG7/'Constituents data'!EF7-1</f>
        <v>1.2509573653306072E-2</v>
      </c>
      <c r="EH7" s="15">
        <f>'Constituents data'!EH7/'Constituents data'!EG7-1</f>
        <v>2.16843166918812E-2</v>
      </c>
      <c r="EI7" s="15">
        <f>'Constituents data'!EI7/'Constituents data'!EH7-1</f>
        <v>-6.3425468904244831E-2</v>
      </c>
      <c r="EJ7" s="15">
        <f>'Constituents data'!EJ7/'Constituents data'!EI7-1</f>
        <v>-1.5810276679842916E-3</v>
      </c>
      <c r="EK7" s="15">
        <f>'Constituents data'!EK7/'Constituents data'!EJ7-1</f>
        <v>2.2961203483768733E-2</v>
      </c>
      <c r="EL7" s="15">
        <f>'Constituents data'!EL7/'Constituents data'!EK7-1</f>
        <v>4.6439628482972228E-2</v>
      </c>
      <c r="EM7" s="15">
        <f>'Constituents data'!EM7/'Constituents data'!EL7-1</f>
        <v>-1.6765285996055201E-2</v>
      </c>
      <c r="EN7" s="15">
        <f>'Constituents data'!EN7/'Constituents data'!EM7-1</f>
        <v>5.2156469408224604E-2</v>
      </c>
      <c r="EO7" s="15">
        <f>'Constituents data'!EO7/'Constituents data'!EN7-1</f>
        <v>-1.1201143946615755E-2</v>
      </c>
      <c r="EP7" s="15">
        <f>'Constituents data'!EP7/'Constituents data'!EO7-1</f>
        <v>3.2537960954446943E-2</v>
      </c>
      <c r="EQ7" s="15">
        <f>'Constituents data'!EQ7/'Constituents data'!EP7-1</f>
        <v>-1.2138188608776912E-2</v>
      </c>
      <c r="ER7" s="15">
        <f>'Constituents data'!ER7/'Constituents data'!EQ7-1</f>
        <v>4.4896030245746843E-3</v>
      </c>
      <c r="ES7" s="15">
        <f>'Constituents data'!ES7/'Constituents data'!ER7-1</f>
        <v>-2.0701011526699453E-2</v>
      </c>
      <c r="ET7" s="15">
        <f>'Constituents data'!ET7/'Constituents data'!ES7-1</f>
        <v>-1.2490992073024287E-2</v>
      </c>
      <c r="EU7" s="15">
        <f>'Constituents data'!EU7/'Constituents data'!ET7-1</f>
        <v>5.765020676234478E-2</v>
      </c>
      <c r="EV7" s="15">
        <f>'Constituents data'!EV7/'Constituents data'!EU7-1</f>
        <v>-3.9788408463661384E-2</v>
      </c>
      <c r="EW7" s="15">
        <f>'Constituents data'!EW7/'Constituents data'!EV7-1</f>
        <v>8.3113772455089885E-2</v>
      </c>
      <c r="EX7" s="15">
        <f>'Constituents data'!EX7/'Constituents data'!EW7-1</f>
        <v>2.9411764705882248E-2</v>
      </c>
      <c r="EY7" s="15">
        <f>'Constituents data'!EY7/'Constituents data'!EX7-1</f>
        <v>-5.2631578947368363E-2</v>
      </c>
      <c r="EZ7" s="15">
        <f>'Constituents data'!EZ7/'Constituents data'!EY7-1</f>
        <v>6.5759637188207432E-3</v>
      </c>
      <c r="FA7" s="15">
        <f>'Constituents data'!FA7/'Constituents data'!EZ7-1</f>
        <v>1.01374183374634E-2</v>
      </c>
      <c r="FB7" s="15">
        <f>'Constituents data'!FB7/'Constituents data'!FA7-1</f>
        <v>1.5388046387154297E-2</v>
      </c>
      <c r="FC7" s="15">
        <f>'Constituents data'!FC7/'Constituents data'!FB7-1</f>
        <v>-1.5154842960685255E-2</v>
      </c>
      <c r="FD7" s="15">
        <f>'Constituents data'!FD7/'Constituents data'!FC7-1</f>
        <v>5.0401427297056101E-2</v>
      </c>
      <c r="FE7" s="15">
        <f>'Constituents data'!FE7/'Constituents data'!FD7-1</f>
        <v>-7.2186836518047803E-3</v>
      </c>
      <c r="FF7" s="15">
        <f>'Constituents data'!FF7/'Constituents data'!FE7-1</f>
        <v>1.1120615911035081E-2</v>
      </c>
      <c r="FG7" s="15">
        <f>'Constituents data'!FG7/'Constituents data'!FF7-1</f>
        <v>-1.6497461928934087E-2</v>
      </c>
      <c r="FH7" s="15">
        <f>'Constituents data'!FH7/'Constituents data'!FG7-1</f>
        <v>-2.5376344086021518E-2</v>
      </c>
      <c r="FI7" s="15">
        <f>'Constituents data'!FI7/'Constituents data'!FH7-1</f>
        <v>-6.0458958517210948E-2</v>
      </c>
      <c r="FJ7" s="15">
        <f>'Constituents data'!FJ7/'Constituents data'!FI7-1</f>
        <v>-2.0197275716298702E-2</v>
      </c>
      <c r="FK7" s="15">
        <f>'Constituents data'!FK7/'Constituents data'!FJ7-1</f>
        <v>1.9175455417066445E-3</v>
      </c>
      <c r="FL7" s="15">
        <f>'Constituents data'!FL7/'Constituents data'!FK7-1</f>
        <v>-2.631578947368407E-2</v>
      </c>
      <c r="FM7" s="15">
        <f>'Constituents data'!FM7/'Constituents data'!FL7-1</f>
        <v>4.520884520884505E-2</v>
      </c>
      <c r="FN7" s="15">
        <f>'Constituents data'!FN7/'Constituents data'!FM7-1</f>
        <v>2.1156558533145242E-2</v>
      </c>
      <c r="FO7" s="15">
        <f>'Constituents data'!FO7/'Constituents data'!FN7-1</f>
        <v>-3.0847145488029359E-2</v>
      </c>
      <c r="FP7" s="15">
        <f>'Constituents data'!FP7/'Constituents data'!FO7-1</f>
        <v>-2.3752969121140222E-3</v>
      </c>
      <c r="FQ7" s="15">
        <f>'Constituents data'!FQ7/'Constituents data'!FP7-1</f>
        <v>1.8095238095237942E-2</v>
      </c>
      <c r="FR7" s="15">
        <f>'Constituents data'!FR7/'Constituents data'!FQ7-1</f>
        <v>-8.4190832553788786E-3</v>
      </c>
      <c r="FS7" s="15">
        <f>'Constituents data'!FS7/'Constituents data'!FR7-1</f>
        <v>-5.18867924528299E-3</v>
      </c>
      <c r="FT7" s="16">
        <f>'Constituents data'!FT7/'Constituents data'!FS7-1</f>
        <v>1.1853959222380306E-2</v>
      </c>
      <c r="FU7" s="17">
        <f t="shared" si="3"/>
        <v>7.3431351081835571E-4</v>
      </c>
      <c r="FV7">
        <v>1.1661669781233302E-2</v>
      </c>
      <c r="FW7">
        <v>1.1768847733017326E-2</v>
      </c>
      <c r="FX7">
        <v>1.1368058690478097E-2</v>
      </c>
      <c r="FY7">
        <v>1.1031989476232174E-2</v>
      </c>
      <c r="FZ7">
        <v>1.1050048750249545E-2</v>
      </c>
      <c r="GA7">
        <v>1.0785246383869523E-2</v>
      </c>
      <c r="GB7">
        <v>1.0585315010744308E-2</v>
      </c>
      <c r="GC7">
        <v>1.0666119761359869E-2</v>
      </c>
      <c r="GD7">
        <v>1.0661169840253738E-2</v>
      </c>
      <c r="GE7">
        <v>1.0481973615445516E-2</v>
      </c>
      <c r="GF7">
        <v>1.0570652317039837E-2</v>
      </c>
      <c r="GG7">
        <v>1.0467372997532481E-2</v>
      </c>
      <c r="GH7">
        <v>1.0862728249283261E-2</v>
      </c>
      <c r="GI7">
        <v>1.0996629409844361E-2</v>
      </c>
      <c r="GJ7">
        <v>1.1112240024512183E-2</v>
      </c>
      <c r="GK7">
        <v>1.1193900882915577E-2</v>
      </c>
      <c r="GL7">
        <v>1.0992655817018112E-2</v>
      </c>
      <c r="GM7">
        <v>1.0991501943519742E-2</v>
      </c>
      <c r="GN7">
        <v>1.1038590890002316E-2</v>
      </c>
      <c r="GO7">
        <v>1.1082372621686607E-2</v>
      </c>
      <c r="GP7">
        <v>1.1143995689355571E-2</v>
      </c>
      <c r="GQ7">
        <v>1.1467042088393282E-2</v>
      </c>
      <c r="GR7">
        <v>1.1849195621533675E-2</v>
      </c>
      <c r="GS7">
        <v>1.1934048322821312E-2</v>
      </c>
      <c r="GT7">
        <v>1.1872435334440093E-2</v>
      </c>
      <c r="GU7">
        <v>1.1481985519730287E-2</v>
      </c>
      <c r="GV7">
        <v>1.1611646610055157E-2</v>
      </c>
      <c r="GW7">
        <v>1.1673361173819346E-2</v>
      </c>
      <c r="GX7">
        <v>1.1698109937720615E-2</v>
      </c>
      <c r="GY7">
        <v>1.1879945012749882E-2</v>
      </c>
      <c r="GZ7">
        <v>1.1731997675033102E-2</v>
      </c>
      <c r="HA7">
        <v>1.1596724706363156E-2</v>
      </c>
      <c r="HB7">
        <v>1.1737695480670022E-2</v>
      </c>
      <c r="HC7">
        <v>1.1830660311081691E-2</v>
      </c>
      <c r="HD7">
        <v>1.1934218630070456E-2</v>
      </c>
      <c r="HE7">
        <v>1.1697889770487267E-2</v>
      </c>
      <c r="HF7">
        <v>1.1562396935234321E-2</v>
      </c>
      <c r="HG7">
        <v>1.185132216025059E-2</v>
      </c>
      <c r="HH7">
        <v>1.1794014393412079E-2</v>
      </c>
      <c r="HI7">
        <v>1.1660184728991156E-2</v>
      </c>
      <c r="HJ7">
        <v>1.1695826616818675E-2</v>
      </c>
      <c r="HK7">
        <v>1.1719073385715786E-2</v>
      </c>
      <c r="HL7">
        <v>1.1413995139211314E-2</v>
      </c>
      <c r="HM7">
        <v>1.1135260029138339E-2</v>
      </c>
      <c r="HN7">
        <v>1.0929590662475003E-2</v>
      </c>
      <c r="HO7">
        <v>1.0265126197274144E-2</v>
      </c>
      <c r="HP7">
        <v>1.0158257566068076E-2</v>
      </c>
      <c r="HQ7">
        <v>9.9195766749029905E-3</v>
      </c>
      <c r="HR7">
        <v>1.0140708834696779E-2</v>
      </c>
      <c r="HS7">
        <v>1.0225753160902877E-2</v>
      </c>
      <c r="HT7">
        <v>1.0106602046679672E-2</v>
      </c>
      <c r="HU7">
        <v>1.0284015725388194E-2</v>
      </c>
      <c r="HV7">
        <v>1.0468279893180745E-2</v>
      </c>
      <c r="HW7">
        <v>1.0584857782064114E-2</v>
      </c>
      <c r="HX7">
        <v>1.0896149066823105E-2</v>
      </c>
      <c r="HY7">
        <v>1.102686165431333E-2</v>
      </c>
      <c r="HZ7">
        <v>1.1152908813524676E-2</v>
      </c>
      <c r="IA7">
        <v>1.0374191256612356E-2</v>
      </c>
      <c r="IB7">
        <v>1.0585200857368011E-2</v>
      </c>
      <c r="IC7">
        <v>1.0602295553279304E-2</v>
      </c>
      <c r="ID7">
        <v>1.0950066533166535E-2</v>
      </c>
      <c r="IE7">
        <v>1.073075821879829E-2</v>
      </c>
      <c r="IF7">
        <v>1.0566649611095635E-2</v>
      </c>
      <c r="IG7">
        <v>1.0515226717811665E-2</v>
      </c>
      <c r="IH7">
        <v>1.0584659796633191E-2</v>
      </c>
      <c r="II7">
        <v>1.0436294816749585E-2</v>
      </c>
      <c r="IJ7">
        <v>1.0688471442512381E-2</v>
      </c>
      <c r="IK7">
        <v>1.0421678755998162E-2</v>
      </c>
      <c r="IL7">
        <v>9.9402043438046057E-3</v>
      </c>
      <c r="IM7">
        <v>9.396817579102686E-3</v>
      </c>
      <c r="IN7">
        <v>9.7060484335224784E-3</v>
      </c>
      <c r="IO7">
        <v>9.6538227438175486E-3</v>
      </c>
      <c r="IP7">
        <v>9.8752544568056037E-3</v>
      </c>
      <c r="IQ7">
        <v>9.816992913874464E-3</v>
      </c>
      <c r="IR7">
        <v>9.709703276162579E-3</v>
      </c>
      <c r="IS7">
        <v>9.1919766612378172E-3</v>
      </c>
      <c r="IT7">
        <v>9.1731947146083716E-3</v>
      </c>
      <c r="IU7">
        <v>8.7794616302289512E-3</v>
      </c>
      <c r="IV7">
        <v>9.1720454647861629E-3</v>
      </c>
      <c r="IW7">
        <v>9.2081037887920599E-3</v>
      </c>
      <c r="IX7">
        <v>9.178284923047425E-3</v>
      </c>
      <c r="IY7">
        <v>9.0027545693576617E-3</v>
      </c>
      <c r="IZ7">
        <v>9.1441090415771073E-3</v>
      </c>
      <c r="JA7">
        <v>9.2430930835180839E-3</v>
      </c>
      <c r="JB7">
        <v>9.2720181396659645E-3</v>
      </c>
      <c r="JC7">
        <v>9.233234920264493E-3</v>
      </c>
      <c r="JD7">
        <v>8.9516564144449511E-3</v>
      </c>
      <c r="JE7">
        <v>9.1241477870822717E-3</v>
      </c>
      <c r="JF7">
        <v>9.0822271814114553E-3</v>
      </c>
      <c r="JG7">
        <v>9.0873594970694079E-3</v>
      </c>
      <c r="JH7">
        <v>9.2394372713471753E-3</v>
      </c>
      <c r="JI7">
        <v>9.3079550649485913E-3</v>
      </c>
      <c r="JJ7">
        <v>9.40235364664351E-3</v>
      </c>
      <c r="JK7">
        <v>9.205700924172347E-3</v>
      </c>
      <c r="JL7">
        <v>9.2386998164311791E-3</v>
      </c>
      <c r="JM7">
        <v>9.1704174515426246E-3</v>
      </c>
      <c r="JN7">
        <v>9.406006835534263E-3</v>
      </c>
      <c r="JO7">
        <v>9.953885177188369E-3</v>
      </c>
      <c r="JP7">
        <v>9.383894753102702E-3</v>
      </c>
      <c r="JQ7">
        <v>8.9488555143414222E-3</v>
      </c>
      <c r="JR7">
        <v>9.0130527588417452E-3</v>
      </c>
      <c r="JS7">
        <v>9.1339980104989463E-3</v>
      </c>
      <c r="JT7">
        <v>8.6278232183057708E-3</v>
      </c>
      <c r="JU7">
        <v>8.3939133594491851E-3</v>
      </c>
      <c r="JV7">
        <v>8.4972131036791694E-3</v>
      </c>
      <c r="JW7">
        <v>8.5630015692907159E-3</v>
      </c>
      <c r="JX7">
        <v>8.5249350846800156E-3</v>
      </c>
      <c r="JY7">
        <v>8.359457487910919E-3</v>
      </c>
      <c r="JZ7">
        <v>8.132001919529409E-3</v>
      </c>
      <c r="KA7">
        <v>8.0530636170150598E-3</v>
      </c>
      <c r="KB7">
        <v>8.0907522160205553E-3</v>
      </c>
      <c r="KC7">
        <v>7.9502254631615196E-3</v>
      </c>
      <c r="KD7">
        <v>7.6499443421673792E-3</v>
      </c>
      <c r="KE7">
        <v>7.5489748143823567E-3</v>
      </c>
      <c r="KF7">
        <v>7.8825300764916017E-3</v>
      </c>
      <c r="KG7">
        <v>7.706522132359464E-3</v>
      </c>
      <c r="KH7">
        <v>7.7415820522245011E-3</v>
      </c>
      <c r="KI7">
        <v>8.0885800763817513E-3</v>
      </c>
      <c r="KJ7">
        <v>7.993536170761751E-3</v>
      </c>
      <c r="KK7">
        <v>8.0558410996033822E-3</v>
      </c>
      <c r="KL7">
        <v>7.9282462111648147E-3</v>
      </c>
      <c r="KM7">
        <v>7.9118399106403777E-3</v>
      </c>
      <c r="KN7">
        <v>7.9054974849401497E-3</v>
      </c>
      <c r="KO7">
        <v>8.1591559452975845E-3</v>
      </c>
      <c r="KP7">
        <v>8.1526763898082909E-3</v>
      </c>
      <c r="KQ7">
        <v>8.4419707559276469E-3</v>
      </c>
      <c r="KR7">
        <v>8.5604802944621583E-3</v>
      </c>
      <c r="KS7">
        <v>8.6477291237773059E-3</v>
      </c>
      <c r="KT7">
        <v>8.9641705831696727E-3</v>
      </c>
      <c r="KU7">
        <v>8.9863852978446599E-3</v>
      </c>
      <c r="KV7">
        <v>8.770021124630269E-3</v>
      </c>
      <c r="KW7">
        <v>8.7608341357049407E-3</v>
      </c>
      <c r="KX7">
        <v>8.7159323162634469E-3</v>
      </c>
      <c r="KY7">
        <v>8.7893637141069798E-3</v>
      </c>
      <c r="KZ7">
        <v>8.8776897001382367E-3</v>
      </c>
      <c r="LA7">
        <v>8.9496237921076489E-3</v>
      </c>
      <c r="LB7">
        <v>8.628708383811105E-3</v>
      </c>
      <c r="LC7">
        <v>8.5183004799362066E-3</v>
      </c>
      <c r="LD7">
        <v>8.7327215300704916E-3</v>
      </c>
      <c r="LE7">
        <v>9.1248923643003459E-3</v>
      </c>
      <c r="LF7">
        <v>8.960660430873164E-3</v>
      </c>
      <c r="LG7">
        <v>9.2495377407624535E-3</v>
      </c>
      <c r="LH7">
        <v>9.1000177488518019E-3</v>
      </c>
      <c r="LI7">
        <v>9.255056474080035E-3</v>
      </c>
      <c r="LJ7">
        <v>9.1277753480678604E-3</v>
      </c>
      <c r="LK7">
        <v>9.138402348219745E-3</v>
      </c>
      <c r="LL7">
        <v>8.9598748638445684E-3</v>
      </c>
      <c r="LM7">
        <v>8.7367685889364766E-3</v>
      </c>
      <c r="LN7">
        <v>9.1444551933277957E-3</v>
      </c>
      <c r="LO7">
        <v>9.0289966824088075E-3</v>
      </c>
      <c r="LP7">
        <v>9.9069865370859621E-3</v>
      </c>
      <c r="LQ7">
        <v>1.0102527908646431E-2</v>
      </c>
      <c r="LR7">
        <v>9.7144415343183663E-3</v>
      </c>
      <c r="LS7">
        <v>9.6178280020928451E-3</v>
      </c>
      <c r="LT7">
        <v>9.8074575845253156E-3</v>
      </c>
      <c r="LU7">
        <v>9.9808985644110112E-3</v>
      </c>
      <c r="LV7">
        <v>9.9670745937597612E-3</v>
      </c>
      <c r="LW7">
        <v>1.0183105471421521E-2</v>
      </c>
      <c r="LX7">
        <v>1.0116592513936637E-2</v>
      </c>
      <c r="LY7">
        <v>1.0129801897743831E-2</v>
      </c>
      <c r="LZ7">
        <v>9.970237704354323E-3</v>
      </c>
      <c r="MA7">
        <v>1.0071897681084416E-2</v>
      </c>
      <c r="MB7">
        <v>1.0025367389351194E-2</v>
      </c>
      <c r="MC7">
        <v>9.5360402273964306E-3</v>
      </c>
      <c r="MD7">
        <v>9.5214690766492471E-3</v>
      </c>
      <c r="ME7">
        <v>9.5760364521169806E-3</v>
      </c>
      <c r="MF7">
        <v>9.7161963325031742E-3</v>
      </c>
      <c r="MG7">
        <v>9.8611428864292892E-3</v>
      </c>
      <c r="MH7">
        <v>9.9473459082936831E-3</v>
      </c>
      <c r="MI7">
        <v>9.7262490371376516E-3</v>
      </c>
      <c r="MJ7">
        <v>9.7595543141476646E-3</v>
      </c>
      <c r="MK7">
        <v>9.5822634071322018E-3</v>
      </c>
      <c r="ML7">
        <v>9.4100013449381435E-3</v>
      </c>
      <c r="MM7" s="4">
        <v>9.4614802478342405E-3</v>
      </c>
      <c r="MN7" s="17">
        <v>9.8395559728426934E-3</v>
      </c>
      <c r="MO7" s="20">
        <f t="shared" si="4"/>
        <v>-1.5815802199701728E-2</v>
      </c>
      <c r="MP7" s="20">
        <f t="shared" si="7"/>
        <v>1.8776676857173619E-2</v>
      </c>
      <c r="MQ7" s="20">
        <f t="shared" si="8"/>
        <v>2.3490492690732074E-2</v>
      </c>
      <c r="MR7" s="20">
        <f t="shared" si="9"/>
        <v>-5.7012009280368687E-3</v>
      </c>
      <c r="MS7" s="20">
        <f t="shared" si="10"/>
        <v>-1.1193072721657408E-2</v>
      </c>
      <c r="MT7" s="20">
        <f t="shared" si="11"/>
        <v>-5.5385412312123723E-3</v>
      </c>
      <c r="MU7" s="20">
        <f t="shared" si="12"/>
        <v>2.0264962376219959E-2</v>
      </c>
      <c r="MV7" s="20">
        <f t="shared" si="13"/>
        <v>3.0707766867432335E-2</v>
      </c>
      <c r="MW7" s="20">
        <f t="shared" si="14"/>
        <v>-1.2423518186500374E-2</v>
      </c>
      <c r="MX7" s="20">
        <f t="shared" si="15"/>
        <v>1.9905760700684356E-2</v>
      </c>
      <c r="MY7" s="20">
        <f t="shared" si="16"/>
        <v>6.0823190726856007E-3</v>
      </c>
      <c r="MZ7" s="20">
        <f t="shared" si="17"/>
        <v>2.3639417024049553E-2</v>
      </c>
      <c r="NA7" s="20">
        <f t="shared" si="18"/>
        <v>2.2839160822735256E-2</v>
      </c>
      <c r="NB7" s="20">
        <f t="shared" si="19"/>
        <v>3.8223930139633731E-2</v>
      </c>
      <c r="NC7" s="20">
        <f t="shared" si="20"/>
        <v>-2.9945003380302631E-2</v>
      </c>
      <c r="ND7" s="20">
        <f t="shared" si="21"/>
        <v>-1.5245623796776556E-2</v>
      </c>
      <c r="NE7" s="20">
        <f t="shared" si="22"/>
        <v>-2.996774789799898E-2</v>
      </c>
      <c r="NF7" s="20">
        <f t="shared" si="23"/>
        <v>1.4211035585768824E-2</v>
      </c>
      <c r="NG7" s="20">
        <f t="shared" si="24"/>
        <v>-1.8316731093235877E-2</v>
      </c>
      <c r="NH7" s="20">
        <f t="shared" si="25"/>
        <v>3.6178438167033887E-2</v>
      </c>
      <c r="NI7" s="20">
        <f t="shared" si="26"/>
        <v>-8.7064319879741055E-5</v>
      </c>
      <c r="NJ7" s="20">
        <f t="shared" si="27"/>
        <v>1.4789619218806468E-2</v>
      </c>
      <c r="NK7" s="20">
        <f t="shared" si="28"/>
        <v>5.2104847906678424E-3</v>
      </c>
      <c r="NL7" s="20">
        <f t="shared" si="29"/>
        <v>-1.7408015494777811E-2</v>
      </c>
      <c r="NM7" s="20">
        <f t="shared" si="30"/>
        <v>1.0426879878320769E-2</v>
      </c>
      <c r="NN7" s="20">
        <f t="shared" si="31"/>
        <v>-3.8518223508695638E-2</v>
      </c>
      <c r="NO7" s="20">
        <f t="shared" si="32"/>
        <v>3.0812123727213942E-2</v>
      </c>
      <c r="NP7" s="20">
        <f t="shared" si="33"/>
        <v>4.2037286147008933E-2</v>
      </c>
      <c r="NQ7" s="20">
        <f t="shared" si="34"/>
        <v>-7.2970698684885855E-3</v>
      </c>
      <c r="NR7" s="20">
        <f t="shared" si="35"/>
        <v>-1.2501448110322869E-2</v>
      </c>
      <c r="NS7" s="20">
        <f t="shared" si="36"/>
        <v>-7.3431351081835571E-4</v>
      </c>
      <c r="NT7" s="20">
        <f t="shared" si="37"/>
        <v>-2.9144591346623654E-2</v>
      </c>
      <c r="NU7" s="20">
        <f t="shared" si="38"/>
        <v>-6.3301503362463138E-2</v>
      </c>
      <c r="NV7" s="20">
        <f t="shared" si="39"/>
        <v>2.2201466305695378E-2</v>
      </c>
      <c r="NW7" s="20">
        <f t="shared" si="40"/>
        <v>-5.0510098264181548E-2</v>
      </c>
      <c r="NX7" s="20">
        <f t="shared" si="41"/>
        <v>-8.7569657052497894E-3</v>
      </c>
      <c r="NY7" s="20">
        <f t="shared" si="42"/>
        <v>1.9960263082901959E-2</v>
      </c>
      <c r="NZ7" s="20">
        <f t="shared" si="43"/>
        <v>-1.9144940404316396E-2</v>
      </c>
      <c r="OA7" s="20">
        <f t="shared" si="44"/>
        <v>-2.0202499645671151E-2</v>
      </c>
      <c r="OB7" s="20">
        <f t="shared" si="45"/>
        <v>5.4471497627196129E-2</v>
      </c>
      <c r="OC7" s="20">
        <f t="shared" si="46"/>
        <v>6.1495781826191491E-3</v>
      </c>
      <c r="OD7" s="20">
        <f t="shared" si="47"/>
        <v>2.4334054766300978E-2</v>
      </c>
      <c r="OE7" s="20">
        <f t="shared" si="48"/>
        <v>-2.6301232141320779E-2</v>
      </c>
      <c r="OF7" s="20">
        <f t="shared" si="49"/>
        <v>-5.9818608528215229E-3</v>
      </c>
      <c r="OG7" s="20">
        <f t="shared" si="50"/>
        <v>-8.5826056630084399E-2</v>
      </c>
      <c r="OH7" s="20">
        <f t="shared" si="51"/>
        <v>1.7566012385396085E-2</v>
      </c>
      <c r="OI7" s="20">
        <f t="shared" si="52"/>
        <v>-1.3289704943610073E-2</v>
      </c>
      <c r="OJ7" s="20">
        <f t="shared" si="53"/>
        <v>-2.3421922585861881E-2</v>
      </c>
      <c r="OK7" s="20">
        <f t="shared" si="54"/>
        <v>-3.007104820469601E-2</v>
      </c>
      <c r="OL7" s="20">
        <f t="shared" si="55"/>
        <v>5.8359887230844025E-3</v>
      </c>
      <c r="OM7" s="20">
        <f t="shared" si="56"/>
        <v>2.3025477611897067E-2</v>
      </c>
      <c r="ON7" s="20">
        <f t="shared" si="57"/>
        <v>1.227257248765142E-2</v>
      </c>
      <c r="OO7" s="20">
        <f t="shared" si="58"/>
        <v>-5.662555218151314E-2</v>
      </c>
      <c r="OP7" s="20">
        <f t="shared" si="59"/>
        <v>1.9323531558482392E-3</v>
      </c>
      <c r="OQ7" s="20">
        <f t="shared" si="60"/>
        <v>3.9957175850883729E-2</v>
      </c>
      <c r="OR7" s="20">
        <f t="shared" si="61"/>
        <v>2.3032617232856618E-2</v>
      </c>
      <c r="OS7" s="20">
        <f t="shared" si="62"/>
        <v>-0.12055458310642501</v>
      </c>
      <c r="OT7" s="20">
        <f t="shared" si="63"/>
        <v>-2.3139305002593685E-2</v>
      </c>
      <c r="OU7" s="20">
        <f t="shared" si="64"/>
        <v>4.4812538824545799E-2</v>
      </c>
      <c r="OV7" s="20">
        <f t="shared" si="65"/>
        <v>4.7822845201723162E-2</v>
      </c>
      <c r="OW7" s="20">
        <f t="shared" si="66"/>
        <v>1.329056079455356E-2</v>
      </c>
      <c r="OX7" s="20">
        <f t="shared" si="67"/>
        <v>-6.4754408594613162E-3</v>
      </c>
      <c r="OY7" s="20">
        <f t="shared" si="68"/>
        <v>-7.5584604924456107E-3</v>
      </c>
      <c r="OZ7" s="20">
        <f t="shared" si="69"/>
        <v>-1.5004926618640982E-2</v>
      </c>
      <c r="PA7" s="20">
        <f t="shared" si="5"/>
        <v>-2.2718227719933631E-2</v>
      </c>
      <c r="PB7" s="20">
        <f t="shared" si="70"/>
        <v>9.1341075418135045E-3</v>
      </c>
      <c r="PC7" s="20">
        <f t="shared" si="71"/>
        <v>1.7995328182992616E-2</v>
      </c>
      <c r="PD7" s="20">
        <f t="shared" si="72"/>
        <v>-2.2317047323768085E-2</v>
      </c>
      <c r="PE7" s="20">
        <f t="shared" si="73"/>
        <v>-8.7880283009728874E-2</v>
      </c>
      <c r="PF7" s="20">
        <f t="shared" si="74"/>
        <v>4.6356148901363818E-3</v>
      </c>
      <c r="PG7" s="20">
        <f t="shared" si="75"/>
        <v>3.4199891598048664E-3</v>
      </c>
      <c r="PH7" s="20">
        <f t="shared" si="76"/>
        <v>2.2906348427715734E-2</v>
      </c>
      <c r="PI7" s="20">
        <f t="shared" si="77"/>
        <v>3.2464300807888279E-2</v>
      </c>
      <c r="PJ7" s="20">
        <f t="shared" si="78"/>
        <v>-3.426323220319042E-2</v>
      </c>
      <c r="PK7" s="20">
        <f t="shared" si="79"/>
        <v>-7.9080656384481404E-2</v>
      </c>
      <c r="PL7" s="20">
        <f t="shared" si="80"/>
        <v>-2.3319006108057965E-2</v>
      </c>
      <c r="PM7" s="20">
        <f t="shared" si="81"/>
        <v>2.2845927480437845E-4</v>
      </c>
      <c r="PN7" s="20">
        <f t="shared" si="82"/>
        <v>8.7434971516433826E-2</v>
      </c>
      <c r="PO7" s="20">
        <f t="shared" si="83"/>
        <v>-1.1635904553835378E-2</v>
      </c>
      <c r="PP7" s="20">
        <f t="shared" si="84"/>
        <v>3.35224633733043E-2</v>
      </c>
      <c r="PQ7" s="20">
        <f t="shared" si="85"/>
        <v>-1.484721673662485E-2</v>
      </c>
      <c r="PR7" s="20">
        <f t="shared" si="86"/>
        <v>2.6726977754153964E-2</v>
      </c>
      <c r="PS7" s="20">
        <f t="shared" si="87"/>
        <v>2.3933521132931306E-3</v>
      </c>
      <c r="PT7" s="20">
        <f t="shared" si="88"/>
        <v>2.5059337282832345E-2</v>
      </c>
      <c r="PU7" s="20">
        <f t="shared" si="89"/>
        <v>-2.7537297760611128E-2</v>
      </c>
      <c r="PV7" s="20">
        <f t="shared" si="90"/>
        <v>-1.9757595736826377E-2</v>
      </c>
      <c r="PW7" s="20">
        <f t="shared" si="91"/>
        <v>3.9207799369065897E-2</v>
      </c>
      <c r="PX7" s="20">
        <f t="shared" si="92"/>
        <v>-1.6041855954458655E-2</v>
      </c>
      <c r="PY7" s="20">
        <f t="shared" si="93"/>
        <v>-3.3803844319184741E-2</v>
      </c>
      <c r="PZ7" s="20">
        <f t="shared" si="94"/>
        <v>5.042031963738388E-2</v>
      </c>
      <c r="QA7" s="20">
        <f t="shared" si="95"/>
        <v>-2.4028340892388407E-3</v>
      </c>
      <c r="QB7" s="20">
        <f t="shared" si="96"/>
        <v>6.5080263220505712E-3</v>
      </c>
      <c r="QC7" s="20">
        <f t="shared" si="97"/>
        <v>8.9448900290046342E-3</v>
      </c>
      <c r="QD7" s="20">
        <f t="shared" si="98"/>
        <v>1.8986310975623717E-2</v>
      </c>
      <c r="QE7" s="20">
        <f t="shared" si="99"/>
        <v>-1.2552739511355529E-2</v>
      </c>
      <c r="QF7" s="20">
        <f t="shared" si="100"/>
        <v>-1.704309307048139E-2</v>
      </c>
      <c r="QG7" s="20">
        <f t="shared" si="101"/>
        <v>7.8293042112281899E-2</v>
      </c>
      <c r="QH7" s="20">
        <f t="shared" si="102"/>
        <v>-6.0657488926951476E-2</v>
      </c>
      <c r="QI7" s="20">
        <f t="shared" si="103"/>
        <v>-3.5602196921333186E-2</v>
      </c>
      <c r="QJ7" s="20">
        <f t="shared" si="104"/>
        <v>-6.0970004992461453E-3</v>
      </c>
      <c r="QK7" s="20">
        <f t="shared" si="105"/>
        <v>7.1059103061258913E-2</v>
      </c>
      <c r="QL7" s="20">
        <f t="shared" si="106"/>
        <v>-3.8065528761017021E-2</v>
      </c>
      <c r="QM7" s="20">
        <f t="shared" si="107"/>
        <v>-2.548678875834302E-2</v>
      </c>
      <c r="QN7" s="20">
        <f t="shared" si="108"/>
        <v>1.7596199743552827E-2</v>
      </c>
      <c r="QO7" s="20">
        <f t="shared" si="109"/>
        <v>1.4496924373424166E-2</v>
      </c>
      <c r="QP7" s="20">
        <f t="shared" si="110"/>
        <v>-4.0076359330768847E-3</v>
      </c>
      <c r="QQ7" s="20">
        <f t="shared" si="111"/>
        <v>-2.7280564195000061E-2</v>
      </c>
      <c r="QR7" s="20">
        <f t="shared" si="112"/>
        <v>-2.8566756580821234E-2</v>
      </c>
      <c r="QS7" s="20">
        <f t="shared" si="113"/>
        <v>-1.8663752492888801E-2</v>
      </c>
      <c r="QT7" s="20">
        <f t="shared" si="114"/>
        <v>4.5660398460721412E-3</v>
      </c>
      <c r="QU7" s="20">
        <f t="shared" si="115"/>
        <v>-6.5925443251125078E-3</v>
      </c>
      <c r="QV7" s="20">
        <f t="shared" si="116"/>
        <v>-3.9037200959256703E-2</v>
      </c>
      <c r="QW7" s="20">
        <f t="shared" si="117"/>
        <v>1.3052451195064116E-2</v>
      </c>
      <c r="QX7" s="20">
        <f t="shared" si="118"/>
        <v>4.6409838801058166E-2</v>
      </c>
      <c r="QY7" s="20">
        <f t="shared" si="119"/>
        <v>-1.1989724766229651E-2</v>
      </c>
      <c r="QZ7" s="20">
        <f t="shared" si="120"/>
        <v>1.3088855551478167E-3</v>
      </c>
      <c r="RA7" s="20">
        <f t="shared" si="121"/>
        <v>6.1019254796784571E-2</v>
      </c>
      <c r="RB7" s="20">
        <f t="shared" si="122"/>
        <v>-8.9647661857155479E-3</v>
      </c>
      <c r="RC7" s="20">
        <f t="shared" si="123"/>
        <v>-4.8836911041793369E-3</v>
      </c>
      <c r="RD7" s="20">
        <f t="shared" si="124"/>
        <v>-1.9623202399707201E-2</v>
      </c>
      <c r="RE7" s="20">
        <f t="shared" si="125"/>
        <v>3.0692640056565541E-2</v>
      </c>
      <c r="RF7" s="20">
        <f t="shared" si="126"/>
        <v>2.8362584650038231E-2</v>
      </c>
      <c r="RG7" s="20">
        <f t="shared" si="127"/>
        <v>2.6206203960507175E-2</v>
      </c>
      <c r="RH7" s="20">
        <f t="shared" si="128"/>
        <v>-1.6838209614714422E-2</v>
      </c>
      <c r="RI7" s="20">
        <f t="shared" si="129"/>
        <v>3.3056605179783448E-2</v>
      </c>
      <c r="RJ7" s="20">
        <f t="shared" si="130"/>
        <v>1.6630344303277884E-2</v>
      </c>
      <c r="RK7" s="20">
        <f t="shared" si="131"/>
        <v>5.791790906852186E-3</v>
      </c>
      <c r="RL7" s="20">
        <f t="shared" si="132"/>
        <v>2.4702095466737701E-2</v>
      </c>
      <c r="RM7" s="20">
        <f t="shared" si="6"/>
        <v>9.6802111953183279E-4</v>
      </c>
      <c r="RN7" s="20">
        <f t="shared" si="2"/>
        <v>-5.4388112976708126E-2</v>
      </c>
      <c r="RO7" s="20">
        <f t="shared" si="2"/>
        <v>2.344188284974476E-3</v>
      </c>
      <c r="RP7" s="20">
        <f t="shared" si="2"/>
        <v>1.282067370145786E-2</v>
      </c>
      <c r="RQ7" s="20">
        <f t="shared" si="2"/>
        <v>-1.2341681666256191E-2</v>
      </c>
      <c r="RR7" s="20">
        <f t="shared" si="2"/>
        <v>1.1775260142487717E-2</v>
      </c>
      <c r="RS7" s="20">
        <f t="shared" si="2"/>
        <v>2.0950003181062844E-2</v>
      </c>
      <c r="RT7" s="20">
        <f t="shared" si="2"/>
        <v>-6.4159782415063191E-2</v>
      </c>
      <c r="RU7" s="20">
        <f t="shared" si="2"/>
        <v>-2.3153411788026474E-3</v>
      </c>
      <c r="RV7" s="20">
        <f t="shared" si="2"/>
        <v>2.2226889972950376E-2</v>
      </c>
      <c r="RW7" s="20">
        <f t="shared" si="2"/>
        <v>4.5705314972153875E-2</v>
      </c>
      <c r="RX7" s="20">
        <f t="shared" si="2"/>
        <v>-1.7499599506873558E-2</v>
      </c>
      <c r="RY7" s="20">
        <f t="shared" si="2"/>
        <v>5.1422155897406251E-2</v>
      </c>
      <c r="RZ7" s="20">
        <f t="shared" si="2"/>
        <v>-1.193545745743411E-2</v>
      </c>
      <c r="SA7" s="20">
        <f t="shared" si="2"/>
        <v>3.180364744362859E-2</v>
      </c>
      <c r="SB7" s="20">
        <f t="shared" si="2"/>
        <v>-1.2872502119595267E-2</v>
      </c>
      <c r="SC7" s="20">
        <f t="shared" si="2"/>
        <v>3.7552895137563285E-3</v>
      </c>
      <c r="SD7" s="20">
        <f t="shared" si="2"/>
        <v>-2.143532503751781E-2</v>
      </c>
      <c r="SE7" s="20">
        <f t="shared" si="2"/>
        <v>-1.3225305583842642E-2</v>
      </c>
      <c r="SF7" s="20">
        <f t="shared" si="2"/>
        <v>5.6915893251526427E-2</v>
      </c>
      <c r="SG7" s="20">
        <f t="shared" si="2"/>
        <v>-4.0522721974479738E-2</v>
      </c>
      <c r="SH7" s="20">
        <f t="shared" si="2"/>
        <v>8.2379458944271525E-2</v>
      </c>
      <c r="SI7" s="20">
        <f t="shared" si="2"/>
        <v>2.8677451195063892E-2</v>
      </c>
      <c r="SJ7" s="20">
        <f t="shared" si="2"/>
        <v>-5.3365892458186716E-2</v>
      </c>
      <c r="SK7" s="20">
        <f t="shared" si="2"/>
        <v>5.8416502080023873E-3</v>
      </c>
      <c r="SL7" s="20">
        <f t="shared" si="2"/>
        <v>9.4031048266450448E-3</v>
      </c>
      <c r="SM7" s="20">
        <f t="shared" si="2"/>
        <v>1.4653732876335942E-2</v>
      </c>
      <c r="SN7" s="20">
        <f t="shared" si="2"/>
        <v>-1.5889156471503612E-2</v>
      </c>
      <c r="SO7" s="20">
        <f t="shared" si="2"/>
        <v>4.9667113786237747E-2</v>
      </c>
      <c r="SP7" s="20">
        <f t="shared" si="2"/>
        <v>-7.9529971626231353E-3</v>
      </c>
      <c r="SQ7" s="20">
        <f t="shared" si="2"/>
        <v>1.0386302400216726E-2</v>
      </c>
      <c r="SR7" s="20">
        <f t="shared" si="2"/>
        <v>-1.7231775439752444E-2</v>
      </c>
      <c r="SS7" s="20">
        <f t="shared" si="2"/>
        <v>-2.6110657596839875E-2</v>
      </c>
      <c r="ST7" s="20">
        <f t="shared" si="2"/>
        <v>-6.1193272028029301E-2</v>
      </c>
      <c r="SU7" s="20">
        <f t="shared" si="2"/>
        <v>-2.0931589227117058E-2</v>
      </c>
      <c r="SV7" s="20">
        <f t="shared" si="2"/>
        <v>1.1832320308882887E-3</v>
      </c>
      <c r="SW7" s="20">
        <f t="shared" ref="SW7:SW51" si="133">FL7-$FU7</f>
        <v>-2.7050102984502427E-2</v>
      </c>
      <c r="SX7" s="20">
        <f t="shared" ref="SX7:SX51" si="134">FM7-$FU7</f>
        <v>4.4474531698026697E-2</v>
      </c>
      <c r="SY7" s="20">
        <f t="shared" ref="SY7:SY51" si="135">FN7-$FU7</f>
        <v>2.0422245022326885E-2</v>
      </c>
      <c r="SZ7" s="20">
        <f t="shared" ref="SZ7:SZ51" si="136">FO7-$FU7</f>
        <v>-3.1581458998847713E-2</v>
      </c>
      <c r="TA7" s="20">
        <f t="shared" ref="TA7:TA51" si="137">FP7-$FU7</f>
        <v>-3.109610422932378E-3</v>
      </c>
      <c r="TB7" s="20">
        <f t="shared" ref="TB7:TB51" si="138">FQ7-$FU7</f>
        <v>1.7360924584419585E-2</v>
      </c>
      <c r="TC7" s="20">
        <f t="shared" ref="TC7:TC51" si="139">FR7-$FU7</f>
        <v>-9.1533967661972335E-3</v>
      </c>
      <c r="TD7" s="20">
        <f t="shared" ref="TD7:TD51" si="140">FS7-$FU7</f>
        <v>-5.9229927561013458E-3</v>
      </c>
      <c r="TE7" s="20">
        <f t="shared" ref="TE7:TE51" si="141">FT7-$FU7</f>
        <v>1.1119645711561951E-2</v>
      </c>
    </row>
    <row r="8" spans="1:525" x14ac:dyDescent="0.2">
      <c r="A8" t="s">
        <v>166</v>
      </c>
      <c r="B8" t="s">
        <v>18</v>
      </c>
      <c r="C8" s="15"/>
      <c r="D8" s="15">
        <f>'Constituents data'!D8/'Constituents data'!C8-1</f>
        <v>-8.7671232876711525E-3</v>
      </c>
      <c r="E8" s="15">
        <f>'Constituents data'!E8/'Constituents data'!D8-1</f>
        <v>6.0254284134881209E-2</v>
      </c>
      <c r="F8" s="15">
        <f>'Constituents data'!F8/'Constituents data'!E8-1</f>
        <v>6.2565172054223073E-2</v>
      </c>
      <c r="G8" s="15">
        <f>'Constituents data'!G8/'Constituents data'!F8-1</f>
        <v>-2.6987242394504452E-2</v>
      </c>
      <c r="H8" s="15">
        <f>'Constituents data'!H8/'Constituents data'!G8-1</f>
        <v>8.0433686333837517E-2</v>
      </c>
      <c r="I8" s="15">
        <f>'Constituents data'!I8/'Constituents data'!H8-1</f>
        <v>-7.4679113185530666E-3</v>
      </c>
      <c r="J8" s="15">
        <f>'Constituents data'!J8/'Constituents data'!I8-1</f>
        <v>5.8076651775217369E-2</v>
      </c>
      <c r="K8" s="15">
        <f>'Constituents data'!K8/'Constituents data'!J8-1</f>
        <v>2.2222222222221255E-3</v>
      </c>
      <c r="L8" s="15">
        <f>'Constituents data'!L8/'Constituents data'!K8-1</f>
        <v>1.9290465631929044E-2</v>
      </c>
      <c r="M8" s="15">
        <f>'Constituents data'!M8/'Constituents data'!L8-1</f>
        <v>7.7876876223624159E-2</v>
      </c>
      <c r="N8" s="15">
        <f>'Constituents data'!N8/'Constituents data'!M8-1</f>
        <v>9.2835519677094691E-3</v>
      </c>
      <c r="O8" s="15">
        <f>'Constituents data'!O8/'Constituents data'!N8-1</f>
        <v>-2.1795640871825728E-2</v>
      </c>
      <c r="P8" s="15">
        <f>'Constituents data'!P8/'Constituents data'!O8-1</f>
        <v>-3.2706459525755349E-3</v>
      </c>
      <c r="Q8" s="15">
        <f>'Constituents data'!Q8/'Constituents data'!P8-1</f>
        <v>3.855619360131235E-2</v>
      </c>
      <c r="R8" s="15">
        <f>'Constituents data'!R8/'Constituents data'!Q8-1</f>
        <v>-7.1879936808846745E-2</v>
      </c>
      <c r="S8" s="15">
        <f>'Constituents data'!S8/'Constituents data'!R8-1</f>
        <v>-8.2978723404254495E-3</v>
      </c>
      <c r="T8" s="15">
        <f>'Constituents data'!T8/'Constituents data'!S8-1</f>
        <v>-6.8654795108347155E-3</v>
      </c>
      <c r="U8" s="15">
        <f>'Constituents data'!U8/'Constituents data'!T8-1</f>
        <v>2.3763231799525109E-3</v>
      </c>
      <c r="V8" s="15">
        <f>'Constituents data'!V8/'Constituents data'!U8-1</f>
        <v>-7.0258620689655271E-2</v>
      </c>
      <c r="W8" s="15">
        <f>'Constituents data'!W8/'Constituents data'!V8-1</f>
        <v>6.6063977746870561E-2</v>
      </c>
      <c r="X8" s="15">
        <f>'Constituents data'!X8/'Constituents data'!W8-1</f>
        <v>-3.8921504674929275E-2</v>
      </c>
      <c r="Y8" s="15">
        <f>'Constituents data'!Y8/'Constituents data'!X8-1</f>
        <v>-3.2126696832579182E-2</v>
      </c>
      <c r="Z8" s="15">
        <f>'Constituents data'!Z8/'Constituents data'!Y8-1</f>
        <v>-2.3375409069659181E-3</v>
      </c>
      <c r="AA8" s="15">
        <f>'Constituents data'!AA8/'Constituents data'!Z8-1</f>
        <v>-1.5932521087160256E-2</v>
      </c>
      <c r="AB8" s="15">
        <f>'Constituents data'!AB8/'Constituents data'!AA8-1</f>
        <v>4.452380952380941E-2</v>
      </c>
      <c r="AC8" s="15">
        <f>'Constituents data'!AC8/'Constituents data'!AB8-1</f>
        <v>-3.0316845224527045E-2</v>
      </c>
      <c r="AD8" s="15">
        <f>'Constituents data'!AD8/'Constituents data'!AC8-1</f>
        <v>-3.2440056417489371E-2</v>
      </c>
      <c r="AE8" s="15">
        <f>'Constituents data'!AE8/'Constituents data'!AD8-1</f>
        <v>-2.818270165208947E-2</v>
      </c>
      <c r="AF8" s="15">
        <f>'Constituents data'!AF8/'Constituents data'!AE8-1</f>
        <v>-5.0999999999999934E-2</v>
      </c>
      <c r="AG8" s="15">
        <f>'Constituents data'!AG8/'Constituents data'!AF8-1</f>
        <v>-3.8988408851422629E-2</v>
      </c>
      <c r="AH8" s="15">
        <f>'Constituents data'!AH8/'Constituents data'!AG8-1</f>
        <v>3.7006578947368363E-2</v>
      </c>
      <c r="AI8" s="15">
        <f>'Constituents data'!AI8/'Constituents data'!AH8-1</f>
        <v>-5.4454136928363761E-2</v>
      </c>
      <c r="AJ8" s="15">
        <f>'Constituents data'!AJ8/'Constituents data'!AI8-1</f>
        <v>-6.6536203522504889E-2</v>
      </c>
      <c r="AK8" s="15">
        <f>'Constituents data'!AK8/'Constituents data'!AJ8-1</f>
        <v>2.6355196166516937E-2</v>
      </c>
      <c r="AL8" s="15">
        <f>'Constituents data'!AL8/'Constituents data'!AK8-1</f>
        <v>-5.3399474759264653E-2</v>
      </c>
      <c r="AM8" s="15">
        <f>'Constituents data'!AM8/'Constituents data'!AL8-1</f>
        <v>3.545006165228104E-2</v>
      </c>
      <c r="AN8" s="15">
        <f>'Constituents data'!AN8/'Constituents data'!AM8-1</f>
        <v>-3.3045549270616204E-2</v>
      </c>
      <c r="AO8" s="15">
        <f>'Constituents data'!AO8/'Constituents data'!AN8-1</f>
        <v>-0.3392857142857143</v>
      </c>
      <c r="AP8" s="15">
        <f>'Constituents data'!AP8/'Constituents data'!AO8-1</f>
        <v>-0.13923578751164956</v>
      </c>
      <c r="AQ8" s="15">
        <f>'Constituents data'!AQ8/'Constituents data'!AP8-1</f>
        <v>0.15417929839757472</v>
      </c>
      <c r="AR8" s="15">
        <f>'Constituents data'!AR8/'Constituents data'!AQ8-1</f>
        <v>-5.6285178236397782E-2</v>
      </c>
      <c r="AS8" s="15">
        <f>'Constituents data'!AS8/'Constituents data'!AR8-1</f>
        <v>7.0576540755467265E-2</v>
      </c>
      <c r="AT8" s="15">
        <f>'Constituents data'!AT8/'Constituents data'!AS8-1</f>
        <v>1.485608170844932E-2</v>
      </c>
      <c r="AU8" s="15">
        <f>'Constituents data'!AU8/'Constituents data'!AT8-1</f>
        <v>-0.11088746569075925</v>
      </c>
      <c r="AV8" s="15">
        <f>'Constituents data'!AV8/'Constituents data'!AU8-1</f>
        <v>-8.5408520271662569E-3</v>
      </c>
      <c r="AW8" s="15">
        <f>'Constituents data'!AW8/'Constituents data'!AV8-1</f>
        <v>0.12558380902957977</v>
      </c>
      <c r="AX8" s="15">
        <f>'Constituents data'!AX8/'Constituents data'!AW8-1</f>
        <v>0.14200092208390958</v>
      </c>
      <c r="AY8" s="15">
        <f>'Constituents data'!AY8/'Constituents data'!AX8-1</f>
        <v>2.4626564392410177E-2</v>
      </c>
      <c r="AZ8" s="15">
        <f>'Constituents data'!AZ8/'Constituents data'!AY8-1</f>
        <v>1.3002364066193817E-2</v>
      </c>
      <c r="BA8" s="15">
        <f>'Constituents data'!BA8/'Constituents data'!AZ8-1</f>
        <v>1.1279657720731251E-2</v>
      </c>
      <c r="BB8" s="15">
        <f>'Constituents data'!BB8/'Constituents data'!BA8-1</f>
        <v>3.8846153846153975E-2</v>
      </c>
      <c r="BC8" s="15">
        <f>'Constituents data'!BC8/'Constituents data'!BB8-1</f>
        <v>-9.626064420585001E-3</v>
      </c>
      <c r="BD8" s="15">
        <f>'Constituents data'!BD8/'Constituents data'!BC8-1</f>
        <v>-0.1394392523364486</v>
      </c>
      <c r="BE8" s="15">
        <f>'Constituents data'!BE8/'Constituents data'!BD8-1</f>
        <v>-2.7801911381407418E-2</v>
      </c>
      <c r="BF8" s="15">
        <f>'Constituents data'!BF8/'Constituents data'!BE8-1</f>
        <v>9.3833780160856861E-3</v>
      </c>
      <c r="BG8" s="15">
        <f>'Constituents data'!BG8/'Constituents data'!BF8-1</f>
        <v>-5.3563523683045622E-2</v>
      </c>
      <c r="BH8" s="15">
        <f>'Constituents data'!BH8/'Constituents data'!BG8-1</f>
        <v>-3.5079513564078568E-2</v>
      </c>
      <c r="BI8" s="15">
        <f>'Constituents data'!BI8/'Constituents data'!BH8-1</f>
        <v>-7.7072224915172072E-2</v>
      </c>
      <c r="BJ8" s="15">
        <f>'Constituents data'!BJ8/'Constituents data'!BI8-1</f>
        <v>7.1953781512605008E-2</v>
      </c>
      <c r="BK8" s="15">
        <f>'Constituents data'!BK8/'Constituents data'!BJ8-1</f>
        <v>1.5188633023027975E-2</v>
      </c>
      <c r="BL8" s="15">
        <f>'Constituents data'!BL8/'Constituents data'!BK8-1</f>
        <v>0.16795366795366795</v>
      </c>
      <c r="BM8" s="15">
        <f>'Constituents data'!BM8/'Constituents data'!BL8-1</f>
        <v>-6.0330578512396649E-2</v>
      </c>
      <c r="BN8" s="15">
        <f>'Constituents data'!BN8/'Constituents data'!BM8-1</f>
        <v>2.4626209322779147E-2</v>
      </c>
      <c r="BO8" s="15">
        <f>'Constituents data'!BO8/'Constituents data'!BN8-1</f>
        <v>-1.4163090128755385E-2</v>
      </c>
      <c r="BP8" s="15">
        <f>'Constituents data'!BP8/'Constituents data'!BO8-1</f>
        <v>-6.2255115367871094E-2</v>
      </c>
      <c r="BQ8" s="15">
        <f>'Constituents data'!BQ8/'Constituents data'!BP8-1</f>
        <v>-3.4818941504178302E-2</v>
      </c>
      <c r="BR8" s="15">
        <f>'Constituents data'!BR8/'Constituents data'!BQ8-1</f>
        <v>5.4834054834054902E-2</v>
      </c>
      <c r="BS8" s="15">
        <f>'Constituents data'!BS8/'Constituents data'!BR8-1</f>
        <v>0.14409484724122201</v>
      </c>
      <c r="BT8" s="15">
        <f>'Constituents data'!BT8/'Constituents data'!BS8-1</f>
        <v>7.9713033080908158E-3</v>
      </c>
      <c r="BU8" s="15">
        <f>'Constituents data'!BU8/'Constituents data'!BT8-1</f>
        <v>-3.6773428232502958E-2</v>
      </c>
      <c r="BV8" s="15">
        <f>'Constituents data'!BV8/'Constituents data'!BU8-1</f>
        <v>6.075533661740562E-2</v>
      </c>
      <c r="BW8" s="15">
        <f>'Constituents data'!BW8/'Constituents data'!BV8-1</f>
        <v>3.4829721362230615E-3</v>
      </c>
      <c r="BX8" s="15">
        <f>'Constituents data'!BX8/'Constituents data'!BW8-1</f>
        <v>4.6278441959120675E-2</v>
      </c>
      <c r="BY8" s="15">
        <f>'Constituents data'!BY8/'Constituents data'!BX8-1</f>
        <v>-4.0176925912274397E-2</v>
      </c>
      <c r="BZ8" s="15">
        <f>'Constituents data'!BZ8/'Constituents data'!BY8-1</f>
        <v>-3.6482334869431532E-2</v>
      </c>
      <c r="CA8" s="15">
        <f>'Constituents data'!CA8/'Constituents data'!BZ8-1</f>
        <v>-5.340773216420891E-2</v>
      </c>
      <c r="CB8" s="15">
        <f>'Constituents data'!CB8/'Constituents data'!CA8-1</f>
        <v>-3.7894736842105314E-2</v>
      </c>
      <c r="CC8" s="15">
        <f>'Constituents data'!CC8/'Constituents data'!CB8-1</f>
        <v>-5.2516411378554784E-3</v>
      </c>
      <c r="CD8" s="15">
        <f>'Constituents data'!CD8/'Constituents data'!CC8-1</f>
        <v>-3.1236251649802149E-2</v>
      </c>
      <c r="CE8" s="15">
        <f>'Constituents data'!CE8/'Constituents data'!CD8-1</f>
        <v>5.4950045413260762E-2</v>
      </c>
      <c r="CF8" s="15">
        <f>'Constituents data'!CF8/'Constituents data'!CE8-1</f>
        <v>3.8312526904864308E-2</v>
      </c>
      <c r="CG8" s="15">
        <f>'Constituents data'!CG8/'Constituents data'!CF8-1</f>
        <v>4.3117744610281949E-2</v>
      </c>
      <c r="CH8" s="15">
        <f>'Constituents data'!CH8/'Constituents data'!CG8-1</f>
        <v>-1.3910969793322736E-2</v>
      </c>
      <c r="CI8" s="15">
        <f>'Constituents data'!CI8/'Constituents data'!CH8-1</f>
        <v>4.8367593712212997E-3</v>
      </c>
      <c r="CJ8" s="15">
        <f>'Constituents data'!CJ8/'Constituents data'!CI8-1</f>
        <v>-3.8106698756518287E-2</v>
      </c>
      <c r="CK8" s="15">
        <f>'Constituents data'!CK8/'Constituents data'!CJ8-1</f>
        <v>3.5863219349457909E-2</v>
      </c>
      <c r="CL8" s="15">
        <f>'Constituents data'!CL8/'Constituents data'!CK8-1</f>
        <v>7.6489533011272481E-3</v>
      </c>
      <c r="CM8" s="15">
        <f>'Constituents data'!CM8/'Constituents data'!CL8-1</f>
        <v>-2.3971234518578299E-3</v>
      </c>
      <c r="CN8" s="15">
        <f>'Constituents data'!CN8/'Constituents data'!CM8-1</f>
        <v>-5.5266319583500145E-2</v>
      </c>
      <c r="CO8" s="15">
        <f>'Constituents data'!CO8/'Constituents data'!CN8-1</f>
        <v>1.0173802458669057E-2</v>
      </c>
      <c r="CP8" s="15">
        <f>'Constituents data'!CP8/'Constituents data'!CO8-1</f>
        <v>-1.8464120856063859E-2</v>
      </c>
      <c r="CQ8" s="15">
        <f>'Constituents data'!CQ8/'Constituents data'!CP8-1</f>
        <v>1.3681060282171753E-2</v>
      </c>
      <c r="CR8" s="15">
        <f>'Constituents data'!CR8/'Constituents data'!CQ8-1</f>
        <v>1.7292281737663506E-2</v>
      </c>
      <c r="CS8" s="15">
        <f>'Constituents data'!CS8/'Constituents data'!CR8-1</f>
        <v>2.1973466003316844E-2</v>
      </c>
      <c r="CT8" s="15">
        <f>'Constituents data'!CT8/'Constituents data'!CS8-1</f>
        <v>2.1906693711967629E-2</v>
      </c>
      <c r="CU8" s="15">
        <f>'Constituents data'!CU8/'Constituents data'!CT8-1</f>
        <v>-5.7562524811433091E-2</v>
      </c>
      <c r="CV8" s="15">
        <f>'Constituents data'!CV8/'Constituents data'!CU8-1</f>
        <v>-1.0109519797809607E-2</v>
      </c>
      <c r="CW8" s="15">
        <f>'Constituents data'!CW8/'Constituents data'!CV8-1</f>
        <v>-2.9787234042553123E-3</v>
      </c>
      <c r="CX8" s="15">
        <f>'Constituents data'!CX8/'Constituents data'!CW8-1</f>
        <v>6.7861715749039542E-2</v>
      </c>
      <c r="CY8" s="15">
        <f>'Constituents data'!CY8/'Constituents data'!CX8-1</f>
        <v>-5.0759392486011135E-2</v>
      </c>
      <c r="CZ8" s="15">
        <f>'Constituents data'!CZ8/'Constituents data'!CY8-1</f>
        <v>7.8736842105263216E-2</v>
      </c>
      <c r="DA8" s="15">
        <f>'Constituents data'!DA8/'Constituents data'!CZ8-1</f>
        <v>2.4199843871975046E-2</v>
      </c>
      <c r="DB8" s="15">
        <f>'Constituents data'!DB8/'Constituents data'!DA8-1</f>
        <v>4.80182926829269E-2</v>
      </c>
      <c r="DC8" s="15">
        <f>'Constituents data'!DC8/'Constituents data'!DB8-1</f>
        <v>-3.0181818181818199E-2</v>
      </c>
      <c r="DD8" s="15">
        <f>'Constituents data'!DD8/'Constituents data'!DC8-1</f>
        <v>4.2369703787026758E-2</v>
      </c>
      <c r="DE8" s="15">
        <f>'Constituents data'!DE8/'Constituents data'!DD8-1</f>
        <v>7.5899280575539629E-2</v>
      </c>
      <c r="DF8" s="15">
        <f>'Constituents data'!DF8/'Constituents data'!DE8-1</f>
        <v>-9.0270812437313053E-3</v>
      </c>
      <c r="DG8" s="15">
        <f>'Constituents data'!DG8/'Constituents data'!DF8-1</f>
        <v>1.1470985155195734E-2</v>
      </c>
      <c r="DH8" s="15">
        <f>'Constituents data'!DH8/'Constituents data'!DG8-1</f>
        <v>-3.3355570380253496E-2</v>
      </c>
      <c r="DI8" s="15">
        <f>'Constituents data'!DI8/'Constituents data'!DH8-1</f>
        <v>-1.8978605935127679E-2</v>
      </c>
      <c r="DJ8" s="15">
        <f>'Constituents data'!DJ8/'Constituents data'!DI8-1</f>
        <v>-1.3366162504396817E-2</v>
      </c>
      <c r="DK8" s="15">
        <f>'Constituents data'!DK8/'Constituents data'!DJ8-1</f>
        <v>7.1301247771835552E-3</v>
      </c>
      <c r="DL8" s="15">
        <f>'Constituents data'!DL8/'Constituents data'!DK8-1</f>
        <v>2.6194690265486598E-2</v>
      </c>
      <c r="DM8" s="15">
        <f>'Constituents data'!DM8/'Constituents data'!DL8-1</f>
        <v>-2.4146257330113885E-2</v>
      </c>
      <c r="DN8" s="15">
        <f>'Constituents data'!DN8/'Constituents data'!DM8-1</f>
        <v>-2.0148462354188768E-2</v>
      </c>
      <c r="DO8" s="15">
        <f>'Constituents data'!DO8/'Constituents data'!DN8-1</f>
        <v>-2.020202020202011E-2</v>
      </c>
      <c r="DP8" s="15">
        <f>'Constituents data'!DP8/'Constituents data'!DO8-1</f>
        <v>5.8910162002945299E-3</v>
      </c>
      <c r="DQ8" s="15">
        <f>'Constituents data'!DQ8/'Constituents data'!DP8-1</f>
        <v>-2.7086383601756858E-2</v>
      </c>
      <c r="DR8" s="15">
        <f>'Constituents data'!DR8/'Constituents data'!DQ8-1</f>
        <v>-1.316779533483825E-2</v>
      </c>
      <c r="DS8" s="15">
        <f>'Constituents data'!DS8/'Constituents data'!DR8-1</f>
        <v>6.7479984750285826E-2</v>
      </c>
      <c r="DT8" s="15">
        <f>'Constituents data'!DT8/'Constituents data'!DS8-1</f>
        <v>3.9642857142857313E-2</v>
      </c>
      <c r="DU8" s="15">
        <f>'Constituents data'!DU8/'Constituents data'!DT8-1</f>
        <v>-9.2751631741671003E-3</v>
      </c>
      <c r="DV8" s="15">
        <f>'Constituents data'!DV8/'Constituents data'!DU8-1</f>
        <v>3.120665742025075E-3</v>
      </c>
      <c r="DW8" s="15">
        <f>'Constituents data'!DW8/'Constituents data'!DV8-1</f>
        <v>-3.6294503975112358E-2</v>
      </c>
      <c r="DX8" s="15">
        <f>'Constituents data'!DX8/'Constituents data'!DW8-1</f>
        <v>-1.0401721664275554E-2</v>
      </c>
      <c r="DY8" s="15">
        <f>'Constituents data'!DY8/'Constituents data'!DX8-1</f>
        <v>-2.8996013048204761E-3</v>
      </c>
      <c r="DZ8" s="15">
        <f>'Constituents data'!DZ8/'Constituents data'!DY8-1</f>
        <v>-3.5986913849509361E-2</v>
      </c>
      <c r="EA8" s="15">
        <f>'Constituents data'!EA8/'Constituents data'!DZ8-1</f>
        <v>-1.0558069381598867E-2</v>
      </c>
      <c r="EB8" s="15">
        <f>'Constituents data'!EB8/'Constituents data'!EA8-1</f>
        <v>1.8673780487804992E-2</v>
      </c>
      <c r="EC8" s="15">
        <f>'Constituents data'!EC8/'Constituents data'!EB8-1</f>
        <v>-2.2446689113356788E-3</v>
      </c>
      <c r="ED8" s="15">
        <f>'Constituents data'!ED8/'Constituents data'!EC8-1</f>
        <v>4.0494938132733527E-2</v>
      </c>
      <c r="EE8" s="15">
        <f>'Constituents data'!EE8/'Constituents data'!ED8-1</f>
        <v>4.8288288288288239E-2</v>
      </c>
      <c r="EF8" s="15">
        <f>'Constituents data'!EF8/'Constituents data'!EE8-1</f>
        <v>-5.2939154348573325E-2</v>
      </c>
      <c r="EG8" s="15">
        <f>'Constituents data'!EG8/'Constituents data'!EF8-1</f>
        <v>-4.3194192377495333E-2</v>
      </c>
      <c r="EH8" s="15">
        <f>'Constituents data'!EH8/'Constituents data'!EG8-1</f>
        <v>-1.3657056145675361E-2</v>
      </c>
      <c r="EI8" s="15">
        <f>'Constituents data'!EI8/'Constituents data'!EH8-1</f>
        <v>-1.9230769230769273E-2</v>
      </c>
      <c r="EJ8" s="15">
        <f>'Constituents data'!EJ8/'Constituents data'!EI8-1</f>
        <v>3.9215686274509665E-3</v>
      </c>
      <c r="EK8" s="15">
        <f>'Constituents data'!EK8/'Constituents data'!EJ8-1</f>
        <v>-5.0781250000000444E-3</v>
      </c>
      <c r="EL8" s="15">
        <f>'Constituents data'!EL8/'Constituents data'!EK8-1</f>
        <v>-6.6745190420102185E-3</v>
      </c>
      <c r="EM8" s="15">
        <f>'Constituents data'!EM8/'Constituents data'!EL8-1</f>
        <v>4.6245059288537504E-2</v>
      </c>
      <c r="EN8" s="15">
        <f>'Constituents data'!EN8/'Constituents data'!EM8-1</f>
        <v>3.3245183226293884E-2</v>
      </c>
      <c r="EO8" s="15">
        <f>'Constituents data'!EO8/'Constituents data'!EN8-1</f>
        <v>6.2157221206580182E-3</v>
      </c>
      <c r="EP8" s="15">
        <f>'Constituents data'!EP8/'Constituents data'!EO8-1</f>
        <v>2.9069767441860517E-3</v>
      </c>
      <c r="EQ8" s="15">
        <f>'Constituents data'!EQ8/'Constituents data'!EP8-1</f>
        <v>3.4782608695652195E-2</v>
      </c>
      <c r="ER8" s="15">
        <f>'Constituents data'!ER8/'Constituents data'!EQ8-1</f>
        <v>9.4537815126050084E-3</v>
      </c>
      <c r="ES8" s="15">
        <f>'Constituents data'!ES8/'Constituents data'!ER8-1</f>
        <v>-1.8036767256330188E-2</v>
      </c>
      <c r="ET8" s="15">
        <f>'Constituents data'!ET8/'Constituents data'!ES8-1</f>
        <v>7.3825503355704702E-2</v>
      </c>
      <c r="EU8" s="15">
        <f>'Constituents data'!EU8/'Constituents data'!ET8-1</f>
        <v>7.2039473684210487E-2</v>
      </c>
      <c r="EV8" s="15">
        <f>'Constituents data'!EV8/'Constituents data'!EU8-1</f>
        <v>-3.9582694077937908E-2</v>
      </c>
      <c r="EW8" s="15">
        <f>'Constituents data'!EW8/'Constituents data'!EV8-1</f>
        <v>1.437699680511173E-2</v>
      </c>
      <c r="EX8" s="15">
        <f>'Constituents data'!EX8/'Constituents data'!EW8-1</f>
        <v>6.7401574803149567E-2</v>
      </c>
      <c r="EY8" s="15">
        <f>'Constituents data'!EY8/'Constituents data'!EX8-1</f>
        <v>2.3015638831513696E-2</v>
      </c>
      <c r="EZ8" s="15">
        <f>'Constituents data'!EZ8/'Constituents data'!EY8-1</f>
        <v>-6.9224113066050919E-3</v>
      </c>
      <c r="FA8" s="15">
        <f>'Constituents data'!FA8/'Constituents data'!EZ8-1</f>
        <v>-1.7136218414173787E-2</v>
      </c>
      <c r="FB8" s="15">
        <f>'Constituents data'!FB8/'Constituents data'!FA8-1</f>
        <v>-1.1820330969266601E-3</v>
      </c>
      <c r="FC8" s="15">
        <f>'Constituents data'!FC8/'Constituents data'!FB8-1</f>
        <v>-1.508875739644977E-2</v>
      </c>
      <c r="FD8" s="15">
        <f>'Constituents data'!FD8/'Constituents data'!FC8-1</f>
        <v>7.6599579453289213E-2</v>
      </c>
      <c r="FE8" s="15">
        <f>'Constituents data'!FE8/'Constituents data'!FD8-1</f>
        <v>3.4598214285714857E-3</v>
      </c>
      <c r="FF8" s="15">
        <f>'Constituents data'!FF8/'Constituents data'!FE8-1</f>
        <v>2.1688355021688421E-2</v>
      </c>
      <c r="FG8" s="15">
        <f>'Constituents data'!FG8/'Constituents data'!FF8-1</f>
        <v>-9.9063792728063538E-3</v>
      </c>
      <c r="FH8" s="15">
        <f>'Constituents data'!FH8/'Constituents data'!FG8-1</f>
        <v>-5.4095656954370575E-2</v>
      </c>
      <c r="FI8" s="15">
        <f>'Constituents data'!FI8/'Constituents data'!FH8-1</f>
        <v>-5.1493665000581279E-2</v>
      </c>
      <c r="FJ8" s="15">
        <f>'Constituents data'!FJ8/'Constituents data'!FI8-1</f>
        <v>2.5000000000000133E-2</v>
      </c>
      <c r="FK8" s="15">
        <f>'Constituents data'!FK8/'Constituents data'!FJ8-1</f>
        <v>-2.7977044476327206E-2</v>
      </c>
      <c r="FL8" s="15">
        <f>'Constituents data'!FL8/'Constituents data'!FK8-1</f>
        <v>-5.4366543665436695E-2</v>
      </c>
      <c r="FM8" s="15">
        <f>'Constituents data'!FM8/'Constituents data'!FL8-1</f>
        <v>2.0291363163371434E-2</v>
      </c>
      <c r="FN8" s="15">
        <f>'Constituents data'!FN8/'Constituents data'!FM8-1</f>
        <v>3.3401325854156116E-2</v>
      </c>
      <c r="FO8" s="15">
        <f>'Constituents data'!FO8/'Constituents data'!FN8-1</f>
        <v>-5.2060202319269666E-2</v>
      </c>
      <c r="FP8" s="15">
        <f>'Constituents data'!FP8/'Constituents data'!FO8-1</f>
        <v>5.0104112441436754E-2</v>
      </c>
      <c r="FQ8" s="15">
        <f>'Constituents data'!FQ8/'Constituents data'!FP8-1</f>
        <v>2.2431528070392837E-2</v>
      </c>
      <c r="FR8" s="15">
        <f>'Constituents data'!FR8/'Constituents data'!FQ8-1</f>
        <v>7.4424242424242504E-2</v>
      </c>
      <c r="FS8" s="15">
        <f>'Constituents data'!FS8/'Constituents data'!FR8-1</f>
        <v>-3.4860108303249149E-2</v>
      </c>
      <c r="FT8" s="16">
        <f>'Constituents data'!FT8/'Constituents data'!FS8-1</f>
        <v>9.4681472822910617E-3</v>
      </c>
      <c r="FU8" s="17">
        <f t="shared" si="3"/>
        <v>1.2606839719509504E-3</v>
      </c>
      <c r="FV8">
        <v>1.3869625735502404E-2</v>
      </c>
      <c r="FW8">
        <v>1.4086832301191538E-2</v>
      </c>
      <c r="FX8">
        <v>1.4150892500468897E-2</v>
      </c>
      <c r="FY8">
        <v>1.4214148879012201E-2</v>
      </c>
      <c r="FZ8">
        <v>1.3922339381188104E-2</v>
      </c>
      <c r="GA8">
        <v>1.4836870652305762E-2</v>
      </c>
      <c r="GB8">
        <v>1.4522856983304711E-2</v>
      </c>
      <c r="GC8">
        <v>1.5165140088410895E-2</v>
      </c>
      <c r="GD8">
        <v>1.472868639705086E-2</v>
      </c>
      <c r="GE8">
        <v>1.4918690521505665E-2</v>
      </c>
      <c r="GF8">
        <v>1.5888612374058093E-2</v>
      </c>
      <c r="GG8">
        <v>1.5771924733329092E-2</v>
      </c>
      <c r="GH8">
        <v>1.5629931395150509E-2</v>
      </c>
      <c r="GI8">
        <v>1.5407634658703232E-2</v>
      </c>
      <c r="GJ8">
        <v>1.5563594353632165E-2</v>
      </c>
      <c r="GK8">
        <v>1.4988870999722164E-2</v>
      </c>
      <c r="GL8">
        <v>1.4709094838719254E-2</v>
      </c>
      <c r="GM8">
        <v>1.5046435453786249E-2</v>
      </c>
      <c r="GN8">
        <v>1.4923763748197594E-2</v>
      </c>
      <c r="GO8">
        <v>1.4178783387255957E-2</v>
      </c>
      <c r="GP8">
        <v>1.4658455344062531E-2</v>
      </c>
      <c r="GQ8">
        <v>1.4486935728539575E-2</v>
      </c>
      <c r="GR8">
        <v>1.4267318101951337E-2</v>
      </c>
      <c r="GS8">
        <v>1.4251177463605691E-2</v>
      </c>
      <c r="GT8">
        <v>1.4188287971952873E-2</v>
      </c>
      <c r="GU8">
        <v>1.4162815159808386E-2</v>
      </c>
      <c r="GV8">
        <v>1.4433898223972884E-2</v>
      </c>
      <c r="GW8">
        <v>1.361052409026757E-2</v>
      </c>
      <c r="GX8">
        <v>1.271130252922812E-2</v>
      </c>
      <c r="GY8">
        <v>1.2296171734295569E-2</v>
      </c>
      <c r="GZ8">
        <v>1.1808555925225369E-2</v>
      </c>
      <c r="HA8">
        <v>1.2104355820373659E-2</v>
      </c>
      <c r="HB8">
        <v>1.1923091013032355E-2</v>
      </c>
      <c r="HC8">
        <v>1.1966642999746046E-2</v>
      </c>
      <c r="HD8">
        <v>1.2111810294264261E-2</v>
      </c>
      <c r="HE8">
        <v>1.1826690791843404E-2</v>
      </c>
      <c r="HF8">
        <v>1.220199929467603E-2</v>
      </c>
      <c r="HG8">
        <v>1.1848411649410046E-2</v>
      </c>
      <c r="HH8">
        <v>7.9366793201504776E-3</v>
      </c>
      <c r="HI8">
        <v>6.8881900903743779E-3</v>
      </c>
      <c r="HJ8">
        <v>7.5573010067276191E-3</v>
      </c>
      <c r="HK8">
        <v>7.0972557583000532E-3</v>
      </c>
      <c r="HL8">
        <v>7.2193775672795037E-3</v>
      </c>
      <c r="HM8">
        <v>7.3350400686849788E-3</v>
      </c>
      <c r="HN8">
        <v>6.4349879593734501E-3</v>
      </c>
      <c r="HO8">
        <v>7.4762853780966981E-3</v>
      </c>
      <c r="HP8">
        <v>8.1779180189990308E-3</v>
      </c>
      <c r="HQ8">
        <v>9.2357120195435734E-3</v>
      </c>
      <c r="HR8">
        <v>9.8986909052042604E-3</v>
      </c>
      <c r="HS8">
        <v>1.0417094884088225E-2</v>
      </c>
      <c r="HT8">
        <v>1.0343452865789117E-2</v>
      </c>
      <c r="HU8">
        <v>1.0680123488845759E-2</v>
      </c>
      <c r="HV8">
        <v>1.0628590451060922E-2</v>
      </c>
      <c r="HW8">
        <v>9.7959120911012589E-3</v>
      </c>
      <c r="HX8">
        <v>9.7736287415746761E-3</v>
      </c>
      <c r="HY8">
        <v>9.5933187250042355E-3</v>
      </c>
      <c r="HZ8">
        <v>8.9700625612128097E-3</v>
      </c>
      <c r="IA8">
        <v>9.147064363178848E-3</v>
      </c>
      <c r="IB8">
        <v>8.8112054676824612E-3</v>
      </c>
      <c r="IC8">
        <v>9.0483354674386011E-3</v>
      </c>
      <c r="ID8">
        <v>9.0471067196573884E-3</v>
      </c>
      <c r="IE8">
        <v>1.0211754639472905E-2</v>
      </c>
      <c r="IF8">
        <v>9.5034848633351581E-3</v>
      </c>
      <c r="IG8">
        <v>9.7567130050364836E-3</v>
      </c>
      <c r="IH8">
        <v>9.8222088288955969E-3</v>
      </c>
      <c r="II8">
        <v>9.2857567891512591E-3</v>
      </c>
      <c r="IJ8">
        <v>9.0893026635918035E-3</v>
      </c>
      <c r="IK8">
        <v>9.1751620112800573E-3</v>
      </c>
      <c r="IL8">
        <v>1.0233148898836182E-2</v>
      </c>
      <c r="IM8">
        <v>1.0681730279983719E-2</v>
      </c>
      <c r="IN8">
        <v>1.0570750672850153E-2</v>
      </c>
      <c r="IO8">
        <v>1.1106506306967263E-2</v>
      </c>
      <c r="IP8">
        <v>1.1137530865730124E-2</v>
      </c>
      <c r="IQ8">
        <v>1.1211986472911252E-2</v>
      </c>
      <c r="IR8">
        <v>1.1013170642247353E-2</v>
      </c>
      <c r="IS8">
        <v>1.0899517018317588E-2</v>
      </c>
      <c r="IT8">
        <v>1.0534229345420674E-2</v>
      </c>
      <c r="IU8">
        <v>1.0347511928244372E-2</v>
      </c>
      <c r="IV8">
        <v>9.882140347028211E-3</v>
      </c>
      <c r="IW8">
        <v>9.7170267902954351E-3</v>
      </c>
      <c r="IX8">
        <v>9.879347225399562E-3</v>
      </c>
      <c r="IY8">
        <v>1.0205705592840689E-2</v>
      </c>
      <c r="IZ8">
        <v>1.0523904191850855E-2</v>
      </c>
      <c r="JA8">
        <v>1.0417553952321636E-2</v>
      </c>
      <c r="JB8">
        <v>1.0236658420125125E-2</v>
      </c>
      <c r="JC8">
        <v>1.007543849893415E-2</v>
      </c>
      <c r="JD8">
        <v>1.0314713943632774E-2</v>
      </c>
      <c r="JE8">
        <v>1.018699721313728E-2</v>
      </c>
      <c r="JF8">
        <v>1.0273142651526497E-2</v>
      </c>
      <c r="JG8">
        <v>1.0042985130818773E-2</v>
      </c>
      <c r="JH8">
        <v>9.8129621662575803E-3</v>
      </c>
      <c r="JI8">
        <v>9.7194187836672895E-3</v>
      </c>
      <c r="JJ8">
        <v>9.880751071338777E-3</v>
      </c>
      <c r="JK8">
        <v>9.7470361269055804E-3</v>
      </c>
      <c r="JL8">
        <v>9.8035865543503256E-3</v>
      </c>
      <c r="JM8">
        <v>1.006323766018981E-2</v>
      </c>
      <c r="JN8">
        <v>9.8888927184768785E-3</v>
      </c>
      <c r="JO8">
        <v>9.600408097235523E-3</v>
      </c>
      <c r="JP8">
        <v>9.5988957761359763E-3</v>
      </c>
      <c r="JQ8">
        <v>1.012823788100769E-2</v>
      </c>
      <c r="JR8">
        <v>9.7353119298991351E-3</v>
      </c>
      <c r="JS8">
        <v>9.9298639246381409E-3</v>
      </c>
      <c r="JT8">
        <v>9.9791014538981714E-3</v>
      </c>
      <c r="JU8">
        <v>1.0432987537614406E-2</v>
      </c>
      <c r="JV8">
        <v>1.0058246650761219E-2</v>
      </c>
      <c r="JW8">
        <v>1.0407073044345254E-2</v>
      </c>
      <c r="JX8">
        <v>1.1183794914713312E-2</v>
      </c>
      <c r="JY8">
        <v>1.1164073099903761E-2</v>
      </c>
      <c r="JZ8">
        <v>1.1295229579650788E-2</v>
      </c>
      <c r="KA8">
        <v>1.1009884930096608E-2</v>
      </c>
      <c r="KB8">
        <v>1.0794267943579511E-2</v>
      </c>
      <c r="KC8">
        <v>1.0526680053142579E-2</v>
      </c>
      <c r="KD8">
        <v>1.0607609607217523E-2</v>
      </c>
      <c r="KE8">
        <v>1.0595717606751749E-2</v>
      </c>
      <c r="KF8">
        <v>1.0310655952759287E-2</v>
      </c>
      <c r="KG8">
        <v>9.9897644438959581E-3</v>
      </c>
      <c r="KH8">
        <v>9.8124314069206308E-3</v>
      </c>
      <c r="KI8">
        <v>9.7128437468034651E-3</v>
      </c>
      <c r="KJ8">
        <v>9.414661387198528E-3</v>
      </c>
      <c r="KK8">
        <v>9.4021194876255879E-3</v>
      </c>
      <c r="KL8">
        <v>1.006771357126268E-2</v>
      </c>
      <c r="KM8">
        <v>1.0126909093656761E-2</v>
      </c>
      <c r="KN8">
        <v>9.7414903944932213E-3</v>
      </c>
      <c r="KO8">
        <v>9.8208555698553763E-3</v>
      </c>
      <c r="KP8">
        <v>9.6116818961137929E-3</v>
      </c>
      <c r="KQ8">
        <v>9.5272869732533454E-3</v>
      </c>
      <c r="KR8">
        <v>9.4666367154146915E-3</v>
      </c>
      <c r="KS8">
        <v>9.1592000226706424E-3</v>
      </c>
      <c r="KT8">
        <v>9.1610901274775686E-3</v>
      </c>
      <c r="KU8">
        <v>9.3393902059318943E-3</v>
      </c>
      <c r="KV8">
        <v>9.609662588395235E-3</v>
      </c>
      <c r="KW8">
        <v>9.9525129538228785E-3</v>
      </c>
      <c r="KX8">
        <v>1.024081595730713E-2</v>
      </c>
      <c r="KY8">
        <v>9.8952445415127141E-3</v>
      </c>
      <c r="KZ8">
        <v>9.4212355671547884E-3</v>
      </c>
      <c r="LA8">
        <v>9.1620952788725556E-3</v>
      </c>
      <c r="LB8">
        <v>9.2503955752221909E-3</v>
      </c>
      <c r="LC8">
        <v>9.1823623886118453E-3</v>
      </c>
      <c r="LD8">
        <v>9.1554754205011944E-3</v>
      </c>
      <c r="LE8">
        <v>9.0810577605138065E-3</v>
      </c>
      <c r="LF8">
        <v>9.4890978353931385E-3</v>
      </c>
      <c r="LG8">
        <v>9.6189572108777294E-3</v>
      </c>
      <c r="LH8">
        <v>9.6301565463127511E-3</v>
      </c>
      <c r="LI8">
        <v>9.5131601056533868E-3</v>
      </c>
      <c r="LJ8">
        <v>9.8188939947453611E-3</v>
      </c>
      <c r="LK8">
        <v>9.8789070087574576E-3</v>
      </c>
      <c r="LL8">
        <v>9.7064567086449331E-3</v>
      </c>
      <c r="LM8">
        <v>1.0292058799769327E-2</v>
      </c>
      <c r="LN8">
        <v>1.0918877170501001E-2</v>
      </c>
      <c r="LO8">
        <v>1.0783324396937612E-2</v>
      </c>
      <c r="LP8">
        <v>1.1081028289978558E-2</v>
      </c>
      <c r="LQ8">
        <v>1.1716752646703422E-2</v>
      </c>
      <c r="LR8">
        <v>1.2166296891171659E-2</v>
      </c>
      <c r="LS8">
        <v>1.1871195496121048E-2</v>
      </c>
      <c r="LT8">
        <v>1.1778412559194127E-2</v>
      </c>
      <c r="LU8">
        <v>1.179109843597813E-2</v>
      </c>
      <c r="LV8">
        <v>1.1775557377442873E-2</v>
      </c>
      <c r="LW8">
        <v>1.2328259159705132E-2</v>
      </c>
      <c r="LX8">
        <v>1.2379473184416689E-2</v>
      </c>
      <c r="LY8">
        <v>1.2525190394530993E-2</v>
      </c>
      <c r="LZ8">
        <v>1.2410511289491496E-2</v>
      </c>
      <c r="MA8">
        <v>1.214782723499722E-2</v>
      </c>
      <c r="MB8">
        <v>1.2207088081626273E-2</v>
      </c>
      <c r="MC8">
        <v>1.2146889444400805E-2</v>
      </c>
      <c r="MD8">
        <v>1.1766451390505818E-2</v>
      </c>
      <c r="ME8">
        <v>1.1492963724374677E-2</v>
      </c>
      <c r="MF8">
        <v>1.1382567746768938E-2</v>
      </c>
      <c r="MG8">
        <v>1.1690898689386013E-2</v>
      </c>
      <c r="MH8">
        <v>1.1534966649012681E-2</v>
      </c>
      <c r="MI8">
        <v>1.1871884777157091E-2</v>
      </c>
      <c r="MJ8">
        <v>1.196030889221664E-2</v>
      </c>
      <c r="MK8">
        <v>1.2724131668745807E-2</v>
      </c>
      <c r="ML8">
        <v>1.2122697902388707E-2</v>
      </c>
      <c r="MM8" s="4">
        <v>1.2146414786155489E-2</v>
      </c>
      <c r="MN8" s="17">
        <v>1.0985518398030983E-2</v>
      </c>
      <c r="MO8" s="20">
        <f t="shared" si="4"/>
        <v>-1.0027807259622103E-2</v>
      </c>
      <c r="MP8" s="20">
        <f t="shared" si="7"/>
        <v>5.899360016293026E-2</v>
      </c>
      <c r="MQ8" s="20">
        <f t="shared" si="8"/>
        <v>6.1304488082272124E-2</v>
      </c>
      <c r="MR8" s="20">
        <f t="shared" si="9"/>
        <v>-2.82479263664554E-2</v>
      </c>
      <c r="MS8" s="20">
        <f t="shared" si="10"/>
        <v>7.9173002361886569E-2</v>
      </c>
      <c r="MT8" s="20">
        <f t="shared" si="11"/>
        <v>-8.7285952905040171E-3</v>
      </c>
      <c r="MU8" s="20">
        <f t="shared" si="12"/>
        <v>5.6815967803266421E-2</v>
      </c>
      <c r="MV8" s="20">
        <f t="shared" si="13"/>
        <v>9.6153825027117516E-4</v>
      </c>
      <c r="MW8" s="20">
        <f t="shared" si="14"/>
        <v>1.8029781659978095E-2</v>
      </c>
      <c r="MX8" s="20">
        <f t="shared" si="15"/>
        <v>7.661619225167321E-2</v>
      </c>
      <c r="MY8" s="20">
        <f t="shared" si="16"/>
        <v>8.0228679957585185E-3</v>
      </c>
      <c r="MZ8" s="20">
        <f t="shared" si="17"/>
        <v>-2.3056324843776677E-2</v>
      </c>
      <c r="NA8" s="20">
        <f t="shared" si="18"/>
        <v>-4.5313299245264855E-3</v>
      </c>
      <c r="NB8" s="20">
        <f t="shared" si="19"/>
        <v>3.7295509629361401E-2</v>
      </c>
      <c r="NC8" s="20">
        <f t="shared" si="20"/>
        <v>-7.3140620780797694E-2</v>
      </c>
      <c r="ND8" s="20">
        <f t="shared" si="21"/>
        <v>-9.5585563123764001E-3</v>
      </c>
      <c r="NE8" s="20">
        <f t="shared" si="22"/>
        <v>-8.1261634827856661E-3</v>
      </c>
      <c r="NF8" s="20">
        <f t="shared" si="23"/>
        <v>1.1156392080015605E-3</v>
      </c>
      <c r="NG8" s="20">
        <f t="shared" si="24"/>
        <v>-7.151930466160622E-2</v>
      </c>
      <c r="NH8" s="20">
        <f t="shared" si="25"/>
        <v>6.4803293774919613E-2</v>
      </c>
      <c r="NI8" s="20">
        <f t="shared" si="26"/>
        <v>-4.0182188646880224E-2</v>
      </c>
      <c r="NJ8" s="20">
        <f t="shared" si="27"/>
        <v>-3.3387380804530131E-2</v>
      </c>
      <c r="NK8" s="20">
        <f t="shared" si="28"/>
        <v>-3.5982248789168687E-3</v>
      </c>
      <c r="NL8" s="20">
        <f t="shared" si="29"/>
        <v>-1.7193205059111205E-2</v>
      </c>
      <c r="NM8" s="20">
        <f t="shared" si="30"/>
        <v>4.3263125551858461E-2</v>
      </c>
      <c r="NN8" s="20">
        <f t="shared" si="31"/>
        <v>-3.1577529196477994E-2</v>
      </c>
      <c r="NO8" s="20">
        <f t="shared" si="32"/>
        <v>-3.370074038944032E-2</v>
      </c>
      <c r="NP8" s="20">
        <f t="shared" si="33"/>
        <v>-2.9443385624040419E-2</v>
      </c>
      <c r="NQ8" s="20">
        <f t="shared" si="34"/>
        <v>-5.2260683971950883E-2</v>
      </c>
      <c r="NR8" s="20">
        <f t="shared" si="35"/>
        <v>-4.0249092823373578E-2</v>
      </c>
      <c r="NS8" s="20">
        <f t="shared" si="36"/>
        <v>3.5745894975417414E-2</v>
      </c>
      <c r="NT8" s="20">
        <f t="shared" si="37"/>
        <v>-5.571482090031471E-2</v>
      </c>
      <c r="NU8" s="20">
        <f t="shared" si="38"/>
        <v>-6.7796887494455838E-2</v>
      </c>
      <c r="NV8" s="20">
        <f t="shared" si="39"/>
        <v>2.5094512194565988E-2</v>
      </c>
      <c r="NW8" s="20">
        <f t="shared" si="40"/>
        <v>-5.4660158731215602E-2</v>
      </c>
      <c r="NX8" s="20">
        <f t="shared" si="41"/>
        <v>3.4189377680330091E-2</v>
      </c>
      <c r="NY8" s="20">
        <f t="shared" si="42"/>
        <v>-3.4306233242567152E-2</v>
      </c>
      <c r="NZ8" s="20">
        <f t="shared" si="43"/>
        <v>-0.34054639825766525</v>
      </c>
      <c r="OA8" s="20">
        <f t="shared" si="44"/>
        <v>-0.1404964714836005</v>
      </c>
      <c r="OB8" s="20">
        <f t="shared" si="45"/>
        <v>0.15291861442562377</v>
      </c>
      <c r="OC8" s="20">
        <f t="shared" si="46"/>
        <v>-5.754586220834873E-2</v>
      </c>
      <c r="OD8" s="20">
        <f t="shared" si="47"/>
        <v>6.9315856783516316E-2</v>
      </c>
      <c r="OE8" s="20">
        <f t="shared" si="48"/>
        <v>1.359539773649837E-2</v>
      </c>
      <c r="OF8" s="20">
        <f t="shared" si="49"/>
        <v>-0.11214814966271019</v>
      </c>
      <c r="OG8" s="20">
        <f t="shared" si="50"/>
        <v>-9.8015359991172075E-3</v>
      </c>
      <c r="OH8" s="20">
        <f t="shared" si="51"/>
        <v>0.12432312505762882</v>
      </c>
      <c r="OI8" s="20">
        <f t="shared" si="52"/>
        <v>0.14074023811195863</v>
      </c>
      <c r="OJ8" s="20">
        <f t="shared" si="53"/>
        <v>2.3365880420459229E-2</v>
      </c>
      <c r="OK8" s="20">
        <f t="shared" si="54"/>
        <v>1.1741680094242866E-2</v>
      </c>
      <c r="OL8" s="20">
        <f t="shared" si="55"/>
        <v>1.00189737487803E-2</v>
      </c>
      <c r="OM8" s="20">
        <f t="shared" si="56"/>
        <v>3.7585469874203026E-2</v>
      </c>
      <c r="ON8" s="20">
        <f t="shared" si="57"/>
        <v>-1.0886748392535952E-2</v>
      </c>
      <c r="OO8" s="20">
        <f t="shared" si="58"/>
        <v>-0.14069993630839955</v>
      </c>
      <c r="OP8" s="20">
        <f t="shared" si="59"/>
        <v>-2.9062595353358367E-2</v>
      </c>
      <c r="OQ8" s="20">
        <f t="shared" si="60"/>
        <v>8.1226940441347355E-3</v>
      </c>
      <c r="OR8" s="20">
        <f t="shared" si="61"/>
        <v>-5.4824207654996571E-2</v>
      </c>
      <c r="OS8" s="20">
        <f t="shared" si="62"/>
        <v>-3.6340197536029517E-2</v>
      </c>
      <c r="OT8" s="20">
        <f t="shared" si="63"/>
        <v>-7.8332908887123021E-2</v>
      </c>
      <c r="OU8" s="20">
        <f t="shared" si="64"/>
        <v>7.069309754065406E-2</v>
      </c>
      <c r="OV8" s="20">
        <f t="shared" si="65"/>
        <v>1.3927949051077025E-2</v>
      </c>
      <c r="OW8" s="20">
        <f t="shared" si="66"/>
        <v>0.166692983981717</v>
      </c>
      <c r="OX8" s="20">
        <f t="shared" si="67"/>
        <v>-6.1591262484347598E-2</v>
      </c>
      <c r="OY8" s="20">
        <f t="shared" si="68"/>
        <v>2.3365525350828198E-2</v>
      </c>
      <c r="OZ8" s="20">
        <f t="shared" si="69"/>
        <v>-1.5423774100706335E-2</v>
      </c>
      <c r="PA8" s="20">
        <f t="shared" si="5"/>
        <v>-6.3515799339822043E-2</v>
      </c>
      <c r="PB8" s="20">
        <f t="shared" si="70"/>
        <v>-3.6079625476129251E-2</v>
      </c>
      <c r="PC8" s="20">
        <f t="shared" si="71"/>
        <v>5.3573370862103953E-2</v>
      </c>
      <c r="PD8" s="20">
        <f t="shared" si="72"/>
        <v>0.14283416326927106</v>
      </c>
      <c r="PE8" s="20">
        <f t="shared" si="73"/>
        <v>6.7106193361398652E-3</v>
      </c>
      <c r="PF8" s="20">
        <f t="shared" si="74"/>
        <v>-3.8034112204453907E-2</v>
      </c>
      <c r="PG8" s="20">
        <f t="shared" si="75"/>
        <v>5.9494652645454671E-2</v>
      </c>
      <c r="PH8" s="20">
        <f t="shared" si="76"/>
        <v>2.2222881642721109E-3</v>
      </c>
      <c r="PI8" s="20">
        <f t="shared" si="77"/>
        <v>4.5017757987169726E-2</v>
      </c>
      <c r="PJ8" s="20">
        <f t="shared" si="78"/>
        <v>-4.1437609884225346E-2</v>
      </c>
      <c r="PK8" s="20">
        <f t="shared" si="79"/>
        <v>-3.7743018841382481E-2</v>
      </c>
      <c r="PL8" s="20">
        <f t="shared" si="80"/>
        <v>-5.4668416136159859E-2</v>
      </c>
      <c r="PM8" s="20">
        <f t="shared" si="81"/>
        <v>-3.9155420814056263E-2</v>
      </c>
      <c r="PN8" s="20">
        <f t="shared" si="82"/>
        <v>-6.5123251098064289E-3</v>
      </c>
      <c r="PO8" s="20">
        <f t="shared" si="83"/>
        <v>-3.2496935621753098E-2</v>
      </c>
      <c r="PP8" s="20">
        <f t="shared" si="84"/>
        <v>5.3689361441309813E-2</v>
      </c>
      <c r="PQ8" s="20">
        <f t="shared" si="85"/>
        <v>3.7051842932913359E-2</v>
      </c>
      <c r="PR8" s="20">
        <f t="shared" si="86"/>
        <v>4.1857060638331001E-2</v>
      </c>
      <c r="PS8" s="20">
        <f t="shared" si="87"/>
        <v>-1.5171653765273687E-2</v>
      </c>
      <c r="PT8" s="20">
        <f t="shared" si="88"/>
        <v>3.5760753992703492E-3</v>
      </c>
      <c r="PU8" s="20">
        <f t="shared" si="89"/>
        <v>-3.9367382728469236E-2</v>
      </c>
      <c r="PV8" s="20">
        <f t="shared" si="90"/>
        <v>3.460253537750696E-2</v>
      </c>
      <c r="PW8" s="20">
        <f t="shared" si="91"/>
        <v>6.3882693291762976E-3</v>
      </c>
      <c r="PX8" s="20">
        <f t="shared" si="92"/>
        <v>-3.6578074238087805E-3</v>
      </c>
      <c r="PY8" s="20">
        <f t="shared" si="93"/>
        <v>-5.6527003555451094E-2</v>
      </c>
      <c r="PZ8" s="20">
        <f t="shared" si="94"/>
        <v>8.9131184867181062E-3</v>
      </c>
      <c r="QA8" s="20">
        <f t="shared" si="95"/>
        <v>-1.9724804828014808E-2</v>
      </c>
      <c r="QB8" s="20">
        <f t="shared" si="96"/>
        <v>1.2420376310220803E-2</v>
      </c>
      <c r="QC8" s="20">
        <f t="shared" si="97"/>
        <v>1.6031597765712557E-2</v>
      </c>
      <c r="QD8" s="20">
        <f t="shared" si="98"/>
        <v>2.0712782031365895E-2</v>
      </c>
      <c r="QE8" s="20">
        <f t="shared" si="99"/>
        <v>2.064600974001668E-2</v>
      </c>
      <c r="QF8" s="20">
        <f t="shared" si="100"/>
        <v>-5.882320878338404E-2</v>
      </c>
      <c r="QG8" s="20">
        <f t="shared" si="101"/>
        <v>-1.1370203769760558E-2</v>
      </c>
      <c r="QH8" s="20">
        <f t="shared" si="102"/>
        <v>-4.2394073762062629E-3</v>
      </c>
      <c r="QI8" s="20">
        <f t="shared" si="103"/>
        <v>6.6601031777088593E-2</v>
      </c>
      <c r="QJ8" s="20">
        <f t="shared" si="104"/>
        <v>-5.2020076457962083E-2</v>
      </c>
      <c r="QK8" s="20">
        <f t="shared" si="105"/>
        <v>7.7476158133312267E-2</v>
      </c>
      <c r="QL8" s="20">
        <f t="shared" si="106"/>
        <v>2.2939159900024098E-2</v>
      </c>
      <c r="QM8" s="20">
        <f t="shared" si="107"/>
        <v>4.6757608710975951E-2</v>
      </c>
      <c r="QN8" s="20">
        <f t="shared" si="108"/>
        <v>-3.1442502153769147E-2</v>
      </c>
      <c r="QO8" s="20">
        <f t="shared" si="109"/>
        <v>4.1109019815075809E-2</v>
      </c>
      <c r="QP8" s="20">
        <f t="shared" si="110"/>
        <v>7.4638596603588681E-2</v>
      </c>
      <c r="QQ8" s="20">
        <f t="shared" si="111"/>
        <v>-1.0287765215682256E-2</v>
      </c>
      <c r="QR8" s="20">
        <f t="shared" si="112"/>
        <v>1.0210301183244784E-2</v>
      </c>
      <c r="QS8" s="20">
        <f t="shared" si="113"/>
        <v>-3.4616254352204445E-2</v>
      </c>
      <c r="QT8" s="20">
        <f t="shared" si="114"/>
        <v>-2.0239289907078628E-2</v>
      </c>
      <c r="QU8" s="20">
        <f t="shared" si="115"/>
        <v>-1.4626846476347767E-2</v>
      </c>
      <c r="QV8" s="20">
        <f t="shared" si="116"/>
        <v>5.8694408052326046E-3</v>
      </c>
      <c r="QW8" s="20">
        <f t="shared" si="117"/>
        <v>2.4934006293535649E-2</v>
      </c>
      <c r="QX8" s="20">
        <f t="shared" si="118"/>
        <v>-2.5406941302064834E-2</v>
      </c>
      <c r="QY8" s="20">
        <f t="shared" si="119"/>
        <v>-2.1409146326139716E-2</v>
      </c>
      <c r="QZ8" s="20">
        <f t="shared" si="120"/>
        <v>-2.1462704173971059E-2</v>
      </c>
      <c r="RA8" s="20">
        <f t="shared" si="121"/>
        <v>4.6303322283435793E-3</v>
      </c>
      <c r="RB8" s="20">
        <f t="shared" si="122"/>
        <v>-2.8347067573707807E-2</v>
      </c>
      <c r="RC8" s="20">
        <f t="shared" si="123"/>
        <v>-1.4428479306789201E-2</v>
      </c>
      <c r="RD8" s="20">
        <f t="shared" si="124"/>
        <v>6.6219300778334877E-2</v>
      </c>
      <c r="RE8" s="20">
        <f t="shared" si="125"/>
        <v>3.8382173170906364E-2</v>
      </c>
      <c r="RF8" s="20">
        <f t="shared" si="126"/>
        <v>-1.0535847146118051E-2</v>
      </c>
      <c r="RG8" s="20">
        <f t="shared" si="127"/>
        <v>1.8599817700741246E-3</v>
      </c>
      <c r="RH8" s="20">
        <f t="shared" si="128"/>
        <v>-3.7555187947063307E-2</v>
      </c>
      <c r="RI8" s="20">
        <f t="shared" si="129"/>
        <v>-1.1662405636226504E-2</v>
      </c>
      <c r="RJ8" s="20">
        <f t="shared" si="130"/>
        <v>-4.1602852767714266E-3</v>
      </c>
      <c r="RK8" s="20">
        <f t="shared" si="131"/>
        <v>-3.724759782146031E-2</v>
      </c>
      <c r="RL8" s="20">
        <f t="shared" si="132"/>
        <v>-1.1818753353549817E-2</v>
      </c>
      <c r="RM8" s="20">
        <f t="shared" si="6"/>
        <v>1.7413096515854043E-2</v>
      </c>
      <c r="RN8" s="20">
        <f t="shared" ref="RN8:RN51" si="142">EC8-$FU8</f>
        <v>-3.5053528832866294E-3</v>
      </c>
      <c r="RO8" s="20">
        <f t="shared" ref="RO8:RO51" si="143">ED8-$FU8</f>
        <v>3.9234254160782578E-2</v>
      </c>
      <c r="RP8" s="20">
        <f t="shared" ref="RP8:RP51" si="144">EE8-$FU8</f>
        <v>4.702760431633729E-2</v>
      </c>
      <c r="RQ8" s="20">
        <f t="shared" ref="RQ8:RQ51" si="145">EF8-$FU8</f>
        <v>-5.4199838320524274E-2</v>
      </c>
      <c r="RR8" s="20">
        <f t="shared" ref="RR8:RR51" si="146">EG8-$FU8</f>
        <v>-4.4454876349446282E-2</v>
      </c>
      <c r="RS8" s="20">
        <f t="shared" ref="RS8:RS51" si="147">EH8-$FU8</f>
        <v>-1.4917740117626312E-2</v>
      </c>
      <c r="RT8" s="20">
        <f t="shared" ref="RT8:RT51" si="148">EI8-$FU8</f>
        <v>-2.0491453202720222E-2</v>
      </c>
      <c r="RU8" s="20">
        <f t="shared" ref="RU8:RU51" si="149">EJ8-$FU8</f>
        <v>2.6608846555000159E-3</v>
      </c>
      <c r="RV8" s="20">
        <f t="shared" ref="RV8:RV51" si="150">EK8-$FU8</f>
        <v>-6.338808971950995E-3</v>
      </c>
      <c r="RW8" s="20">
        <f t="shared" ref="RW8:RW51" si="151">EL8-$FU8</f>
        <v>-7.9352030139611691E-3</v>
      </c>
      <c r="RX8" s="20">
        <f t="shared" ref="RX8:RX51" si="152">EM8-$FU8</f>
        <v>4.4984375316586556E-2</v>
      </c>
      <c r="RY8" s="20">
        <f t="shared" ref="RY8:RY51" si="153">EN8-$FU8</f>
        <v>3.1984499254342935E-2</v>
      </c>
      <c r="RZ8" s="20">
        <f t="shared" ref="RZ8:RZ51" si="154">EO8-$FU8</f>
        <v>4.9550381487070676E-3</v>
      </c>
      <c r="SA8" s="20">
        <f t="shared" ref="SA8:SA51" si="155">EP8-$FU8</f>
        <v>1.6462927722351013E-3</v>
      </c>
      <c r="SB8" s="20">
        <f t="shared" ref="SB8:SB51" si="156">EQ8-$FU8</f>
        <v>3.3521924723701246E-2</v>
      </c>
      <c r="SC8" s="20">
        <f t="shared" ref="SC8:SC51" si="157">ER8-$FU8</f>
        <v>8.1930975406540579E-3</v>
      </c>
      <c r="SD8" s="20">
        <f t="shared" ref="SD8:SD51" si="158">ES8-$FU8</f>
        <v>-1.9297451228281137E-2</v>
      </c>
      <c r="SE8" s="20">
        <f t="shared" ref="SE8:SE51" si="159">ET8-$FU8</f>
        <v>7.2564819383753754E-2</v>
      </c>
      <c r="SF8" s="20">
        <f t="shared" ref="SF8:SF51" si="160">EU8-$FU8</f>
        <v>7.0778789712259538E-2</v>
      </c>
      <c r="SG8" s="20">
        <f t="shared" ref="SG8:SG51" si="161">EV8-$FU8</f>
        <v>-4.0843378049888857E-2</v>
      </c>
      <c r="SH8" s="20">
        <f t="shared" ref="SH8:SH51" si="162">EW8-$FU8</f>
        <v>1.311631283316078E-2</v>
      </c>
      <c r="SI8" s="20">
        <f t="shared" ref="SI8:SI51" si="163">EX8-$FU8</f>
        <v>6.6140890831198618E-2</v>
      </c>
      <c r="SJ8" s="20">
        <f t="shared" ref="SJ8:SJ51" si="164">EY8-$FU8</f>
        <v>2.1754954859562747E-2</v>
      </c>
      <c r="SK8" s="20">
        <f t="shared" ref="SK8:SK51" si="165">EZ8-$FU8</f>
        <v>-8.1830952785560424E-3</v>
      </c>
      <c r="SL8" s="20">
        <f t="shared" ref="SL8:SL51" si="166">FA8-$FU8</f>
        <v>-1.8396902386124736E-2</v>
      </c>
      <c r="SM8" s="20">
        <f t="shared" ref="SM8:SM51" si="167">FB8-$FU8</f>
        <v>-2.4427170688776107E-3</v>
      </c>
      <c r="SN8" s="20">
        <f t="shared" ref="SN8:SN51" si="168">FC8-$FU8</f>
        <v>-1.6349441368400719E-2</v>
      </c>
      <c r="SO8" s="20">
        <f t="shared" ref="SO8:SO51" si="169">FD8-$FU8</f>
        <v>7.5338895481338264E-2</v>
      </c>
      <c r="SP8" s="20">
        <f t="shared" ref="SP8:SP51" si="170">FE8-$FU8</f>
        <v>2.1991374566205351E-3</v>
      </c>
      <c r="SQ8" s="20">
        <f t="shared" ref="SQ8:SQ51" si="171">FF8-$FU8</f>
        <v>2.0427671049737472E-2</v>
      </c>
      <c r="SR8" s="20">
        <f t="shared" ref="SR8:SR51" si="172">FG8-$FU8</f>
        <v>-1.1167063244757304E-2</v>
      </c>
      <c r="SS8" s="20">
        <f t="shared" ref="SS8:SS51" si="173">FH8-$FU8</f>
        <v>-5.5356340926321523E-2</v>
      </c>
      <c r="ST8" s="20">
        <f t="shared" ref="ST8:ST51" si="174">FI8-$FU8</f>
        <v>-5.2754348972532228E-2</v>
      </c>
      <c r="SU8" s="20">
        <f t="shared" ref="SU8:SU51" si="175">FJ8-$FU8</f>
        <v>2.3739316028049184E-2</v>
      </c>
      <c r="SV8" s="20">
        <f t="shared" ref="SV8:SV51" si="176">FK8-$FU8</f>
        <v>-2.9237728448278155E-2</v>
      </c>
      <c r="SW8" s="20">
        <f t="shared" si="133"/>
        <v>-5.5627227637387644E-2</v>
      </c>
      <c r="SX8" s="20">
        <f t="shared" si="134"/>
        <v>1.9030679191420485E-2</v>
      </c>
      <c r="SY8" s="20">
        <f t="shared" si="135"/>
        <v>3.2140641882205168E-2</v>
      </c>
      <c r="SZ8" s="20">
        <f t="shared" si="136"/>
        <v>-5.3320886291220615E-2</v>
      </c>
      <c r="TA8" s="20">
        <f t="shared" si="137"/>
        <v>4.8843428469485806E-2</v>
      </c>
      <c r="TB8" s="20">
        <f t="shared" si="138"/>
        <v>2.1170844098441888E-2</v>
      </c>
      <c r="TC8" s="20">
        <f t="shared" si="139"/>
        <v>7.3163558452291555E-2</v>
      </c>
      <c r="TD8" s="20">
        <f t="shared" si="140"/>
        <v>-3.6120792275200098E-2</v>
      </c>
      <c r="TE8" s="20">
        <f t="shared" si="141"/>
        <v>8.2074633103401112E-3</v>
      </c>
    </row>
    <row r="9" spans="1:525" x14ac:dyDescent="0.2">
      <c r="A9" t="s">
        <v>8</v>
      </c>
      <c r="B9" t="s">
        <v>11</v>
      </c>
      <c r="C9" s="15"/>
      <c r="D9" s="15">
        <f>'Constituents data'!D9/'Constituents data'!C9-1</f>
        <v>2.0723151645979376E-2</v>
      </c>
      <c r="E9" s="15">
        <f>'Constituents data'!E9/'Constituents data'!D9-1</f>
        <v>6.5348419160410343E-2</v>
      </c>
      <c r="F9" s="15">
        <f>'Constituents data'!F9/'Constituents data'!E9-1</f>
        <v>6.3027295285359664E-2</v>
      </c>
      <c r="G9" s="15">
        <f>'Constituents data'!G9/'Constituents data'!F9-1</f>
        <v>9.3370681605975392E-3</v>
      </c>
      <c r="H9" s="15">
        <f>'Constituents data'!H9/'Constituents data'!G9-1</f>
        <v>-6.4754856614245293E-3</v>
      </c>
      <c r="I9" s="15">
        <f>'Constituents data'!I9/'Constituents data'!H9-1</f>
        <v>-9.3109869646182952E-3</v>
      </c>
      <c r="J9" s="15">
        <f>'Constituents data'!J9/'Constituents data'!I9-1</f>
        <v>1.4567669172932396E-2</v>
      </c>
      <c r="K9" s="15">
        <f>'Constituents data'!K9/'Constituents data'!J9-1</f>
        <v>5.3265400648448313E-2</v>
      </c>
      <c r="L9" s="15">
        <f>'Constituents data'!L9/'Constituents data'!K9-1</f>
        <v>1.7590149516270914E-2</v>
      </c>
      <c r="M9" s="15">
        <f>'Constituents data'!M9/'Constituents data'!L9-1</f>
        <v>-5.1858254105445756E-3</v>
      </c>
      <c r="N9" s="15">
        <f>'Constituents data'!N9/'Constituents data'!M9-1</f>
        <v>-1.0860121633362252E-2</v>
      </c>
      <c r="O9" s="15">
        <f>'Constituents data'!O9/'Constituents data'!N9-1</f>
        <v>-1.6249451032059659E-2</v>
      </c>
      <c r="P9" s="15">
        <f>'Constituents data'!P9/'Constituents data'!O9-1</f>
        <v>3.3035714285714279E-2</v>
      </c>
      <c r="Q9" s="15">
        <f>'Constituents data'!Q9/'Constituents data'!P9-1</f>
        <v>2.0311149524632643E-2</v>
      </c>
      <c r="R9" s="15">
        <f>'Constituents data'!R9/'Constituents data'!Q9-1</f>
        <v>-3.2189750105887316E-2</v>
      </c>
      <c r="S9" s="15">
        <f>'Constituents data'!S9/'Constituents data'!R9-1</f>
        <v>-5.6892778993435922E-3</v>
      </c>
      <c r="T9" s="15">
        <f>'Constituents data'!T9/'Constituents data'!S9-1</f>
        <v>-4.1373239436619635E-2</v>
      </c>
      <c r="U9" s="15">
        <f>'Constituents data'!U9/'Constituents data'!T9-1</f>
        <v>6.4279155188244896E-3</v>
      </c>
      <c r="V9" s="15">
        <f>'Constituents data'!V9/'Constituents data'!U9-1</f>
        <v>-1.9616788321167755E-2</v>
      </c>
      <c r="W9" s="15">
        <f>'Constituents data'!W9/'Constituents data'!V9-1</f>
        <v>3.629595160539778E-2</v>
      </c>
      <c r="X9" s="15">
        <f>'Constituents data'!X9/'Constituents data'!W9-1</f>
        <v>-1.7063313875168351E-2</v>
      </c>
      <c r="Y9" s="15">
        <f>'Constituents data'!Y9/'Constituents data'!X9-1</f>
        <v>-2.1014161717679225E-2</v>
      </c>
      <c r="Z9" s="15">
        <f>'Constituents data'!Z9/'Constituents data'!Y9-1</f>
        <v>8.3994400373308409E-3</v>
      </c>
      <c r="AA9" s="15">
        <f>'Constituents data'!AA9/'Constituents data'!Z9-1</f>
        <v>3.239241092087175E-3</v>
      </c>
      <c r="AB9" s="15">
        <f>'Constituents data'!AB9/'Constituents data'!AA9-1</f>
        <v>3.8745387453874347E-2</v>
      </c>
      <c r="AC9" s="15">
        <f>'Constituents data'!AC9/'Constituents data'!AB9-1</f>
        <v>-3.8632326820603913E-2</v>
      </c>
      <c r="AD9" s="15">
        <f>'Constituents data'!AD9/'Constituents data'!AC9-1</f>
        <v>4.7113163972286376E-2</v>
      </c>
      <c r="AE9" s="15">
        <f>'Constituents data'!AE9/'Constituents data'!AD9-1</f>
        <v>4.3670048522276073E-2</v>
      </c>
      <c r="AF9" s="15">
        <f>'Constituents data'!AF9/'Constituents data'!AE9-1</f>
        <v>-3.5080304311073451E-2</v>
      </c>
      <c r="AG9" s="15">
        <f>'Constituents data'!AG9/'Constituents data'!AF9-1</f>
        <v>-5.0810337275514761E-2</v>
      </c>
      <c r="AH9" s="15">
        <f>'Constituents data'!AH9/'Constituents data'!AG9-1</f>
        <v>1.7074296262113542E-2</v>
      </c>
      <c r="AI9" s="15">
        <f>'Constituents data'!AI9/'Constituents data'!AH9-1</f>
        <v>-4.7640653357531759E-2</v>
      </c>
      <c r="AJ9" s="15">
        <f>'Constituents data'!AJ9/'Constituents data'!AI9-1</f>
        <v>-8.0800381133873334E-2</v>
      </c>
      <c r="AK9" s="15">
        <f>'Constituents data'!AK9/'Constituents data'!AJ9-1</f>
        <v>1.3683010262257822E-2</v>
      </c>
      <c r="AL9" s="15">
        <f>'Constituents data'!AL9/'Constituents data'!AK9-1</f>
        <v>-2.4542386747111178E-2</v>
      </c>
      <c r="AM9" s="15">
        <f>'Constituents data'!AM9/'Constituents data'!AL9-1</f>
        <v>-9.6446168361463691E-3</v>
      </c>
      <c r="AN9" s="15">
        <f>'Constituents data'!AN9/'Constituents data'!AM9-1</f>
        <v>4.0541970996083476E-2</v>
      </c>
      <c r="AO9" s="15">
        <f>'Constituents data'!AO9/'Constituents data'!AN9-1</f>
        <v>-1.0986775178026487E-2</v>
      </c>
      <c r="AP9" s="15">
        <f>'Constituents data'!AP9/'Constituents data'!AO9-1</f>
        <v>-1.542892408969343E-2</v>
      </c>
      <c r="AQ9" s="15">
        <f>'Constituents data'!AQ9/'Constituents data'!AP9-1</f>
        <v>2.6953614709569473E-2</v>
      </c>
      <c r="AR9" s="15">
        <f>'Constituents data'!AR9/'Constituents data'!AQ9-1</f>
        <v>3.1536113936927901E-2</v>
      </c>
      <c r="AS9" s="15">
        <f>'Constituents data'!AS9/'Constituents data'!AR9-1</f>
        <v>5.6706114398421992E-2</v>
      </c>
      <c r="AT9" s="15">
        <f>'Constituents data'!AT9/'Constituents data'!AS9-1</f>
        <v>1.4465702286514226E-2</v>
      </c>
      <c r="AU9" s="15">
        <f>'Constituents data'!AU9/'Constituents data'!AT9-1</f>
        <v>2.8978840846366039E-2</v>
      </c>
      <c r="AV9" s="15">
        <f>'Constituents data'!AV9/'Constituents data'!AU9-1</f>
        <v>3.5762181493070866E-3</v>
      </c>
      <c r="AW9" s="15">
        <f>'Constituents data'!AW9/'Constituents data'!AV9-1</f>
        <v>5.2115812917594706E-2</v>
      </c>
      <c r="AX9" s="15">
        <f>'Constituents data'!AX9/'Constituents data'!AW9-1</f>
        <v>3.8526672311600452E-2</v>
      </c>
      <c r="AY9" s="15">
        <f>'Constituents data'!AY9/'Constituents data'!AX9-1</f>
        <v>-5.095801059926619E-2</v>
      </c>
      <c r="AZ9" s="15">
        <f>'Constituents data'!AZ9/'Constituents data'!AY9-1</f>
        <v>-3.4364261168384869E-2</v>
      </c>
      <c r="BA9" s="15">
        <f>'Constituents data'!BA9/'Constituents data'!AZ9-1</f>
        <v>2.0907473309608404E-2</v>
      </c>
      <c r="BB9" s="15">
        <f>'Constituents data'!BB9/'Constituents data'!BA9-1</f>
        <v>1.7429193899782813E-3</v>
      </c>
      <c r="BC9" s="15">
        <f>'Constituents data'!BC9/'Constituents data'!BB9-1</f>
        <v>-4.784688995215336E-3</v>
      </c>
      <c r="BD9" s="15">
        <f>'Constituents data'!BD9/'Constituents data'!BC9-1</f>
        <v>-5.9877622377622397E-2</v>
      </c>
      <c r="BE9" s="15">
        <f>'Constituents data'!BE9/'Constituents data'!BD9-1</f>
        <v>-9.7629009762900676E-3</v>
      </c>
      <c r="BF9" s="15">
        <f>'Constituents data'!BF9/'Constituents data'!BE9-1</f>
        <v>4.6478873239436558E-2</v>
      </c>
      <c r="BG9" s="15">
        <f>'Constituents data'!BG9/'Constituents data'!BF9-1</f>
        <v>3.9479587258860471E-2</v>
      </c>
      <c r="BH9" s="15">
        <f>'Constituents data'!BH9/'Constituents data'!BG9-1</f>
        <v>-7.3802330599913701E-2</v>
      </c>
      <c r="BI9" s="15">
        <f>'Constituents data'!BI9/'Constituents data'!BH9-1</f>
        <v>-4.6598322460391417E-2</v>
      </c>
      <c r="BJ9" s="15">
        <f>'Constituents data'!BJ9/'Constituents data'!BI9-1</f>
        <v>2.4437927663734094E-2</v>
      </c>
      <c r="BK9" s="15">
        <f>'Constituents data'!BK9/'Constituents data'!BJ9-1</f>
        <v>-2.5763358778626011E-2</v>
      </c>
      <c r="BL9" s="15">
        <f>'Constituents data'!BL9/'Constituents data'!BK9-1</f>
        <v>3.7708129285014769E-2</v>
      </c>
      <c r="BM9" s="15">
        <f>'Constituents data'!BM9/'Constituents data'!BL9-1</f>
        <v>-5.1911278905143465E-3</v>
      </c>
      <c r="BN9" s="15">
        <f>'Constituents data'!BN9/'Constituents data'!BM9-1</f>
        <v>1.6603415559772294E-2</v>
      </c>
      <c r="BO9" s="15">
        <f>'Constituents data'!BO9/'Constituents data'!BN9-1</f>
        <v>8.866075594960332E-3</v>
      </c>
      <c r="BP9" s="15">
        <f>'Constituents data'!BP9/'Constituents data'!BO9-1</f>
        <v>9.7132284921370715E-3</v>
      </c>
      <c r="BQ9" s="15">
        <f>'Constituents data'!BQ9/'Constituents data'!BP9-1</f>
        <v>-2.1071919377004256E-2</v>
      </c>
      <c r="BR9" s="15">
        <f>'Constituents data'!BR9/'Constituents data'!BQ9-1</f>
        <v>4.9134300421151078E-2</v>
      </c>
      <c r="BS9" s="15">
        <f>'Constituents data'!BS9/'Constituents data'!BR9-1</f>
        <v>1.1150758251561088E-2</v>
      </c>
      <c r="BT9" s="15">
        <f>'Constituents data'!BT9/'Constituents data'!BS9-1</f>
        <v>-4.6316718129686851E-2</v>
      </c>
      <c r="BU9" s="15">
        <f>'Constituents data'!BU9/'Constituents data'!BT9-1</f>
        <v>1.0638297872340496E-2</v>
      </c>
      <c r="BV9" s="15">
        <f>'Constituents data'!BV9/'Constituents data'!BU9-1</f>
        <v>2.0137299771167072E-2</v>
      </c>
      <c r="BW9" s="15">
        <f>'Constituents data'!BW9/'Constituents data'!BV9-1</f>
        <v>-1.9291161956034197E-2</v>
      </c>
      <c r="BX9" s="15">
        <f>'Constituents data'!BX9/'Constituents data'!BW9-1</f>
        <v>4.254345837145479E-2</v>
      </c>
      <c r="BY9" s="15">
        <f>'Constituents data'!BY9/'Constituents data'!BX9-1</f>
        <v>-7.4594120228170802E-3</v>
      </c>
      <c r="BZ9" s="15">
        <f>'Constituents data'!BZ9/'Constituents data'!BY9-1</f>
        <v>-1.0610079575596676E-2</v>
      </c>
      <c r="CA9" s="15">
        <f>'Constituents data'!CA9/'Constituents data'!BZ9-1</f>
        <v>-1.6979445933869575E-2</v>
      </c>
      <c r="CB9" s="15">
        <f>'Constituents data'!CB9/'Constituents data'!CA9-1</f>
        <v>3.1818181818181746E-3</v>
      </c>
      <c r="CC9" s="15">
        <f>'Constituents data'!CC9/'Constituents data'!CB9-1</f>
        <v>7.1590394200272023E-2</v>
      </c>
      <c r="CD9" s="15">
        <f>'Constituents data'!CD9/'Constituents data'!CC9-1</f>
        <v>-1.9027484143763207E-2</v>
      </c>
      <c r="CE9" s="15">
        <f>'Constituents data'!CE9/'Constituents data'!CD9-1</f>
        <v>-2.1982758620689657E-2</v>
      </c>
      <c r="CF9" s="15">
        <f>'Constituents data'!CF9/'Constituents data'!CE9-1</f>
        <v>8.3737329219921719E-3</v>
      </c>
      <c r="CG9" s="15">
        <f>'Constituents data'!CG9/'Constituents data'!CF9-1</f>
        <v>7.8671328671326979E-3</v>
      </c>
      <c r="CH9" s="15">
        <f>'Constituents data'!CH9/'Constituents data'!CG9-1</f>
        <v>-2.8620988725065022E-2</v>
      </c>
      <c r="CI9" s="15">
        <f>'Constituents data'!CI9/'Constituents data'!CH9-1</f>
        <v>6.6964285714286031E-3</v>
      </c>
      <c r="CJ9" s="15">
        <f>'Constituents data'!CJ9/'Constituents data'!CI9-1</f>
        <v>-9.3126385809312318E-3</v>
      </c>
      <c r="CK9" s="15">
        <f>'Constituents data'!CK9/'Constituents data'!CJ9-1</f>
        <v>8.0572963294538447E-3</v>
      </c>
      <c r="CL9" s="15">
        <f>'Constituents data'!CL9/'Constituents data'!CK9-1</f>
        <v>7.5488454706928998E-3</v>
      </c>
      <c r="CM9" s="15">
        <f>'Constituents data'!CM9/'Constituents data'!CL9-1</f>
        <v>-2.1154693697664206E-2</v>
      </c>
      <c r="CN9" s="15">
        <f>'Constituents data'!CN9/'Constituents data'!CM9-1</f>
        <v>-1.3507429085996003E-3</v>
      </c>
      <c r="CO9" s="15">
        <f>'Constituents data'!CO9/'Constituents data'!CN9-1</f>
        <v>4.779080252479706E-2</v>
      </c>
      <c r="CP9" s="15">
        <f>'Constituents data'!CP9/'Constituents data'!CO9-1</f>
        <v>3.4423407917383297E-3</v>
      </c>
      <c r="CQ9" s="15">
        <f>'Constituents data'!CQ9/'Constituents data'!CP9-1</f>
        <v>-2.8730703259005064E-2</v>
      </c>
      <c r="CR9" s="15">
        <f>'Constituents data'!CR9/'Constituents data'!CQ9-1</f>
        <v>3.487858719646808E-2</v>
      </c>
      <c r="CS9" s="15">
        <f>'Constituents data'!CS9/'Constituents data'!CR9-1</f>
        <v>-1.7064846416382506E-3</v>
      </c>
      <c r="CT9" s="15">
        <f>'Constituents data'!CT9/'Constituents data'!CS9-1</f>
        <v>-8.333333333333337E-2</v>
      </c>
      <c r="CU9" s="15">
        <f>'Constituents data'!CU9/'Constituents data'!CT9-1</f>
        <v>-5.2214452214452201E-2</v>
      </c>
      <c r="CV9" s="15">
        <f>'Constituents data'!CV9/'Constituents data'!CU9-1</f>
        <v>-2.5873093949827952E-2</v>
      </c>
      <c r="CW9" s="15">
        <f>'Constituents data'!CW9/'Constituents data'!CV9-1</f>
        <v>-3.6255301959200015E-2</v>
      </c>
      <c r="CX9" s="15">
        <f>'Constituents data'!CX9/'Constituents data'!CW9-1</f>
        <v>3.0074400083830888E-2</v>
      </c>
      <c r="CY9" s="15">
        <f>'Constituents data'!CY9/'Constituents data'!CX9-1</f>
        <v>-3.7843336724313281E-2</v>
      </c>
      <c r="CZ9" s="15">
        <f>'Constituents data'!CZ9/'Constituents data'!CY9-1</f>
        <v>3.4362444491435884E-2</v>
      </c>
      <c r="DA9" s="15">
        <f>'Constituents data'!DA9/'Constituents data'!CZ9-1</f>
        <v>1.073290401717264E-2</v>
      </c>
      <c r="DB9" s="15">
        <f>'Constituents data'!DB9/'Constituents data'!DA9-1</f>
        <v>2.0226537216829765E-3</v>
      </c>
      <c r="DC9" s="15">
        <f>'Constituents data'!DC9/'Constituents data'!DB9-1</f>
        <v>1.4836495761001212E-2</v>
      </c>
      <c r="DD9" s="15">
        <f>'Constituents data'!DD9/'Constituents data'!DC9-1</f>
        <v>-4.9726504226754731E-4</v>
      </c>
      <c r="DE9" s="15">
        <f>'Constituents data'!DE9/'Constituents data'!DD9-1</f>
        <v>-8.85572139303481E-3</v>
      </c>
      <c r="DF9" s="15">
        <f>'Constituents data'!DF9/'Constituents data'!DE9-1</f>
        <v>-8.6336713181407454E-3</v>
      </c>
      <c r="DG9" s="15">
        <f>'Constituents data'!DG9/'Constituents data'!DF9-1</f>
        <v>-3.0379746835442756E-3</v>
      </c>
      <c r="DH9" s="15">
        <f>'Constituents data'!DH9/'Constituents data'!DG9-1</f>
        <v>-4.4692737430167551E-3</v>
      </c>
      <c r="DI9" s="15">
        <f>'Constituents data'!DI9/'Constituents data'!DH9-1</f>
        <v>1.979389858177738E-2</v>
      </c>
      <c r="DJ9" s="15">
        <f>'Constituents data'!DJ9/'Constituents data'!DI9-1</f>
        <v>2.1010505252626155E-2</v>
      </c>
      <c r="DK9" s="15">
        <f>'Constituents data'!DK9/'Constituents data'!DJ9-1</f>
        <v>7.8392944634981809E-3</v>
      </c>
      <c r="DL9" s="15">
        <f>'Constituents data'!DL9/'Constituents data'!DK9-1</f>
        <v>-4.8614487117161209E-3</v>
      </c>
      <c r="DM9" s="15">
        <f>'Constituents data'!DM9/'Constituents data'!DL9-1</f>
        <v>-1.6121152906692693E-2</v>
      </c>
      <c r="DN9" s="15">
        <f>'Constituents data'!DN9/'Constituents data'!DM9-1</f>
        <v>3.9721946375372408E-2</v>
      </c>
      <c r="DO9" s="15">
        <f>'Constituents data'!DO9/'Constituents data'!DN9-1</f>
        <v>-2.1967526265520454E-2</v>
      </c>
      <c r="DP9" s="15">
        <f>'Constituents data'!DP9/'Constituents data'!DO9-1</f>
        <v>4.8828125E-3</v>
      </c>
      <c r="DQ9" s="15">
        <f>'Constituents data'!DQ9/'Constituents data'!DP9-1</f>
        <v>8.7463556851310464E-3</v>
      </c>
      <c r="DR9" s="15">
        <f>'Constituents data'!DR9/'Constituents data'!DQ9-1</f>
        <v>-5.2986512524084706E-3</v>
      </c>
      <c r="DS9" s="15">
        <f>'Constituents data'!DS9/'Constituents data'!DR9-1</f>
        <v>-1.6464891041162222E-2</v>
      </c>
      <c r="DT9" s="15">
        <f>'Constituents data'!DT9/'Constituents data'!DS9-1</f>
        <v>1.8217626784835073E-2</v>
      </c>
      <c r="DU9" s="15">
        <f>'Constituents data'!DU9/'Constituents data'!DT9-1</f>
        <v>5.7059961315280461E-2</v>
      </c>
      <c r="DV9" s="15">
        <f>'Constituents data'!DV9/'Constituents data'!DU9-1</f>
        <v>4.5745654162843152E-4</v>
      </c>
      <c r="DW9" s="15">
        <f>'Constituents data'!DW9/'Constituents data'!DV9-1</f>
        <v>-3.3379058070415968E-2</v>
      </c>
      <c r="DX9" s="15">
        <f>'Constituents data'!DX9/'Constituents data'!DW9-1</f>
        <v>-1.4191106906339401E-3</v>
      </c>
      <c r="DY9" s="15">
        <f>'Constituents data'!DY9/'Constituents data'!DX9-1</f>
        <v>-6.1582188536237759E-3</v>
      </c>
      <c r="DZ9" s="15">
        <f>'Constituents data'!DZ9/'Constituents data'!DY9-1</f>
        <v>-3.1935176358436679E-2</v>
      </c>
      <c r="EA9" s="15">
        <f>'Constituents data'!EA9/'Constituents data'!DZ9-1</f>
        <v>4.9236829148191497E-4</v>
      </c>
      <c r="EB9" s="15">
        <f>'Constituents data'!EB9/'Constituents data'!EA9-1</f>
        <v>-6.3976377952754682E-3</v>
      </c>
      <c r="EC9" s="15">
        <f>'Constituents data'!EC9/'Constituents data'!EB9-1</f>
        <v>-4.2000990589400766E-2</v>
      </c>
      <c r="ED9" s="15">
        <f>'Constituents data'!ED9/'Constituents data'!EC9-1</f>
        <v>6.7211250129253219E-3</v>
      </c>
      <c r="EE9" s="15">
        <f>'Constituents data'!EE9/'Constituents data'!ED9-1</f>
        <v>1.9823336072309017E-2</v>
      </c>
      <c r="EF9" s="15">
        <f>'Constituents data'!EF9/'Constituents data'!EE9-1</f>
        <v>-7.9564910867157002E-3</v>
      </c>
      <c r="EG9" s="15">
        <f>'Constituents data'!EG9/'Constituents data'!EF9-1</f>
        <v>4.9238578680202982E-2</v>
      </c>
      <c r="EH9" s="15">
        <f>'Constituents data'!EH9/'Constituents data'!EG9-1</f>
        <v>-1.1611030478954842E-2</v>
      </c>
      <c r="EI9" s="15">
        <f>'Constituents data'!EI9/'Constituents data'!EH9-1</f>
        <v>-3.8668624571708277E-2</v>
      </c>
      <c r="EJ9" s="15">
        <f>'Constituents data'!EJ9/'Constituents data'!EI9-1</f>
        <v>8.9613034623217125E-3</v>
      </c>
      <c r="EK9" s="15">
        <f>'Constituents data'!EK9/'Constituents data'!EJ9-1</f>
        <v>-8.5789261203067513E-3</v>
      </c>
      <c r="EL9" s="15">
        <f>'Constituents data'!EL9/'Constituents data'!EK9-1</f>
        <v>1.6899114323526421E-2</v>
      </c>
      <c r="EM9" s="15">
        <f>'Constituents data'!EM9/'Constituents data'!EL9-1</f>
        <v>1.261387526278912E-2</v>
      </c>
      <c r="EN9" s="15">
        <f>'Constituents data'!EN9/'Constituents data'!EM9-1</f>
        <v>4.9431537320798746E-4</v>
      </c>
      <c r="EO9" s="15">
        <f>'Constituents data'!EO9/'Constituents data'!EN9-1</f>
        <v>-3.6462450592885332E-2</v>
      </c>
      <c r="EP9" s="15">
        <f>'Constituents data'!EP9/'Constituents data'!EO9-1</f>
        <v>3.886780842990456E-2</v>
      </c>
      <c r="EQ9" s="15">
        <f>'Constituents data'!EQ9/'Constituents data'!EP9-1</f>
        <v>2.2704837117472731E-2</v>
      </c>
      <c r="ER9" s="15">
        <f>'Constituents data'!ER9/'Constituents data'!EQ9-1</f>
        <v>2.4613899613899815E-2</v>
      </c>
      <c r="ES9" s="15">
        <f>'Constituents data'!ES9/'Constituents data'!ER9-1</f>
        <v>3.7682524729156786E-3</v>
      </c>
      <c r="ET9" s="15">
        <f>'Constituents data'!ET9/'Constituents data'!ES9-1</f>
        <v>-2.9094321914594046E-2</v>
      </c>
      <c r="EU9" s="15">
        <f>'Constituents data'!EU9/'Constituents data'!ET9-1</f>
        <v>1.6916384726921141E-2</v>
      </c>
      <c r="EV9" s="15">
        <f>'Constituents data'!EV9/'Constituents data'!EU9-1</f>
        <v>-4.5627376425855459E-2</v>
      </c>
      <c r="EW9" s="15">
        <f>'Constituents data'!EW9/'Constituents data'!EV9-1</f>
        <v>-2.9980079681274918E-2</v>
      </c>
      <c r="EX9" s="15">
        <f>'Constituents data'!EX9/'Constituents data'!EW9-1</f>
        <v>1.0267994660642765E-2</v>
      </c>
      <c r="EY9" s="15">
        <f>'Constituents data'!EY9/'Constituents data'!EX9-1</f>
        <v>-2.0327269031405582E-2</v>
      </c>
      <c r="EZ9" s="15">
        <f>'Constituents data'!EZ9/'Constituents data'!EY9-1</f>
        <v>-2.0334059549745764E-2</v>
      </c>
      <c r="FA9" s="15">
        <f>'Constituents data'!FA9/'Constituents data'!EZ9-1</f>
        <v>-5.0831303611140743E-3</v>
      </c>
      <c r="FB9" s="15">
        <f>'Constituents data'!FB9/'Constituents data'!FA9-1</f>
        <v>4.2575838211811323E-4</v>
      </c>
      <c r="FC9" s="15">
        <f>'Constituents data'!FC9/'Constituents data'!FB9-1</f>
        <v>-9.1499095648472917E-3</v>
      </c>
      <c r="FD9" s="15">
        <f>'Constituents data'!FD9/'Constituents data'!FC9-1</f>
        <v>2.2549124879201132E-2</v>
      </c>
      <c r="FE9" s="15">
        <f>'Constituents data'!FE9/'Constituents data'!FD9-1</f>
        <v>-5.0404284364171659E-3</v>
      </c>
      <c r="FF9" s="15">
        <f>'Constituents data'!FF9/'Constituents data'!FE9-1</f>
        <v>-4.1160949868074281E-3</v>
      </c>
      <c r="FG9" s="15">
        <f>'Constituents data'!FG9/'Constituents data'!FF9-1</f>
        <v>-1.9181856718948787E-2</v>
      </c>
      <c r="FH9" s="15">
        <f>'Constituents data'!FH9/'Constituents data'!FG9-1</f>
        <v>-3.0902215018908663E-2</v>
      </c>
      <c r="FI9" s="15">
        <f>'Constituents data'!FI9/'Constituents data'!FH9-1</f>
        <v>-6.4332701527483493E-2</v>
      </c>
      <c r="FJ9" s="15">
        <f>'Constituents data'!FJ9/'Constituents data'!FI9-1</f>
        <v>1.537178265014294E-2</v>
      </c>
      <c r="FK9" s="15">
        <f>'Constituents data'!FK9/'Constituents data'!FJ9-1</f>
        <v>1.6429996479286446E-2</v>
      </c>
      <c r="FL9" s="15">
        <f>'Constituents data'!FL9/'Constituents data'!FK9-1</f>
        <v>2.4823923334488018E-2</v>
      </c>
      <c r="FM9" s="15">
        <f>'Constituents data'!FM9/'Constituents data'!FL9-1</f>
        <v>5.081117620549791E-2</v>
      </c>
      <c r="FN9" s="15">
        <f>'Constituents data'!FN9/'Constituents data'!FM9-1</f>
        <v>-1.5975125978342386E-2</v>
      </c>
      <c r="FO9" s="15">
        <f>'Constituents data'!FO9/'Constituents data'!FN9-1</f>
        <v>-4.9030289823491002E-2</v>
      </c>
      <c r="FP9" s="15">
        <f>'Constituents data'!FP9/'Constituents data'!FO9-1</f>
        <v>2.2914757103574601E-2</v>
      </c>
      <c r="FQ9" s="15">
        <f>'Constituents data'!FQ9/'Constituents data'!FP9-1</f>
        <v>-7.8405017921157061E-4</v>
      </c>
      <c r="FR9" s="15">
        <f>'Constituents data'!FR9/'Constituents data'!FQ9-1</f>
        <v>-4.4501737473377379E-2</v>
      </c>
      <c r="FS9" s="15">
        <f>'Constituents data'!FS9/'Constituents data'!FR9-1</f>
        <v>2.9328953542937519E-3</v>
      </c>
      <c r="FT9" s="16">
        <f>'Constituents data'!FT9/'Constituents data'!FS9-1</f>
        <v>-1.5206456895543341E-2</v>
      </c>
      <c r="FU9" s="17">
        <f t="shared" si="3"/>
        <v>-1.1357720728236459E-4</v>
      </c>
      <c r="FV9">
        <v>6.2687704604615674E-2</v>
      </c>
      <c r="FW9">
        <v>6.5563667274514278E-2</v>
      </c>
      <c r="FX9">
        <v>6.6178261599410218E-2</v>
      </c>
      <c r="FY9">
        <v>6.6502997696925303E-2</v>
      </c>
      <c r="FZ9">
        <v>6.7569431806524027E-2</v>
      </c>
      <c r="GA9">
        <v>6.6215678303549186E-2</v>
      </c>
      <c r="GB9">
        <v>6.4693905893000309E-2</v>
      </c>
      <c r="GC9">
        <v>6.4777118610425899E-2</v>
      </c>
      <c r="GD9">
        <v>6.611697946147306E-2</v>
      </c>
      <c r="GE9">
        <v>6.6858191788629437E-2</v>
      </c>
      <c r="GF9">
        <v>6.5717752332869611E-2</v>
      </c>
      <c r="GG9">
        <v>6.3933126468832563E-2</v>
      </c>
      <c r="GH9">
        <v>6.3716764239572718E-2</v>
      </c>
      <c r="GI9">
        <v>6.5098457879891408E-2</v>
      </c>
      <c r="GJ9">
        <v>6.4602193453163662E-2</v>
      </c>
      <c r="GK9">
        <v>6.4877236032930802E-2</v>
      </c>
      <c r="GL9">
        <v>6.3833733069603105E-2</v>
      </c>
      <c r="GM9">
        <v>6.3028851277598719E-2</v>
      </c>
      <c r="GN9">
        <v>6.2767669712898738E-2</v>
      </c>
      <c r="GO9">
        <v>6.2882574414546685E-2</v>
      </c>
      <c r="GP9">
        <v>6.3194617093250013E-2</v>
      </c>
      <c r="GQ9">
        <v>6.3875615288745316E-2</v>
      </c>
      <c r="GR9">
        <v>6.3629543296340518E-2</v>
      </c>
      <c r="GS9">
        <v>6.4241574313125605E-2</v>
      </c>
      <c r="GT9">
        <v>6.5204122243658097E-2</v>
      </c>
      <c r="GU9">
        <v>6.4726989764546147E-2</v>
      </c>
      <c r="GV9">
        <v>6.5400207277556327E-2</v>
      </c>
      <c r="GW9">
        <v>6.6739980215340999E-2</v>
      </c>
      <c r="GX9">
        <v>6.6939100930617862E-2</v>
      </c>
      <c r="GY9">
        <v>6.5839223284770917E-2</v>
      </c>
      <c r="GZ9">
        <v>6.2450503385124888E-2</v>
      </c>
      <c r="HA9">
        <v>6.2784436623087289E-2</v>
      </c>
      <c r="HB9">
        <v>6.2289870571482282E-2</v>
      </c>
      <c r="HC9">
        <v>6.1562076612553397E-2</v>
      </c>
      <c r="HD9">
        <v>6.1539230871613913E-2</v>
      </c>
      <c r="HE9">
        <v>6.1922418190702815E-2</v>
      </c>
      <c r="HF9">
        <v>6.1105115525297966E-2</v>
      </c>
      <c r="HG9">
        <v>6.3849910697060322E-2</v>
      </c>
      <c r="HH9">
        <v>6.4021728398042405E-2</v>
      </c>
      <c r="HI9">
        <v>6.3555999964416465E-2</v>
      </c>
      <c r="HJ9">
        <v>6.2043415874486849E-2</v>
      </c>
      <c r="HK9">
        <v>6.3688804509626704E-2</v>
      </c>
      <c r="HL9">
        <v>6.3945339061916295E-2</v>
      </c>
      <c r="HM9">
        <v>6.4944823296474288E-2</v>
      </c>
      <c r="HN9">
        <v>6.5938566156136122E-2</v>
      </c>
      <c r="HO9">
        <v>6.793173538401559E-2</v>
      </c>
      <c r="HP9">
        <v>6.9456884946157885E-2</v>
      </c>
      <c r="HQ9">
        <v>7.1333598375948298E-2</v>
      </c>
      <c r="HR9">
        <v>7.081435918709271E-2</v>
      </c>
      <c r="HS9">
        <v>7.1038381509985676E-2</v>
      </c>
      <c r="HT9">
        <v>7.1207721531934526E-2</v>
      </c>
      <c r="HU9">
        <v>7.0899450517198703E-2</v>
      </c>
      <c r="HV9">
        <v>7.0902265893873287E-2</v>
      </c>
      <c r="HW9">
        <v>7.1389144602920049E-2</v>
      </c>
      <c r="HX9">
        <v>7.254835463375682E-2</v>
      </c>
      <c r="HY9">
        <v>7.3826948684997021E-2</v>
      </c>
      <c r="HZ9">
        <v>7.581689823964928E-2</v>
      </c>
      <c r="IA9">
        <v>7.4210341935037435E-2</v>
      </c>
      <c r="IB9">
        <v>7.3845871795725521E-2</v>
      </c>
      <c r="IC9">
        <v>7.2471821222362384E-2</v>
      </c>
      <c r="ID9">
        <v>6.9538914642993471E-2</v>
      </c>
      <c r="IE9">
        <v>6.9737788343247648E-2</v>
      </c>
      <c r="IF9">
        <v>6.8709255304798239E-2</v>
      </c>
      <c r="IG9">
        <v>6.9987742997394534E-2</v>
      </c>
      <c r="IH9">
        <v>7.2103453405057027E-2</v>
      </c>
      <c r="II9">
        <v>7.3396871587827872E-2</v>
      </c>
      <c r="IJ9">
        <v>7.2867321543717861E-2</v>
      </c>
      <c r="IK9">
        <v>7.3158185633846309E-2</v>
      </c>
      <c r="IL9">
        <v>7.2112800258465504E-2</v>
      </c>
      <c r="IM9">
        <v>7.1219787882932192E-2</v>
      </c>
      <c r="IN9">
        <v>7.3948981155780719E-2</v>
      </c>
      <c r="IO9">
        <v>7.4721784430334059E-2</v>
      </c>
      <c r="IP9">
        <v>7.3229955372770203E-2</v>
      </c>
      <c r="IQ9">
        <v>7.3456343204482813E-2</v>
      </c>
      <c r="IR9">
        <v>7.461329118556459E-2</v>
      </c>
      <c r="IS9">
        <v>7.582612853267362E-2</v>
      </c>
      <c r="IT9">
        <v>7.6105149639923833E-2</v>
      </c>
      <c r="IU9">
        <v>7.7947873643954321E-2</v>
      </c>
      <c r="IV9">
        <v>8.0192718262806537E-2</v>
      </c>
      <c r="IW9">
        <v>7.9846572509169322E-2</v>
      </c>
      <c r="IX9">
        <v>7.5260265100334844E-2</v>
      </c>
      <c r="IY9">
        <v>7.5504695527331064E-2</v>
      </c>
      <c r="IZ9">
        <v>7.5227695825577146E-2</v>
      </c>
      <c r="JA9">
        <v>7.3356604453623631E-2</v>
      </c>
      <c r="JB9">
        <v>7.2216209206397097E-2</v>
      </c>
      <c r="JC9">
        <v>7.3206586082972563E-2</v>
      </c>
      <c r="JD9">
        <v>7.2933354828619901E-2</v>
      </c>
      <c r="JE9">
        <v>7.2023138375957405E-2</v>
      </c>
      <c r="JF9">
        <v>7.1266518448467306E-2</v>
      </c>
      <c r="JG9">
        <v>7.3645909282438957E-2</v>
      </c>
      <c r="JH9">
        <v>7.4638759673804317E-2</v>
      </c>
      <c r="JI9">
        <v>7.557720510831141E-2</v>
      </c>
      <c r="JJ9">
        <v>7.3617119193408145E-2</v>
      </c>
      <c r="JK9">
        <v>9.2756010026550928E-2</v>
      </c>
      <c r="JL9">
        <v>9.1132461443669446E-2</v>
      </c>
      <c r="JM9">
        <v>8.3912379711804014E-2</v>
      </c>
      <c r="JN9">
        <v>8.2926532977262865E-2</v>
      </c>
      <c r="JO9">
        <v>7.9225306706481147E-2</v>
      </c>
      <c r="JP9">
        <v>7.6569019584493789E-2</v>
      </c>
      <c r="JQ9">
        <v>7.7932620617063283E-2</v>
      </c>
      <c r="JR9">
        <v>7.5928486301063261E-2</v>
      </c>
      <c r="JS9">
        <v>7.426007783762982E-2</v>
      </c>
      <c r="JT9">
        <v>7.3647030398868121E-2</v>
      </c>
      <c r="JU9">
        <v>7.3617517383223502E-2</v>
      </c>
      <c r="JV9">
        <v>7.4267792509918412E-2</v>
      </c>
      <c r="JW9">
        <v>7.3683295830146142E-2</v>
      </c>
      <c r="JX9">
        <v>7.2944893817982956E-2</v>
      </c>
      <c r="JY9">
        <v>7.2845168355599899E-2</v>
      </c>
      <c r="JZ9">
        <v>7.2643762415769489E-2</v>
      </c>
      <c r="KA9">
        <v>7.2924584426231287E-2</v>
      </c>
      <c r="KB9">
        <v>7.4322157427179181E-2</v>
      </c>
      <c r="KC9">
        <v>7.5005090873085045E-2</v>
      </c>
      <c r="KD9">
        <v>7.5634953934343774E-2</v>
      </c>
      <c r="KE9">
        <v>7.3263756310141176E-2</v>
      </c>
      <c r="KF9">
        <v>7.1878994541446362E-2</v>
      </c>
      <c r="KG9">
        <v>7.3897182188744165E-2</v>
      </c>
      <c r="KH9">
        <v>7.2454606102762609E-2</v>
      </c>
      <c r="KI9">
        <v>7.164737060494436E-2</v>
      </c>
      <c r="KJ9">
        <v>7.2005597142427047E-2</v>
      </c>
      <c r="KK9">
        <v>7.2483091911719894E-2</v>
      </c>
      <c r="KL9">
        <v>7.1510847088414389E-2</v>
      </c>
      <c r="KM9">
        <v>7.0448932977508649E-2</v>
      </c>
      <c r="KN9">
        <v>7.2305192619651154E-2</v>
      </c>
      <c r="KO9">
        <v>7.2700743566915554E-2</v>
      </c>
      <c r="KP9">
        <v>7.1367549003302888E-2</v>
      </c>
      <c r="KQ9">
        <v>7.1383026775802244E-2</v>
      </c>
      <c r="KR9">
        <v>7.0696804475668909E-2</v>
      </c>
      <c r="KS9">
        <v>6.8688356680613918E-2</v>
      </c>
      <c r="KT9">
        <v>6.9469825487449538E-2</v>
      </c>
      <c r="KU9">
        <v>6.9078843846502105E-2</v>
      </c>
      <c r="KV9">
        <v>6.8245761109730935E-2</v>
      </c>
      <c r="KW9">
        <v>6.8386362518464527E-2</v>
      </c>
      <c r="KX9">
        <v>6.8456631551419331E-2</v>
      </c>
      <c r="KY9">
        <v>6.928836822276993E-2</v>
      </c>
      <c r="KZ9">
        <v>7.2342266781920114E-2</v>
      </c>
      <c r="LA9">
        <v>7.0498357976083739E-2</v>
      </c>
      <c r="LB9">
        <v>6.9767118639826653E-2</v>
      </c>
      <c r="LC9">
        <v>6.9601666143059043E-2</v>
      </c>
      <c r="LD9">
        <v>6.9153676660259331E-2</v>
      </c>
      <c r="LE9">
        <v>7.0219398481853532E-2</v>
      </c>
      <c r="LF9">
        <v>7.10159735373075E-2</v>
      </c>
      <c r="LG9">
        <v>6.970603010578183E-2</v>
      </c>
      <c r="LH9">
        <v>6.6827197507024427E-2</v>
      </c>
      <c r="LI9">
        <v>6.8382400796992621E-2</v>
      </c>
      <c r="LJ9">
        <v>6.9756277801435118E-2</v>
      </c>
      <c r="LK9">
        <v>7.1236640222418032E-2</v>
      </c>
      <c r="LL9">
        <v>7.1547338244696515E-2</v>
      </c>
      <c r="LM9">
        <v>6.8592770560116034E-2</v>
      </c>
      <c r="LN9">
        <v>6.9028515662252599E-2</v>
      </c>
      <c r="LO9">
        <v>6.7742500078851645E-2</v>
      </c>
      <c r="LP9">
        <v>6.6568669173249884E-2</v>
      </c>
      <c r="LQ9">
        <v>6.6620184054290918E-2</v>
      </c>
      <c r="LR9">
        <v>6.6245399534923921E-2</v>
      </c>
      <c r="LS9">
        <v>6.3765621787145468E-2</v>
      </c>
      <c r="LT9">
        <v>6.4043103150909414E-2</v>
      </c>
      <c r="LU9">
        <v>6.4215281278967543E-2</v>
      </c>
      <c r="LV9">
        <v>6.4517340318322597E-2</v>
      </c>
      <c r="LW9">
        <v>6.4154439288437323E-2</v>
      </c>
      <c r="LX9">
        <v>6.3875243385056124E-2</v>
      </c>
      <c r="LY9">
        <v>6.2994844893327073E-2</v>
      </c>
      <c r="LZ9">
        <v>6.1833321655353587E-2</v>
      </c>
      <c r="MA9">
        <v>6.200859504483678E-2</v>
      </c>
      <c r="MB9">
        <v>6.1467645548744898E-2</v>
      </c>
      <c r="MC9">
        <v>6.0589979206835808E-2</v>
      </c>
      <c r="MD9">
        <v>6.1373682394158323E-2</v>
      </c>
      <c r="ME9">
        <v>6.4967347904938466E-2</v>
      </c>
      <c r="MF9">
        <v>6.6267993219136012E-2</v>
      </c>
      <c r="MG9">
        <v>6.4810971957502919E-2</v>
      </c>
      <c r="MH9">
        <v>6.4150922816842385E-2</v>
      </c>
      <c r="MI9">
        <v>6.4315155287969064E-2</v>
      </c>
      <c r="MJ9">
        <v>6.3322954590623759E-2</v>
      </c>
      <c r="MK9">
        <v>5.9910236185302598E-2</v>
      </c>
      <c r="ML9">
        <v>5.9313529715606043E-2</v>
      </c>
      <c r="MM9" s="4">
        <v>5.7976923629123565E-2</v>
      </c>
      <c r="MN9" s="17">
        <v>6.9382234316085256E-2</v>
      </c>
      <c r="MO9" s="20">
        <f t="shared" si="4"/>
        <v>2.0836728853261741E-2</v>
      </c>
      <c r="MP9" s="20">
        <f t="shared" si="7"/>
        <v>6.5461996367692704E-2</v>
      </c>
      <c r="MQ9" s="20">
        <f t="shared" si="8"/>
        <v>6.3140872492642025E-2</v>
      </c>
      <c r="MR9" s="20">
        <f t="shared" si="9"/>
        <v>9.4506453678799042E-3</v>
      </c>
      <c r="MS9" s="20">
        <f t="shared" si="10"/>
        <v>-6.3619084541421643E-3</v>
      </c>
      <c r="MT9" s="20">
        <f t="shared" si="11"/>
        <v>-9.1974097573359302E-3</v>
      </c>
      <c r="MU9" s="20">
        <f t="shared" si="12"/>
        <v>1.4681246380214761E-2</v>
      </c>
      <c r="MV9" s="20">
        <f t="shared" si="13"/>
        <v>5.3378977855730675E-2</v>
      </c>
      <c r="MW9" s="20">
        <f t="shared" si="14"/>
        <v>1.7703726723553279E-2</v>
      </c>
      <c r="MX9" s="20">
        <f t="shared" si="15"/>
        <v>-5.0722482032622106E-3</v>
      </c>
      <c r="MY9" s="20">
        <f t="shared" si="16"/>
        <v>-1.0746544426079887E-2</v>
      </c>
      <c r="MZ9" s="20">
        <f t="shared" si="17"/>
        <v>-1.6135873824777294E-2</v>
      </c>
      <c r="NA9" s="20">
        <f t="shared" si="18"/>
        <v>3.3149291492996641E-2</v>
      </c>
      <c r="NB9" s="20">
        <f t="shared" si="19"/>
        <v>2.0424726731915008E-2</v>
      </c>
      <c r="NC9" s="20">
        <f t="shared" si="20"/>
        <v>-3.2076172898604954E-2</v>
      </c>
      <c r="ND9" s="20">
        <f t="shared" si="21"/>
        <v>-5.5757006920612272E-3</v>
      </c>
      <c r="NE9" s="20">
        <f t="shared" si="22"/>
        <v>-4.1259662229337274E-2</v>
      </c>
      <c r="NF9" s="20">
        <f t="shared" si="23"/>
        <v>6.5414927261068546E-3</v>
      </c>
      <c r="NG9" s="20">
        <f t="shared" si="24"/>
        <v>-1.950321111388539E-2</v>
      </c>
      <c r="NH9" s="20">
        <f t="shared" si="25"/>
        <v>3.6409528812680142E-2</v>
      </c>
      <c r="NI9" s="20">
        <f t="shared" si="26"/>
        <v>-1.6949736667885986E-2</v>
      </c>
      <c r="NJ9" s="20">
        <f t="shared" si="27"/>
        <v>-2.090058451039686E-2</v>
      </c>
      <c r="NK9" s="20">
        <f t="shared" si="28"/>
        <v>8.5130172446132059E-3</v>
      </c>
      <c r="NL9" s="20">
        <f t="shared" si="29"/>
        <v>3.3528182993695396E-3</v>
      </c>
      <c r="NM9" s="20">
        <f t="shared" si="30"/>
        <v>3.8858964661156709E-2</v>
      </c>
      <c r="NN9" s="20">
        <f t="shared" si="31"/>
        <v>-3.8518749613321551E-2</v>
      </c>
      <c r="NO9" s="20">
        <f t="shared" si="32"/>
        <v>4.7226741179568738E-2</v>
      </c>
      <c r="NP9" s="20">
        <f t="shared" si="33"/>
        <v>4.3783625729558434E-2</v>
      </c>
      <c r="NQ9" s="20">
        <f t="shared" si="34"/>
        <v>-3.496672710379109E-2</v>
      </c>
      <c r="NR9" s="20">
        <f t="shared" si="35"/>
        <v>-5.0696760068232399E-2</v>
      </c>
      <c r="NS9" s="20">
        <f t="shared" si="36"/>
        <v>1.7187873469395907E-2</v>
      </c>
      <c r="NT9" s="20">
        <f t="shared" si="37"/>
        <v>-4.7527076150249398E-2</v>
      </c>
      <c r="NU9" s="20">
        <f t="shared" si="38"/>
        <v>-8.0686803926590972E-2</v>
      </c>
      <c r="NV9" s="20">
        <f t="shared" si="39"/>
        <v>1.3796587469540187E-2</v>
      </c>
      <c r="NW9" s="20">
        <f t="shared" si="40"/>
        <v>-2.4428809539828813E-2</v>
      </c>
      <c r="NX9" s="20">
        <f t="shared" si="41"/>
        <v>-9.5310396288640041E-3</v>
      </c>
      <c r="NY9" s="20">
        <f t="shared" si="42"/>
        <v>4.0655548203365838E-2</v>
      </c>
      <c r="NZ9" s="20">
        <f t="shared" si="43"/>
        <v>-1.0873197970744122E-2</v>
      </c>
      <c r="OA9" s="20">
        <f t="shared" si="44"/>
        <v>-1.5315346882411065E-2</v>
      </c>
      <c r="OB9" s="20">
        <f t="shared" si="45"/>
        <v>2.7067191916851838E-2</v>
      </c>
      <c r="OC9" s="20">
        <f t="shared" si="46"/>
        <v>3.1649691144210262E-2</v>
      </c>
      <c r="OD9" s="20">
        <f t="shared" si="47"/>
        <v>5.6819691605704353E-2</v>
      </c>
      <c r="OE9" s="20">
        <f t="shared" si="48"/>
        <v>1.4579279493796591E-2</v>
      </c>
      <c r="OF9" s="20">
        <f t="shared" si="49"/>
        <v>2.9092418053648404E-2</v>
      </c>
      <c r="OG9" s="20">
        <f t="shared" si="50"/>
        <v>3.6897953565894512E-3</v>
      </c>
      <c r="OH9" s="20">
        <f t="shared" si="51"/>
        <v>5.2229390124877068E-2</v>
      </c>
      <c r="OI9" s="20">
        <f t="shared" si="52"/>
        <v>3.8640249518882813E-2</v>
      </c>
      <c r="OJ9" s="20">
        <f t="shared" si="53"/>
        <v>-5.0844433391983829E-2</v>
      </c>
      <c r="OK9" s="20">
        <f t="shared" si="54"/>
        <v>-3.4250683961102507E-2</v>
      </c>
      <c r="OL9" s="20">
        <f t="shared" si="55"/>
        <v>2.1021050516890769E-2</v>
      </c>
      <c r="OM9" s="20">
        <f t="shared" si="56"/>
        <v>1.8564965972606459E-3</v>
      </c>
      <c r="ON9" s="20">
        <f t="shared" si="57"/>
        <v>-4.671111787932971E-3</v>
      </c>
      <c r="OO9" s="20">
        <f t="shared" si="58"/>
        <v>-5.9764045170340035E-2</v>
      </c>
      <c r="OP9" s="20">
        <f t="shared" si="59"/>
        <v>-9.6493237690077026E-3</v>
      </c>
      <c r="OQ9" s="20">
        <f t="shared" si="60"/>
        <v>4.6592450446718919E-2</v>
      </c>
      <c r="OR9" s="20">
        <f t="shared" si="61"/>
        <v>3.9593164466142833E-2</v>
      </c>
      <c r="OS9" s="20">
        <f t="shared" si="62"/>
        <v>-7.368875339263134E-2</v>
      </c>
      <c r="OT9" s="20">
        <f t="shared" si="63"/>
        <v>-4.6484745253109055E-2</v>
      </c>
      <c r="OU9" s="20">
        <f t="shared" si="64"/>
        <v>2.4551504871016459E-2</v>
      </c>
      <c r="OV9" s="20">
        <f t="shared" si="65"/>
        <v>-2.5649781571343646E-2</v>
      </c>
      <c r="OW9" s="20">
        <f t="shared" si="66"/>
        <v>3.782170649229713E-2</v>
      </c>
      <c r="OX9" s="20">
        <f t="shared" si="67"/>
        <v>-5.0775506832319815E-3</v>
      </c>
      <c r="OY9" s="20">
        <f t="shared" si="68"/>
        <v>1.6716992767054659E-2</v>
      </c>
      <c r="OZ9" s="20">
        <f t="shared" si="69"/>
        <v>8.979652802242697E-3</v>
      </c>
      <c r="PA9" s="20">
        <f t="shared" si="5"/>
        <v>9.8268056994194365E-3</v>
      </c>
      <c r="PB9" s="20">
        <f t="shared" si="70"/>
        <v>-2.0958342169721891E-2</v>
      </c>
      <c r="PC9" s="20">
        <f t="shared" si="71"/>
        <v>4.924787762843344E-2</v>
      </c>
      <c r="PD9" s="20">
        <f t="shared" si="72"/>
        <v>1.1264335458843453E-2</v>
      </c>
      <c r="PE9" s="20">
        <f t="shared" si="73"/>
        <v>-4.620314092240449E-2</v>
      </c>
      <c r="PF9" s="20">
        <f t="shared" si="74"/>
        <v>1.0751875079622861E-2</v>
      </c>
      <c r="PG9" s="20">
        <f t="shared" si="75"/>
        <v>2.0250876978449437E-2</v>
      </c>
      <c r="PH9" s="20">
        <f t="shared" si="76"/>
        <v>-1.9177584748751832E-2</v>
      </c>
      <c r="PI9" s="20">
        <f t="shared" si="77"/>
        <v>4.2657035578737151E-2</v>
      </c>
      <c r="PJ9" s="20">
        <f t="shared" si="78"/>
        <v>-7.3458348155347152E-3</v>
      </c>
      <c r="PK9" s="20">
        <f t="shared" si="79"/>
        <v>-1.0496502368314311E-2</v>
      </c>
      <c r="PL9" s="20">
        <f t="shared" si="80"/>
        <v>-1.686586872658721E-2</v>
      </c>
      <c r="PM9" s="20">
        <f t="shared" si="81"/>
        <v>3.2953953891005391E-3</v>
      </c>
      <c r="PN9" s="20">
        <f t="shared" si="82"/>
        <v>7.1703971407554384E-2</v>
      </c>
      <c r="PO9" s="20">
        <f t="shared" si="83"/>
        <v>-1.8913906936480842E-2</v>
      </c>
      <c r="PP9" s="20">
        <f t="shared" si="84"/>
        <v>-2.1869181413407292E-2</v>
      </c>
      <c r="PQ9" s="20">
        <f t="shared" si="85"/>
        <v>8.4873101292745369E-3</v>
      </c>
      <c r="PR9" s="20">
        <f t="shared" si="86"/>
        <v>7.9807100744150629E-3</v>
      </c>
      <c r="PS9" s="20">
        <f t="shared" si="87"/>
        <v>-2.8507411517782657E-2</v>
      </c>
      <c r="PT9" s="20">
        <f t="shared" si="88"/>
        <v>6.8100057787109682E-3</v>
      </c>
      <c r="PU9" s="20">
        <f t="shared" si="89"/>
        <v>-9.1990613736488668E-3</v>
      </c>
      <c r="PV9" s="20">
        <f t="shared" si="90"/>
        <v>8.1708735367362097E-3</v>
      </c>
      <c r="PW9" s="20">
        <f t="shared" si="91"/>
        <v>7.6624226779752648E-3</v>
      </c>
      <c r="PX9" s="20">
        <f t="shared" si="92"/>
        <v>-2.1041116490381841E-2</v>
      </c>
      <c r="PY9" s="20">
        <f t="shared" si="93"/>
        <v>-1.2371657013172358E-3</v>
      </c>
      <c r="PZ9" s="20">
        <f t="shared" si="94"/>
        <v>4.7904379732079422E-2</v>
      </c>
      <c r="QA9" s="20">
        <f t="shared" si="95"/>
        <v>3.5559179990206943E-3</v>
      </c>
      <c r="QB9" s="20">
        <f t="shared" si="96"/>
        <v>-2.8617126051722699E-2</v>
      </c>
      <c r="QC9" s="20">
        <f t="shared" si="97"/>
        <v>3.4992164403750442E-2</v>
      </c>
      <c r="QD9" s="20">
        <f t="shared" si="98"/>
        <v>-1.5929074343558861E-3</v>
      </c>
      <c r="QE9" s="20">
        <f t="shared" si="99"/>
        <v>-8.3219756126051009E-2</v>
      </c>
      <c r="QF9" s="20">
        <f t="shared" si="100"/>
        <v>-5.2100875007169839E-2</v>
      </c>
      <c r="QG9" s="20">
        <f t="shared" si="101"/>
        <v>-2.5759516742545587E-2</v>
      </c>
      <c r="QH9" s="20">
        <f t="shared" si="102"/>
        <v>-3.6141724751917653E-2</v>
      </c>
      <c r="QI9" s="20">
        <f t="shared" si="103"/>
        <v>3.0187977291113253E-2</v>
      </c>
      <c r="QJ9" s="20">
        <f t="shared" si="104"/>
        <v>-3.772975951703092E-2</v>
      </c>
      <c r="QK9" s="20">
        <f t="shared" si="105"/>
        <v>3.4476021698718246E-2</v>
      </c>
      <c r="QL9" s="20">
        <f t="shared" si="106"/>
        <v>1.0846481224455005E-2</v>
      </c>
      <c r="QM9" s="20">
        <f t="shared" si="107"/>
        <v>2.1362309289653411E-3</v>
      </c>
      <c r="QN9" s="20">
        <f t="shared" si="108"/>
        <v>1.4950072968283577E-2</v>
      </c>
      <c r="QO9" s="20">
        <f t="shared" si="109"/>
        <v>-3.8368783498518274E-4</v>
      </c>
      <c r="QP9" s="20">
        <f t="shared" si="110"/>
        <v>-8.742144185752445E-3</v>
      </c>
      <c r="QQ9" s="20">
        <f t="shared" si="111"/>
        <v>-8.5200941108583804E-3</v>
      </c>
      <c r="QR9" s="20">
        <f t="shared" si="112"/>
        <v>-2.924397476261911E-3</v>
      </c>
      <c r="QS9" s="20">
        <f t="shared" si="113"/>
        <v>-4.3556965357343901E-3</v>
      </c>
      <c r="QT9" s="20">
        <f t="shared" si="114"/>
        <v>1.9907475789059745E-2</v>
      </c>
      <c r="QU9" s="20">
        <f t="shared" si="115"/>
        <v>2.112408245990852E-2</v>
      </c>
      <c r="QV9" s="20">
        <f t="shared" si="116"/>
        <v>7.9528716707805459E-3</v>
      </c>
      <c r="QW9" s="20">
        <f t="shared" si="117"/>
        <v>-4.7478715044337559E-3</v>
      </c>
      <c r="QX9" s="20">
        <f t="shared" si="118"/>
        <v>-1.6007575699410328E-2</v>
      </c>
      <c r="QY9" s="20">
        <f t="shared" si="119"/>
        <v>3.9835523582654769E-2</v>
      </c>
      <c r="QZ9" s="20">
        <f t="shared" si="120"/>
        <v>-2.1853949058238089E-2</v>
      </c>
      <c r="RA9" s="20">
        <f t="shared" si="121"/>
        <v>4.996389707282365E-3</v>
      </c>
      <c r="RB9" s="20">
        <f t="shared" si="122"/>
        <v>8.8599328924134114E-3</v>
      </c>
      <c r="RC9" s="20">
        <f t="shared" si="123"/>
        <v>-5.1850740451261056E-3</v>
      </c>
      <c r="RD9" s="20">
        <f t="shared" si="124"/>
        <v>-1.6351313833879857E-2</v>
      </c>
      <c r="RE9" s="20">
        <f t="shared" si="125"/>
        <v>1.8331203992117438E-2</v>
      </c>
      <c r="RF9" s="20">
        <f t="shared" si="126"/>
        <v>5.7173538522562822E-2</v>
      </c>
      <c r="RG9" s="20">
        <f t="shared" si="127"/>
        <v>5.710337489107961E-4</v>
      </c>
      <c r="RH9" s="20">
        <f t="shared" si="128"/>
        <v>-3.3265480863133606E-2</v>
      </c>
      <c r="RI9" s="20">
        <f t="shared" si="129"/>
        <v>-1.3055334833515756E-3</v>
      </c>
      <c r="RJ9" s="20">
        <f t="shared" si="130"/>
        <v>-6.0446416463414109E-3</v>
      </c>
      <c r="RK9" s="20">
        <f t="shared" si="131"/>
        <v>-3.1821599151154317E-2</v>
      </c>
      <c r="RL9" s="20">
        <f t="shared" si="132"/>
        <v>6.0594549876427954E-4</v>
      </c>
      <c r="RM9" s="20">
        <f t="shared" si="6"/>
        <v>-6.2840605879931032E-3</v>
      </c>
      <c r="RN9" s="20">
        <f t="shared" si="142"/>
        <v>-4.1887413382118405E-2</v>
      </c>
      <c r="RO9" s="20">
        <f t="shared" si="143"/>
        <v>6.8347022202076869E-3</v>
      </c>
      <c r="RP9" s="20">
        <f t="shared" si="144"/>
        <v>1.9936913279591382E-2</v>
      </c>
      <c r="RQ9" s="20">
        <f t="shared" si="145"/>
        <v>-7.8429138794333352E-3</v>
      </c>
      <c r="RR9" s="20">
        <f t="shared" si="146"/>
        <v>4.9352155887485344E-2</v>
      </c>
      <c r="RS9" s="20">
        <f t="shared" si="147"/>
        <v>-1.1497453271672477E-2</v>
      </c>
      <c r="RT9" s="20">
        <f t="shared" si="148"/>
        <v>-3.8555047364425915E-2</v>
      </c>
      <c r="RU9" s="20">
        <f t="shared" si="149"/>
        <v>9.0748806696040775E-3</v>
      </c>
      <c r="RV9" s="20">
        <f t="shared" si="150"/>
        <v>-8.4653489130243863E-3</v>
      </c>
      <c r="RW9" s="20">
        <f t="shared" si="151"/>
        <v>1.7012691530808786E-2</v>
      </c>
      <c r="RX9" s="20">
        <f t="shared" si="152"/>
        <v>1.2727452470071485E-2</v>
      </c>
      <c r="RY9" s="20">
        <f t="shared" si="153"/>
        <v>6.0789258049035204E-4</v>
      </c>
      <c r="RZ9" s="20">
        <f t="shared" si="154"/>
        <v>-3.634887338560297E-2</v>
      </c>
      <c r="SA9" s="20">
        <f t="shared" si="155"/>
        <v>3.8981385637186922E-2</v>
      </c>
      <c r="SB9" s="20">
        <f t="shared" si="156"/>
        <v>2.2818414324755096E-2</v>
      </c>
      <c r="SC9" s="20">
        <f t="shared" si="157"/>
        <v>2.472747682118218E-2</v>
      </c>
      <c r="SD9" s="20">
        <f t="shared" si="158"/>
        <v>3.8818296801980431E-3</v>
      </c>
      <c r="SE9" s="20">
        <f t="shared" si="159"/>
        <v>-2.8980744707311681E-2</v>
      </c>
      <c r="SF9" s="20">
        <f t="shared" si="160"/>
        <v>1.7029961934203506E-2</v>
      </c>
      <c r="SG9" s="20">
        <f t="shared" si="161"/>
        <v>-4.5513799218573098E-2</v>
      </c>
      <c r="SH9" s="20">
        <f t="shared" si="162"/>
        <v>-2.9866502473992553E-2</v>
      </c>
      <c r="SI9" s="20">
        <f t="shared" si="163"/>
        <v>1.038157186792513E-2</v>
      </c>
      <c r="SJ9" s="20">
        <f t="shared" si="164"/>
        <v>-2.0213691824123216E-2</v>
      </c>
      <c r="SK9" s="20">
        <f t="shared" si="165"/>
        <v>-2.0220482342463399E-2</v>
      </c>
      <c r="SL9" s="20">
        <f t="shared" si="166"/>
        <v>-4.9695531538317093E-3</v>
      </c>
      <c r="SM9" s="20">
        <f t="shared" si="167"/>
        <v>5.393355894004778E-4</v>
      </c>
      <c r="SN9" s="20">
        <f t="shared" si="168"/>
        <v>-9.0363323575649267E-3</v>
      </c>
      <c r="SO9" s="20">
        <f t="shared" si="169"/>
        <v>2.2662702086483497E-2</v>
      </c>
      <c r="SP9" s="20">
        <f t="shared" si="170"/>
        <v>-4.9268512291348009E-3</v>
      </c>
      <c r="SQ9" s="20">
        <f t="shared" si="171"/>
        <v>-4.0025177795250631E-3</v>
      </c>
      <c r="SR9" s="20">
        <f t="shared" si="172"/>
        <v>-1.9068279511666422E-2</v>
      </c>
      <c r="SS9" s="20">
        <f t="shared" si="173"/>
        <v>-3.0788637811626298E-2</v>
      </c>
      <c r="ST9" s="20">
        <f t="shared" si="174"/>
        <v>-6.4219124320201132E-2</v>
      </c>
      <c r="SU9" s="20">
        <f t="shared" si="175"/>
        <v>1.5485359857425305E-2</v>
      </c>
      <c r="SV9" s="20">
        <f t="shared" si="176"/>
        <v>1.6543573686568811E-2</v>
      </c>
      <c r="SW9" s="20">
        <f t="shared" si="133"/>
        <v>2.4937500541770383E-2</v>
      </c>
      <c r="SX9" s="20">
        <f t="shared" si="134"/>
        <v>5.0924753412780271E-2</v>
      </c>
      <c r="SY9" s="20">
        <f t="shared" si="135"/>
        <v>-1.5861548771060021E-2</v>
      </c>
      <c r="SZ9" s="20">
        <f t="shared" si="136"/>
        <v>-4.8916712616208641E-2</v>
      </c>
      <c r="TA9" s="20">
        <f t="shared" si="137"/>
        <v>2.3028334310856966E-2</v>
      </c>
      <c r="TB9" s="20">
        <f t="shared" si="138"/>
        <v>-6.7047297192920604E-4</v>
      </c>
      <c r="TC9" s="20">
        <f t="shared" si="139"/>
        <v>-4.4388160266095017E-2</v>
      </c>
      <c r="TD9" s="20">
        <f t="shared" si="140"/>
        <v>3.0464725615761165E-3</v>
      </c>
      <c r="TE9" s="20">
        <f t="shared" si="141"/>
        <v>-1.5092879688260976E-2</v>
      </c>
    </row>
    <row r="10" spans="1:525" x14ac:dyDescent="0.2">
      <c r="A10" t="s">
        <v>12</v>
      </c>
      <c r="B10" t="s">
        <v>11</v>
      </c>
      <c r="C10" s="15"/>
      <c r="D10" s="15">
        <f>'Constituents data'!D10/'Constituents data'!C10-1</f>
        <v>2.2522782883455772E-2</v>
      </c>
      <c r="E10" s="15">
        <f>'Constituents data'!E10/'Constituents data'!D10-1</f>
        <v>5.171590794894998E-2</v>
      </c>
      <c r="F10" s="15">
        <f>'Constituents data'!F10/'Constituents data'!E10-1</f>
        <v>3.4899970140340297E-2</v>
      </c>
      <c r="G10" s="15">
        <f>'Constituents data'!G10/'Constituents data'!F10-1</f>
        <v>-1.6861518575369105E-2</v>
      </c>
      <c r="H10" s="15">
        <f>'Constituents data'!H10/'Constituents data'!G10-1</f>
        <v>8.4168760124903041E-3</v>
      </c>
      <c r="I10" s="15">
        <f>'Constituents data'!I10/'Constituents data'!H10-1</f>
        <v>1.2060114314983217E-2</v>
      </c>
      <c r="J10" s="15">
        <f>'Constituents data'!J10/'Constituents data'!I10-1</f>
        <v>2.6581856244033419E-2</v>
      </c>
      <c r="K10" s="15">
        <f>'Constituents data'!K10/'Constituents data'!J10-1</f>
        <v>-2.0840336134454462E-3</v>
      </c>
      <c r="L10" s="15">
        <f>'Constituents data'!L10/'Constituents data'!K10-1</f>
        <v>6.8299200574867491E-2</v>
      </c>
      <c r="M10" s="15">
        <f>'Constituents data'!M10/'Constituents data'!L10-1</f>
        <v>1.2559513174351222E-2</v>
      </c>
      <c r="N10" s="15">
        <f>'Constituents data'!N10/'Constituents data'!M10-1</f>
        <v>1.1858794710510434E-2</v>
      </c>
      <c r="O10" s="15">
        <f>'Constituents data'!O10/'Constituents data'!N10-1</f>
        <v>-1.008365432453362E-2</v>
      </c>
      <c r="P10" s="15">
        <f>'Constituents data'!P10/'Constituents data'!O10-1</f>
        <v>2.1471168841935118E-2</v>
      </c>
      <c r="Q10" s="15">
        <f>'Constituents data'!Q10/'Constituents data'!P10-1</f>
        <v>4.8501879308333384E-2</v>
      </c>
      <c r="R10" s="15">
        <f>'Constituents data'!R10/'Constituents data'!Q10-1</f>
        <v>-4.9601130091094126E-2</v>
      </c>
      <c r="S10" s="15">
        <f>'Constituents data'!S10/'Constituents data'!R10-1</f>
        <v>5.1411002972674424E-3</v>
      </c>
      <c r="T10" s="15">
        <f>'Constituents data'!T10/'Constituents data'!S10-1</f>
        <v>-6.9146080844297297E-2</v>
      </c>
      <c r="U10" s="15">
        <f>'Constituents data'!U10/'Constituents data'!T10-1</f>
        <v>-3.7538354405587393E-3</v>
      </c>
      <c r="V10" s="15">
        <f>'Constituents data'!V10/'Constituents data'!U10-1</f>
        <v>6.8751979554613873E-2</v>
      </c>
      <c r="W10" s="15">
        <f>'Constituents data'!W10/'Constituents data'!V10-1</f>
        <v>1.6289241334205284E-2</v>
      </c>
      <c r="X10" s="15">
        <f>'Constituents data'!X10/'Constituents data'!W10-1</f>
        <v>-1.0950226244343941E-2</v>
      </c>
      <c r="Y10" s="15">
        <f>'Constituents data'!Y10/'Constituents data'!X10-1</f>
        <v>1.1071461249885672E-2</v>
      </c>
      <c r="Z10" s="15">
        <f>'Constituents data'!Z10/'Constituents data'!Y10-1</f>
        <v>-2.3504273504273532E-2</v>
      </c>
      <c r="AA10" s="15">
        <f>'Constituents data'!AA10/'Constituents data'!Z10-1</f>
        <v>-9.0256146222165157E-3</v>
      </c>
      <c r="AB10" s="15">
        <f>'Constituents data'!AB10/'Constituents data'!AA10-1</f>
        <v>-6.6243401637640087E-3</v>
      </c>
      <c r="AC10" s="15">
        <f>'Constituents data'!AC10/'Constituents data'!AB10-1</f>
        <v>-6.9185185960030759E-2</v>
      </c>
      <c r="AD10" s="15">
        <f>'Constituents data'!AD10/'Constituents data'!AC10-1</f>
        <v>2.5071782164309386E-2</v>
      </c>
      <c r="AE10" s="15">
        <f>'Constituents data'!AE10/'Constituents data'!AD10-1</f>
        <v>4.368226891262994E-2</v>
      </c>
      <c r="AF10" s="15">
        <f>'Constituents data'!AF10/'Constituents data'!AE10-1</f>
        <v>-9.4852941176469807E-3</v>
      </c>
      <c r="AG10" s="15">
        <f>'Constituents data'!AG10/'Constituents data'!AF10-1</f>
        <v>2.1124744159411124E-2</v>
      </c>
      <c r="AH10" s="15">
        <f>'Constituents data'!AH10/'Constituents data'!AG10-1</f>
        <v>1.1584916241730525E-2</v>
      </c>
      <c r="AI10" s="15">
        <f>'Constituents data'!AI10/'Constituents data'!AH10-1</f>
        <v>-3.4905984836429482E-2</v>
      </c>
      <c r="AJ10" s="15">
        <f>'Constituents data'!AJ10/'Constituents data'!AI10-1</f>
        <v>-9.3240217223643507E-3</v>
      </c>
      <c r="AK10" s="15">
        <f>'Constituents data'!AK10/'Constituents data'!AJ10-1</f>
        <v>3.9945021905334333E-3</v>
      </c>
      <c r="AL10" s="15">
        <f>'Constituents data'!AL10/'Constituents data'!AK10-1</f>
        <v>-1.9032085561497269E-2</v>
      </c>
      <c r="AM10" s="15">
        <f>'Constituents data'!AM10/'Constituents data'!AL10-1</f>
        <v>2.1140312143959061E-2</v>
      </c>
      <c r="AN10" s="15">
        <f>'Constituents data'!AN10/'Constituents data'!AM10-1</f>
        <v>-1.5033178695167071E-2</v>
      </c>
      <c r="AO10" s="15">
        <f>'Constituents data'!AO10/'Constituents data'!AN10-1</f>
        <v>-2.1018628423385977E-2</v>
      </c>
      <c r="AP10" s="15">
        <f>'Constituents data'!AP10/'Constituents data'!AO10-1</f>
        <v>3.6766782006920407E-2</v>
      </c>
      <c r="AQ10" s="15">
        <f>'Constituents data'!AQ10/'Constituents data'!AP10-1</f>
        <v>3.3471105272713686E-2</v>
      </c>
      <c r="AR10" s="15">
        <f>'Constituents data'!AR10/'Constituents data'!AQ10-1</f>
        <v>-3.8153502743704104E-2</v>
      </c>
      <c r="AS10" s="15">
        <f>'Constituents data'!AS10/'Constituents data'!AR10-1</f>
        <v>1.8549556809025036E-2</v>
      </c>
      <c r="AT10" s="15">
        <f>'Constituents data'!AT10/'Constituents data'!AS10-1</f>
        <v>3.7826405700331689E-2</v>
      </c>
      <c r="AU10" s="15">
        <f>'Constituents data'!AU10/'Constituents data'!AT10-1</f>
        <v>3.5095921738025559E-2</v>
      </c>
      <c r="AV10" s="15">
        <f>'Constituents data'!AV10/'Constituents data'!AU10-1</f>
        <v>-2.3468070168547461E-3</v>
      </c>
      <c r="AW10" s="15">
        <f>'Constituents data'!AW10/'Constituents data'!AV10-1</f>
        <v>5.5161587181291605E-2</v>
      </c>
      <c r="AX10" s="15">
        <f>'Constituents data'!AX10/'Constituents data'!AW10-1</f>
        <v>2.1309441635729343E-2</v>
      </c>
      <c r="AY10" s="15">
        <f>'Constituents data'!AY10/'Constituents data'!AX10-1</f>
        <v>-5.8950319890766822E-2</v>
      </c>
      <c r="AZ10" s="15">
        <f>'Constituents data'!AZ10/'Constituents data'!AY10-1</f>
        <v>-1.4179510074148749E-2</v>
      </c>
      <c r="BA10" s="15">
        <f>'Constituents data'!BA10/'Constituents data'!AZ10-1</f>
        <v>1.8306669948314092E-2</v>
      </c>
      <c r="BB10" s="15">
        <f>'Constituents data'!BB10/'Constituents data'!BA10-1</f>
        <v>1.4637282531456908E-2</v>
      </c>
      <c r="BC10" s="15">
        <f>'Constituents data'!BC10/'Constituents data'!BB10-1</f>
        <v>-1.4173618489068396E-2</v>
      </c>
      <c r="BD10" s="15">
        <f>'Constituents data'!BD10/'Constituents data'!BC10-1</f>
        <v>-4.8810662955123263E-3</v>
      </c>
      <c r="BE10" s="15">
        <f>'Constituents data'!BE10/'Constituents data'!BD10-1</f>
        <v>-2.3990831034616744E-2</v>
      </c>
      <c r="BF10" s="15">
        <f>'Constituents data'!BF10/'Constituents data'!BE10-1</f>
        <v>4.9957207969269168E-2</v>
      </c>
      <c r="BG10" s="15">
        <f>'Constituents data'!BG10/'Constituents data'!BF10-1</f>
        <v>4.8594392735958225E-2</v>
      </c>
      <c r="BH10" s="15">
        <f>'Constituents data'!BH10/'Constituents data'!BG10-1</f>
        <v>-7.155188777308763E-2</v>
      </c>
      <c r="BI10" s="15">
        <f>'Constituents data'!BI10/'Constituents data'!BH10-1</f>
        <v>-8.0171733987558502E-3</v>
      </c>
      <c r="BJ10" s="15">
        <f>'Constituents data'!BJ10/'Constituents data'!BI10-1</f>
        <v>3.4413382600460229E-2</v>
      </c>
      <c r="BK10" s="15">
        <f>'Constituents data'!BK10/'Constituents data'!BJ10-1</f>
        <v>1.4112903225806495E-2</v>
      </c>
      <c r="BL10" s="15">
        <f>'Constituents data'!BL10/'Constituents data'!BK10-1</f>
        <v>6.9559115892876555E-3</v>
      </c>
      <c r="BM10" s="15">
        <f>'Constituents data'!BM10/'Constituents data'!BL10-1</f>
        <v>-7.3863477994251525E-4</v>
      </c>
      <c r="BN10" s="15">
        <f>'Constituents data'!BN10/'Constituents data'!BM10-1</f>
        <v>-1.2840360199532275E-2</v>
      </c>
      <c r="BO10" s="15">
        <f>'Constituents data'!BO10/'Constituents data'!BN10-1</f>
        <v>4.25259370540787E-3</v>
      </c>
      <c r="BP10" s="15">
        <f>'Constituents data'!BP10/'Constituents data'!BO10-1</f>
        <v>-1.7937198701956425E-2</v>
      </c>
      <c r="BQ10" s="15">
        <f>'Constituents data'!BQ10/'Constituents data'!BP10-1</f>
        <v>1.8770980665555603E-2</v>
      </c>
      <c r="BR10" s="15">
        <f>'Constituents data'!BR10/'Constituents data'!BQ10-1</f>
        <v>-5.7276775251933199E-3</v>
      </c>
      <c r="BS10" s="15">
        <f>'Constituents data'!BS10/'Constituents data'!BR10-1</f>
        <v>-4.4077160959420825E-2</v>
      </c>
      <c r="BT10" s="15">
        <f>'Constituents data'!BT10/'Constituents data'!BS10-1</f>
        <v>-4.4531458047716299E-3</v>
      </c>
      <c r="BU10" s="15">
        <f>'Constituents data'!BU10/'Constituents data'!BT10-1</f>
        <v>-1.5801857585139301E-3</v>
      </c>
      <c r="BV10" s="15">
        <f>'Constituents data'!BV10/'Constituents data'!BU10-1</f>
        <v>3.5846117208120809E-2</v>
      </c>
      <c r="BW10" s="15">
        <f>'Constituents data'!BW10/'Constituents data'!BV10-1</f>
        <v>-2.0863967506621783E-2</v>
      </c>
      <c r="BX10" s="15">
        <f>'Constituents data'!BX10/'Constituents data'!BW10-1</f>
        <v>3.5861562920386447E-2</v>
      </c>
      <c r="BY10" s="15">
        <f>'Constituents data'!BY10/'Constituents data'!BX10-1</f>
        <v>2.4334611534029715E-2</v>
      </c>
      <c r="BZ10" s="15">
        <f>'Constituents data'!BZ10/'Constituents data'!BY10-1</f>
        <v>-3.4530609610481711E-2</v>
      </c>
      <c r="CA10" s="15">
        <f>'Constituents data'!CA10/'Constituents data'!BZ10-1</f>
        <v>-3.7040574159937778E-2</v>
      </c>
      <c r="CB10" s="15">
        <f>'Constituents data'!CB10/'Constituents data'!CA10-1</f>
        <v>2.1074867848181578E-2</v>
      </c>
      <c r="CC10" s="15">
        <f>'Constituents data'!CC10/'Constituents data'!CB10-1</f>
        <v>4.4635572477563334E-2</v>
      </c>
      <c r="CD10" s="15">
        <f>'Constituents data'!CD10/'Constituents data'!CC10-1</f>
        <v>3.926955923441322E-2</v>
      </c>
      <c r="CE10" s="15">
        <f>'Constituents data'!CE10/'Constituents data'!CD10-1</f>
        <v>5.7034220532319324E-3</v>
      </c>
      <c r="CF10" s="15">
        <f>'Constituents data'!CF10/'Constituents data'!CE10-1</f>
        <v>-3.5027243411542397E-2</v>
      </c>
      <c r="CG10" s="15">
        <f>'Constituents data'!CG10/'Constituents data'!CF10-1</f>
        <v>-1.5441345932242445E-2</v>
      </c>
      <c r="CH10" s="15">
        <f>'Constituents data'!CH10/'Constituents data'!CG10-1</f>
        <v>-2.8089887640448952E-3</v>
      </c>
      <c r="CI10" s="15">
        <f>'Constituents data'!CI10/'Constituents data'!CH10-1</f>
        <v>2.5117370892018709E-2</v>
      </c>
      <c r="CJ10" s="15">
        <f>'Constituents data'!CJ10/'Constituents data'!CI10-1</f>
        <v>-1.3739409205404174E-2</v>
      </c>
      <c r="CK10" s="15">
        <f>'Constituents data'!CK10/'Constituents data'!CJ10-1</f>
        <v>5.1079637798931987E-3</v>
      </c>
      <c r="CL10" s="15">
        <f>'Constituents data'!CL10/'Constituents data'!CK10-1</f>
        <v>2.032802032802028E-2</v>
      </c>
      <c r="CM10" s="15">
        <f>'Constituents data'!CM10/'Constituents data'!CL10-1</f>
        <v>-5.501471587050033E-2</v>
      </c>
      <c r="CN10" s="15">
        <f>'Constituents data'!CN10/'Constituents data'!CM10-1</f>
        <v>2.3957834211787432E-3</v>
      </c>
      <c r="CO10" s="15">
        <f>'Constituents data'!CO10/'Constituents data'!CN10-1</f>
        <v>1.4340344168259911E-3</v>
      </c>
      <c r="CP10" s="15">
        <f>'Constituents data'!CP10/'Constituents data'!CO10-1</f>
        <v>-3.1503579952267269E-2</v>
      </c>
      <c r="CQ10" s="15">
        <f>'Constituents data'!CQ10/'Constituents data'!CP10-1</f>
        <v>-1.4292755051749539E-2</v>
      </c>
      <c r="CR10" s="15">
        <f>'Constituents data'!CR10/'Constituents data'!CQ10-1</f>
        <v>2.3000000000000131E-2</v>
      </c>
      <c r="CS10" s="15">
        <f>'Constituents data'!CS10/'Constituents data'!CR10-1</f>
        <v>1.7350928641251206E-2</v>
      </c>
      <c r="CT10" s="15">
        <f>'Constituents data'!CT10/'Constituents data'!CS10-1</f>
        <v>-1.1530146528945573E-2</v>
      </c>
      <c r="CU10" s="15">
        <f>'Constituents data'!CU10/'Constituents data'!CT10-1</f>
        <v>-3.0376670716889431E-2</v>
      </c>
      <c r="CV10" s="15">
        <f>'Constituents data'!CV10/'Constituents data'!CU10-1</f>
        <v>1.3032581453634062E-2</v>
      </c>
      <c r="CW10" s="15">
        <f>'Constituents data'!CW10/'Constituents data'!CV10-1</f>
        <v>-4.1068777832756198E-2</v>
      </c>
      <c r="CX10" s="15">
        <f>'Constituents data'!CX10/'Constituents data'!CW10-1</f>
        <v>1.031991744066052E-2</v>
      </c>
      <c r="CY10" s="15">
        <f>'Constituents data'!CY10/'Constituents data'!CX10-1</f>
        <v>-7.3033707865168496E-2</v>
      </c>
      <c r="CZ10" s="15">
        <f>'Constituents data'!CZ10/'Constituents data'!CY10-1</f>
        <v>4.573002754820954E-2</v>
      </c>
      <c r="DA10" s="15">
        <f>'Constituents data'!DA10/'Constituents data'!CZ10-1</f>
        <v>3.0558482613276983E-2</v>
      </c>
      <c r="DB10" s="15">
        <f>'Constituents data'!DB10/'Constituents data'!DA10-1</f>
        <v>4.6012269938651151E-3</v>
      </c>
      <c r="DC10" s="15">
        <f>'Constituents data'!DC10/'Constituents data'!DB10-1</f>
        <v>1.9338422391857568E-2</v>
      </c>
      <c r="DD10" s="15">
        <f>'Constituents data'!DD10/'Constituents data'!DC10-1</f>
        <v>-2.0718921617573827E-2</v>
      </c>
      <c r="DE10" s="15">
        <f>'Constituents data'!DE10/'Constituents data'!DD10-1</f>
        <v>3.8236043843997702E-3</v>
      </c>
      <c r="DF10" s="15">
        <f>'Constituents data'!DF10/'Constituents data'!DE10-1</f>
        <v>2.6663280853225002E-2</v>
      </c>
      <c r="DG10" s="15">
        <f>'Constituents data'!DG10/'Constituents data'!DF10-1</f>
        <v>-9.1516200840958684E-3</v>
      </c>
      <c r="DH10" s="15">
        <f>'Constituents data'!DH10/'Constituents data'!DG10-1</f>
        <v>2.4962556165752936E-4</v>
      </c>
      <c r="DI10" s="15">
        <f>'Constituents data'!DI10/'Constituents data'!DH10-1</f>
        <v>1.0731220364362359E-2</v>
      </c>
      <c r="DJ10" s="15">
        <f>'Constituents data'!DJ10/'Constituents data'!DI10-1</f>
        <v>6.4197530864196217E-3</v>
      </c>
      <c r="DK10" s="15">
        <f>'Constituents data'!DK10/'Constituents data'!DJ10-1</f>
        <v>-7.6054955839056637E-3</v>
      </c>
      <c r="DL10" s="15">
        <f>'Constituents data'!DL10/'Constituents data'!DK10-1</f>
        <v>1.3597033374536327E-2</v>
      </c>
      <c r="DM10" s="15">
        <f>'Constituents data'!DM10/'Constituents data'!DL10-1</f>
        <v>3.170731707317076E-3</v>
      </c>
      <c r="DN10" s="15">
        <f>'Constituents data'!DN10/'Constituents data'!DM10-1</f>
        <v>-8.5096036955993881E-3</v>
      </c>
      <c r="DO10" s="15">
        <f>'Constituents data'!DO10/'Constituents data'!DN10-1</f>
        <v>-2.8935752820009819E-2</v>
      </c>
      <c r="DP10" s="15">
        <f>'Constituents data'!DP10/'Constituents data'!DO10-1</f>
        <v>1.3131313131313105E-2</v>
      </c>
      <c r="DQ10" s="15">
        <f>'Constituents data'!DQ10/'Constituents data'!DP10-1</f>
        <v>-3.5892323030907169E-2</v>
      </c>
      <c r="DR10" s="15">
        <f>'Constituents data'!DR10/'Constituents data'!DQ10-1</f>
        <v>2.585315408479838E-3</v>
      </c>
      <c r="DS10" s="15">
        <f>'Constituents data'!DS10/'Constituents data'!DR10-1</f>
        <v>-4.3063434760185704E-2</v>
      </c>
      <c r="DT10" s="15">
        <f>'Constituents data'!DT10/'Constituents data'!DS10-1</f>
        <v>2.5060630557801167E-2</v>
      </c>
      <c r="DU10" s="15">
        <f>'Constituents data'!DU10/'Constituents data'!DT10-1</f>
        <v>3.0494216614090464E-2</v>
      </c>
      <c r="DV10" s="15">
        <f>'Constituents data'!DV10/'Constituents data'!DU10-1</f>
        <v>1.8112244897958929E-2</v>
      </c>
      <c r="DW10" s="15">
        <f>'Constituents data'!DW10/'Constituents data'!DV10-1</f>
        <v>1.1275369581558614E-2</v>
      </c>
      <c r="DX10" s="15">
        <f>'Constituents data'!DX10/'Constituents data'!DW10-1</f>
        <v>-2.0069375619425234E-2</v>
      </c>
      <c r="DY10" s="15">
        <f>'Constituents data'!DY10/'Constituents data'!DX10-1</f>
        <v>-3.5398230088495852E-3</v>
      </c>
      <c r="DZ10" s="15">
        <f>'Constituents data'!DZ10/'Constituents data'!DY10-1</f>
        <v>-2.1568129916264778E-2</v>
      </c>
      <c r="EA10" s="15">
        <f>'Constituents data'!EA10/'Constituents data'!DZ10-1</f>
        <v>-0.1338174273858922</v>
      </c>
      <c r="EB10" s="15">
        <f>'Constituents data'!EB10/'Constituents data'!EA10-1</f>
        <v>2.3353293413173715E-2</v>
      </c>
      <c r="EC10" s="15">
        <f>'Constituents data'!EC10/'Constituents data'!EB10-1</f>
        <v>-2.0479812755997751E-2</v>
      </c>
      <c r="ED10" s="15">
        <f>'Constituents data'!ED10/'Constituents data'!EC10-1</f>
        <v>-7.1684587813618528E-3</v>
      </c>
      <c r="EE10" s="15">
        <f>'Constituents data'!EE10/'Constituents data'!ED10-1</f>
        <v>3.4596871239470417E-2</v>
      </c>
      <c r="EF10" s="15">
        <f>'Constituents data'!EF10/'Constituents data'!EE10-1</f>
        <v>-3.198604245420178E-3</v>
      </c>
      <c r="EG10" s="15">
        <f>'Constituents data'!EG10/'Constituents data'!EF10-1</f>
        <v>1.6044340723453843E-2</v>
      </c>
      <c r="EH10" s="15">
        <f>'Constituents data'!EH10/'Constituents data'!EG10-1</f>
        <v>-8.6132644272185477E-4</v>
      </c>
      <c r="EI10" s="15">
        <f>'Constituents data'!EI10/'Constituents data'!EH10-1</f>
        <v>-3.4482758620689502E-2</v>
      </c>
      <c r="EJ10" s="15">
        <f>'Constituents data'!EJ10/'Constituents data'!EI10-1</f>
        <v>-6.2499999999999778E-3</v>
      </c>
      <c r="EK10" s="15">
        <f>'Constituents data'!EK10/'Constituents data'!EJ10-1</f>
        <v>-7.4573225516621822E-2</v>
      </c>
      <c r="EL10" s="15">
        <f>'Constituents data'!EL10/'Constituents data'!EK10-1</f>
        <v>-2.4271844660194164E-2</v>
      </c>
      <c r="EM10" s="15">
        <f>'Constituents data'!EM10/'Constituents data'!EL10-1</f>
        <v>-6.9651741293531577E-3</v>
      </c>
      <c r="EN10" s="15">
        <f>'Constituents data'!EN10/'Constituents data'!EM10-1</f>
        <v>2.5050100200400882E-2</v>
      </c>
      <c r="EO10" s="15">
        <f>'Constituents data'!EO10/'Constituents data'!EN10-1</f>
        <v>4.5617464972302901E-3</v>
      </c>
      <c r="EP10" s="15">
        <f>'Constituents data'!EP10/'Constituents data'!EO10-1</f>
        <v>2.627311060655213E-2</v>
      </c>
      <c r="EQ10" s="15">
        <f>'Constituents data'!EQ10/'Constituents data'!EP10-1</f>
        <v>9.4816687737053762E-4</v>
      </c>
      <c r="ER10" s="15">
        <f>'Constituents data'!ER10/'Constituents data'!EQ10-1</f>
        <v>-5.0520997789705868E-3</v>
      </c>
      <c r="ES10" s="15">
        <f>'Constituents data'!ES10/'Constituents data'!ER10-1</f>
        <v>3.5861631228181423E-2</v>
      </c>
      <c r="ET10" s="15">
        <f>'Constituents data'!ET10/'Constituents data'!ES10-1</f>
        <v>-9.4975490196078649E-3</v>
      </c>
      <c r="EU10" s="15">
        <f>'Constituents data'!EU10/'Constituents data'!ET10-1</f>
        <v>6.495515001546659E-3</v>
      </c>
      <c r="EV10" s="15">
        <f>'Constituents data'!EV10/'Constituents data'!EU10-1</f>
        <v>4.8555623847572171E-2</v>
      </c>
      <c r="EW10" s="15">
        <f>'Constituents data'!EW10/'Constituents data'!EV10-1</f>
        <v>-3.2239155920281704E-3</v>
      </c>
      <c r="EX10" s="15">
        <f>'Constituents data'!EX10/'Constituents data'!EW10-1</f>
        <v>5.8806233460750867E-4</v>
      </c>
      <c r="EY10" s="15">
        <f>'Constituents data'!EY10/'Constituents data'!EX10-1</f>
        <v>5.759623861298846E-2</v>
      </c>
      <c r="EZ10" s="15">
        <f>'Constituents data'!EZ10/'Constituents data'!EY10-1</f>
        <v>3.1675465407057457E-2</v>
      </c>
      <c r="FA10" s="15">
        <f>'Constituents data'!FA10/'Constituents data'!EZ10-1</f>
        <v>-1.7506059789927475E-2</v>
      </c>
      <c r="FB10" s="15">
        <f>'Constituents data'!FB10/'Constituents data'!FA10-1</f>
        <v>-2.1929824561403022E-3</v>
      </c>
      <c r="FC10" s="15">
        <f>'Constituents data'!FC10/'Constituents data'!FB10-1</f>
        <v>7.4175824175826133E-3</v>
      </c>
      <c r="FD10" s="15">
        <f>'Constituents data'!FD10/'Constituents data'!FC10-1</f>
        <v>7.5811289882736776E-3</v>
      </c>
      <c r="FE10" s="15">
        <f>'Constituents data'!FE10/'Constituents data'!FD10-1</f>
        <v>-5.6295333982894213E-3</v>
      </c>
      <c r="FF10" s="15">
        <f>'Constituents data'!FF10/'Constituents data'!FE10-1</f>
        <v>2.4605334784975508E-2</v>
      </c>
      <c r="FG10" s="15">
        <f>'Constituents data'!FG10/'Constituents data'!FF10-1</f>
        <v>-2.0295399001168724E-2</v>
      </c>
      <c r="FH10" s="15">
        <f>'Constituents data'!FH10/'Constituents data'!FG10-1</f>
        <v>-3.1995661605206061E-2</v>
      </c>
      <c r="FI10" s="15">
        <f>'Constituents data'!FI10/'Constituents data'!FH10-1</f>
        <v>-1.770308123249309E-2</v>
      </c>
      <c r="FJ10" s="15">
        <f>'Constituents data'!FJ10/'Constituents data'!FI10-1</f>
        <v>1.4486141211360826E-2</v>
      </c>
      <c r="FK10" s="15">
        <f>'Constituents data'!FK10/'Constituents data'!FJ10-1</f>
        <v>-9.4445693726107338E-3</v>
      </c>
      <c r="FL10" s="15">
        <f>'Constituents data'!FL10/'Constituents data'!FK10-1</f>
        <v>4.3019296254256378E-2</v>
      </c>
      <c r="FM10" s="15">
        <f>'Constituents data'!FM10/'Constituents data'!FL10-1</f>
        <v>-9.5766677549242729E-3</v>
      </c>
      <c r="FN10" s="15">
        <f>'Constituents data'!FN10/'Constituents data'!FM10-1</f>
        <v>1.8569387979342711E-2</v>
      </c>
      <c r="FO10" s="15">
        <f>'Constituents data'!FO10/'Constituents data'!FN10-1</f>
        <v>8.1984897518878608E-3</v>
      </c>
      <c r="FP10" s="15">
        <f>'Constituents data'!FP10/'Constituents data'!FO10-1</f>
        <v>2.9424352664241482E-2</v>
      </c>
      <c r="FQ10" s="15">
        <f>'Constituents data'!FQ10/'Constituents data'!FP10-1</f>
        <v>2.3386342376052305E-2</v>
      </c>
      <c r="FR10" s="15">
        <f>'Constituents data'!FR10/'Constituents data'!FQ10-1</f>
        <v>-4.3875685557586919E-2</v>
      </c>
      <c r="FS10" s="15">
        <f>'Constituents data'!FS10/'Constituents data'!FR10-1</f>
        <v>3.3673252602506976E-2</v>
      </c>
      <c r="FT10" s="16">
        <f>'Constituents data'!FT10/'Constituents data'!FS10-1</f>
        <v>3.2011098551022465E-2</v>
      </c>
      <c r="FU10" s="17">
        <f t="shared" si="3"/>
        <v>1.9227913709847254E-3</v>
      </c>
      <c r="FV10">
        <v>5.5142835256958463E-3</v>
      </c>
      <c r="FW10">
        <v>5.7774339617556632E-3</v>
      </c>
      <c r="FX10">
        <v>5.7569689129763875E-3</v>
      </c>
      <c r="FY10">
        <v>5.6321434802982318E-3</v>
      </c>
      <c r="FZ10">
        <v>5.5739263652885744E-3</v>
      </c>
      <c r="GA10">
        <v>5.5441287864351103E-3</v>
      </c>
      <c r="GB10">
        <v>5.5335624188333557E-3</v>
      </c>
      <c r="GC10">
        <v>5.6062909458822804E-3</v>
      </c>
      <c r="GD10">
        <v>5.4215462160385388E-3</v>
      </c>
      <c r="GE10">
        <v>5.7555230218674959E-3</v>
      </c>
      <c r="GF10">
        <v>5.7582625614653994E-3</v>
      </c>
      <c r="GG10">
        <v>5.7305578970580397E-3</v>
      </c>
      <c r="GH10">
        <v>5.7469601036004639E-3</v>
      </c>
      <c r="GI10">
        <v>5.805851815552941E-3</v>
      </c>
      <c r="GJ10">
        <v>5.9207822748241169E-3</v>
      </c>
      <c r="GK10">
        <v>5.8390186222450806E-3</v>
      </c>
      <c r="GL10">
        <v>5.8076799238335596E-3</v>
      </c>
      <c r="GM10">
        <v>5.5683151273184916E-3</v>
      </c>
      <c r="GN10">
        <v>5.4891412543263476E-3</v>
      </c>
      <c r="GO10">
        <v>5.9948701575245813E-3</v>
      </c>
      <c r="GP10">
        <v>5.9083073743734973E-3</v>
      </c>
      <c r="GQ10">
        <v>6.009117473875141E-3</v>
      </c>
      <c r="GR10">
        <v>6.1821543848616838E-3</v>
      </c>
      <c r="GS10">
        <v>6.0441462820985054E-3</v>
      </c>
      <c r="GT10">
        <v>5.6531837687419642E-3</v>
      </c>
      <c r="GU10">
        <v>5.3667067681393279E-3</v>
      </c>
      <c r="GV10">
        <v>5.2501940246469517E-3</v>
      </c>
      <c r="GW10">
        <v>5.2449694303136722E-3</v>
      </c>
      <c r="GX10">
        <v>5.2606795494184845E-3</v>
      </c>
      <c r="GY10">
        <v>5.3114907347515325E-3</v>
      </c>
      <c r="GZ10">
        <v>5.4199274505173037E-3</v>
      </c>
      <c r="HA10">
        <v>5.4194997121473449E-3</v>
      </c>
      <c r="HB10">
        <v>5.4487062948309671E-3</v>
      </c>
      <c r="HC10">
        <v>5.8037811530935951E-3</v>
      </c>
      <c r="HD10">
        <v>5.7461769794267849E-3</v>
      </c>
      <c r="HE10">
        <v>5.8146187170465425E-3</v>
      </c>
      <c r="HF10">
        <v>5.9162328460486613E-3</v>
      </c>
      <c r="HG10">
        <v>5.8518068360335265E-3</v>
      </c>
      <c r="HH10">
        <v>5.8080374960133878E-3</v>
      </c>
      <c r="HI10">
        <v>6.0714521090579447E-3</v>
      </c>
      <c r="HJ10">
        <v>5.9645712223632139E-3</v>
      </c>
      <c r="HK10">
        <v>5.7091040197708234E-3</v>
      </c>
      <c r="HL10">
        <v>5.5251197758125533E-3</v>
      </c>
      <c r="HM10">
        <v>5.7406978589540532E-3</v>
      </c>
      <c r="HN10">
        <v>5.8631877684594885E-3</v>
      </c>
      <c r="HO10">
        <v>6.004768217275378E-3</v>
      </c>
      <c r="HP10">
        <v>6.1573560230893795E-3</v>
      </c>
      <c r="HQ10">
        <v>6.2188887514853979E-3</v>
      </c>
      <c r="HR10">
        <v>6.1216304517053089E-3</v>
      </c>
      <c r="HS10">
        <v>6.2693619983443657E-3</v>
      </c>
      <c r="HT10">
        <v>6.2682972637692893E-3</v>
      </c>
      <c r="HU10">
        <v>6.3214964526328681E-3</v>
      </c>
      <c r="HV10">
        <v>6.2621076764277049E-3</v>
      </c>
      <c r="HW10">
        <v>6.6739537669733865E-3</v>
      </c>
      <c r="HX10">
        <v>6.684874947508389E-3</v>
      </c>
      <c r="HY10">
        <v>6.8253004465056808E-3</v>
      </c>
      <c r="HZ10">
        <v>7.0707329199304865E-3</v>
      </c>
      <c r="IA10">
        <v>6.9377206133390658E-3</v>
      </c>
      <c r="IB10">
        <v>7.1830160644675879E-3</v>
      </c>
      <c r="IC10">
        <v>7.1180047364795941E-3</v>
      </c>
      <c r="ID10">
        <v>7.1094966587335997E-3</v>
      </c>
      <c r="IE10">
        <v>6.9185383639929982E-3</v>
      </c>
      <c r="IF10">
        <v>6.8470085717464687E-3</v>
      </c>
      <c r="IG10">
        <v>6.7724131568150329E-3</v>
      </c>
      <c r="IH10">
        <v>6.8128738726309238E-3</v>
      </c>
      <c r="II10">
        <v>6.7451722920474503E-3</v>
      </c>
      <c r="IJ10">
        <v>6.9690580710434161E-3</v>
      </c>
      <c r="IK10">
        <v>6.6309914445914775E-3</v>
      </c>
      <c r="IL10">
        <v>6.1792366467209791E-3</v>
      </c>
      <c r="IM10">
        <v>6.3706050016931999E-3</v>
      </c>
      <c r="IN10">
        <v>6.5347599208913408E-3</v>
      </c>
      <c r="IO10">
        <v>6.8349903975628949E-3</v>
      </c>
      <c r="IP10">
        <v>6.6877863014936211E-3</v>
      </c>
      <c r="IQ10">
        <v>6.6654653203451581E-3</v>
      </c>
      <c r="IR10">
        <v>6.9873249005346508E-3</v>
      </c>
      <c r="IS10">
        <v>6.9292248002109881E-3</v>
      </c>
      <c r="IT10">
        <v>6.8127931413314406E-3</v>
      </c>
      <c r="IU10">
        <v>7.1022076422121222E-3</v>
      </c>
      <c r="IV10">
        <v>7.1229521410755914E-3</v>
      </c>
      <c r="IW10">
        <v>7.5136807238568599E-3</v>
      </c>
      <c r="IX10">
        <v>7.2825859526493347E-3</v>
      </c>
      <c r="IY10">
        <v>6.9917737138680859E-3</v>
      </c>
      <c r="IZ10">
        <v>1.1103164001634674E-2</v>
      </c>
      <c r="JA10">
        <v>1.1114702813089383E-2</v>
      </c>
      <c r="JB10">
        <v>1.1142134253805809E-2</v>
      </c>
      <c r="JC10">
        <v>1.124446795678424E-2</v>
      </c>
      <c r="JD10">
        <v>1.1169724060660982E-2</v>
      </c>
      <c r="JE10">
        <v>1.1170226997199684E-2</v>
      </c>
      <c r="JF10">
        <v>1.0670542081333391E-2</v>
      </c>
      <c r="JG10">
        <v>1.1068169883863024E-2</v>
      </c>
      <c r="JH10">
        <v>1.0721100492717411E-2</v>
      </c>
      <c r="JI10">
        <v>1.0477830721887092E-2</v>
      </c>
      <c r="JJ10">
        <v>1.0357803251506141E-2</v>
      </c>
      <c r="JK10">
        <v>1.0274960455383108E-2</v>
      </c>
      <c r="JL10">
        <v>1.0287828990111414E-2</v>
      </c>
      <c r="JM10">
        <v>1.0214771667733102E-2</v>
      </c>
      <c r="JN10">
        <v>1.0327355052455082E-2</v>
      </c>
      <c r="JO10">
        <v>1.0260473504748019E-2</v>
      </c>
      <c r="JP10">
        <v>9.8669293316189337E-3</v>
      </c>
      <c r="JQ10">
        <v>9.8500522124316987E-3</v>
      </c>
      <c r="JR10">
        <v>9.2457499578328436E-3</v>
      </c>
      <c r="JS10">
        <v>9.1419667467668199E-3</v>
      </c>
      <c r="JT10">
        <v>9.2443358497048423E-3</v>
      </c>
      <c r="JU10">
        <v>9.2644108587540651E-3</v>
      </c>
      <c r="JV10">
        <v>9.3877058322046208E-3</v>
      </c>
      <c r="JW10">
        <v>9.12538878959822E-3</v>
      </c>
      <c r="JX10">
        <v>9.1495082916274277E-3</v>
      </c>
      <c r="JY10">
        <v>9.4623166057641525E-3</v>
      </c>
      <c r="JZ10">
        <v>9.3782896261823782E-3</v>
      </c>
      <c r="KA10">
        <v>9.45916939819854E-3</v>
      </c>
      <c r="KB10">
        <v>9.5547784100878264E-3</v>
      </c>
      <c r="KC10">
        <v>9.5047783744081436E-3</v>
      </c>
      <c r="KD10">
        <v>9.4377151121813798E-3</v>
      </c>
      <c r="KE10">
        <v>9.3114063195201668E-3</v>
      </c>
      <c r="KF10">
        <v>9.3145380112845417E-3</v>
      </c>
      <c r="KG10">
        <v>9.1318444474173133E-3</v>
      </c>
      <c r="KH10">
        <v>8.8897861933090513E-3</v>
      </c>
      <c r="KI10">
        <v>8.8629009000032195E-3</v>
      </c>
      <c r="KJ10">
        <v>8.5130553119240546E-3</v>
      </c>
      <c r="KK10">
        <v>8.6374300263609895E-3</v>
      </c>
      <c r="KL10">
        <v>8.291116853576681E-3</v>
      </c>
      <c r="KM10">
        <v>8.2228899138712345E-3</v>
      </c>
      <c r="KN10">
        <v>8.2274543138186138E-3</v>
      </c>
      <c r="KO10">
        <v>8.4184450230100263E-3</v>
      </c>
      <c r="KP10">
        <v>8.6458369114734614E-3</v>
      </c>
      <c r="KQ10">
        <v>8.4862006478140118E-3</v>
      </c>
      <c r="KR10">
        <v>8.4267637340236182E-3</v>
      </c>
      <c r="KS10">
        <v>8.275043981558438E-3</v>
      </c>
      <c r="KT10">
        <v>7.2456783956186205E-3</v>
      </c>
      <c r="KU10">
        <v>7.3684096659879673E-3</v>
      </c>
      <c r="KV10">
        <v>7.4430804954102453E-3</v>
      </c>
      <c r="KW10">
        <v>7.3555122355349369E-3</v>
      </c>
      <c r="KX10">
        <v>7.4697343824999003E-3</v>
      </c>
      <c r="KY10">
        <v>7.596750875001849E-3</v>
      </c>
      <c r="KZ10">
        <v>7.6806517579997031E-3</v>
      </c>
      <c r="LA10">
        <v>7.5662875605343348E-3</v>
      </c>
      <c r="LB10">
        <v>7.5885819076071219E-3</v>
      </c>
      <c r="LC10">
        <v>7.4564499393745117E-3</v>
      </c>
      <c r="LD10">
        <v>6.9153100992484159E-3</v>
      </c>
      <c r="LE10">
        <v>6.7375881081232266E-3</v>
      </c>
      <c r="LF10">
        <v>6.6822697501839464E-3</v>
      </c>
      <c r="LG10">
        <v>6.7199922901376068E-3</v>
      </c>
      <c r="LH10">
        <v>6.7167574604856681E-3</v>
      </c>
      <c r="LI10">
        <v>6.7897443585262212E-3</v>
      </c>
      <c r="LJ10">
        <v>6.7788130345905612E-3</v>
      </c>
      <c r="LK10">
        <v>6.7222379664907007E-3</v>
      </c>
      <c r="LL10">
        <v>6.9674237859944435E-3</v>
      </c>
      <c r="LM10">
        <v>6.8145252321034303E-3</v>
      </c>
      <c r="LN10">
        <v>6.7875398576921226E-3</v>
      </c>
      <c r="LO10">
        <v>7.3184410599390261E-3</v>
      </c>
      <c r="LP10">
        <v>7.389995775827672E-3</v>
      </c>
      <c r="LQ10">
        <v>7.3248522014897257E-3</v>
      </c>
      <c r="LR10">
        <v>7.8629884810436281E-3</v>
      </c>
      <c r="LS10">
        <v>7.9704640592362583E-3</v>
      </c>
      <c r="LT10">
        <v>7.6773612132059344E-3</v>
      </c>
      <c r="LU10">
        <v>7.6778510965782127E-3</v>
      </c>
      <c r="LV10">
        <v>7.8429478008738094E-3</v>
      </c>
      <c r="LW10">
        <v>7.6846736036979427E-3</v>
      </c>
      <c r="LX10">
        <v>7.6467001972241053E-3</v>
      </c>
      <c r="LY10">
        <v>7.7587972897546304E-3</v>
      </c>
      <c r="LZ10">
        <v>7.60709129603321E-3</v>
      </c>
      <c r="MA10">
        <v>7.6200469202060391E-3</v>
      </c>
      <c r="MB10">
        <v>7.9300086839217462E-3</v>
      </c>
      <c r="MC10">
        <v>7.8099619234889414E-3</v>
      </c>
      <c r="MD10">
        <v>7.709595715573469E-3</v>
      </c>
      <c r="ME10">
        <v>8.3059181984402874E-3</v>
      </c>
      <c r="MF10">
        <v>7.9853234102262253E-3</v>
      </c>
      <c r="MG10">
        <v>8.083915562135769E-3</v>
      </c>
      <c r="MH10">
        <v>8.4831178521047428E-3</v>
      </c>
      <c r="MI10">
        <v>8.5589582691905641E-3</v>
      </c>
      <c r="MJ10">
        <v>8.6307595161590218E-3</v>
      </c>
      <c r="MK10">
        <v>8.1709647685876997E-3</v>
      </c>
      <c r="ML10">
        <v>8.3375313164715317E-3</v>
      </c>
      <c r="MM10" s="4">
        <v>8.5403968414349985E-3</v>
      </c>
      <c r="MN10" s="17">
        <v>7.4408886962806361E-3</v>
      </c>
      <c r="MO10" s="20">
        <f t="shared" si="4"/>
        <v>2.0599991512471046E-2</v>
      </c>
      <c r="MP10" s="20">
        <f t="shared" si="7"/>
        <v>4.9793116577965257E-2</v>
      </c>
      <c r="MQ10" s="20">
        <f t="shared" si="8"/>
        <v>3.2977178769355575E-2</v>
      </c>
      <c r="MR10" s="20">
        <f t="shared" si="9"/>
        <v>-1.8784309946353831E-2</v>
      </c>
      <c r="MS10" s="20">
        <f t="shared" si="10"/>
        <v>6.4940846415055785E-3</v>
      </c>
      <c r="MT10" s="20">
        <f t="shared" si="11"/>
        <v>1.0137322943998491E-2</v>
      </c>
      <c r="MU10" s="20">
        <f t="shared" si="12"/>
        <v>2.4659064873048694E-2</v>
      </c>
      <c r="MV10" s="20">
        <f t="shared" si="13"/>
        <v>-4.0068249844301719E-3</v>
      </c>
      <c r="MW10" s="20">
        <f t="shared" si="14"/>
        <v>6.6376409203882769E-2</v>
      </c>
      <c r="MX10" s="20">
        <f t="shared" si="15"/>
        <v>1.0636721803366497E-2</v>
      </c>
      <c r="MY10" s="20">
        <f t="shared" si="16"/>
        <v>9.9360033395257084E-3</v>
      </c>
      <c r="MZ10" s="20">
        <f t="shared" si="17"/>
        <v>-1.2006445695518345E-2</v>
      </c>
      <c r="NA10" s="20">
        <f t="shared" si="18"/>
        <v>1.9548377470950392E-2</v>
      </c>
      <c r="NB10" s="20">
        <f t="shared" si="19"/>
        <v>4.6579087937348662E-2</v>
      </c>
      <c r="NC10" s="20">
        <f t="shared" si="20"/>
        <v>-5.1523921462078848E-2</v>
      </c>
      <c r="ND10" s="20">
        <f t="shared" si="21"/>
        <v>3.2183089262827168E-3</v>
      </c>
      <c r="NE10" s="20">
        <f t="shared" si="22"/>
        <v>-7.106887221528202E-2</v>
      </c>
      <c r="NF10" s="20">
        <f t="shared" si="23"/>
        <v>-5.676626811543465E-3</v>
      </c>
      <c r="NG10" s="20">
        <f t="shared" si="24"/>
        <v>6.6829188183629151E-2</v>
      </c>
      <c r="NH10" s="20">
        <f t="shared" si="25"/>
        <v>1.4366449963220559E-2</v>
      </c>
      <c r="NI10" s="20">
        <f t="shared" si="26"/>
        <v>-1.2873017615328667E-2</v>
      </c>
      <c r="NJ10" s="20">
        <f t="shared" si="27"/>
        <v>9.1486698789009467E-3</v>
      </c>
      <c r="NK10" s="20">
        <f t="shared" si="28"/>
        <v>-2.5427064875258257E-2</v>
      </c>
      <c r="NL10" s="20">
        <f t="shared" si="29"/>
        <v>-1.0948405993201241E-2</v>
      </c>
      <c r="NM10" s="20">
        <f t="shared" si="30"/>
        <v>-8.5471315347487344E-3</v>
      </c>
      <c r="NN10" s="20">
        <f t="shared" si="31"/>
        <v>-7.1107977331015482E-2</v>
      </c>
      <c r="NO10" s="20">
        <f t="shared" si="32"/>
        <v>2.3148990793324661E-2</v>
      </c>
      <c r="NP10" s="20">
        <f t="shared" si="33"/>
        <v>4.1759477541645218E-2</v>
      </c>
      <c r="NQ10" s="20">
        <f t="shared" si="34"/>
        <v>-1.1408085488631706E-2</v>
      </c>
      <c r="NR10" s="20">
        <f t="shared" si="35"/>
        <v>1.9201952788426398E-2</v>
      </c>
      <c r="NS10" s="20">
        <f t="shared" si="36"/>
        <v>9.6621248707457995E-3</v>
      </c>
      <c r="NT10" s="20">
        <f t="shared" si="37"/>
        <v>-3.6828776207414204E-2</v>
      </c>
      <c r="NU10" s="20">
        <f t="shared" si="38"/>
        <v>-1.1246813093349076E-2</v>
      </c>
      <c r="NV10" s="20">
        <f t="shared" si="39"/>
        <v>2.0717108195487076E-3</v>
      </c>
      <c r="NW10" s="20">
        <f t="shared" si="40"/>
        <v>-2.0954876932481995E-2</v>
      </c>
      <c r="NX10" s="20">
        <f t="shared" si="41"/>
        <v>1.9217520772974336E-2</v>
      </c>
      <c r="NY10" s="20">
        <f t="shared" si="42"/>
        <v>-1.6955970066151797E-2</v>
      </c>
      <c r="NZ10" s="20">
        <f t="shared" si="43"/>
        <v>-2.2941419794370702E-2</v>
      </c>
      <c r="OA10" s="20">
        <f t="shared" si="44"/>
        <v>3.4843990635935684E-2</v>
      </c>
      <c r="OB10" s="20">
        <f t="shared" si="45"/>
        <v>3.1548313901728964E-2</v>
      </c>
      <c r="OC10" s="20">
        <f t="shared" si="46"/>
        <v>-4.0076294114688826E-2</v>
      </c>
      <c r="OD10" s="20">
        <f t="shared" si="47"/>
        <v>1.6626765438040311E-2</v>
      </c>
      <c r="OE10" s="20">
        <f t="shared" si="48"/>
        <v>3.5903614329346967E-2</v>
      </c>
      <c r="OF10" s="20">
        <f t="shared" si="49"/>
        <v>3.3173130367040837E-2</v>
      </c>
      <c r="OG10" s="20">
        <f t="shared" si="50"/>
        <v>-4.2695983878394718E-3</v>
      </c>
      <c r="OH10" s="20">
        <f t="shared" si="51"/>
        <v>5.3238795810306883E-2</v>
      </c>
      <c r="OI10" s="20">
        <f t="shared" si="52"/>
        <v>1.9386650264744617E-2</v>
      </c>
      <c r="OJ10" s="20">
        <f t="shared" si="53"/>
        <v>-6.0873111261751545E-2</v>
      </c>
      <c r="OK10" s="20">
        <f t="shared" si="54"/>
        <v>-1.6102301445133475E-2</v>
      </c>
      <c r="OL10" s="20">
        <f t="shared" si="55"/>
        <v>1.6383878577329366E-2</v>
      </c>
      <c r="OM10" s="20">
        <f t="shared" si="56"/>
        <v>1.2714491160472182E-2</v>
      </c>
      <c r="ON10" s="20">
        <f t="shared" si="57"/>
        <v>-1.6096409860053121E-2</v>
      </c>
      <c r="OO10" s="20">
        <f t="shared" si="58"/>
        <v>-6.803857666497052E-3</v>
      </c>
      <c r="OP10" s="20">
        <f t="shared" si="59"/>
        <v>-2.591362240560147E-2</v>
      </c>
      <c r="OQ10" s="20">
        <f t="shared" si="60"/>
        <v>4.8034416598284446E-2</v>
      </c>
      <c r="OR10" s="20">
        <f t="shared" si="61"/>
        <v>4.6671601364973503E-2</v>
      </c>
      <c r="OS10" s="20">
        <f t="shared" si="62"/>
        <v>-7.3474679144072352E-2</v>
      </c>
      <c r="OT10" s="20">
        <f t="shared" si="63"/>
        <v>-9.9399647697405759E-3</v>
      </c>
      <c r="OU10" s="20">
        <f t="shared" si="64"/>
        <v>3.2490591229475507E-2</v>
      </c>
      <c r="OV10" s="20">
        <f t="shared" si="65"/>
        <v>1.2190111854821769E-2</v>
      </c>
      <c r="OW10" s="20">
        <f t="shared" si="66"/>
        <v>5.0331202183029299E-3</v>
      </c>
      <c r="OX10" s="20">
        <f t="shared" si="67"/>
        <v>-2.6614261509272409E-3</v>
      </c>
      <c r="OY10" s="20">
        <f t="shared" si="68"/>
        <v>-1.4763151570517E-2</v>
      </c>
      <c r="OZ10" s="20">
        <f t="shared" si="69"/>
        <v>2.3298023344231443E-3</v>
      </c>
      <c r="PA10" s="20">
        <f t="shared" si="5"/>
        <v>-1.9859990072941151E-2</v>
      </c>
      <c r="PB10" s="20">
        <f t="shared" si="70"/>
        <v>1.6848189294570878E-2</v>
      </c>
      <c r="PC10" s="20">
        <f t="shared" si="71"/>
        <v>-7.6504688961780455E-3</v>
      </c>
      <c r="PD10" s="20">
        <f t="shared" si="72"/>
        <v>-4.5999952330405547E-2</v>
      </c>
      <c r="PE10" s="20">
        <f t="shared" si="73"/>
        <v>-6.3759371757563556E-3</v>
      </c>
      <c r="PF10" s="20">
        <f t="shared" si="74"/>
        <v>-3.5029771294986557E-3</v>
      </c>
      <c r="PG10" s="20">
        <f t="shared" si="75"/>
        <v>3.3923325837136087E-2</v>
      </c>
      <c r="PH10" s="20">
        <f t="shared" si="76"/>
        <v>-2.2786758877606509E-2</v>
      </c>
      <c r="PI10" s="20">
        <f t="shared" si="77"/>
        <v>3.3938771549401725E-2</v>
      </c>
      <c r="PJ10" s="20">
        <f t="shared" si="78"/>
        <v>2.241182016304499E-2</v>
      </c>
      <c r="PK10" s="20">
        <f t="shared" si="79"/>
        <v>-3.6453400981466433E-2</v>
      </c>
      <c r="PL10" s="20">
        <f t="shared" si="80"/>
        <v>-3.89633655309225E-2</v>
      </c>
      <c r="PM10" s="20">
        <f t="shared" si="81"/>
        <v>1.9152076477196852E-2</v>
      </c>
      <c r="PN10" s="20">
        <f t="shared" si="82"/>
        <v>4.2712781106578612E-2</v>
      </c>
      <c r="PO10" s="20">
        <f t="shared" si="83"/>
        <v>3.7346767863428498E-2</v>
      </c>
      <c r="PP10" s="20">
        <f t="shared" si="84"/>
        <v>3.7806306822472067E-3</v>
      </c>
      <c r="PQ10" s="20">
        <f t="shared" si="85"/>
        <v>-3.6950034782527119E-2</v>
      </c>
      <c r="PR10" s="20">
        <f t="shared" si="86"/>
        <v>-1.7364137303227171E-2</v>
      </c>
      <c r="PS10" s="20">
        <f t="shared" si="87"/>
        <v>-4.7317801350296208E-3</v>
      </c>
      <c r="PT10" s="20">
        <f t="shared" si="88"/>
        <v>2.3194579521033983E-2</v>
      </c>
      <c r="PU10" s="20">
        <f t="shared" si="89"/>
        <v>-1.56622005763889E-2</v>
      </c>
      <c r="PV10" s="20">
        <f t="shared" si="90"/>
        <v>3.1851724089084731E-3</v>
      </c>
      <c r="PW10" s="20">
        <f t="shared" si="91"/>
        <v>1.8405228957035554E-2</v>
      </c>
      <c r="PX10" s="20">
        <f t="shared" si="92"/>
        <v>-5.6937507241485052E-2</v>
      </c>
      <c r="PY10" s="20">
        <f t="shared" si="93"/>
        <v>4.7299205019401777E-4</v>
      </c>
      <c r="PZ10" s="20">
        <f t="shared" si="94"/>
        <v>-4.8875695415873436E-4</v>
      </c>
      <c r="QA10" s="20">
        <f t="shared" si="95"/>
        <v>-3.3426371323251991E-2</v>
      </c>
      <c r="QB10" s="20">
        <f t="shared" si="96"/>
        <v>-1.6215546422734265E-2</v>
      </c>
      <c r="QC10" s="20">
        <f t="shared" si="97"/>
        <v>2.1077208629015406E-2</v>
      </c>
      <c r="QD10" s="20">
        <f t="shared" si="98"/>
        <v>1.5428137270266481E-2</v>
      </c>
      <c r="QE10" s="20">
        <f t="shared" si="99"/>
        <v>-1.3452937899930299E-2</v>
      </c>
      <c r="QF10" s="20">
        <f t="shared" si="100"/>
        <v>-3.2299462087874153E-2</v>
      </c>
      <c r="QG10" s="20">
        <f t="shared" si="101"/>
        <v>1.1109790082649337E-2</v>
      </c>
      <c r="QH10" s="20">
        <f t="shared" si="102"/>
        <v>-4.299156920374092E-2</v>
      </c>
      <c r="QI10" s="20">
        <f t="shared" si="103"/>
        <v>8.3971260696757942E-3</v>
      </c>
      <c r="QJ10" s="20">
        <f t="shared" si="104"/>
        <v>-7.4956499236153218E-2</v>
      </c>
      <c r="QK10" s="20">
        <f t="shared" si="105"/>
        <v>4.3807236177224818E-2</v>
      </c>
      <c r="QL10" s="20">
        <f t="shared" si="106"/>
        <v>2.8635691242292257E-2</v>
      </c>
      <c r="QM10" s="20">
        <f t="shared" si="107"/>
        <v>2.6784356228803895E-3</v>
      </c>
      <c r="QN10" s="20">
        <f t="shared" si="108"/>
        <v>1.7415631020872843E-2</v>
      </c>
      <c r="QO10" s="20">
        <f t="shared" si="109"/>
        <v>-2.2641712988558552E-2</v>
      </c>
      <c r="QP10" s="20">
        <f t="shared" si="110"/>
        <v>1.9008130134150448E-3</v>
      </c>
      <c r="QQ10" s="20">
        <f t="shared" si="111"/>
        <v>2.4740489482240276E-2</v>
      </c>
      <c r="QR10" s="20">
        <f t="shared" si="112"/>
        <v>-1.1074411455080594E-2</v>
      </c>
      <c r="QS10" s="20">
        <f t="shared" si="113"/>
        <v>-1.6731658093271961E-3</v>
      </c>
      <c r="QT10" s="20">
        <f t="shared" si="114"/>
        <v>8.8084289933776337E-3</v>
      </c>
      <c r="QU10" s="20">
        <f t="shared" si="115"/>
        <v>4.4969617154348961E-3</v>
      </c>
      <c r="QV10" s="20">
        <f t="shared" si="116"/>
        <v>-9.5282869548903894E-3</v>
      </c>
      <c r="QW10" s="20">
        <f t="shared" si="117"/>
        <v>1.1674242003551601E-2</v>
      </c>
      <c r="QX10" s="20">
        <f t="shared" si="118"/>
        <v>1.2479403363323505E-3</v>
      </c>
      <c r="QY10" s="20">
        <f t="shared" si="119"/>
        <v>-1.0432395066584114E-2</v>
      </c>
      <c r="QZ10" s="20">
        <f t="shared" si="120"/>
        <v>-3.0858544190994545E-2</v>
      </c>
      <c r="RA10" s="20">
        <f t="shared" si="121"/>
        <v>1.1208521760328379E-2</v>
      </c>
      <c r="RB10" s="20">
        <f t="shared" si="122"/>
        <v>-3.7815114401891892E-2</v>
      </c>
      <c r="RC10" s="20">
        <f t="shared" si="123"/>
        <v>6.6252403749511254E-4</v>
      </c>
      <c r="RD10" s="20">
        <f t="shared" si="124"/>
        <v>-4.4986226131170426E-2</v>
      </c>
      <c r="RE10" s="20">
        <f t="shared" si="125"/>
        <v>2.3137839186816441E-2</v>
      </c>
      <c r="RF10" s="20">
        <f t="shared" si="126"/>
        <v>2.8571425243105738E-2</v>
      </c>
      <c r="RG10" s="20">
        <f t="shared" si="127"/>
        <v>1.6189453526974203E-2</v>
      </c>
      <c r="RH10" s="20">
        <f t="shared" si="128"/>
        <v>9.3525782105738885E-3</v>
      </c>
      <c r="RI10" s="20">
        <f t="shared" si="129"/>
        <v>-2.1992166990409959E-2</v>
      </c>
      <c r="RJ10" s="20">
        <f t="shared" si="130"/>
        <v>-5.4626143798343109E-3</v>
      </c>
      <c r="RK10" s="20">
        <f t="shared" si="131"/>
        <v>-2.3490921287249503E-2</v>
      </c>
      <c r="RL10" s="20">
        <f t="shared" si="132"/>
        <v>-0.13574021875687692</v>
      </c>
      <c r="RM10" s="20">
        <f t="shared" si="6"/>
        <v>2.1430502042188989E-2</v>
      </c>
      <c r="RN10" s="20">
        <f t="shared" si="142"/>
        <v>-2.2402604126982476E-2</v>
      </c>
      <c r="RO10" s="20">
        <f t="shared" si="143"/>
        <v>-9.0912501523465784E-3</v>
      </c>
      <c r="RP10" s="20">
        <f t="shared" si="144"/>
        <v>3.2674079868485695E-2</v>
      </c>
      <c r="RQ10" s="20">
        <f t="shared" si="145"/>
        <v>-5.1213956164049036E-3</v>
      </c>
      <c r="RR10" s="20">
        <f t="shared" si="146"/>
        <v>1.4121549352469117E-2</v>
      </c>
      <c r="RS10" s="20">
        <f t="shared" si="147"/>
        <v>-2.7841178137065804E-3</v>
      </c>
      <c r="RT10" s="20">
        <f t="shared" si="148"/>
        <v>-3.6405549991674224E-2</v>
      </c>
      <c r="RU10" s="20">
        <f t="shared" si="149"/>
        <v>-8.1727913709847035E-3</v>
      </c>
      <c r="RV10" s="20">
        <f t="shared" si="150"/>
        <v>-7.6496016887606544E-2</v>
      </c>
      <c r="RW10" s="20">
        <f t="shared" si="151"/>
        <v>-2.619463603117889E-2</v>
      </c>
      <c r="RX10" s="20">
        <f t="shared" si="152"/>
        <v>-8.8879655003378834E-3</v>
      </c>
      <c r="RY10" s="20">
        <f t="shared" si="153"/>
        <v>2.3127308829416156E-2</v>
      </c>
      <c r="RZ10" s="20">
        <f t="shared" si="154"/>
        <v>2.6389551262455645E-3</v>
      </c>
      <c r="SA10" s="20">
        <f t="shared" si="155"/>
        <v>2.4350319235567405E-2</v>
      </c>
      <c r="SB10" s="20">
        <f t="shared" si="156"/>
        <v>-9.7462449361418783E-4</v>
      </c>
      <c r="SC10" s="20">
        <f t="shared" si="157"/>
        <v>-6.9748911499553125E-3</v>
      </c>
      <c r="SD10" s="20">
        <f t="shared" si="158"/>
        <v>3.3938839857196701E-2</v>
      </c>
      <c r="SE10" s="20">
        <f t="shared" si="159"/>
        <v>-1.1420340390592591E-2</v>
      </c>
      <c r="SF10" s="20">
        <f t="shared" si="160"/>
        <v>4.5727236305619333E-3</v>
      </c>
      <c r="SG10" s="20">
        <f t="shared" si="161"/>
        <v>4.6632832476587449E-2</v>
      </c>
      <c r="SH10" s="20">
        <f t="shared" si="162"/>
        <v>-5.146706963012896E-3</v>
      </c>
      <c r="SI10" s="20">
        <f t="shared" si="163"/>
        <v>-1.3347290363772168E-3</v>
      </c>
      <c r="SJ10" s="20">
        <f t="shared" si="164"/>
        <v>5.5673447242003737E-2</v>
      </c>
      <c r="SK10" s="20">
        <f t="shared" si="165"/>
        <v>2.9752674036072731E-2</v>
      </c>
      <c r="SL10" s="20">
        <f t="shared" si="166"/>
        <v>-1.9428851160912201E-2</v>
      </c>
      <c r="SM10" s="20">
        <f t="shared" si="167"/>
        <v>-4.1157738271250278E-3</v>
      </c>
      <c r="SN10" s="20">
        <f t="shared" si="168"/>
        <v>5.4947910465978876E-3</v>
      </c>
      <c r="SO10" s="20">
        <f t="shared" si="169"/>
        <v>5.658337617288952E-3</v>
      </c>
      <c r="SP10" s="20">
        <f t="shared" si="170"/>
        <v>-7.552324769274147E-3</v>
      </c>
      <c r="SQ10" s="20">
        <f t="shared" si="171"/>
        <v>2.2682543413990782E-2</v>
      </c>
      <c r="SR10" s="20">
        <f t="shared" si="172"/>
        <v>-2.2218190372153449E-2</v>
      </c>
      <c r="SS10" s="20">
        <f t="shared" si="173"/>
        <v>-3.3918452976190783E-2</v>
      </c>
      <c r="ST10" s="20">
        <f t="shared" si="174"/>
        <v>-1.9625872603477815E-2</v>
      </c>
      <c r="SU10" s="20">
        <f t="shared" si="175"/>
        <v>1.25633498403761E-2</v>
      </c>
      <c r="SV10" s="20">
        <f t="shared" si="176"/>
        <v>-1.1367360743595459E-2</v>
      </c>
      <c r="SW10" s="20">
        <f t="shared" si="133"/>
        <v>4.1096504883271656E-2</v>
      </c>
      <c r="SX10" s="20">
        <f t="shared" si="134"/>
        <v>-1.1499459125908999E-2</v>
      </c>
      <c r="SY10" s="20">
        <f t="shared" si="135"/>
        <v>1.6646596608357985E-2</v>
      </c>
      <c r="SZ10" s="20">
        <f t="shared" si="136"/>
        <v>6.2756983809031351E-3</v>
      </c>
      <c r="TA10" s="20">
        <f t="shared" si="137"/>
        <v>2.7501561293256756E-2</v>
      </c>
      <c r="TB10" s="20">
        <f t="shared" si="138"/>
        <v>2.1463551005067579E-2</v>
      </c>
      <c r="TC10" s="20">
        <f t="shared" si="139"/>
        <v>-4.5798476928571641E-2</v>
      </c>
      <c r="TD10" s="20">
        <f t="shared" si="140"/>
        <v>3.1750461231522253E-2</v>
      </c>
      <c r="TE10" s="20">
        <f t="shared" si="141"/>
        <v>3.008830718003774E-2</v>
      </c>
    </row>
    <row r="11" spans="1:525" x14ac:dyDescent="0.2">
      <c r="A11" t="s">
        <v>48</v>
      </c>
      <c r="B11" t="s">
        <v>11</v>
      </c>
      <c r="C11" s="15"/>
      <c r="D11" s="15">
        <f>'Constituents data'!D11/'Constituents data'!C11-1</f>
        <v>-1.1882658744894137E-2</v>
      </c>
      <c r="E11" s="15">
        <f>'Constituents data'!E11/'Constituents data'!D11-1</f>
        <v>4.5095828635851154E-2</v>
      </c>
      <c r="F11" s="15">
        <f>'Constituents data'!F11/'Constituents data'!E11-1</f>
        <v>7.8748651564185534E-2</v>
      </c>
      <c r="G11" s="15">
        <f>'Constituents data'!G11/'Constituents data'!F11-1</f>
        <v>-7.1666666666666545E-3</v>
      </c>
      <c r="H11" s="15">
        <f>'Constituents data'!H11/'Constituents data'!G11-1</f>
        <v>-1.1415141849924426E-2</v>
      </c>
      <c r="I11" s="15">
        <f>'Constituents data'!I11/'Constituents data'!H11-1</f>
        <v>-1.6471387332314458E-2</v>
      </c>
      <c r="J11" s="15">
        <f>'Constituents data'!J11/'Constituents data'!I11-1</f>
        <v>3.5911602209944826E-2</v>
      </c>
      <c r="K11" s="15">
        <f>'Constituents data'!K11/'Constituents data'!J11-1</f>
        <v>3.8833333333333275E-2</v>
      </c>
      <c r="L11" s="15">
        <f>'Constituents data'!L11/'Constituents data'!K11-1</f>
        <v>1.4439274827531268E-3</v>
      </c>
      <c r="M11" s="15">
        <f>'Constituents data'!M11/'Constituents data'!L11-1</f>
        <v>-3.6847164370394925E-3</v>
      </c>
      <c r="N11" s="15">
        <f>'Constituents data'!N11/'Constituents data'!M11-1</f>
        <v>9.0046631291205159E-3</v>
      </c>
      <c r="O11" s="15">
        <f>'Constituents data'!O11/'Constituents data'!N11-1</f>
        <v>2.7091633466136411E-3</v>
      </c>
      <c r="P11" s="15">
        <f>'Constituents data'!P11/'Constituents data'!O11-1</f>
        <v>7.6287349014620975E-3</v>
      </c>
      <c r="Q11" s="15">
        <f>'Constituents data'!Q11/'Constituents data'!P11-1</f>
        <v>2.444794952681395E-2</v>
      </c>
      <c r="R11" s="15">
        <f>'Constituents data'!R11/'Constituents data'!Q11-1</f>
        <v>1.7397998460354058E-2</v>
      </c>
      <c r="S11" s="15">
        <f>'Constituents data'!S11/'Constituents data'!R11-1</f>
        <v>1.3619854721549807E-2</v>
      </c>
      <c r="T11" s="15">
        <f>'Constituents data'!T11/'Constituents data'!S11-1</f>
        <v>-3.6876679605852503E-2</v>
      </c>
      <c r="U11" s="15">
        <f>'Constituents data'!U11/'Constituents data'!T11-1</f>
        <v>-9.6109130367385553E-3</v>
      </c>
      <c r="V11" s="15">
        <f>'Constituents data'!V11/'Constituents data'!U11-1</f>
        <v>-2.1599624354359137E-2</v>
      </c>
      <c r="W11" s="15">
        <f>'Constituents data'!W11/'Constituents data'!V11-1</f>
        <v>1.7597184450487857E-2</v>
      </c>
      <c r="X11" s="15">
        <f>'Constituents data'!X11/'Constituents data'!W11-1</f>
        <v>-1.6978462505895298E-2</v>
      </c>
      <c r="Y11" s="15">
        <f>'Constituents data'!Y11/'Constituents data'!X11-1</f>
        <v>-2.174956021109864E-2</v>
      </c>
      <c r="Z11" s="15">
        <f>'Constituents data'!Z11/'Constituents data'!Y11-1</f>
        <v>-8.0104626450875349E-3</v>
      </c>
      <c r="AA11" s="15">
        <f>'Constituents data'!AA11/'Constituents data'!Z11-1</f>
        <v>-2.5873434410019769E-2</v>
      </c>
      <c r="AB11" s="15">
        <f>'Constituents data'!AB11/'Constituents data'!AA11-1</f>
        <v>2.6222297411605533E-2</v>
      </c>
      <c r="AC11" s="15">
        <f>'Constituents data'!AC11/'Constituents data'!AB11-1</f>
        <v>-3.2311242993735445E-2</v>
      </c>
      <c r="AD11" s="15">
        <f>'Constituents data'!AD11/'Constituents data'!AC11-1</f>
        <v>3.8160136286200963E-2</v>
      </c>
      <c r="AE11" s="15">
        <f>'Constituents data'!AE11/'Constituents data'!AD11-1</f>
        <v>2.609123728257301E-2</v>
      </c>
      <c r="AF11" s="15">
        <f>'Constituents data'!AF11/'Constituents data'!AE11-1</f>
        <v>-1.1034703342395646E-2</v>
      </c>
      <c r="AG11" s="15">
        <f>'Constituents data'!AG11/'Constituents data'!AF11-1</f>
        <v>-2.4256144890040243E-3</v>
      </c>
      <c r="AH11" s="15">
        <f>'Constituents data'!AH11/'Constituents data'!AG11-1</f>
        <v>1.3940671097422586E-2</v>
      </c>
      <c r="AI11" s="15">
        <f>'Constituents data'!AI11/'Constituents data'!AH11-1</f>
        <v>-3.5651478816946414E-2</v>
      </c>
      <c r="AJ11" s="15">
        <f>'Constituents data'!AJ11/'Constituents data'!AI11-1</f>
        <v>-6.1671087533156532E-2</v>
      </c>
      <c r="AK11" s="15">
        <f>'Constituents data'!AK11/'Constituents data'!AJ11-1</f>
        <v>-2.3851590106007126E-2</v>
      </c>
      <c r="AL11" s="15">
        <f>'Constituents data'!AL11/'Constituents data'!AK11-1</f>
        <v>-3.1312217194570113E-2</v>
      </c>
      <c r="AM11" s="15">
        <f>'Constituents data'!AM11/'Constituents data'!AL11-1</f>
        <v>-3.7369207772796065E-3</v>
      </c>
      <c r="AN11" s="15">
        <f>'Constituents data'!AN11/'Constituents data'!AM11-1</f>
        <v>2.4568642160540222E-2</v>
      </c>
      <c r="AO11" s="15">
        <f>'Constituents data'!AO11/'Constituents data'!AN11-1</f>
        <v>1.3728720483251022E-2</v>
      </c>
      <c r="AP11" s="15">
        <f>'Constituents data'!AP11/'Constituents data'!AO11-1</f>
        <v>1.3362224629830166E-2</v>
      </c>
      <c r="AQ11" s="15">
        <f>'Constituents data'!AQ11/'Constituents data'!AP11-1</f>
        <v>3.2608695652174058E-2</v>
      </c>
      <c r="AR11" s="15">
        <f>'Constituents data'!AR11/'Constituents data'!AQ11-1</f>
        <v>5.5220017256254472E-3</v>
      </c>
      <c r="AS11" s="15">
        <f>'Constituents data'!AS11/'Constituents data'!AR11-1</f>
        <v>8.3748069332417963E-2</v>
      </c>
      <c r="AT11" s="15">
        <f>'Constituents data'!AT11/'Constituents data'!AS11-1</f>
        <v>4.117181314331031E-3</v>
      </c>
      <c r="AU11" s="15">
        <f>'Constituents data'!AU11/'Constituents data'!AT11-1</f>
        <v>1.3877937233874871E-2</v>
      </c>
      <c r="AV11" s="15">
        <f>'Constituents data'!AV11/'Constituents data'!AU11-1</f>
        <v>-1.9909783792191771E-2</v>
      </c>
      <c r="AW11" s="15">
        <f>'Constituents data'!AW11/'Constituents data'!AV11-1</f>
        <v>3.1423583558165324E-2</v>
      </c>
      <c r="AX11" s="15">
        <f>'Constituents data'!AX11/'Constituents data'!AW11-1</f>
        <v>4.6160947838136401E-4</v>
      </c>
      <c r="AY11" s="15">
        <f>'Constituents data'!AY11/'Constituents data'!AX11-1</f>
        <v>-3.4912334666256428E-2</v>
      </c>
      <c r="AZ11" s="15">
        <f>'Constituents data'!AZ11/'Constituents data'!AY11-1</f>
        <v>-2.1673306772908352E-2</v>
      </c>
      <c r="BA11" s="15">
        <f>'Constituents data'!BA11/'Constituents data'!AZ11-1</f>
        <v>8.7962208828800126E-3</v>
      </c>
      <c r="BB11" s="15">
        <f>'Constituents data'!BB11/'Constituents data'!BA11-1</f>
        <v>8.7195220410141161E-3</v>
      </c>
      <c r="BC11" s="15">
        <f>'Constituents data'!BC11/'Constituents data'!BB11-1</f>
        <v>-3.0414599007523302E-3</v>
      </c>
      <c r="BD11" s="15">
        <f>'Constituents data'!BD11/'Constituents data'!BC11-1</f>
        <v>-4.0944123314065606E-2</v>
      </c>
      <c r="BE11" s="15">
        <f>'Constituents data'!BE11/'Constituents data'!BD11-1</f>
        <v>-1.2891344383057057E-2</v>
      </c>
      <c r="BF11" s="15">
        <f>'Constituents data'!BF11/'Constituents data'!BE11-1</f>
        <v>1.1024423337856248E-2</v>
      </c>
      <c r="BG11" s="15">
        <f>'Constituents data'!BG11/'Constituents data'!BF11-1</f>
        <v>6.4418721690991498E-2</v>
      </c>
      <c r="BH11" s="15">
        <f>'Constituents data'!BH11/'Constituents data'!BG11-1</f>
        <v>-4.2395587076438201E-2</v>
      </c>
      <c r="BI11" s="15">
        <f>'Constituents data'!BI11/'Constituents data'!BH11-1</f>
        <v>-3.5549703752468687E-2</v>
      </c>
      <c r="BJ11" s="15">
        <f>'Constituents data'!BJ11/'Constituents data'!BI11-1</f>
        <v>2.9863481228668887E-2</v>
      </c>
      <c r="BK11" s="15">
        <f>'Constituents data'!BK11/'Constituents data'!BJ11-1</f>
        <v>5.2858326429163105E-2</v>
      </c>
      <c r="BL11" s="15">
        <f>'Constituents data'!BL11/'Constituents data'!BK11-1</f>
        <v>3.4623858986464473E-3</v>
      </c>
      <c r="BM11" s="15">
        <f>'Constituents data'!BM11/'Constituents data'!BL11-1</f>
        <v>1.7252195734003273E-3</v>
      </c>
      <c r="BN11" s="15">
        <f>'Constituents data'!BN11/'Constituents data'!BM11-1</f>
        <v>-1.5813370909660174E-2</v>
      </c>
      <c r="BO11" s="15">
        <f>'Constituents data'!BO11/'Constituents data'!BN11-1</f>
        <v>-1.3522112631244032E-2</v>
      </c>
      <c r="BP11" s="15">
        <f>'Constituents data'!BP11/'Constituents data'!BO11-1</f>
        <v>-1.1127237542331803E-2</v>
      </c>
      <c r="BQ11" s="15">
        <f>'Constituents data'!BQ11/'Constituents data'!BP11-1</f>
        <v>-9.7847358121339045E-4</v>
      </c>
      <c r="BR11" s="15">
        <f>'Constituents data'!BR11/'Constituents data'!BQ11-1</f>
        <v>1.4691478942213454E-2</v>
      </c>
      <c r="BS11" s="15">
        <f>'Constituents data'!BS11/'Constituents data'!BR11-1</f>
        <v>1.5604890604890675E-2</v>
      </c>
      <c r="BT11" s="15">
        <f>'Constituents data'!BT11/'Constituents data'!BS11-1</f>
        <v>-3.1047045778552218E-2</v>
      </c>
      <c r="BU11" s="15">
        <f>'Constituents data'!BU11/'Constituents data'!BT11-1</f>
        <v>-2.2396599640346682E-2</v>
      </c>
      <c r="BV11" s="15">
        <f>'Constituents data'!BV11/'Constituents data'!BU11-1</f>
        <v>1.404682274247504E-2</v>
      </c>
      <c r="BW11" s="15">
        <f>'Constituents data'!BW11/'Constituents data'!BV11-1</f>
        <v>-4.7823218997361527E-3</v>
      </c>
      <c r="BX11" s="15">
        <f>'Constituents data'!BX11/'Constituents data'!BW11-1</f>
        <v>4.6064623032311625E-2</v>
      </c>
      <c r="BY11" s="15">
        <f>'Constituents data'!BY11/'Constituents data'!BX11-1</f>
        <v>-4.118485664501903E-3</v>
      </c>
      <c r="BZ11" s="15">
        <f>'Constituents data'!BZ11/'Constituents data'!BY11-1</f>
        <v>-2.2904405916971515E-2</v>
      </c>
      <c r="CA11" s="15">
        <f>'Constituents data'!CA11/'Constituents data'!BZ11-1</f>
        <v>-2.4906397525638946E-2</v>
      </c>
      <c r="CB11" s="15">
        <f>'Constituents data'!CB11/'Constituents data'!CA11-1</f>
        <v>1.5525876460767973E-2</v>
      </c>
      <c r="CC11" s="15">
        <f>'Constituents data'!CC11/'Constituents data'!CB11-1</f>
        <v>5.5400295906625097E-2</v>
      </c>
      <c r="CD11" s="15">
        <f>'Constituents data'!CD11/'Constituents data'!CC11-1</f>
        <v>-2.4922118380061864E-3</v>
      </c>
      <c r="CE11" s="15">
        <f>'Constituents data'!CE11/'Constituents data'!CD11-1</f>
        <v>2.6545908806995477E-2</v>
      </c>
      <c r="CF11" s="15">
        <f>'Constituents data'!CF11/'Constituents data'!CE11-1</f>
        <v>-5.171889260723872E-3</v>
      </c>
      <c r="CG11" s="15">
        <f>'Constituents data'!CG11/'Constituents data'!CF11-1</f>
        <v>5.3211009174311874E-2</v>
      </c>
      <c r="CH11" s="15">
        <f>'Constituents data'!CH11/'Constituents data'!CG11-1</f>
        <v>1.1033681765389103E-2</v>
      </c>
      <c r="CI11" s="15">
        <f>'Constituents data'!CI11/'Constituents data'!CH11-1</f>
        <v>3.7334865020104413E-3</v>
      </c>
      <c r="CJ11" s="15">
        <f>'Constituents data'!CJ11/'Constituents data'!CI11-1</f>
        <v>-1.8311874105865544E-2</v>
      </c>
      <c r="CK11" s="15">
        <f>'Constituents data'!CK11/'Constituents data'!CJ11-1</f>
        <v>-4.5176333430486659E-3</v>
      </c>
      <c r="CL11" s="15">
        <f>'Constituents data'!CL11/'Constituents data'!CK11-1</f>
        <v>2.8399941443419729E-2</v>
      </c>
      <c r="CM11" s="15">
        <f>'Constituents data'!CM11/'Constituents data'!CL11-1</f>
        <v>-5.224199288256226E-2</v>
      </c>
      <c r="CN11" s="15">
        <f>'Constituents data'!CN11/'Constituents data'!CM11-1</f>
        <v>-3.995193751877435E-2</v>
      </c>
      <c r="CO11" s="15">
        <f>'Constituents data'!CO11/'Constituents data'!CN11-1</f>
        <v>3.379224030037542E-2</v>
      </c>
      <c r="CP11" s="15">
        <f>'Constituents data'!CP11/'Constituents data'!CO11-1</f>
        <v>-4.5399515738497875E-4</v>
      </c>
      <c r="CQ11" s="15">
        <f>'Constituents data'!CQ11/'Constituents data'!CP11-1</f>
        <v>-2.2710068130204375E-2</v>
      </c>
      <c r="CR11" s="15">
        <f>'Constituents data'!CR11/'Constituents data'!CQ11-1</f>
        <v>-5.422153369480931E-3</v>
      </c>
      <c r="CS11" s="15">
        <f>'Constituents data'!CS11/'Constituents data'!CR11-1</f>
        <v>-1.1370716510903489E-2</v>
      </c>
      <c r="CT11" s="15">
        <f>'Constituents data'!CT11/'Constituents data'!CS11-1</f>
        <v>6.3021900110293849E-4</v>
      </c>
      <c r="CU11" s="15">
        <f>'Constituents data'!CU11/'Constituents data'!CT11-1</f>
        <v>-3.6057313808849023E-2</v>
      </c>
      <c r="CV11" s="15">
        <f>'Constituents data'!CV11/'Constituents data'!CU11-1</f>
        <v>-4.0346292061417821E-2</v>
      </c>
      <c r="CW11" s="15">
        <f>'Constituents data'!CW11/'Constituents data'!CV11-1</f>
        <v>1.1914893617022138E-3</v>
      </c>
      <c r="CX11" s="15">
        <f>'Constituents data'!CX11/'Constituents data'!CW11-1</f>
        <v>2.0741244474668408E-2</v>
      </c>
      <c r="CY11" s="15">
        <f>'Constituents data'!CY11/'Constituents data'!CX11-1</f>
        <v>-2.7481678880746152E-2</v>
      </c>
      <c r="CZ11" s="15">
        <f>'Constituents data'!CZ11/'Constituents data'!CY11-1</f>
        <v>5.0179825312553605E-2</v>
      </c>
      <c r="DA11" s="15">
        <f>'Constituents data'!DA11/'Constituents data'!CZ11-1</f>
        <v>-1.3046314416177429E-3</v>
      </c>
      <c r="DB11" s="15">
        <f>'Constituents data'!DB11/'Constituents data'!DA11-1</f>
        <v>-3.870019595035934E-2</v>
      </c>
      <c r="DC11" s="15">
        <f>'Constituents data'!DC11/'Constituents data'!DB11-1</f>
        <v>2.2592152199762294E-2</v>
      </c>
      <c r="DD11" s="15">
        <f>'Constituents data'!DD11/'Constituents data'!DC11-1</f>
        <v>1.4285714285714235E-2</v>
      </c>
      <c r="DE11" s="15">
        <f>'Constituents data'!DE11/'Constituents data'!DD11-1</f>
        <v>-8.6799868981329853E-3</v>
      </c>
      <c r="DF11" s="15">
        <f>'Constituents data'!DF11/'Constituents data'!DE11-1</f>
        <v>-2.114653890632745E-2</v>
      </c>
      <c r="DG11" s="15">
        <f>'Constituents data'!DG11/'Constituents data'!DF11-1</f>
        <v>-1.0970464135021119E-2</v>
      </c>
      <c r="DH11" s="15">
        <f>'Constituents data'!DH11/'Constituents data'!DG11-1</f>
        <v>8.5324232081911422E-3</v>
      </c>
      <c r="DI11" s="15">
        <f>'Constituents data'!DI11/'Constituents data'!DH11-1</f>
        <v>1.6074450084602399E-2</v>
      </c>
      <c r="DJ11" s="15">
        <f>'Constituents data'!DJ11/'Constituents data'!DI11-1</f>
        <v>1.582014987510405E-2</v>
      </c>
      <c r="DK11" s="15">
        <f>'Constituents data'!DK11/'Constituents data'!DJ11-1</f>
        <v>2.7049180327868738E-2</v>
      </c>
      <c r="DL11" s="15">
        <f>'Constituents data'!DL11/'Constituents data'!DK11-1</f>
        <v>-1.9154030327214189E-3</v>
      </c>
      <c r="DM11" s="15">
        <f>'Constituents data'!DM11/'Constituents data'!DL11-1</f>
        <v>4.9576203422356802E-3</v>
      </c>
      <c r="DN11" s="15">
        <f>'Constituents data'!DN11/'Constituents data'!DM11-1</f>
        <v>5.8879694462126153E-3</v>
      </c>
      <c r="DO11" s="15">
        <f>'Constituents data'!DO11/'Constituents data'!DN11-1</f>
        <v>6.3281126404048926E-3</v>
      </c>
      <c r="DP11" s="15">
        <f>'Constituents data'!DP11/'Constituents data'!DO11-1</f>
        <v>2.358119792485347E-3</v>
      </c>
      <c r="DQ11" s="15">
        <f>'Constituents data'!DQ11/'Constituents data'!DP11-1</f>
        <v>6.430363864491806E-3</v>
      </c>
      <c r="DR11" s="15">
        <f>'Constituents data'!DR11/'Constituents data'!DQ11-1</f>
        <v>1.5583606046438714E-3</v>
      </c>
      <c r="DS11" s="15">
        <f>'Constituents data'!DS11/'Constituents data'!DR11-1</f>
        <v>-3.2985840983351444E-2</v>
      </c>
      <c r="DT11" s="15">
        <f>'Constituents data'!DT11/'Constituents data'!DS11-1</f>
        <v>3.2662912308930148E-2</v>
      </c>
      <c r="DU11" s="15">
        <f>'Constituents data'!DU11/'Constituents data'!DT11-1</f>
        <v>1.2932377687753238E-2</v>
      </c>
      <c r="DV11" s="15">
        <f>'Constituents data'!DV11/'Constituents data'!DU11-1</f>
        <v>3.2456545146900551E-2</v>
      </c>
      <c r="DW11" s="15">
        <f>'Constituents data'!DW11/'Constituents data'!DV11-1</f>
        <v>-1.8921334922527011E-2</v>
      </c>
      <c r="DX11" s="15">
        <f>'Constituents data'!DX11/'Constituents data'!DW11-1</f>
        <v>1.0630220197418438E-2</v>
      </c>
      <c r="DY11" s="15">
        <f>'Constituents data'!DY11/'Constituents data'!DX11-1</f>
        <v>1.157024793388417E-2</v>
      </c>
      <c r="DZ11" s="15">
        <f>'Constituents data'!DZ11/'Constituents data'!DY11-1</f>
        <v>-6.0903149138442636E-3</v>
      </c>
      <c r="EA11" s="15">
        <f>'Constituents data'!EA11/'Constituents data'!DZ11-1</f>
        <v>7.7716335375879186E-3</v>
      </c>
      <c r="EB11" s="15">
        <f>'Constituents data'!EB11/'Constituents data'!EA11-1</f>
        <v>7.4150971377728858E-4</v>
      </c>
      <c r="EC11" s="15">
        <f>'Constituents data'!EC11/'Constituents data'!EB11-1</f>
        <v>-2.4748073503260248E-2</v>
      </c>
      <c r="ED11" s="15">
        <f>'Constituents data'!ED11/'Constituents data'!EC11-1</f>
        <v>-3.4949095882085279E-3</v>
      </c>
      <c r="EE11" s="15">
        <f>'Constituents data'!EE11/'Constituents data'!ED11-1</f>
        <v>5.4894784995425105E-3</v>
      </c>
      <c r="EF11" s="15">
        <f>'Constituents data'!EF11/'Constituents data'!EE11-1</f>
        <v>-1.9563239308462155E-2</v>
      </c>
      <c r="EG11" s="15">
        <f>'Constituents data'!EG11/'Constituents data'!EF11-1</f>
        <v>-1.5467904098994678E-2</v>
      </c>
      <c r="EH11" s="15">
        <f>'Constituents data'!EH11/'Constituents data'!EG11-1</f>
        <v>5.3417124901806723E-2</v>
      </c>
      <c r="EI11" s="15">
        <f>'Constituents data'!EI11/'Constituents data'!EH11-1</f>
        <v>-3.1767337807606211E-2</v>
      </c>
      <c r="EJ11" s="15">
        <f>'Constituents data'!EJ11/'Constituents data'!EI11-1</f>
        <v>1.9562538508933969E-2</v>
      </c>
      <c r="EK11" s="15">
        <f>'Constituents data'!EK11/'Constituents data'!EJ11-1</f>
        <v>7.705091403535258E-3</v>
      </c>
      <c r="EL11" s="15">
        <f>'Constituents data'!EL11/'Constituents data'!EK11-1</f>
        <v>-1.3193403298350947E-2</v>
      </c>
      <c r="EM11" s="15">
        <f>'Constituents data'!EM11/'Constituents data'!EL11-1</f>
        <v>2.4764509267700019E-2</v>
      </c>
      <c r="EN11" s="15">
        <f>'Constituents data'!EN11/'Constituents data'!EM11-1</f>
        <v>-3.4099332839140351E-3</v>
      </c>
      <c r="EO11" s="15">
        <f>'Constituents data'!EO11/'Constituents data'!EN11-1</f>
        <v>-7.7357929187741314E-3</v>
      </c>
      <c r="EP11" s="15">
        <f>'Constituents data'!EP11/'Constituents data'!EO11-1</f>
        <v>-4.9475262368815498E-3</v>
      </c>
      <c r="EQ11" s="15">
        <f>'Constituents data'!EQ11/'Constituents data'!EP11-1</f>
        <v>2.9380744312189178E-2</v>
      </c>
      <c r="ER11" s="15">
        <f>'Constituents data'!ER11/'Constituents data'!EQ11-1</f>
        <v>8.3430913348947477E-3</v>
      </c>
      <c r="ES11" s="15">
        <f>'Constituents data'!ES11/'Constituents data'!ER11-1</f>
        <v>2.0322252866889379E-2</v>
      </c>
      <c r="ET11" s="15">
        <f>'Constituents data'!ET11/'Constituents data'!ES11-1</f>
        <v>-4.1257646891450506E-3</v>
      </c>
      <c r="EU11" s="15">
        <f>'Constituents data'!EU11/'Constituents data'!ET11-1</f>
        <v>7.5714285714285623E-3</v>
      </c>
      <c r="EV11" s="15">
        <f>'Constituents data'!EV11/'Constituents data'!EU11-1</f>
        <v>-2.2260031192400498E-2</v>
      </c>
      <c r="EW11" s="15">
        <f>'Constituents data'!EW11/'Constituents data'!EV11-1</f>
        <v>-5.8004640371223104E-4</v>
      </c>
      <c r="EX11" s="15">
        <f>'Constituents data'!EX11/'Constituents data'!EW11-1</f>
        <v>2.7132907719094712E-2</v>
      </c>
      <c r="EY11" s="15">
        <f>'Constituents data'!EY11/'Constituents data'!EX11-1</f>
        <v>-1.4126289023873473E-2</v>
      </c>
      <c r="EZ11" s="15">
        <f>'Constituents data'!EZ11/'Constituents data'!EY11-1</f>
        <v>1.6478005444906074E-2</v>
      </c>
      <c r="FA11" s="15">
        <f>'Constituents data'!FA11/'Constituents data'!EZ11-1</f>
        <v>3.6650690724555623E-3</v>
      </c>
      <c r="FB11" s="15">
        <f>'Constituents data'!FB11/'Constituents data'!FA11-1</f>
        <v>-8.4269662921349076E-3</v>
      </c>
      <c r="FC11" s="15">
        <f>'Constituents data'!FC11/'Constituents data'!FB11-1</f>
        <v>-9.2067988668553813E-3</v>
      </c>
      <c r="FD11" s="15">
        <f>'Constituents data'!FD11/'Constituents data'!FC11-1</f>
        <v>2.5732666190135811E-2</v>
      </c>
      <c r="FE11" s="15">
        <f>'Constituents data'!FE11/'Constituents data'!FD11-1</f>
        <v>-3.0104529616724718E-2</v>
      </c>
      <c r="FF11" s="15">
        <f>'Constituents data'!FF11/'Constituents data'!FE11-1</f>
        <v>1.1495904583991967E-2</v>
      </c>
      <c r="FG11" s="15">
        <f>'Constituents data'!FG11/'Constituents data'!FF11-1</f>
        <v>-7.5294786191220098E-3</v>
      </c>
      <c r="FH11" s="15">
        <f>'Constituents data'!FH11/'Constituents data'!FG11-1</f>
        <v>-1.9467506441454341E-2</v>
      </c>
      <c r="FI11" s="15">
        <f>'Constituents data'!FI11/'Constituents data'!FH11-1</f>
        <v>-6.8759124087591217E-2</v>
      </c>
      <c r="FJ11" s="15">
        <f>'Constituents data'!FJ11/'Constituents data'!FI11-1</f>
        <v>2.6649945132465769E-2</v>
      </c>
      <c r="FK11" s="15">
        <f>'Constituents data'!FK11/'Constituents data'!FJ11-1</f>
        <v>5.0389372423269574E-3</v>
      </c>
      <c r="FL11" s="15">
        <f>'Constituents data'!FL11/'Constituents data'!FK11-1</f>
        <v>-3.1145548465511874E-2</v>
      </c>
      <c r="FM11" s="15">
        <f>'Constituents data'!FM11/'Constituents data'!FL11-1</f>
        <v>5.849145366159636E-2</v>
      </c>
      <c r="FN11" s="15">
        <f>'Constituents data'!FN11/'Constituents data'!FM11-1</f>
        <v>-3.259259259259295E-3</v>
      </c>
      <c r="FO11" s="15">
        <f>'Constituents data'!FO11/'Constituents data'!FN11-1</f>
        <v>-4.6373365041617154E-2</v>
      </c>
      <c r="FP11" s="15">
        <f>'Constituents data'!FP11/'Constituents data'!FO11-1</f>
        <v>2.447007481296759E-2</v>
      </c>
      <c r="FQ11" s="15">
        <f>'Constituents data'!FQ11/'Constituents data'!FP11-1</f>
        <v>-4.1077133728892878E-3</v>
      </c>
      <c r="FR11" s="15">
        <f>'Constituents data'!FR11/'Constituents data'!FQ11-1</f>
        <v>-3.0553009471431247E-3</v>
      </c>
      <c r="FS11" s="15">
        <f>'Constituents data'!FS11/'Constituents data'!FR11-1</f>
        <v>1.7162120747777898E-2</v>
      </c>
      <c r="FT11" s="16">
        <f>'Constituents data'!FT11/'Constituents data'!FS11-1</f>
        <v>9.3401626996083564E-3</v>
      </c>
      <c r="FU11" s="17">
        <f t="shared" si="3"/>
        <v>1.5864614813782378E-3</v>
      </c>
      <c r="FV11">
        <v>1.4588057592737187E-2</v>
      </c>
      <c r="FW11">
        <v>1.4769945566944791E-2</v>
      </c>
      <c r="FX11">
        <v>1.4624986046096607E-2</v>
      </c>
      <c r="FY11">
        <v>1.4914104354850671E-2</v>
      </c>
      <c r="FZ11">
        <v>1.4905493141183477E-2</v>
      </c>
      <c r="GA11">
        <v>1.4534238455628961E-2</v>
      </c>
      <c r="GB11">
        <v>1.4097576943878054E-2</v>
      </c>
      <c r="GC11">
        <v>1.4412668763345684E-2</v>
      </c>
      <c r="GD11">
        <v>1.4509212549769024E-2</v>
      </c>
      <c r="GE11">
        <v>1.4439069540987467E-2</v>
      </c>
      <c r="GF11">
        <v>1.4214189808650293E-2</v>
      </c>
      <c r="GG11">
        <v>1.4105900433211391E-2</v>
      </c>
      <c r="GH11">
        <v>1.4329088992396464E-2</v>
      </c>
      <c r="GI11">
        <v>1.4279755634528024E-2</v>
      </c>
      <c r="GJ11">
        <v>1.42283521008991E-2</v>
      </c>
      <c r="GK11">
        <v>1.5021051698524628E-2</v>
      </c>
      <c r="GL11">
        <v>1.5066460279898504E-2</v>
      </c>
      <c r="GM11">
        <v>1.4946266789769295E-2</v>
      </c>
      <c r="GN11">
        <v>1.4647129301766381E-2</v>
      </c>
      <c r="GO11">
        <v>1.464426463744938E-2</v>
      </c>
      <c r="GP11">
        <v>1.4451383856344029E-2</v>
      </c>
      <c r="GQ11">
        <v>1.4608375891700583E-2</v>
      </c>
      <c r="GR11">
        <v>1.4774285664501789E-2</v>
      </c>
      <c r="GS11">
        <v>1.4673656790819521E-2</v>
      </c>
      <c r="GT11">
        <v>1.4479852567591942E-2</v>
      </c>
      <c r="GU11">
        <v>1.4200604601803401E-2</v>
      </c>
      <c r="GV11">
        <v>1.4442644813749204E-2</v>
      </c>
      <c r="GW11">
        <v>1.4612496119418689E-2</v>
      </c>
      <c r="GX11">
        <v>1.44092364783013E-2</v>
      </c>
      <c r="GY11">
        <v>1.4525653285311425E-2</v>
      </c>
      <c r="GZ11">
        <v>1.4480354955197828E-2</v>
      </c>
      <c r="HA11">
        <v>1.4512931016133622E-2</v>
      </c>
      <c r="HB11">
        <v>1.457987257175767E-2</v>
      </c>
      <c r="HC11">
        <v>1.4709395441886991E-2</v>
      </c>
      <c r="HD11">
        <v>1.4159480186722433E-2</v>
      </c>
      <c r="HE11">
        <v>1.4148766319652463E-2</v>
      </c>
      <c r="HF11">
        <v>1.4045305976654069E-2</v>
      </c>
      <c r="HG11">
        <v>1.4450916336586104E-2</v>
      </c>
      <c r="HH11">
        <v>1.485190419777154E-2</v>
      </c>
      <c r="HI11">
        <v>1.5175008338112972E-2</v>
      </c>
      <c r="HJ11">
        <v>1.489542958151876E-2</v>
      </c>
      <c r="HK11">
        <v>1.4904848631064097E-2</v>
      </c>
      <c r="HL11">
        <v>1.5347847802489012E-2</v>
      </c>
      <c r="HM11">
        <v>1.5428729268328143E-2</v>
      </c>
      <c r="HN11">
        <v>1.543491870012474E-2</v>
      </c>
      <c r="HO11">
        <v>1.5529348956413705E-2</v>
      </c>
      <c r="HP11">
        <v>1.5565724912221588E-2</v>
      </c>
      <c r="HQ11">
        <v>1.5400362896005826E-2</v>
      </c>
      <c r="HR11">
        <v>1.5546745497827683E-2</v>
      </c>
      <c r="HS11">
        <v>1.5800898750440794E-2</v>
      </c>
      <c r="HT11">
        <v>1.5650668234711784E-2</v>
      </c>
      <c r="HU11">
        <v>1.5691440324921327E-2</v>
      </c>
      <c r="HV11">
        <v>1.5719549798320465E-2</v>
      </c>
      <c r="HW11">
        <v>1.6146250575265433E-2</v>
      </c>
      <c r="HX11">
        <v>1.6356592882788457E-2</v>
      </c>
      <c r="HY11">
        <v>1.608093801691127E-2</v>
      </c>
      <c r="HZ11">
        <v>1.6910599771888118E-2</v>
      </c>
      <c r="IA11">
        <v>1.7113541239421853E-2</v>
      </c>
      <c r="IB11">
        <v>1.7226839763291164E-2</v>
      </c>
      <c r="IC11">
        <v>1.6995837768272171E-2</v>
      </c>
      <c r="ID11">
        <v>1.7624093420008969E-2</v>
      </c>
      <c r="IE11">
        <v>1.7091214599491446E-2</v>
      </c>
      <c r="IF11">
        <v>1.6956216639257959E-2</v>
      </c>
      <c r="IG11">
        <v>1.672097507567101E-2</v>
      </c>
      <c r="IH11">
        <v>1.6844166010979746E-2</v>
      </c>
      <c r="II11">
        <v>1.6792422987933778E-2</v>
      </c>
      <c r="IJ11">
        <v>1.701346146782335E-2</v>
      </c>
      <c r="IK11">
        <v>1.6520596694635337E-2</v>
      </c>
      <c r="IL11">
        <v>1.6356261109225837E-2</v>
      </c>
      <c r="IM11">
        <v>1.6412353867669382E-2</v>
      </c>
      <c r="IN11">
        <v>1.6484255715652027E-2</v>
      </c>
      <c r="IO11">
        <v>1.6557080654697073E-2</v>
      </c>
      <c r="IP11">
        <v>1.6490233908463603E-2</v>
      </c>
      <c r="IQ11">
        <v>1.6597080422738726E-2</v>
      </c>
      <c r="IR11">
        <v>1.6915233085619041E-2</v>
      </c>
      <c r="IS11">
        <v>1.697658161029688E-2</v>
      </c>
      <c r="IT11">
        <v>1.6901650444607289E-2</v>
      </c>
      <c r="IU11">
        <v>1.7523896743027855E-2</v>
      </c>
      <c r="IV11">
        <v>1.7756188528716729E-2</v>
      </c>
      <c r="IW11">
        <v>1.797755170274613E-2</v>
      </c>
      <c r="IX11">
        <v>1.7785737462224695E-2</v>
      </c>
      <c r="IY11">
        <v>1.7603807811509647E-2</v>
      </c>
      <c r="IZ11">
        <v>1.8328314359312169E-2</v>
      </c>
      <c r="JA11">
        <v>1.8602053720869378E-2</v>
      </c>
      <c r="JB11">
        <v>1.8258968812995598E-2</v>
      </c>
      <c r="JC11">
        <v>1.8341237268662314E-2</v>
      </c>
      <c r="JD11">
        <v>1.8044839343635957E-2</v>
      </c>
      <c r="JE11">
        <v>1.8188412873436716E-2</v>
      </c>
      <c r="JF11">
        <v>1.7425759060473917E-2</v>
      </c>
      <c r="JG11">
        <v>1.7311503299032523E-2</v>
      </c>
      <c r="JH11">
        <v>1.7310485723299067E-2</v>
      </c>
      <c r="JI11">
        <v>1.7460072108984297E-2</v>
      </c>
      <c r="JJ11">
        <v>1.7112670510757093E-2</v>
      </c>
      <c r="JK11">
        <v>1.6504160487306057E-2</v>
      </c>
      <c r="JL11">
        <v>1.6058304911289841E-2</v>
      </c>
      <c r="JM11">
        <v>1.6140419286004522E-2</v>
      </c>
      <c r="JN11">
        <v>1.6222710337408727E-2</v>
      </c>
      <c r="JO11">
        <v>1.5268375809781534E-2</v>
      </c>
      <c r="JP11">
        <v>1.532982317682542E-2</v>
      </c>
      <c r="JQ11">
        <v>1.5461456715590792E-2</v>
      </c>
      <c r="JR11">
        <v>1.5226071692791374E-2</v>
      </c>
      <c r="JS11">
        <v>1.5119222406029635E-2</v>
      </c>
      <c r="JT11">
        <v>1.4815827981589298E-2</v>
      </c>
      <c r="JU11">
        <v>1.4208007193588924E-2</v>
      </c>
      <c r="JV11">
        <v>1.444304933033865E-2</v>
      </c>
      <c r="JW11">
        <v>1.4541317080124939E-2</v>
      </c>
      <c r="JX11">
        <v>1.4398146664157589E-2</v>
      </c>
      <c r="JY11">
        <v>1.4196979806211776E-2</v>
      </c>
      <c r="JZ11">
        <v>1.4045079046341103E-2</v>
      </c>
      <c r="KA11">
        <v>1.428351244236057E-2</v>
      </c>
      <c r="KB11">
        <v>1.4504156729603264E-2</v>
      </c>
      <c r="KC11">
        <v>1.4563022831219814E-2</v>
      </c>
      <c r="KD11">
        <v>1.4965226312869569E-2</v>
      </c>
      <c r="KE11">
        <v>1.453897287083388E-2</v>
      </c>
      <c r="KF11">
        <v>1.4569768864145301E-2</v>
      </c>
      <c r="KG11">
        <v>1.4491420209010732E-2</v>
      </c>
      <c r="KH11">
        <v>1.4619597014079116E-2</v>
      </c>
      <c r="KI11">
        <v>1.442039488866809E-2</v>
      </c>
      <c r="KJ11">
        <v>1.4459221309196404E-2</v>
      </c>
      <c r="KK11">
        <v>1.4655441735128305E-2</v>
      </c>
      <c r="KL11">
        <v>1.4215989389157633E-2</v>
      </c>
      <c r="KM11">
        <v>1.4203571326063577E-2</v>
      </c>
      <c r="KN11">
        <v>1.3969261727538349E-2</v>
      </c>
      <c r="KO11">
        <v>1.4494925116512895E-2</v>
      </c>
      <c r="KP11">
        <v>1.4441940013250188E-2</v>
      </c>
      <c r="KQ11">
        <v>1.4619372901421512E-2</v>
      </c>
      <c r="KR11">
        <v>1.5047967340671344E-2</v>
      </c>
      <c r="KS11">
        <v>1.5010794013551874E-2</v>
      </c>
      <c r="KT11">
        <v>1.5314473484028977E-2</v>
      </c>
      <c r="KU11">
        <v>1.5337699387566545E-2</v>
      </c>
      <c r="KV11">
        <v>1.5425618973621009E-2</v>
      </c>
      <c r="KW11">
        <v>1.5300540115545654E-2</v>
      </c>
      <c r="KX11">
        <v>1.5100988204237416E-2</v>
      </c>
      <c r="KY11">
        <v>1.5105636960143359E-2</v>
      </c>
      <c r="KZ11">
        <v>1.4798798282755234E-2</v>
      </c>
      <c r="LA11">
        <v>1.5370423137065973E-2</v>
      </c>
      <c r="LB11">
        <v>1.5320192457683596E-2</v>
      </c>
      <c r="LC11">
        <v>1.5444449385877473E-2</v>
      </c>
      <c r="LD11">
        <v>1.5597082719703512E-2</v>
      </c>
      <c r="LE11">
        <v>1.5368779520954421E-2</v>
      </c>
      <c r="LF11">
        <v>1.5729630560883612E-2</v>
      </c>
      <c r="LG11">
        <v>1.5379235800330305E-2</v>
      </c>
      <c r="LH11">
        <v>1.5183655335291417E-2</v>
      </c>
      <c r="LI11">
        <v>1.4881719930879781E-2</v>
      </c>
      <c r="LJ11">
        <v>1.5279804986153804E-2</v>
      </c>
      <c r="LK11">
        <v>1.5356280104857227E-2</v>
      </c>
      <c r="LL11">
        <v>1.5677614501500108E-2</v>
      </c>
      <c r="LM11">
        <v>1.5416731211260444E-2</v>
      </c>
      <c r="LN11">
        <v>1.5372096048377549E-2</v>
      </c>
      <c r="LO11">
        <v>1.5455076928156373E-2</v>
      </c>
      <c r="LP11">
        <v>1.5647580275584175E-2</v>
      </c>
      <c r="LQ11">
        <v>1.5921104414197824E-2</v>
      </c>
      <c r="LR11">
        <v>1.5931745213182916E-2</v>
      </c>
      <c r="LS11">
        <v>1.5911612874060784E-2</v>
      </c>
      <c r="LT11">
        <v>1.6121371535449819E-2</v>
      </c>
      <c r="LU11">
        <v>1.6021672544767215E-2</v>
      </c>
      <c r="LV11">
        <v>1.6096111880755916E-2</v>
      </c>
      <c r="LW11">
        <v>1.6055404263450992E-2</v>
      </c>
      <c r="LX11">
        <v>1.558283945889654E-2</v>
      </c>
      <c r="LY11">
        <v>1.5608977498089732E-2</v>
      </c>
      <c r="LZ11">
        <v>1.5503192728833206E-2</v>
      </c>
      <c r="MA11">
        <v>1.5730584122422581E-2</v>
      </c>
      <c r="MB11">
        <v>1.5519585427451727E-2</v>
      </c>
      <c r="MC11">
        <v>1.546791009663325E-2</v>
      </c>
      <c r="MD11">
        <v>1.5492390366557257E-2</v>
      </c>
      <c r="ME11">
        <v>1.5503889785770036E-2</v>
      </c>
      <c r="MF11">
        <v>1.5929862450012867E-2</v>
      </c>
      <c r="MG11">
        <v>1.5780940215873954E-2</v>
      </c>
      <c r="MH11">
        <v>1.5663865178086097E-2</v>
      </c>
      <c r="MI11">
        <v>1.5727843673876113E-2</v>
      </c>
      <c r="MJ11">
        <v>1.5433699589886668E-2</v>
      </c>
      <c r="MK11">
        <v>1.5235302117054018E-2</v>
      </c>
      <c r="ML11">
        <v>1.5297558089529418E-2</v>
      </c>
      <c r="MM11" s="4">
        <v>1.5325542996962312E-2</v>
      </c>
      <c r="MN11" s="17">
        <v>1.552518995548355E-2</v>
      </c>
      <c r="MO11" s="20">
        <f t="shared" si="4"/>
        <v>-1.3469120226272375E-2</v>
      </c>
      <c r="MP11" s="20">
        <f t="shared" si="7"/>
        <v>4.3509367154472914E-2</v>
      </c>
      <c r="MQ11" s="20">
        <f t="shared" si="8"/>
        <v>7.7162190082807294E-2</v>
      </c>
      <c r="MR11" s="20">
        <f t="shared" si="9"/>
        <v>-8.753128148044893E-3</v>
      </c>
      <c r="MS11" s="20">
        <f t="shared" si="10"/>
        <v>-1.3001603331302665E-2</v>
      </c>
      <c r="MT11" s="20">
        <f t="shared" si="11"/>
        <v>-1.8057848813692694E-2</v>
      </c>
      <c r="MU11" s="20">
        <f t="shared" si="12"/>
        <v>3.4325140728566586E-2</v>
      </c>
      <c r="MV11" s="20">
        <f t="shared" si="13"/>
        <v>3.7246871851955035E-2</v>
      </c>
      <c r="MW11" s="20">
        <f t="shared" si="14"/>
        <v>-1.4253399862511102E-4</v>
      </c>
      <c r="MX11" s="20">
        <f t="shared" si="15"/>
        <v>-5.27117791841773E-3</v>
      </c>
      <c r="MY11" s="20">
        <f t="shared" si="16"/>
        <v>7.4182016477422784E-3</v>
      </c>
      <c r="MZ11" s="20">
        <f t="shared" si="17"/>
        <v>1.1227018652354033E-3</v>
      </c>
      <c r="NA11" s="20">
        <f t="shared" si="18"/>
        <v>6.04227342008386E-3</v>
      </c>
      <c r="NB11" s="20">
        <f t="shared" si="19"/>
        <v>2.2861488045435713E-2</v>
      </c>
      <c r="NC11" s="20">
        <f t="shared" si="20"/>
        <v>1.5811536978975822E-2</v>
      </c>
      <c r="ND11" s="20">
        <f t="shared" si="21"/>
        <v>1.2033393240171568E-2</v>
      </c>
      <c r="NE11" s="20">
        <f t="shared" si="22"/>
        <v>-3.8463141087230743E-2</v>
      </c>
      <c r="NF11" s="20">
        <f t="shared" si="23"/>
        <v>-1.1197374518116794E-2</v>
      </c>
      <c r="NG11" s="20">
        <f t="shared" si="24"/>
        <v>-2.3186085835737374E-2</v>
      </c>
      <c r="NH11" s="20">
        <f t="shared" si="25"/>
        <v>1.601072296910962E-2</v>
      </c>
      <c r="NI11" s="20">
        <f t="shared" si="26"/>
        <v>-1.8564923987273534E-2</v>
      </c>
      <c r="NJ11" s="20">
        <f t="shared" si="27"/>
        <v>-2.3336021692476876E-2</v>
      </c>
      <c r="NK11" s="20">
        <f t="shared" si="28"/>
        <v>-9.5969241264657733E-3</v>
      </c>
      <c r="NL11" s="20">
        <f t="shared" si="29"/>
        <v>-2.7459895891398006E-2</v>
      </c>
      <c r="NM11" s="20">
        <f t="shared" si="30"/>
        <v>2.4635835930227296E-2</v>
      </c>
      <c r="NN11" s="20">
        <f t="shared" si="31"/>
        <v>-3.3897704475113685E-2</v>
      </c>
      <c r="NO11" s="20">
        <f t="shared" si="32"/>
        <v>3.6573674804822723E-2</v>
      </c>
      <c r="NP11" s="20">
        <f t="shared" si="33"/>
        <v>2.4504775801194773E-2</v>
      </c>
      <c r="NQ11" s="20">
        <f t="shared" si="34"/>
        <v>-1.2621164823773885E-2</v>
      </c>
      <c r="NR11" s="20">
        <f t="shared" si="35"/>
        <v>-4.0120759703822619E-3</v>
      </c>
      <c r="NS11" s="20">
        <f t="shared" si="36"/>
        <v>1.2354209616044347E-2</v>
      </c>
      <c r="NT11" s="20">
        <f t="shared" si="37"/>
        <v>-3.7237940298324654E-2</v>
      </c>
      <c r="NU11" s="20">
        <f t="shared" si="38"/>
        <v>-6.3257549014534772E-2</v>
      </c>
      <c r="NV11" s="20">
        <f t="shared" si="39"/>
        <v>-2.5438051587385362E-2</v>
      </c>
      <c r="NW11" s="20">
        <f t="shared" si="40"/>
        <v>-3.2898678675948353E-2</v>
      </c>
      <c r="NX11" s="20">
        <f t="shared" si="41"/>
        <v>-5.323382258657844E-3</v>
      </c>
      <c r="NY11" s="20">
        <f t="shared" si="42"/>
        <v>2.2982180679161985E-2</v>
      </c>
      <c r="NZ11" s="20">
        <f t="shared" si="43"/>
        <v>1.2142259001872784E-2</v>
      </c>
      <c r="OA11" s="20">
        <f t="shared" si="44"/>
        <v>1.1775763148451928E-2</v>
      </c>
      <c r="OB11" s="20">
        <f t="shared" si="45"/>
        <v>3.1022234170795821E-2</v>
      </c>
      <c r="OC11" s="20">
        <f t="shared" si="46"/>
        <v>3.9355402442472097E-3</v>
      </c>
      <c r="OD11" s="20">
        <f t="shared" si="47"/>
        <v>8.2161607851039722E-2</v>
      </c>
      <c r="OE11" s="20">
        <f t="shared" si="48"/>
        <v>2.5307198329527934E-3</v>
      </c>
      <c r="OF11" s="20">
        <f t="shared" si="49"/>
        <v>1.2291475752496632E-2</v>
      </c>
      <c r="OG11" s="20">
        <f t="shared" si="50"/>
        <v>-2.1496245273570008E-2</v>
      </c>
      <c r="OH11" s="20">
        <f t="shared" si="51"/>
        <v>2.9837122076787088E-2</v>
      </c>
      <c r="OI11" s="20">
        <f t="shared" si="52"/>
        <v>-1.1248520029968738E-3</v>
      </c>
      <c r="OJ11" s="20">
        <f t="shared" si="53"/>
        <v>-3.6498796147634668E-2</v>
      </c>
      <c r="OK11" s="20">
        <f t="shared" si="54"/>
        <v>-2.3259768254286588E-2</v>
      </c>
      <c r="OL11" s="20">
        <f t="shared" si="55"/>
        <v>7.209759401501775E-3</v>
      </c>
      <c r="OM11" s="20">
        <f t="shared" si="56"/>
        <v>7.1330605596358785E-3</v>
      </c>
      <c r="ON11" s="20">
        <f t="shared" si="57"/>
        <v>-4.6279213821305678E-3</v>
      </c>
      <c r="OO11" s="20">
        <f t="shared" si="58"/>
        <v>-4.2530584795443846E-2</v>
      </c>
      <c r="OP11" s="20">
        <f t="shared" si="59"/>
        <v>-1.4477805864435296E-2</v>
      </c>
      <c r="OQ11" s="20">
        <f t="shared" si="60"/>
        <v>9.43796185647801E-3</v>
      </c>
      <c r="OR11" s="20">
        <f t="shared" si="61"/>
        <v>6.2832260209613258E-2</v>
      </c>
      <c r="OS11" s="20">
        <f t="shared" si="62"/>
        <v>-4.3982048557816442E-2</v>
      </c>
      <c r="OT11" s="20">
        <f t="shared" si="63"/>
        <v>-3.7136165233846927E-2</v>
      </c>
      <c r="OU11" s="20">
        <f t="shared" si="64"/>
        <v>2.827701974729065E-2</v>
      </c>
      <c r="OV11" s="20">
        <f t="shared" si="65"/>
        <v>5.1271864947784865E-2</v>
      </c>
      <c r="OW11" s="20">
        <f t="shared" si="66"/>
        <v>1.8759244172682095E-3</v>
      </c>
      <c r="OX11" s="20">
        <f t="shared" si="67"/>
        <v>1.3875809202208949E-4</v>
      </c>
      <c r="OY11" s="20">
        <f t="shared" si="68"/>
        <v>-1.739983239103841E-2</v>
      </c>
      <c r="OZ11" s="20">
        <f t="shared" si="69"/>
        <v>-1.510857411262227E-2</v>
      </c>
      <c r="PA11" s="20">
        <f t="shared" si="5"/>
        <v>-1.2713699023710041E-2</v>
      </c>
      <c r="PB11" s="20">
        <f t="shared" si="70"/>
        <v>-2.564935062591628E-3</v>
      </c>
      <c r="PC11" s="20">
        <f t="shared" si="71"/>
        <v>1.3105017460835216E-2</v>
      </c>
      <c r="PD11" s="20">
        <f t="shared" si="72"/>
        <v>1.4018429123512437E-2</v>
      </c>
      <c r="PE11" s="20">
        <f t="shared" si="73"/>
        <v>-3.2633507259930458E-2</v>
      </c>
      <c r="PF11" s="20">
        <f t="shared" si="74"/>
        <v>-2.3983061121724918E-2</v>
      </c>
      <c r="PG11" s="20">
        <f t="shared" si="75"/>
        <v>1.2460361261096802E-2</v>
      </c>
      <c r="PH11" s="20">
        <f t="shared" si="76"/>
        <v>-6.3687833811143903E-3</v>
      </c>
      <c r="PI11" s="20">
        <f t="shared" si="77"/>
        <v>4.4478161550933384E-2</v>
      </c>
      <c r="PJ11" s="20">
        <f t="shared" si="78"/>
        <v>-5.7049471458801406E-3</v>
      </c>
      <c r="PK11" s="20">
        <f t="shared" si="79"/>
        <v>-2.4490867398349752E-2</v>
      </c>
      <c r="PL11" s="20">
        <f t="shared" si="80"/>
        <v>-2.6492859007017183E-2</v>
      </c>
      <c r="PM11" s="20">
        <f t="shared" si="81"/>
        <v>1.3939414979389735E-2</v>
      </c>
      <c r="PN11" s="20">
        <f t="shared" si="82"/>
        <v>5.3813834425246856E-2</v>
      </c>
      <c r="PO11" s="20">
        <f t="shared" si="83"/>
        <v>-4.078673319384424E-3</v>
      </c>
      <c r="PP11" s="20">
        <f t="shared" si="84"/>
        <v>2.4959447325617241E-2</v>
      </c>
      <c r="PQ11" s="20">
        <f t="shared" si="85"/>
        <v>-6.7583507421021096E-3</v>
      </c>
      <c r="PR11" s="20">
        <f t="shared" si="86"/>
        <v>5.1624547692933634E-2</v>
      </c>
      <c r="PS11" s="20">
        <f t="shared" si="87"/>
        <v>9.4472202840108644E-3</v>
      </c>
      <c r="PT11" s="20">
        <f t="shared" si="88"/>
        <v>2.1470250206322037E-3</v>
      </c>
      <c r="PU11" s="20">
        <f t="shared" si="89"/>
        <v>-1.9898335587243781E-2</v>
      </c>
      <c r="PV11" s="20">
        <f t="shared" si="90"/>
        <v>-6.1040948244269035E-3</v>
      </c>
      <c r="PW11" s="20">
        <f t="shared" si="91"/>
        <v>2.6813479962041493E-2</v>
      </c>
      <c r="PX11" s="20">
        <f t="shared" si="92"/>
        <v>-5.3828454363940501E-2</v>
      </c>
      <c r="PY11" s="20">
        <f t="shared" si="93"/>
        <v>-4.153839900015259E-2</v>
      </c>
      <c r="PZ11" s="20">
        <f t="shared" si="94"/>
        <v>3.220577881899718E-2</v>
      </c>
      <c r="QA11" s="20">
        <f t="shared" si="95"/>
        <v>-2.0404566387632163E-3</v>
      </c>
      <c r="QB11" s="20">
        <f t="shared" si="96"/>
        <v>-2.4296529611582612E-2</v>
      </c>
      <c r="QC11" s="20">
        <f t="shared" si="97"/>
        <v>-7.0086148508591685E-3</v>
      </c>
      <c r="QD11" s="20">
        <f t="shared" si="98"/>
        <v>-1.2957177992281728E-2</v>
      </c>
      <c r="QE11" s="20">
        <f t="shared" si="99"/>
        <v>-9.5624248027529929E-4</v>
      </c>
      <c r="QF11" s="20">
        <f t="shared" si="100"/>
        <v>-3.7643775290227263E-2</v>
      </c>
      <c r="QG11" s="20">
        <f t="shared" si="101"/>
        <v>-4.1932753542796061E-2</v>
      </c>
      <c r="QH11" s="20">
        <f t="shared" si="102"/>
        <v>-3.9497211967602403E-4</v>
      </c>
      <c r="QI11" s="20">
        <f t="shared" si="103"/>
        <v>1.9154782993290171E-2</v>
      </c>
      <c r="QJ11" s="20">
        <f t="shared" si="104"/>
        <v>-2.9068140362124389E-2</v>
      </c>
      <c r="QK11" s="20">
        <f t="shared" si="105"/>
        <v>4.8593363831175365E-2</v>
      </c>
      <c r="QL11" s="20">
        <f t="shared" si="106"/>
        <v>-2.8910929229959805E-3</v>
      </c>
      <c r="QM11" s="20">
        <f t="shared" si="107"/>
        <v>-4.028665743173758E-2</v>
      </c>
      <c r="QN11" s="20">
        <f t="shared" si="108"/>
        <v>2.1005690718384058E-2</v>
      </c>
      <c r="QO11" s="20">
        <f t="shared" si="109"/>
        <v>1.2699252804335997E-2</v>
      </c>
      <c r="QP11" s="20">
        <f t="shared" si="110"/>
        <v>-1.0266448379511224E-2</v>
      </c>
      <c r="QQ11" s="20">
        <f t="shared" si="111"/>
        <v>-2.2733000387705687E-2</v>
      </c>
      <c r="QR11" s="20">
        <f t="shared" si="112"/>
        <v>-1.2556925616399357E-2</v>
      </c>
      <c r="QS11" s="20">
        <f t="shared" si="113"/>
        <v>6.9459617268129046E-3</v>
      </c>
      <c r="QT11" s="20">
        <f t="shared" si="114"/>
        <v>1.448798860322416E-2</v>
      </c>
      <c r="QU11" s="20">
        <f t="shared" si="115"/>
        <v>1.4233688393725812E-2</v>
      </c>
      <c r="QV11" s="20">
        <f t="shared" si="116"/>
        <v>2.5462718846490501E-2</v>
      </c>
      <c r="QW11" s="20">
        <f t="shared" si="117"/>
        <v>-3.5018645140996564E-3</v>
      </c>
      <c r="QX11" s="20">
        <f t="shared" si="118"/>
        <v>3.3711588608574426E-3</v>
      </c>
      <c r="QY11" s="20">
        <f t="shared" si="119"/>
        <v>4.3015079648343777E-3</v>
      </c>
      <c r="QZ11" s="20">
        <f t="shared" si="120"/>
        <v>4.7416511590266551E-3</v>
      </c>
      <c r="RA11" s="20">
        <f t="shared" si="121"/>
        <v>7.7165831110710919E-4</v>
      </c>
      <c r="RB11" s="20">
        <f t="shared" si="122"/>
        <v>4.8439023831135684E-3</v>
      </c>
      <c r="RC11" s="20">
        <f t="shared" si="123"/>
        <v>-2.81008767343664E-5</v>
      </c>
      <c r="RD11" s="20">
        <f t="shared" si="124"/>
        <v>-3.4572302464729684E-2</v>
      </c>
      <c r="RE11" s="20">
        <f t="shared" si="125"/>
        <v>3.1076450827551911E-2</v>
      </c>
      <c r="RF11" s="20">
        <f t="shared" si="126"/>
        <v>1.1345916206375E-2</v>
      </c>
      <c r="RG11" s="20">
        <f t="shared" si="127"/>
        <v>3.0870083665522314E-2</v>
      </c>
      <c r="RH11" s="20">
        <f t="shared" si="128"/>
        <v>-2.0507796403905248E-2</v>
      </c>
      <c r="RI11" s="20">
        <f t="shared" si="129"/>
        <v>9.0437587160402001E-3</v>
      </c>
      <c r="RJ11" s="20">
        <f t="shared" si="130"/>
        <v>9.9837864525059317E-3</v>
      </c>
      <c r="RK11" s="20">
        <f t="shared" si="131"/>
        <v>-7.6767763952225012E-3</v>
      </c>
      <c r="RL11" s="20">
        <f t="shared" si="132"/>
        <v>6.1851720562096811E-3</v>
      </c>
      <c r="RM11" s="20">
        <f t="shared" si="6"/>
        <v>-8.449517676009492E-4</v>
      </c>
      <c r="RN11" s="20">
        <f t="shared" si="142"/>
        <v>-2.6334534984638485E-2</v>
      </c>
      <c r="RO11" s="20">
        <f t="shared" si="143"/>
        <v>-5.0813710695867655E-3</v>
      </c>
      <c r="RP11" s="20">
        <f t="shared" si="144"/>
        <v>3.903017018164273E-3</v>
      </c>
      <c r="RQ11" s="20">
        <f t="shared" si="145"/>
        <v>-2.1149700789840391E-2</v>
      </c>
      <c r="RR11" s="20">
        <f t="shared" si="146"/>
        <v>-1.7054365580372915E-2</v>
      </c>
      <c r="RS11" s="20">
        <f t="shared" si="147"/>
        <v>5.1830663420428483E-2</v>
      </c>
      <c r="RT11" s="20">
        <f t="shared" si="148"/>
        <v>-3.3353799288984451E-2</v>
      </c>
      <c r="RU11" s="20">
        <f t="shared" si="149"/>
        <v>1.7976077027555732E-2</v>
      </c>
      <c r="RV11" s="20">
        <f t="shared" si="150"/>
        <v>6.1186299221570204E-3</v>
      </c>
      <c r="RW11" s="20">
        <f t="shared" si="151"/>
        <v>-1.4779864779729186E-2</v>
      </c>
      <c r="RX11" s="20">
        <f t="shared" si="152"/>
        <v>2.3178047786321782E-2</v>
      </c>
      <c r="RY11" s="20">
        <f t="shared" si="153"/>
        <v>-4.9963947652922726E-3</v>
      </c>
      <c r="RZ11" s="20">
        <f t="shared" si="154"/>
        <v>-9.3222544001523699E-3</v>
      </c>
      <c r="SA11" s="20">
        <f t="shared" si="155"/>
        <v>-6.5339877182597874E-3</v>
      </c>
      <c r="SB11" s="20">
        <f t="shared" si="156"/>
        <v>2.7794282830810941E-2</v>
      </c>
      <c r="SC11" s="20">
        <f t="shared" si="157"/>
        <v>6.7566298535165102E-3</v>
      </c>
      <c r="SD11" s="20">
        <f t="shared" si="158"/>
        <v>1.8735791385511142E-2</v>
      </c>
      <c r="SE11" s="20">
        <f t="shared" si="159"/>
        <v>-5.7122261705232881E-3</v>
      </c>
      <c r="SF11" s="20">
        <f t="shared" si="160"/>
        <v>5.9849670900503247E-3</v>
      </c>
      <c r="SG11" s="20">
        <f t="shared" si="161"/>
        <v>-2.3846492673778735E-2</v>
      </c>
      <c r="SH11" s="20">
        <f t="shared" si="162"/>
        <v>-2.1665078850904686E-3</v>
      </c>
      <c r="SI11" s="20">
        <f t="shared" si="163"/>
        <v>2.5546446237716475E-2</v>
      </c>
      <c r="SJ11" s="20">
        <f t="shared" si="164"/>
        <v>-1.571275050525171E-2</v>
      </c>
      <c r="SK11" s="20">
        <f t="shared" si="165"/>
        <v>1.4891543963527836E-2</v>
      </c>
      <c r="SL11" s="20">
        <f t="shared" si="166"/>
        <v>2.0786075910773248E-3</v>
      </c>
      <c r="SM11" s="20">
        <f t="shared" si="167"/>
        <v>-1.0013427773513146E-2</v>
      </c>
      <c r="SN11" s="20">
        <f t="shared" si="168"/>
        <v>-1.079326034823362E-2</v>
      </c>
      <c r="SO11" s="20">
        <f t="shared" si="169"/>
        <v>2.4146204708757574E-2</v>
      </c>
      <c r="SP11" s="20">
        <f t="shared" si="170"/>
        <v>-3.1690991098102958E-2</v>
      </c>
      <c r="SQ11" s="20">
        <f t="shared" si="171"/>
        <v>9.9094431026137287E-3</v>
      </c>
      <c r="SR11" s="20">
        <f t="shared" si="172"/>
        <v>-9.1159401005002482E-3</v>
      </c>
      <c r="SS11" s="20">
        <f t="shared" si="173"/>
        <v>-2.1053967922832578E-2</v>
      </c>
      <c r="ST11" s="20">
        <f t="shared" si="174"/>
        <v>-7.0345585568969457E-2</v>
      </c>
      <c r="SU11" s="20">
        <f t="shared" si="175"/>
        <v>2.5063483651087532E-2</v>
      </c>
      <c r="SV11" s="20">
        <f t="shared" si="176"/>
        <v>3.4524757609487198E-3</v>
      </c>
      <c r="SW11" s="20">
        <f t="shared" si="133"/>
        <v>-3.2732009946890114E-2</v>
      </c>
      <c r="SX11" s="20">
        <f t="shared" si="134"/>
        <v>5.690499218021812E-2</v>
      </c>
      <c r="SY11" s="20">
        <f t="shared" si="135"/>
        <v>-4.8457207406375326E-3</v>
      </c>
      <c r="SZ11" s="20">
        <f t="shared" si="136"/>
        <v>-4.7959826522995394E-2</v>
      </c>
      <c r="TA11" s="20">
        <f t="shared" si="137"/>
        <v>2.2883613331589354E-2</v>
      </c>
      <c r="TB11" s="20">
        <f t="shared" si="138"/>
        <v>-5.6941748542675254E-3</v>
      </c>
      <c r="TC11" s="20">
        <f t="shared" si="139"/>
        <v>-4.6417624285213623E-3</v>
      </c>
      <c r="TD11" s="20">
        <f t="shared" si="140"/>
        <v>1.557565926639966E-2</v>
      </c>
      <c r="TE11" s="20">
        <f t="shared" si="141"/>
        <v>7.7537012182301189E-3</v>
      </c>
    </row>
    <row r="12" spans="1:525" x14ac:dyDescent="0.2">
      <c r="A12" t="s">
        <v>123</v>
      </c>
      <c r="B12" t="s">
        <v>11</v>
      </c>
      <c r="C12" s="15"/>
      <c r="D12" s="15">
        <f>'Constituents data'!D12/'Constituents data'!C12-1</f>
        <v>2.9112081513829047E-3</v>
      </c>
      <c r="E12" s="15">
        <f>'Constituents data'!E12/'Constituents data'!D12-1</f>
        <v>6.4223512336719857E-2</v>
      </c>
      <c r="F12" s="15">
        <f>'Constituents data'!F12/'Constituents data'!E12-1</f>
        <v>6.1370610296624717E-2</v>
      </c>
      <c r="G12" s="15">
        <f>'Constituents data'!G12/'Constituents data'!F12-1</f>
        <v>2.1843880501124291E-2</v>
      </c>
      <c r="H12" s="15">
        <f>'Constituents data'!H12/'Constituents data'!G12-1</f>
        <v>-9.1166299905690584E-3</v>
      </c>
      <c r="I12" s="15">
        <f>'Constituents data'!I12/'Constituents data'!H12-1</f>
        <v>-9.8350253807105714E-3</v>
      </c>
      <c r="J12" s="15">
        <f>'Constituents data'!J12/'Constituents data'!I12-1</f>
        <v>9.9327138737583809E-3</v>
      </c>
      <c r="K12" s="15">
        <f>'Constituents data'!K12/'Constituents data'!J12-1</f>
        <v>2.9505076142132047E-2</v>
      </c>
      <c r="L12" s="15">
        <f>'Constituents data'!L12/'Constituents data'!K12-1</f>
        <v>2.064714946070878E-2</v>
      </c>
      <c r="M12" s="15">
        <f>'Constituents data'!M12/'Constituents data'!L12-1</f>
        <v>3.7137681159420399E-2</v>
      </c>
      <c r="N12" s="15">
        <f>'Constituents data'!N12/'Constituents data'!M12-1</f>
        <v>2.0378457059679889E-3</v>
      </c>
      <c r="O12" s="15">
        <f>'Constituents data'!O12/'Constituents data'!N12-1</f>
        <v>2.9052876234758607E-4</v>
      </c>
      <c r="P12" s="15">
        <f>'Constituents data'!P12/'Constituents data'!O12-1</f>
        <v>3.1948881789136685E-3</v>
      </c>
      <c r="Q12" s="15">
        <f>'Constituents data'!Q12/'Constituents data'!P12-1</f>
        <v>3.6189924724956635E-2</v>
      </c>
      <c r="R12" s="15">
        <f>'Constituents data'!R12/'Constituents data'!Q12-1</f>
        <v>-1.4808605755797566E-2</v>
      </c>
      <c r="S12" s="15">
        <f>'Constituents data'!S12/'Constituents data'!R12-1</f>
        <v>-3.1196823596143508E-3</v>
      </c>
      <c r="T12" s="15">
        <f>'Constituents data'!T12/'Constituents data'!S12-1</f>
        <v>-3.0156472261735456E-2</v>
      </c>
      <c r="U12" s="15">
        <f>'Constituents data'!U12/'Constituents data'!T12-1</f>
        <v>1.7600469345849135E-2</v>
      </c>
      <c r="V12" s="15">
        <f>'Constituents data'!V12/'Constituents data'!U12-1</f>
        <v>-2.9115018737388199E-2</v>
      </c>
      <c r="W12" s="15">
        <f>'Constituents data'!W12/'Constituents data'!V12-1</f>
        <v>3.8004750593824355E-2</v>
      </c>
      <c r="X12" s="15">
        <f>'Constituents data'!X12/'Constituents data'!W12-1</f>
        <v>-1.630434782608714E-2</v>
      </c>
      <c r="Y12" s="15">
        <f>'Constituents data'!Y12/'Constituents data'!X12-1</f>
        <v>-3.0822913637685301E-2</v>
      </c>
      <c r="Z12" s="15">
        <f>'Constituents data'!Z12/'Constituents data'!Y12-1</f>
        <v>-6.0006000600060228E-3</v>
      </c>
      <c r="AA12" s="15">
        <f>'Constituents data'!AA12/'Constituents data'!Z12-1</f>
        <v>-2.3241774826441297E-2</v>
      </c>
      <c r="AB12" s="15">
        <f>'Constituents data'!AB12/'Constituents data'!AA12-1</f>
        <v>4.2336217552533917E-2</v>
      </c>
      <c r="AC12" s="15">
        <f>'Constituents data'!AC12/'Constituents data'!AB12-1</f>
        <v>-6.1073228579899275E-2</v>
      </c>
      <c r="AD12" s="15">
        <f>'Constituents data'!AD12/'Constituents data'!AC12-1</f>
        <v>3.9785285759393885E-2</v>
      </c>
      <c r="AE12" s="15">
        <f>'Constituents data'!AE12/'Constituents data'!AD12-1</f>
        <v>3.461888855147266E-2</v>
      </c>
      <c r="AF12" s="15">
        <f>'Constituents data'!AF12/'Constituents data'!AE12-1</f>
        <v>-5.5767537422951596E-3</v>
      </c>
      <c r="AG12" s="15">
        <f>'Constituents data'!AG12/'Constituents data'!AF12-1</f>
        <v>5.6080283353010518E-3</v>
      </c>
      <c r="AH12" s="15">
        <f>'Constituents data'!AH12/'Constituents data'!AG12-1</f>
        <v>3.8743762841209284E-2</v>
      </c>
      <c r="AI12" s="15">
        <f>'Constituents data'!AI12/'Constituents data'!AH12-1</f>
        <v>-6.0469059056230567E-2</v>
      </c>
      <c r="AJ12" s="15">
        <f>'Constituents data'!AJ12/'Constituents data'!AI12-1</f>
        <v>-7.2481203007518813E-2</v>
      </c>
      <c r="AK12" s="15">
        <f>'Constituents data'!AK12/'Constituents data'!AJ12-1</f>
        <v>-9.0791180285342277E-3</v>
      </c>
      <c r="AL12" s="15">
        <f>'Constituents data'!AL12/'Constituents data'!AK12-1</f>
        <v>-4.61387434554974E-2</v>
      </c>
      <c r="AM12" s="15">
        <f>'Constituents data'!AM12/'Constituents data'!AL12-1</f>
        <v>-3.0874785591765708E-3</v>
      </c>
      <c r="AN12" s="15">
        <f>'Constituents data'!AN12/'Constituents data'!AM12-1</f>
        <v>9.9793530626288707E-3</v>
      </c>
      <c r="AO12" s="15">
        <f>'Constituents data'!AO12/'Constituents data'!AN12-1</f>
        <v>3.5093696763202731E-2</v>
      </c>
      <c r="AP12" s="15">
        <f>'Constituents data'!AP12/'Constituents data'!AO12-1</f>
        <v>2.4028966425279741E-2</v>
      </c>
      <c r="AQ12" s="15">
        <f>'Constituents data'!AQ12/'Constituents data'!AP12-1</f>
        <v>5.4323368691738816E-2</v>
      </c>
      <c r="AR12" s="15">
        <f>'Constituents data'!AR12/'Constituents data'!AQ12-1</f>
        <v>1.2500000000000178E-2</v>
      </c>
      <c r="AS12" s="15">
        <f>'Constituents data'!AS12/'Constituents data'!AR12-1</f>
        <v>4.5468232460102342E-2</v>
      </c>
      <c r="AT12" s="15">
        <f>'Constituents data'!AT12/'Constituents data'!AS12-1</f>
        <v>-4.3490783410138123E-2</v>
      </c>
      <c r="AU12" s="15">
        <f>'Constituents data'!AU12/'Constituents data'!AT12-1</f>
        <v>5.7211683227942345E-3</v>
      </c>
      <c r="AV12" s="15">
        <f>'Constituents data'!AV12/'Constituents data'!AU12-1</f>
        <v>-6.5868263473053412E-3</v>
      </c>
      <c r="AW12" s="15">
        <f>'Constituents data'!AW12/'Constituents data'!AV12-1</f>
        <v>1.7179023508137492E-2</v>
      </c>
      <c r="AX12" s="15">
        <f>'Constituents data'!AX12/'Constituents data'!AW12-1</f>
        <v>0</v>
      </c>
      <c r="AY12" s="15">
        <f>'Constituents data'!AY12/'Constituents data'!AX12-1</f>
        <v>-5.6296296296296289E-2</v>
      </c>
      <c r="AZ12" s="15">
        <f>'Constituents data'!AZ12/'Constituents data'!AY12-1</f>
        <v>-3.0141287284144447E-2</v>
      </c>
      <c r="BA12" s="15">
        <f>'Constituents data'!BA12/'Constituents data'!AZ12-1</f>
        <v>2.1366137908708449E-2</v>
      </c>
      <c r="BB12" s="15">
        <f>'Constituents data'!BB12/'Constituents data'!BA12-1</f>
        <v>-6.6561014263075702E-3</v>
      </c>
      <c r="BC12" s="15">
        <f>'Constituents data'!BC12/'Constituents data'!BB12-1</f>
        <v>-8.9342693044032195E-3</v>
      </c>
      <c r="BD12" s="15">
        <f>'Constituents data'!BD12/'Constituents data'!BC12-1</f>
        <v>-3.6703155183515856E-2</v>
      </c>
      <c r="BE12" s="15">
        <f>'Constituents data'!BE12/'Constituents data'!BD12-1</f>
        <v>-2.5401069518716457E-2</v>
      </c>
      <c r="BF12" s="15">
        <f>'Constituents data'!BF12/'Constituents data'!BE12-1</f>
        <v>3.2235939643346923E-2</v>
      </c>
      <c r="BG12" s="15">
        <f>'Constituents data'!BG12/'Constituents data'!BF12-1</f>
        <v>4.6843853820598191E-2</v>
      </c>
      <c r="BH12" s="15">
        <f>'Constituents data'!BH12/'Constituents data'!BG12-1</f>
        <v>-2.7610282450015955E-2</v>
      </c>
      <c r="BI12" s="15">
        <f>'Constituents data'!BI12/'Constituents data'!BH12-1</f>
        <v>-1.9908616187989447E-2</v>
      </c>
      <c r="BJ12" s="15">
        <f>'Constituents data'!BJ12/'Constituents data'!BI12-1</f>
        <v>2.9970029970030065E-2</v>
      </c>
      <c r="BK12" s="15">
        <f>'Constituents data'!BK12/'Constituents data'!BJ12-1</f>
        <v>1.2932428063368917E-2</v>
      </c>
      <c r="BL12" s="15">
        <f>'Constituents data'!BL12/'Constituents data'!BK12-1</f>
        <v>-6.0644749441430834E-3</v>
      </c>
      <c r="BM12" s="15">
        <f>'Constituents data'!BM12/'Constituents data'!BL12-1</f>
        <v>3.5324341682723137E-3</v>
      </c>
      <c r="BN12" s="15">
        <f>'Constituents data'!BN12/'Constituents data'!BM12-1</f>
        <v>1.7920000000000158E-2</v>
      </c>
      <c r="BO12" s="15">
        <f>'Constituents data'!BO12/'Constituents data'!BN12-1</f>
        <v>-1.4775227915749922E-2</v>
      </c>
      <c r="BP12" s="15">
        <f>'Constituents data'!BP12/'Constituents data'!BO12-1</f>
        <v>-1.2763241863433361E-2</v>
      </c>
      <c r="BQ12" s="15">
        <f>'Constituents data'!BQ12/'Constituents data'!BP12-1</f>
        <v>0</v>
      </c>
      <c r="BR12" s="15">
        <f>'Constituents data'!BR12/'Constituents data'!BQ12-1</f>
        <v>2.5533290239172723E-2</v>
      </c>
      <c r="BS12" s="15">
        <f>'Constituents data'!BS12/'Constituents data'!BR12-1</f>
        <v>3.0255278915852335E-2</v>
      </c>
      <c r="BT12" s="15">
        <f>'Constituents data'!BT12/'Constituents data'!BS12-1</f>
        <v>-3.0590394616090588E-2</v>
      </c>
      <c r="BU12" s="15">
        <f>'Constituents data'!BU12/'Constituents data'!BT12-1</f>
        <v>-4.4177974124328667E-3</v>
      </c>
      <c r="BV12" s="15">
        <f>'Constituents data'!BV12/'Constituents data'!BU12-1</f>
        <v>1.1410459587955613E-2</v>
      </c>
      <c r="BW12" s="15">
        <f>'Constituents data'!BW12/'Constituents data'!BV12-1</f>
        <v>6.8943904732059469E-3</v>
      </c>
      <c r="BX12" s="15">
        <f>'Constituents data'!BX12/'Constituents data'!BW12-1</f>
        <v>3.8904450669156487E-2</v>
      </c>
      <c r="BY12" s="15">
        <f>'Constituents data'!BY12/'Constituents data'!BX12-1</f>
        <v>7.1899340922707555E-3</v>
      </c>
      <c r="BZ12" s="15">
        <f>'Constituents data'!BZ12/'Constituents data'!BY12-1</f>
        <v>-2.7959547888161795E-2</v>
      </c>
      <c r="CA12" s="15">
        <f>'Constituents data'!CA12/'Constituents data'!BZ12-1</f>
        <v>-1.2545899632803059E-2</v>
      </c>
      <c r="CB12" s="15">
        <f>'Constituents data'!CB12/'Constituents data'!CA12-1</f>
        <v>1.8283235202974923E-2</v>
      </c>
      <c r="CC12" s="15">
        <f>'Constituents data'!CC12/'Constituents data'!CB12-1</f>
        <v>4.9604382227632193E-2</v>
      </c>
      <c r="CD12" s="15">
        <f>'Constituents data'!CD12/'Constituents data'!CC12-1</f>
        <v>2.029573789504413E-3</v>
      </c>
      <c r="CE12" s="15">
        <f>'Constituents data'!CE12/'Constituents data'!CD12-1</f>
        <v>9.2592592592593004E-3</v>
      </c>
      <c r="CF12" s="15">
        <f>'Constituents data'!CF12/'Constituents data'!CE12-1</f>
        <v>8.6009174311940662E-4</v>
      </c>
      <c r="CG12" s="15">
        <f>'Constituents data'!CG12/'Constituents data'!CF12-1</f>
        <v>-2.4634775136064269E-2</v>
      </c>
      <c r="CH12" s="15">
        <f>'Constituents data'!CH12/'Constituents data'!CG12-1</f>
        <v>9.9853157121878588E-3</v>
      </c>
      <c r="CI12" s="15">
        <f>'Constituents data'!CI12/'Constituents data'!CH12-1</f>
        <v>2.209944751381232E-2</v>
      </c>
      <c r="CJ12" s="15">
        <f>'Constituents data'!CJ12/'Constituents data'!CI12-1</f>
        <v>-2.3044096728307317E-2</v>
      </c>
      <c r="CK12" s="15">
        <f>'Constituents data'!CK12/'Constituents data'!CJ12-1</f>
        <v>-2.329644729178626E-3</v>
      </c>
      <c r="CL12" s="15">
        <f>'Constituents data'!CL12/'Constituents data'!CK12-1</f>
        <v>1.8972562755399824E-2</v>
      </c>
      <c r="CM12" s="15">
        <f>'Constituents data'!CM12/'Constituents data'!CL12-1</f>
        <v>-4.2394729303924406E-2</v>
      </c>
      <c r="CN12" s="15">
        <f>'Constituents data'!CN12/'Constituents data'!CM12-1</f>
        <v>-1.5255758300927402E-2</v>
      </c>
      <c r="CO12" s="15">
        <f>'Constituents data'!CO12/'Constituents data'!CN12-1</f>
        <v>2.6731470230862753E-2</v>
      </c>
      <c r="CP12" s="15">
        <f>'Constituents data'!CP12/'Constituents data'!CO12-1</f>
        <v>-5.3254437869822979E-3</v>
      </c>
      <c r="CQ12" s="15">
        <f>'Constituents data'!CQ12/'Constituents data'!CP12-1</f>
        <v>-2.8851873884592427E-2</v>
      </c>
      <c r="CR12" s="15">
        <f>'Constituents data'!CR12/'Constituents data'!CQ12-1</f>
        <v>2.8483920367534443E-2</v>
      </c>
      <c r="CS12" s="15">
        <f>'Constituents data'!CS12/'Constituents data'!CR12-1</f>
        <v>-4.1691483025610987E-3</v>
      </c>
      <c r="CT12" s="15">
        <f>'Constituents data'!CT12/'Constituents data'!CS12-1</f>
        <v>-7.1770334928229484E-3</v>
      </c>
      <c r="CU12" s="15">
        <f>'Constituents data'!CU12/'Constituents data'!CT12-1</f>
        <v>-5.4216867469879526E-3</v>
      </c>
      <c r="CV12" s="15">
        <f>'Constituents data'!CV12/'Constituents data'!CU12-1</f>
        <v>-4.8152634766807978E-2</v>
      </c>
      <c r="CW12" s="15">
        <f>'Constituents data'!CW12/'Constituents data'!CV12-1</f>
        <v>1.4317531021317276E-2</v>
      </c>
      <c r="CX12" s="15">
        <f>'Constituents data'!CX12/'Constituents data'!CW12-1</f>
        <v>1.5370138017565704E-2</v>
      </c>
      <c r="CY12" s="15">
        <f>'Constituents data'!CY12/'Constituents data'!CX12-1</f>
        <v>-1.853568118628357E-2</v>
      </c>
      <c r="CZ12" s="15">
        <f>'Constituents data'!CZ12/'Constituents data'!CY12-1</f>
        <v>5.2565313188542628E-2</v>
      </c>
      <c r="DA12" s="15">
        <f>'Constituents data'!DA12/'Constituents data'!CZ12-1</f>
        <v>1.1363636363636465E-2</v>
      </c>
      <c r="DB12" s="15">
        <f>'Constituents data'!DB12/'Constituents data'!DA12-1</f>
        <v>2.0402128917800244E-2</v>
      </c>
      <c r="DC12" s="15">
        <f>'Constituents data'!DC12/'Constituents data'!DB12-1</f>
        <v>4.9261083743841194E-3</v>
      </c>
      <c r="DD12" s="15">
        <f>'Constituents data'!DD12/'Constituents data'!DC12-1</f>
        <v>-1.8166089965397925E-2</v>
      </c>
      <c r="DE12" s="15">
        <f>'Constituents data'!DE12/'Constituents data'!DD12-1</f>
        <v>7.0484581497796128E-3</v>
      </c>
      <c r="DF12" s="15">
        <f>'Constituents data'!DF12/'Constituents data'!DE12-1</f>
        <v>-8.1656459609213972E-3</v>
      </c>
      <c r="DG12" s="15">
        <f>'Constituents data'!DG12/'Constituents data'!DF12-1</f>
        <v>7.3507791825933033E-3</v>
      </c>
      <c r="DH12" s="15">
        <f>'Constituents data'!DH12/'Constituents data'!DG12-1</f>
        <v>-1.4594279042615677E-3</v>
      </c>
      <c r="DI12" s="15">
        <f>'Constituents data'!DI12/'Constituents data'!DH12-1</f>
        <v>-5.5539315989477922E-3</v>
      </c>
      <c r="DJ12" s="15">
        <f>'Constituents data'!DJ12/'Constituents data'!DI12-1</f>
        <v>3.5273368606701938E-2</v>
      </c>
      <c r="DK12" s="15">
        <f>'Constituents data'!DK12/'Constituents data'!DJ12-1</f>
        <v>-3.1232254400908044E-3</v>
      </c>
      <c r="DL12" s="15">
        <f>'Constituents data'!DL12/'Constituents data'!DK12-1</f>
        <v>5.1267445172313852E-3</v>
      </c>
      <c r="DM12" s="15">
        <f>'Constituents data'!DM12/'Constituents data'!DL12-1</f>
        <v>5.1005950694247293E-3</v>
      </c>
      <c r="DN12" s="15">
        <f>'Constituents data'!DN12/'Constituents data'!DM12-1</f>
        <v>5.6385678037784714E-4</v>
      </c>
      <c r="DO12" s="15">
        <f>'Constituents data'!DO12/'Constituents data'!DN12-1</f>
        <v>2.2541561003099897E-3</v>
      </c>
      <c r="DP12" s="15">
        <f>'Constituents data'!DP12/'Constituents data'!DO12-1</f>
        <v>1.293224627495082E-2</v>
      </c>
      <c r="DQ12" s="15">
        <f>'Constituents data'!DQ12/'Constituents data'!DP12-1</f>
        <v>3.0530113794060565E-3</v>
      </c>
      <c r="DR12" s="15">
        <f>'Constituents data'!DR12/'Constituents data'!DQ12-1</f>
        <v>1.9369120088545966E-3</v>
      </c>
      <c r="DS12" s="15">
        <f>'Constituents data'!DS12/'Constituents data'!DR12-1</f>
        <v>-1.3808340237503325E-3</v>
      </c>
      <c r="DT12" s="15">
        <f>'Constituents data'!DT12/'Constituents data'!DS12-1</f>
        <v>1.1338495575221152E-2</v>
      </c>
      <c r="DU12" s="15">
        <f>'Constituents data'!DU12/'Constituents data'!DT12-1</f>
        <v>3.1173092698933536E-2</v>
      </c>
      <c r="DV12" s="15">
        <f>'Constituents data'!DV12/'Constituents data'!DU12-1</f>
        <v>7.9554494828957267E-3</v>
      </c>
      <c r="DW12" s="15">
        <f>'Constituents data'!DW12/'Constituents data'!DV12-1</f>
        <v>-1.5522230991844355E-2</v>
      </c>
      <c r="DX12" s="15">
        <f>'Constituents data'!DX12/'Constituents data'!DW12-1</f>
        <v>1.0689470871191986E-2</v>
      </c>
      <c r="DY12" s="15">
        <f>'Constituents data'!DY12/'Constituents data'!DX12-1</f>
        <v>2.0095187731359099E-2</v>
      </c>
      <c r="DZ12" s="15">
        <f>'Constituents data'!DZ12/'Constituents data'!DY12-1</f>
        <v>-1.4774494556765161E-2</v>
      </c>
      <c r="EA12" s="15">
        <f>'Constituents data'!EA12/'Constituents data'!DZ12-1</f>
        <v>4.9986845566956095E-3</v>
      </c>
      <c r="EB12" s="15">
        <f>'Constituents data'!EB12/'Constituents data'!EA12-1</f>
        <v>-1.5183246073298462E-2</v>
      </c>
      <c r="EC12" s="15">
        <f>'Constituents data'!EC12/'Constituents data'!EB12-1</f>
        <v>-3.0303030303030276E-2</v>
      </c>
      <c r="ED12" s="15">
        <f>'Constituents data'!ED12/'Constituents data'!EC12-1</f>
        <v>-1.6721491228070207E-2</v>
      </c>
      <c r="EE12" s="15">
        <f>'Constituents data'!EE12/'Constituents data'!ED12-1</f>
        <v>2.6763311959855152E-2</v>
      </c>
      <c r="EF12" s="15">
        <f>'Constituents data'!EF12/'Constituents data'!EE12-1</f>
        <v>-1.7648655986967188E-2</v>
      </c>
      <c r="EG12" s="15">
        <f>'Constituents data'!EG12/'Constituents data'!EF12-1</f>
        <v>-2.6810392482034207E-2</v>
      </c>
      <c r="EH12" s="15">
        <f>'Constituents data'!EH12/'Constituents data'!EG12-1</f>
        <v>2.8401022436808088E-3</v>
      </c>
      <c r="EI12" s="15">
        <f>'Constituents data'!EI12/'Constituents data'!EH12-1</f>
        <v>-1.6709147550269088E-2</v>
      </c>
      <c r="EJ12" s="15">
        <f>'Constituents data'!EJ12/'Constituents data'!EI12-1</f>
        <v>1.0368663594470195E-2</v>
      </c>
      <c r="EK12" s="15">
        <f>'Constituents data'!EK12/'Constituents data'!EJ12-1</f>
        <v>1.5108323831242831E-2</v>
      </c>
      <c r="EL12" s="15">
        <f>'Constituents data'!EL12/'Constituents data'!EK12-1</f>
        <v>-5.6163998876734844E-4</v>
      </c>
      <c r="EM12" s="15">
        <f>'Constituents data'!EM12/'Constituents data'!EL12-1</f>
        <v>3.6527114357967072E-3</v>
      </c>
      <c r="EN12" s="15">
        <f>'Constituents data'!EN12/'Constituents data'!EM12-1</f>
        <v>1.6797312430012479E-3</v>
      </c>
      <c r="EO12" s="15">
        <f>'Constituents data'!EO12/'Constituents data'!EN12-1</f>
        <v>1.1458915595304653E-2</v>
      </c>
      <c r="EP12" s="15">
        <f>'Constituents data'!EP12/'Constituents data'!EO12-1</f>
        <v>-5.8027079303674123E-3</v>
      </c>
      <c r="EQ12" s="15">
        <f>'Constituents data'!EQ12/'Constituents data'!EP12-1</f>
        <v>4.7248471372984824E-3</v>
      </c>
      <c r="ER12" s="15">
        <f>'Constituents data'!ER12/'Constituents data'!EQ12-1</f>
        <v>4.2876901798063694E-2</v>
      </c>
      <c r="ES12" s="15">
        <f>'Constituents data'!ES12/'Constituents data'!ER12-1</f>
        <v>-1.56498673740052E-2</v>
      </c>
      <c r="ET12" s="15">
        <f>'Constituents data'!ET12/'Constituents data'!ES12-1</f>
        <v>2.5060630557800945E-2</v>
      </c>
      <c r="EU12" s="15">
        <f>'Constituents data'!EU12/'Constituents data'!ET12-1</f>
        <v>1.2618296529968376E-2</v>
      </c>
      <c r="EV12" s="15">
        <f>'Constituents data'!EV12/'Constituents data'!EU12-1</f>
        <v>-3.3229491173416448E-2</v>
      </c>
      <c r="EW12" s="15">
        <f>'Constituents data'!EW12/'Constituents data'!EV12-1</f>
        <v>-4.2964554242749253E-3</v>
      </c>
      <c r="EX12" s="15">
        <f>'Constituents data'!EX12/'Constituents data'!EW12-1</f>
        <v>9.7087378640776656E-3</v>
      </c>
      <c r="EY12" s="15">
        <f>'Constituents data'!EY12/'Constituents data'!EX12-1</f>
        <v>-1.388888888888884E-2</v>
      </c>
      <c r="EZ12" s="15">
        <f>'Constituents data'!EZ12/'Constituents data'!EY12-1</f>
        <v>2.0585048754062862E-2</v>
      </c>
      <c r="FA12" s="15">
        <f>'Constituents data'!FA12/'Constituents data'!EZ12-1</f>
        <v>-6.1040339702760349E-3</v>
      </c>
      <c r="FB12" s="15">
        <f>'Constituents data'!FB12/'Constituents data'!FA12-1</f>
        <v>-2.4032042723630687E-3</v>
      </c>
      <c r="FC12" s="15">
        <f>'Constituents data'!FC12/'Constituents data'!FB12-1</f>
        <v>-9.9036402569594451E-3</v>
      </c>
      <c r="FD12" s="15">
        <f>'Constituents data'!FD12/'Constituents data'!FC12-1</f>
        <v>1.0543390105433925E-2</v>
      </c>
      <c r="FE12" s="15">
        <f>'Constituents data'!FE12/'Constituents data'!FD12-1</f>
        <v>-1.5248796147672494E-2</v>
      </c>
      <c r="FF12" s="15">
        <f>'Constituents data'!FF12/'Constituents data'!FE12-1</f>
        <v>9.5082857919044361E-3</v>
      </c>
      <c r="FG12" s="15">
        <f>'Constituents data'!FG12/'Constituents data'!FF12-1</f>
        <v>-1.7222820236813874E-2</v>
      </c>
      <c r="FH12" s="15">
        <f>'Constituents data'!FH12/'Constituents data'!FG12-1</f>
        <v>-1.0679079956188331E-2</v>
      </c>
      <c r="FI12" s="15">
        <f>'Constituents data'!FI12/'Constituents data'!FH12-1</f>
        <v>-4.5945197896484991E-2</v>
      </c>
      <c r="FJ12" s="15">
        <f>'Constituents data'!FJ12/'Constituents data'!FI12-1</f>
        <v>2.5819553234696979E-2</v>
      </c>
      <c r="FK12" s="15">
        <f>'Constituents data'!FK12/'Constituents data'!FJ12-1</f>
        <v>1.0746606334841591E-2</v>
      </c>
      <c r="FL12" s="15">
        <f>'Constituents data'!FL12/'Constituents data'!FK12-1</f>
        <v>-4.2529378847229959E-2</v>
      </c>
      <c r="FM12" s="15">
        <f>'Constituents data'!FM12/'Constituents data'!FL12-1</f>
        <v>6.1659848042080689E-2</v>
      </c>
      <c r="FN12" s="15">
        <f>'Constituents data'!FN12/'Constituents data'!FM12-1</f>
        <v>-8.8081475364711892E-3</v>
      </c>
      <c r="FO12" s="15">
        <f>'Constituents data'!FO12/'Constituents data'!FN12-1</f>
        <v>-2.2771452374340639E-2</v>
      </c>
      <c r="FP12" s="15">
        <f>'Constituents data'!FP12/'Constituents data'!FO12-1</f>
        <v>4.2057402671213495E-2</v>
      </c>
      <c r="FQ12" s="15">
        <f>'Constituents data'!FQ12/'Constituents data'!FP12-1</f>
        <v>3.7632942459776331E-2</v>
      </c>
      <c r="FR12" s="15">
        <f>'Constituents data'!FR12/'Constituents data'!FQ12-1</f>
        <v>4.7306176084100926E-3</v>
      </c>
      <c r="FS12" s="15">
        <f>'Constituents data'!FS12/'Constituents data'!FR12-1</f>
        <v>1.3078733978550972E-3</v>
      </c>
      <c r="FT12" s="16">
        <f>'Constituents data'!FT12/'Constituents data'!FS12-1</f>
        <v>2.8735632183908066E-2</v>
      </c>
      <c r="FU12" s="17">
        <f t="shared" si="3"/>
        <v>2.3957617193828139E-3</v>
      </c>
      <c r="FV12">
        <v>3.2374838354515365E-2</v>
      </c>
      <c r="FW12">
        <v>3.3269249036597698E-2</v>
      </c>
      <c r="FX12">
        <v>3.35456567641041E-2</v>
      </c>
      <c r="FY12">
        <v>3.3657728898648334E-2</v>
      </c>
      <c r="FZ12">
        <v>3.4621204894267489E-2</v>
      </c>
      <c r="GA12">
        <v>3.3908005277281321E-2</v>
      </c>
      <c r="GB12">
        <v>3.3111205717779098E-2</v>
      </c>
      <c r="GC12">
        <v>3.3002335158774716E-2</v>
      </c>
      <c r="GD12">
        <v>3.2925071255762134E-2</v>
      </c>
      <c r="GE12">
        <v>3.3394202644092992E-2</v>
      </c>
      <c r="GF12">
        <v>3.4221071328225883E-2</v>
      </c>
      <c r="GG12">
        <v>3.3725877350814566E-2</v>
      </c>
      <c r="GH12">
        <v>3.4176862808989204E-2</v>
      </c>
      <c r="GI12">
        <v>3.3909325978252469E-2</v>
      </c>
      <c r="GJ12">
        <v>3.4174522353575591E-2</v>
      </c>
      <c r="GK12">
        <v>3.4936381463975485E-2</v>
      </c>
      <c r="GL12">
        <v>3.4463289128730416E-2</v>
      </c>
      <c r="GM12">
        <v>3.4426906169456171E-2</v>
      </c>
      <c r="GN12">
        <v>3.4664842679515952E-2</v>
      </c>
      <c r="GO12">
        <v>3.4391843732244201E-2</v>
      </c>
      <c r="GP12">
        <v>3.4619498445350803E-2</v>
      </c>
      <c r="GQ12">
        <v>3.4925051641061577E-2</v>
      </c>
      <c r="GR12">
        <v>3.4441931197447824E-2</v>
      </c>
      <c r="GS12">
        <v>3.4276651618612625E-2</v>
      </c>
      <c r="GT12">
        <v>3.3871921499639919E-2</v>
      </c>
      <c r="GU12">
        <v>3.3740297768794003E-2</v>
      </c>
      <c r="GV12">
        <v>3.3295445758478905E-2</v>
      </c>
      <c r="GW12">
        <v>3.3739747670021594E-2</v>
      </c>
      <c r="GX12">
        <v>3.3546932466003772E-2</v>
      </c>
      <c r="GY12">
        <v>3.4004605054088664E-2</v>
      </c>
      <c r="GZ12">
        <v>3.4171552611716949E-2</v>
      </c>
      <c r="HA12">
        <v>3.5086214991353698E-2</v>
      </c>
      <c r="HB12">
        <v>3.4340940547980932E-2</v>
      </c>
      <c r="HC12">
        <v>3.4246871352988727E-2</v>
      </c>
      <c r="HD12">
        <v>3.3465438371933991E-2</v>
      </c>
      <c r="HE12">
        <v>3.2928289309645892E-2</v>
      </c>
      <c r="HF12">
        <v>3.2708815311637954E-2</v>
      </c>
      <c r="HG12">
        <v>3.3174197999419057E-2</v>
      </c>
      <c r="HH12">
        <v>3.4813292409010536E-2</v>
      </c>
      <c r="HI12">
        <v>3.5945077785632558E-2</v>
      </c>
      <c r="HJ12">
        <v>3.6024799863227562E-2</v>
      </c>
      <c r="HK12">
        <v>3.6406881751766401E-2</v>
      </c>
      <c r="HL12">
        <v>3.6164786147847384E-2</v>
      </c>
      <c r="HM12">
        <v>3.4631662203366463E-2</v>
      </c>
      <c r="HN12">
        <v>3.4366827514366864E-2</v>
      </c>
      <c r="HO12">
        <v>3.5056598717083047E-2</v>
      </c>
      <c r="HP12">
        <v>3.46534292021232E-2</v>
      </c>
      <c r="HQ12">
        <v>3.4269470414033186E-2</v>
      </c>
      <c r="HR12">
        <v>3.3828662095845549E-2</v>
      </c>
      <c r="HS12">
        <v>3.4158078030454092E-2</v>
      </c>
      <c r="HT12">
        <v>3.4254886277257798E-2</v>
      </c>
      <c r="HU12">
        <v>3.3820627168684926E-2</v>
      </c>
      <c r="HV12">
        <v>3.3680948439944083E-2</v>
      </c>
      <c r="HW12">
        <v>3.4761398326181102E-2</v>
      </c>
      <c r="HX12">
        <v>3.4767972439144139E-2</v>
      </c>
      <c r="HY12">
        <v>3.4899180376441026E-2</v>
      </c>
      <c r="HZ12">
        <v>3.6093771413240959E-2</v>
      </c>
      <c r="IA12">
        <v>3.7090898782515737E-2</v>
      </c>
      <c r="IB12">
        <v>3.7941963859342322E-2</v>
      </c>
      <c r="IC12">
        <v>3.7437056789623724E-2</v>
      </c>
      <c r="ID12">
        <v>3.7348782253583436E-2</v>
      </c>
      <c r="IE12">
        <v>3.5875643756731058E-2</v>
      </c>
      <c r="IF12">
        <v>3.5656485780201613E-2</v>
      </c>
      <c r="IG12">
        <v>3.6379070514436784E-2</v>
      </c>
      <c r="IH12">
        <v>3.6600538951418106E-2</v>
      </c>
      <c r="II12">
        <v>3.642774058337727E-2</v>
      </c>
      <c r="IJ12">
        <v>3.6943386661590291E-2</v>
      </c>
      <c r="IK12">
        <v>3.6256468677009379E-2</v>
      </c>
      <c r="IL12">
        <v>3.6413621438810488E-2</v>
      </c>
      <c r="IM12">
        <v>3.65557196181353E-2</v>
      </c>
      <c r="IN12">
        <v>3.7391098926800842E-2</v>
      </c>
      <c r="IO12">
        <v>3.7458646651813171E-2</v>
      </c>
      <c r="IP12">
        <v>3.7690981732250259E-2</v>
      </c>
      <c r="IQ12">
        <v>3.767553463680072E-2</v>
      </c>
      <c r="IR12">
        <v>3.8833757814009509E-2</v>
      </c>
      <c r="IS12">
        <v>3.8815370492603876E-2</v>
      </c>
      <c r="IT12">
        <v>3.913390769288997E-2</v>
      </c>
      <c r="IU12">
        <v>4.0684818781515766E-2</v>
      </c>
      <c r="IV12">
        <v>4.0997735725686865E-2</v>
      </c>
      <c r="IW12">
        <v>4.1484600042137131E-2</v>
      </c>
      <c r="IX12">
        <v>4.0350842246972024E-2</v>
      </c>
      <c r="IY12">
        <v>4.0180253219803209E-2</v>
      </c>
      <c r="IZ12">
        <v>3.8741858737151198E-2</v>
      </c>
      <c r="JA12">
        <v>3.9279708663717279E-2</v>
      </c>
      <c r="JB12">
        <v>3.9260728223448366E-2</v>
      </c>
      <c r="JC12">
        <v>3.9247514317014391E-2</v>
      </c>
      <c r="JD12">
        <v>3.8698135724824681E-2</v>
      </c>
      <c r="JE12">
        <v>3.864846721678581E-2</v>
      </c>
      <c r="JF12">
        <v>3.7412630182989542E-2</v>
      </c>
      <c r="JG12">
        <v>3.8123414712243446E-2</v>
      </c>
      <c r="JH12">
        <v>3.7860807329179166E-2</v>
      </c>
      <c r="JI12">
        <v>3.8001861472578134E-2</v>
      </c>
      <c r="JJ12">
        <v>3.7044134115073915E-2</v>
      </c>
      <c r="JK12">
        <v>3.6944842733157159E-2</v>
      </c>
      <c r="JL12">
        <v>3.6208638147738351E-2</v>
      </c>
      <c r="JM12">
        <v>3.6109834978300885E-2</v>
      </c>
      <c r="JN12">
        <v>3.744741794337722E-2</v>
      </c>
      <c r="JO12">
        <v>3.4957798233193157E-2</v>
      </c>
      <c r="JP12">
        <v>3.5560858168156656E-2</v>
      </c>
      <c r="JQ12">
        <v>3.5677483976178363E-2</v>
      </c>
      <c r="JR12">
        <v>3.5457523948242635E-2</v>
      </c>
      <c r="JS12">
        <v>3.528867671825766E-2</v>
      </c>
      <c r="JT12">
        <v>3.5019193761448443E-2</v>
      </c>
      <c r="JU12">
        <v>3.5647238084820294E-2</v>
      </c>
      <c r="JV12">
        <v>3.5610927656054892E-2</v>
      </c>
      <c r="JW12">
        <v>3.4717539336822797E-2</v>
      </c>
      <c r="JX12">
        <v>3.4935430383739308E-2</v>
      </c>
      <c r="JY12">
        <v>3.4904139475214029E-2</v>
      </c>
      <c r="JZ12">
        <v>3.5170344630346566E-2</v>
      </c>
      <c r="KA12">
        <v>3.5413047691606345E-2</v>
      </c>
      <c r="KB12">
        <v>3.5194635776811214E-2</v>
      </c>
      <c r="KC12">
        <v>3.6014197389518381E-2</v>
      </c>
      <c r="KD12">
        <v>3.5921605297062238E-2</v>
      </c>
      <c r="KE12">
        <v>3.5144684538604087E-2</v>
      </c>
      <c r="KF12">
        <v>3.5235986380041703E-2</v>
      </c>
      <c r="KG12">
        <v>3.4861006203408422E-2</v>
      </c>
      <c r="KH12">
        <v>3.5026974836077626E-2</v>
      </c>
      <c r="KI12">
        <v>3.4914181577698974E-2</v>
      </c>
      <c r="KJ12">
        <v>3.4903805755362734E-2</v>
      </c>
      <c r="KK12">
        <v>3.5390842978910979E-2</v>
      </c>
      <c r="KL12">
        <v>3.5451625151103984E-2</v>
      </c>
      <c r="KM12">
        <v>3.4689223081100146E-2</v>
      </c>
      <c r="KN12">
        <v>3.473134402704859E-2</v>
      </c>
      <c r="KO12">
        <v>3.5183064702517593E-2</v>
      </c>
      <c r="KP12">
        <v>3.5193174571542508E-2</v>
      </c>
      <c r="KQ12">
        <v>3.5627644632460737E-2</v>
      </c>
      <c r="KR12">
        <v>3.6217242838361932E-2</v>
      </c>
      <c r="KS12">
        <v>3.5812112011949206E-2</v>
      </c>
      <c r="KT12">
        <v>3.6211419776219333E-2</v>
      </c>
      <c r="KU12">
        <v>3.5689233305260394E-2</v>
      </c>
      <c r="KV12">
        <v>3.5689364767577204E-2</v>
      </c>
      <c r="KW12">
        <v>3.4935292429303794E-2</v>
      </c>
      <c r="KX12">
        <v>3.5209171109330903E-2</v>
      </c>
      <c r="KY12">
        <v>3.5288787206045488E-2</v>
      </c>
      <c r="KZ12">
        <v>3.4173678101743321E-2</v>
      </c>
      <c r="LA12">
        <v>3.3789550588759237E-2</v>
      </c>
      <c r="LB12">
        <v>3.4202912010734755E-2</v>
      </c>
      <c r="LC12">
        <v>3.4169395061537371E-2</v>
      </c>
      <c r="LD12">
        <v>3.476059261636158E-2</v>
      </c>
      <c r="LE12">
        <v>3.4696050771021135E-2</v>
      </c>
      <c r="LF12">
        <v>3.4779118719328511E-2</v>
      </c>
      <c r="LG12">
        <v>3.4188596198648467E-2</v>
      </c>
      <c r="LH12">
        <v>3.4406759435620861E-2</v>
      </c>
      <c r="LI12">
        <v>3.3693579640200762E-2</v>
      </c>
      <c r="LJ12">
        <v>3.3766258455340432E-2</v>
      </c>
      <c r="LK12">
        <v>3.5100106395085359E-2</v>
      </c>
      <c r="LL12">
        <v>3.4571214327744161E-2</v>
      </c>
      <c r="LM12">
        <v>3.499226148755058E-2</v>
      </c>
      <c r="LN12">
        <v>3.5065717218914785E-2</v>
      </c>
      <c r="LO12">
        <v>3.4859536470560885E-2</v>
      </c>
      <c r="LP12">
        <v>3.5162493291348913E-2</v>
      </c>
      <c r="LQ12">
        <v>3.5170224105124819E-2</v>
      </c>
      <c r="LR12">
        <v>3.5202204679715327E-2</v>
      </c>
      <c r="LS12">
        <v>3.5299774519575257E-2</v>
      </c>
      <c r="LT12">
        <v>3.541700499119773E-2</v>
      </c>
      <c r="LU12">
        <v>3.5411802641733478E-2</v>
      </c>
      <c r="LV12">
        <v>3.5551310295960606E-2</v>
      </c>
      <c r="LW12">
        <v>3.493627956854041E-2</v>
      </c>
      <c r="LX12">
        <v>3.4442220175500637E-2</v>
      </c>
      <c r="LY12">
        <v>3.4432198709354898E-2</v>
      </c>
      <c r="LZ12">
        <v>3.3864829618396576E-2</v>
      </c>
      <c r="MA12">
        <v>3.4669517769807034E-2</v>
      </c>
      <c r="MB12">
        <v>3.5042441614197166E-2</v>
      </c>
      <c r="MC12">
        <v>3.4897512093131425E-2</v>
      </c>
      <c r="MD12">
        <v>3.5152181746666331E-2</v>
      </c>
      <c r="ME12">
        <v>3.4764936776054467E-2</v>
      </c>
      <c r="MF12">
        <v>3.5827032206238243E-2</v>
      </c>
      <c r="MG12">
        <v>3.5300557938182126E-2</v>
      </c>
      <c r="MH12">
        <v>3.5905865891100494E-2</v>
      </c>
      <c r="MI12">
        <v>3.6671444561069265E-2</v>
      </c>
      <c r="MJ12">
        <v>3.7493869137282761E-2</v>
      </c>
      <c r="MK12">
        <v>3.731012851101162E-2</v>
      </c>
      <c r="ML12">
        <v>3.694653797977826E-2</v>
      </c>
      <c r="MM12" s="4">
        <v>3.7725389956912131E-2</v>
      </c>
      <c r="MN12" s="17">
        <v>3.5502574735629323E-2</v>
      </c>
      <c r="MO12" s="20">
        <f t="shared" si="4"/>
        <v>5.1544643200009078E-4</v>
      </c>
      <c r="MP12" s="20">
        <f t="shared" si="7"/>
        <v>6.1827750617337043E-2</v>
      </c>
      <c r="MQ12" s="20">
        <f t="shared" si="8"/>
        <v>5.8974848577241903E-2</v>
      </c>
      <c r="MR12" s="20">
        <f t="shared" si="9"/>
        <v>1.9448118781741477E-2</v>
      </c>
      <c r="MS12" s="20">
        <f t="shared" si="10"/>
        <v>-1.1512391709951872E-2</v>
      </c>
      <c r="MT12" s="20">
        <f t="shared" si="11"/>
        <v>-1.2230787100093385E-2</v>
      </c>
      <c r="MU12" s="20">
        <f t="shared" si="12"/>
        <v>7.5369521543755674E-3</v>
      </c>
      <c r="MV12" s="20">
        <f t="shared" si="13"/>
        <v>2.7109314422749234E-2</v>
      </c>
      <c r="MW12" s="20">
        <f t="shared" si="14"/>
        <v>1.8251387741325967E-2</v>
      </c>
      <c r="MX12" s="20">
        <f t="shared" si="15"/>
        <v>3.4741919440037586E-2</v>
      </c>
      <c r="MY12" s="20">
        <f t="shared" si="16"/>
        <v>-3.5791601341482503E-4</v>
      </c>
      <c r="MZ12" s="20">
        <f t="shared" si="17"/>
        <v>-2.1052329570352278E-3</v>
      </c>
      <c r="NA12" s="20">
        <f t="shared" si="18"/>
        <v>7.991264595308546E-4</v>
      </c>
      <c r="NB12" s="20">
        <f t="shared" si="19"/>
        <v>3.3794163005573821E-2</v>
      </c>
      <c r="NC12" s="20">
        <f t="shared" si="20"/>
        <v>-1.7204367475180379E-2</v>
      </c>
      <c r="ND12" s="20">
        <f t="shared" si="21"/>
        <v>-5.5154440789971643E-3</v>
      </c>
      <c r="NE12" s="20">
        <f t="shared" si="22"/>
        <v>-3.255223398111827E-2</v>
      </c>
      <c r="NF12" s="20">
        <f t="shared" si="23"/>
        <v>1.5204707626466321E-2</v>
      </c>
      <c r="NG12" s="20">
        <f t="shared" si="24"/>
        <v>-3.1510780456771012E-2</v>
      </c>
      <c r="NH12" s="20">
        <f t="shared" si="25"/>
        <v>3.5608988874441541E-2</v>
      </c>
      <c r="NI12" s="20">
        <f t="shared" si="26"/>
        <v>-1.8700109545469953E-2</v>
      </c>
      <c r="NJ12" s="20">
        <f t="shared" si="27"/>
        <v>-3.3218675357068114E-2</v>
      </c>
      <c r="NK12" s="20">
        <f t="shared" si="28"/>
        <v>-8.3963617793888362E-3</v>
      </c>
      <c r="NL12" s="20">
        <f t="shared" si="29"/>
        <v>-2.5637536545824111E-2</v>
      </c>
      <c r="NM12" s="20">
        <f t="shared" si="30"/>
        <v>3.9940455833151103E-2</v>
      </c>
      <c r="NN12" s="20">
        <f t="shared" si="31"/>
        <v>-6.3468990299282088E-2</v>
      </c>
      <c r="NO12" s="20">
        <f t="shared" si="32"/>
        <v>3.7389524040011071E-2</v>
      </c>
      <c r="NP12" s="20">
        <f t="shared" si="33"/>
        <v>3.2223126832089846E-2</v>
      </c>
      <c r="NQ12" s="20">
        <f t="shared" si="34"/>
        <v>-7.9725154616779731E-3</v>
      </c>
      <c r="NR12" s="20">
        <f t="shared" si="35"/>
        <v>3.2122666159182379E-3</v>
      </c>
      <c r="NS12" s="20">
        <f t="shared" si="36"/>
        <v>3.634800112182647E-2</v>
      </c>
      <c r="NT12" s="20">
        <f t="shared" si="37"/>
        <v>-6.2864820775613381E-2</v>
      </c>
      <c r="NU12" s="20">
        <f t="shared" si="38"/>
        <v>-7.4876964726901626E-2</v>
      </c>
      <c r="NV12" s="20">
        <f t="shared" si="39"/>
        <v>-1.1474879747917041E-2</v>
      </c>
      <c r="NW12" s="20">
        <f t="shared" si="40"/>
        <v>-4.8534505174880213E-2</v>
      </c>
      <c r="NX12" s="20">
        <f t="shared" si="41"/>
        <v>-5.4832402785593842E-3</v>
      </c>
      <c r="NY12" s="20">
        <f t="shared" si="42"/>
        <v>7.5835913432460572E-3</v>
      </c>
      <c r="NZ12" s="20">
        <f t="shared" si="43"/>
        <v>3.2697935043819917E-2</v>
      </c>
      <c r="OA12" s="20">
        <f t="shared" si="44"/>
        <v>2.1633204705896927E-2</v>
      </c>
      <c r="OB12" s="20">
        <f t="shared" si="45"/>
        <v>5.1927606972356002E-2</v>
      </c>
      <c r="OC12" s="20">
        <f t="shared" si="46"/>
        <v>1.0104238280617364E-2</v>
      </c>
      <c r="OD12" s="20">
        <f t="shared" si="47"/>
        <v>4.3072470740719529E-2</v>
      </c>
      <c r="OE12" s="20">
        <f t="shared" si="48"/>
        <v>-4.5886545129520936E-2</v>
      </c>
      <c r="OF12" s="20">
        <f t="shared" si="49"/>
        <v>3.3254066034114206E-3</v>
      </c>
      <c r="OG12" s="20">
        <f t="shared" si="50"/>
        <v>-8.9825880666881547E-3</v>
      </c>
      <c r="OH12" s="20">
        <f t="shared" si="51"/>
        <v>1.4783261788754679E-2</v>
      </c>
      <c r="OI12" s="20">
        <f t="shared" si="52"/>
        <v>-2.3957617193828139E-3</v>
      </c>
      <c r="OJ12" s="20">
        <f t="shared" si="53"/>
        <v>-5.8692058015679102E-2</v>
      </c>
      <c r="OK12" s="20">
        <f t="shared" si="54"/>
        <v>-3.253704900352726E-2</v>
      </c>
      <c r="OL12" s="20">
        <f t="shared" si="55"/>
        <v>1.8970376189325636E-2</v>
      </c>
      <c r="OM12" s="20">
        <f t="shared" si="56"/>
        <v>-9.0518631456903836E-3</v>
      </c>
      <c r="ON12" s="20">
        <f t="shared" si="57"/>
        <v>-1.1330031023786033E-2</v>
      </c>
      <c r="OO12" s="20">
        <f t="shared" si="58"/>
        <v>-3.909891690289867E-2</v>
      </c>
      <c r="OP12" s="20">
        <f t="shared" si="59"/>
        <v>-2.779683123809927E-2</v>
      </c>
      <c r="OQ12" s="20">
        <f t="shared" si="60"/>
        <v>2.9840177923964109E-2</v>
      </c>
      <c r="OR12" s="20">
        <f t="shared" si="61"/>
        <v>4.4448092101215378E-2</v>
      </c>
      <c r="OS12" s="20">
        <f t="shared" si="62"/>
        <v>-3.0006044169398768E-2</v>
      </c>
      <c r="OT12" s="20">
        <f t="shared" si="63"/>
        <v>-2.2304377907372261E-2</v>
      </c>
      <c r="OU12" s="20">
        <f t="shared" si="64"/>
        <v>2.7574268250647252E-2</v>
      </c>
      <c r="OV12" s="20">
        <f t="shared" si="65"/>
        <v>1.0536666343986104E-2</v>
      </c>
      <c r="OW12" s="20">
        <f t="shared" si="66"/>
        <v>-8.4602366635258969E-3</v>
      </c>
      <c r="OX12" s="20">
        <f t="shared" si="67"/>
        <v>1.1366724488894998E-3</v>
      </c>
      <c r="OY12" s="20">
        <f t="shared" si="68"/>
        <v>1.5524238280617345E-2</v>
      </c>
      <c r="OZ12" s="20">
        <f t="shared" si="69"/>
        <v>-1.7170989635132736E-2</v>
      </c>
      <c r="PA12" s="20">
        <f t="shared" si="5"/>
        <v>-1.5159003582816175E-2</v>
      </c>
      <c r="PB12" s="20">
        <f t="shared" si="70"/>
        <v>-2.3957617193828139E-3</v>
      </c>
      <c r="PC12" s="20">
        <f t="shared" si="71"/>
        <v>2.313752851978991E-2</v>
      </c>
      <c r="PD12" s="20">
        <f t="shared" si="72"/>
        <v>2.7859517196469522E-2</v>
      </c>
      <c r="PE12" s="20">
        <f t="shared" si="73"/>
        <v>-3.2986156335473402E-2</v>
      </c>
      <c r="PF12" s="20">
        <f t="shared" si="74"/>
        <v>-6.8135591318156802E-3</v>
      </c>
      <c r="PG12" s="20">
        <f t="shared" si="75"/>
        <v>9.0146978685727991E-3</v>
      </c>
      <c r="PH12" s="20">
        <f t="shared" si="76"/>
        <v>4.4986287538231334E-3</v>
      </c>
      <c r="PI12" s="20">
        <f t="shared" si="77"/>
        <v>3.6508688949773674E-2</v>
      </c>
      <c r="PJ12" s="20">
        <f t="shared" si="78"/>
        <v>4.7941723728879421E-3</v>
      </c>
      <c r="PK12" s="20">
        <f t="shared" si="79"/>
        <v>-3.0355309607544609E-2</v>
      </c>
      <c r="PL12" s="20">
        <f t="shared" si="80"/>
        <v>-1.4941661352185873E-2</v>
      </c>
      <c r="PM12" s="20">
        <f t="shared" si="81"/>
        <v>1.588747348359211E-2</v>
      </c>
      <c r="PN12" s="20">
        <f t="shared" si="82"/>
        <v>4.720862050824938E-2</v>
      </c>
      <c r="PO12" s="20">
        <f t="shared" si="83"/>
        <v>-3.6618792987840086E-4</v>
      </c>
      <c r="PP12" s="20">
        <f t="shared" si="84"/>
        <v>6.8634975398764869E-3</v>
      </c>
      <c r="PQ12" s="20">
        <f t="shared" si="85"/>
        <v>-1.5356699762634073E-3</v>
      </c>
      <c r="PR12" s="20">
        <f t="shared" si="86"/>
        <v>-2.7030536855447082E-2</v>
      </c>
      <c r="PS12" s="20">
        <f t="shared" si="87"/>
        <v>7.5895539928050454E-3</v>
      </c>
      <c r="PT12" s="20">
        <f t="shared" si="88"/>
        <v>1.9703685794429507E-2</v>
      </c>
      <c r="PU12" s="20">
        <f t="shared" si="89"/>
        <v>-2.5439858447690131E-2</v>
      </c>
      <c r="PV12" s="20">
        <f t="shared" si="90"/>
        <v>-4.7254064485614394E-3</v>
      </c>
      <c r="PW12" s="20">
        <f t="shared" si="91"/>
        <v>1.6576801036017011E-2</v>
      </c>
      <c r="PX12" s="20">
        <f t="shared" si="92"/>
        <v>-4.4790491023307219E-2</v>
      </c>
      <c r="PY12" s="20">
        <f t="shared" si="93"/>
        <v>-1.7651520020310216E-2</v>
      </c>
      <c r="PZ12" s="20">
        <f t="shared" si="94"/>
        <v>2.4335708511479939E-2</v>
      </c>
      <c r="QA12" s="20">
        <f t="shared" si="95"/>
        <v>-7.7212055063651114E-3</v>
      </c>
      <c r="QB12" s="20">
        <f t="shared" si="96"/>
        <v>-3.1247635603975241E-2</v>
      </c>
      <c r="QC12" s="20">
        <f t="shared" si="97"/>
        <v>2.608815864815163E-2</v>
      </c>
      <c r="QD12" s="20">
        <f t="shared" si="98"/>
        <v>-6.5649100219439122E-3</v>
      </c>
      <c r="QE12" s="20">
        <f t="shared" si="99"/>
        <v>-9.5727952122057619E-3</v>
      </c>
      <c r="QF12" s="20">
        <f t="shared" si="100"/>
        <v>-7.8174484663707661E-3</v>
      </c>
      <c r="QG12" s="20">
        <f t="shared" si="101"/>
        <v>-5.0548396486190791E-2</v>
      </c>
      <c r="QH12" s="20">
        <f t="shared" si="102"/>
        <v>1.1921769301934462E-2</v>
      </c>
      <c r="QI12" s="20">
        <f t="shared" si="103"/>
        <v>1.2974376298182891E-2</v>
      </c>
      <c r="QJ12" s="20">
        <f t="shared" si="104"/>
        <v>-2.0931442905666384E-2</v>
      </c>
      <c r="QK12" s="20">
        <f t="shared" si="105"/>
        <v>5.0169551469159815E-2</v>
      </c>
      <c r="QL12" s="20">
        <f t="shared" si="106"/>
        <v>8.9678746442536511E-3</v>
      </c>
      <c r="QM12" s="20">
        <f t="shared" si="107"/>
        <v>1.8006367198417431E-2</v>
      </c>
      <c r="QN12" s="20">
        <f t="shared" si="108"/>
        <v>2.5303466550013055E-3</v>
      </c>
      <c r="QO12" s="20">
        <f t="shared" si="109"/>
        <v>-2.0561851684780738E-2</v>
      </c>
      <c r="QP12" s="20">
        <f t="shared" si="110"/>
        <v>4.6526964303967994E-3</v>
      </c>
      <c r="QQ12" s="20">
        <f t="shared" si="111"/>
        <v>-1.0561407680304211E-2</v>
      </c>
      <c r="QR12" s="20">
        <f t="shared" si="112"/>
        <v>4.9550174632104899E-3</v>
      </c>
      <c r="QS12" s="20">
        <f t="shared" si="113"/>
        <v>-3.8551896236443815E-3</v>
      </c>
      <c r="QT12" s="20">
        <f t="shared" si="114"/>
        <v>-7.9496933183306057E-3</v>
      </c>
      <c r="QU12" s="20">
        <f t="shared" si="115"/>
        <v>3.2877606887319125E-2</v>
      </c>
      <c r="QV12" s="20">
        <f t="shared" si="116"/>
        <v>-5.5189871594736178E-3</v>
      </c>
      <c r="QW12" s="20">
        <f t="shared" si="117"/>
        <v>2.7309827978485714E-3</v>
      </c>
      <c r="QX12" s="20">
        <f t="shared" si="118"/>
        <v>2.7048333500419154E-3</v>
      </c>
      <c r="QY12" s="20">
        <f t="shared" si="119"/>
        <v>-1.8319049390049667E-3</v>
      </c>
      <c r="QZ12" s="20">
        <f t="shared" si="120"/>
        <v>-1.416056190728242E-4</v>
      </c>
      <c r="RA12" s="20">
        <f t="shared" si="121"/>
        <v>1.0536484555568007E-2</v>
      </c>
      <c r="RB12" s="20">
        <f t="shared" si="122"/>
        <v>6.572496600232426E-4</v>
      </c>
      <c r="RC12" s="20">
        <f t="shared" si="123"/>
        <v>-4.5884971052821731E-4</v>
      </c>
      <c r="RD12" s="20">
        <f t="shared" si="124"/>
        <v>-3.7765957431331464E-3</v>
      </c>
      <c r="RE12" s="20">
        <f t="shared" si="125"/>
        <v>8.942733855838339E-3</v>
      </c>
      <c r="RF12" s="20">
        <f t="shared" si="126"/>
        <v>2.8777330979550722E-2</v>
      </c>
      <c r="RG12" s="20">
        <f t="shared" si="127"/>
        <v>5.5596877635129133E-3</v>
      </c>
      <c r="RH12" s="20">
        <f t="shared" si="128"/>
        <v>-1.7917992711227168E-2</v>
      </c>
      <c r="RI12" s="20">
        <f t="shared" si="129"/>
        <v>8.2937091518091727E-3</v>
      </c>
      <c r="RJ12" s="20">
        <f t="shared" si="130"/>
        <v>1.7699426011976285E-2</v>
      </c>
      <c r="RK12" s="20">
        <f t="shared" si="131"/>
        <v>-1.7170256276147974E-2</v>
      </c>
      <c r="RL12" s="20">
        <f t="shared" si="132"/>
        <v>2.6029228373127956E-3</v>
      </c>
      <c r="RM12" s="20">
        <f t="shared" si="6"/>
        <v>-1.7579007792681275E-2</v>
      </c>
      <c r="RN12" s="20">
        <f t="shared" si="142"/>
        <v>-3.269879202241309E-2</v>
      </c>
      <c r="RO12" s="20">
        <f t="shared" si="143"/>
        <v>-1.911725294745302E-2</v>
      </c>
      <c r="RP12" s="20">
        <f t="shared" si="144"/>
        <v>2.4367550240472338E-2</v>
      </c>
      <c r="RQ12" s="20">
        <f t="shared" si="145"/>
        <v>-2.0044417706350001E-2</v>
      </c>
      <c r="RR12" s="20">
        <f t="shared" si="146"/>
        <v>-2.920615420141702E-2</v>
      </c>
      <c r="RS12" s="20">
        <f t="shared" si="147"/>
        <v>4.4434052429799488E-4</v>
      </c>
      <c r="RT12" s="20">
        <f t="shared" si="148"/>
        <v>-1.9104909269651901E-2</v>
      </c>
      <c r="RU12" s="20">
        <f t="shared" si="149"/>
        <v>7.972901875087382E-3</v>
      </c>
      <c r="RV12" s="20">
        <f t="shared" si="150"/>
        <v>1.2712562111860018E-2</v>
      </c>
      <c r="RW12" s="20">
        <f t="shared" si="151"/>
        <v>-2.9574017081501623E-3</v>
      </c>
      <c r="RX12" s="20">
        <f t="shared" si="152"/>
        <v>1.2569497164138933E-3</v>
      </c>
      <c r="RY12" s="20">
        <f t="shared" si="153"/>
        <v>-7.1603047638156602E-4</v>
      </c>
      <c r="RZ12" s="20">
        <f t="shared" si="154"/>
        <v>9.0631538759218394E-3</v>
      </c>
      <c r="SA12" s="20">
        <f t="shared" si="155"/>
        <v>-8.1984696497502257E-3</v>
      </c>
      <c r="SB12" s="20">
        <f t="shared" si="156"/>
        <v>2.3290854179156685E-3</v>
      </c>
      <c r="SC12" s="20">
        <f t="shared" si="157"/>
        <v>4.048114007868088E-2</v>
      </c>
      <c r="SD12" s="20">
        <f t="shared" si="158"/>
        <v>-1.8045629093388013E-2</v>
      </c>
      <c r="SE12" s="20">
        <f t="shared" si="159"/>
        <v>2.2664868838418131E-2</v>
      </c>
      <c r="SF12" s="20">
        <f t="shared" si="160"/>
        <v>1.0222534810585562E-2</v>
      </c>
      <c r="SG12" s="20">
        <f t="shared" si="161"/>
        <v>-3.5625252892799261E-2</v>
      </c>
      <c r="SH12" s="20">
        <f t="shared" si="162"/>
        <v>-6.6922171436577388E-3</v>
      </c>
      <c r="SI12" s="20">
        <f t="shared" si="163"/>
        <v>7.3129761446948521E-3</v>
      </c>
      <c r="SJ12" s="20">
        <f t="shared" si="164"/>
        <v>-1.6284650608271653E-2</v>
      </c>
      <c r="SK12" s="20">
        <f t="shared" si="165"/>
        <v>1.8189287034680049E-2</v>
      </c>
      <c r="SL12" s="20">
        <f t="shared" si="166"/>
        <v>-8.4997956896588484E-3</v>
      </c>
      <c r="SM12" s="20">
        <f t="shared" si="167"/>
        <v>-4.7989659917458821E-3</v>
      </c>
      <c r="SN12" s="20">
        <f t="shared" si="168"/>
        <v>-1.2299401976342259E-2</v>
      </c>
      <c r="SO12" s="20">
        <f t="shared" si="169"/>
        <v>8.1476283860511117E-3</v>
      </c>
      <c r="SP12" s="20">
        <f t="shared" si="170"/>
        <v>-1.7644557867055308E-2</v>
      </c>
      <c r="SQ12" s="20">
        <f t="shared" si="171"/>
        <v>7.1125240725216227E-3</v>
      </c>
      <c r="SR12" s="20">
        <f t="shared" si="172"/>
        <v>-1.9618581956196687E-2</v>
      </c>
      <c r="SS12" s="20">
        <f t="shared" si="173"/>
        <v>-1.3074841675571144E-2</v>
      </c>
      <c r="ST12" s="20">
        <f t="shared" si="174"/>
        <v>-4.8340959615867804E-2</v>
      </c>
      <c r="SU12" s="20">
        <f t="shared" si="175"/>
        <v>2.3423791515314166E-2</v>
      </c>
      <c r="SV12" s="20">
        <f t="shared" si="176"/>
        <v>8.3508446154587773E-3</v>
      </c>
      <c r="SW12" s="20">
        <f t="shared" si="133"/>
        <v>-4.4925140566612773E-2</v>
      </c>
      <c r="SX12" s="20">
        <f t="shared" si="134"/>
        <v>5.9264086322697876E-2</v>
      </c>
      <c r="SY12" s="20">
        <f t="shared" si="135"/>
        <v>-1.1203909255854003E-2</v>
      </c>
      <c r="SZ12" s="20">
        <f t="shared" si="136"/>
        <v>-2.5167214093723453E-2</v>
      </c>
      <c r="TA12" s="20">
        <f t="shared" si="137"/>
        <v>3.9661640951830682E-2</v>
      </c>
      <c r="TB12" s="20">
        <f t="shared" si="138"/>
        <v>3.5237180740393517E-2</v>
      </c>
      <c r="TC12" s="20">
        <f t="shared" si="139"/>
        <v>2.3348558890272787E-3</v>
      </c>
      <c r="TD12" s="20">
        <f t="shared" si="140"/>
        <v>-1.0878883215277167E-3</v>
      </c>
      <c r="TE12" s="20">
        <f t="shared" si="141"/>
        <v>2.6339870464525253E-2</v>
      </c>
    </row>
    <row r="13" spans="1:525" x14ac:dyDescent="0.2">
      <c r="A13" t="s">
        <v>160</v>
      </c>
      <c r="B13" t="s">
        <v>11</v>
      </c>
      <c r="C13" s="15"/>
      <c r="D13" s="15">
        <f>'Constituents data'!D13/'Constituents data'!C13-1</f>
        <v>9.0006207324642151E-3</v>
      </c>
      <c r="E13" s="15">
        <f>'Constituents data'!E13/'Constituents data'!D13-1</f>
        <v>7.566902491541061E-2</v>
      </c>
      <c r="F13" s="15">
        <f>'Constituents data'!F13/'Constituents data'!E13-1</f>
        <v>5.9050614812696578E-2</v>
      </c>
      <c r="G13" s="15">
        <f>'Constituents data'!G13/'Constituents data'!F13-1</f>
        <v>4.1987309302011777E-2</v>
      </c>
      <c r="H13" s="15">
        <f>'Constituents data'!H13/'Constituents data'!G13-1</f>
        <v>-3.9388442601710372E-2</v>
      </c>
      <c r="I13" s="15">
        <f>'Constituents data'!I13/'Constituents data'!H13-1</f>
        <v>-1.0790396547072367E-3</v>
      </c>
      <c r="J13" s="15">
        <f>'Constituents data'!J13/'Constituents data'!I13-1</f>
        <v>1.0532001080205244E-2</v>
      </c>
      <c r="K13" s="15">
        <f>'Constituents data'!K13/'Constituents data'!J13-1</f>
        <v>3.9551042223409771E-2</v>
      </c>
      <c r="L13" s="15">
        <f>'Constituents data'!L13/'Constituents data'!K13-1</f>
        <v>1.8380462724935764E-2</v>
      </c>
      <c r="M13" s="15">
        <f>'Constituents data'!M13/'Constituents data'!L13-1</f>
        <v>9.7185409567082104E-3</v>
      </c>
      <c r="N13" s="15">
        <f>'Constituents data'!N13/'Constituents data'!M13-1</f>
        <v>-4.6250000000001013E-3</v>
      </c>
      <c r="O13" s="15">
        <f>'Constituents data'!O13/'Constituents data'!N13-1</f>
        <v>-2.3609192515383626E-2</v>
      </c>
      <c r="P13" s="15">
        <f>'Constituents data'!P13/'Constituents data'!O13-1</f>
        <v>1.2861736334405238E-2</v>
      </c>
      <c r="Q13" s="15">
        <f>'Constituents data'!Q13/'Constituents data'!P13-1</f>
        <v>3.8730158730158726E-2</v>
      </c>
      <c r="R13" s="15">
        <f>'Constituents data'!R13/'Constituents data'!Q13-1</f>
        <v>8.801955990219934E-3</v>
      </c>
      <c r="S13" s="15">
        <f>'Constituents data'!S13/'Constituents data'!R13-1</f>
        <v>9.6946194861846635E-4</v>
      </c>
      <c r="T13" s="15">
        <f>'Constituents data'!T13/'Constituents data'!S13-1</f>
        <v>-5.41162227602906E-2</v>
      </c>
      <c r="U13" s="15">
        <f>'Constituents data'!U13/'Constituents data'!T13-1</f>
        <v>9.2154102137462779E-3</v>
      </c>
      <c r="V13" s="15">
        <f>'Constituents data'!V13/'Constituents data'!U13-1</f>
        <v>-3.1071655041217339E-2</v>
      </c>
      <c r="W13" s="15">
        <f>'Constituents data'!W13/'Constituents data'!V13-1</f>
        <v>3.2591623036649198E-2</v>
      </c>
      <c r="X13" s="15">
        <f>'Constituents data'!X13/'Constituents data'!W13-1</f>
        <v>-1.5591329699581769E-2</v>
      </c>
      <c r="Y13" s="15">
        <f>'Constituents data'!Y13/'Constituents data'!X13-1</f>
        <v>-3.9402523821787327E-2</v>
      </c>
      <c r="Z13" s="15">
        <f>'Constituents data'!Z13/'Constituents data'!Y13-1</f>
        <v>-4.6916890080428431E-3</v>
      </c>
      <c r="AA13" s="15">
        <f>'Constituents data'!AA13/'Constituents data'!Z13-1</f>
        <v>1.1313131313131386E-2</v>
      </c>
      <c r="AB13" s="15">
        <f>'Constituents data'!AB13/'Constituents data'!AA13-1</f>
        <v>4.1683313357304463E-2</v>
      </c>
      <c r="AC13" s="15">
        <f>'Constituents data'!AC13/'Constituents data'!AB13-1</f>
        <v>-4.3339299411915166E-2</v>
      </c>
      <c r="AD13" s="15">
        <f>'Constituents data'!AD13/'Constituents data'!AC13-1</f>
        <v>5.1717225711612969E-2</v>
      </c>
      <c r="AE13" s="15">
        <f>'Constituents data'!AE13/'Constituents data'!AD13-1</f>
        <v>5.0317662007623776E-2</v>
      </c>
      <c r="AF13" s="15">
        <f>'Constituents data'!AF13/'Constituents data'!AE13-1</f>
        <v>-1.0404064843939076E-2</v>
      </c>
      <c r="AG13" s="15">
        <f>'Constituents data'!AG13/'Constituents data'!AF13-1</f>
        <v>-2.2004889975548725E-3</v>
      </c>
      <c r="AH13" s="15">
        <f>'Constituents data'!AH13/'Constituents data'!AG13-1</f>
        <v>3.1487380543984145E-2</v>
      </c>
      <c r="AI13" s="15">
        <f>'Constituents data'!AI13/'Constituents data'!AH13-1</f>
        <v>-7.0317139802826945E-2</v>
      </c>
      <c r="AJ13" s="15">
        <f>'Constituents data'!AJ13/'Constituents data'!AI13-1</f>
        <v>-7.9596269324134328E-2</v>
      </c>
      <c r="AK13" s="15">
        <f>'Constituents data'!AK13/'Constituents data'!AJ13-1</f>
        <v>-6.1077179344810606E-3</v>
      </c>
      <c r="AL13" s="15">
        <f>'Constituents data'!AL13/'Constituents data'!AK13-1</f>
        <v>-2.3463687150837909E-2</v>
      </c>
      <c r="AM13" s="15">
        <f>'Constituents data'!AM13/'Constituents data'!AL13-1</f>
        <v>-1.5732265446224414E-2</v>
      </c>
      <c r="AN13" s="15">
        <f>'Constituents data'!AN13/'Constituents data'!AM13-1</f>
        <v>2.8625399593141809E-2</v>
      </c>
      <c r="AO13" s="15">
        <f>'Constituents data'!AO13/'Constituents data'!AN13-1</f>
        <v>4.661675377878316E-3</v>
      </c>
      <c r="AP13" s="15">
        <f>'Constituents data'!AP13/'Constituents data'!AO13-1</f>
        <v>1.4763779527559029E-2</v>
      </c>
      <c r="AQ13" s="15">
        <f>'Constituents data'!AQ13/'Constituents data'!AP13-1</f>
        <v>3.2423444644589239E-2</v>
      </c>
      <c r="AR13" s="15">
        <f>'Constituents data'!AR13/'Constituents data'!AQ13-1</f>
        <v>7.0191920547577391E-2</v>
      </c>
      <c r="AS13" s="15">
        <f>'Constituents data'!AS13/'Constituents data'!AR13-1</f>
        <v>4.4143466265362585E-2</v>
      </c>
      <c r="AT13" s="15">
        <f>'Constituents data'!AT13/'Constituents data'!AS13-1</f>
        <v>-1.2250780687004692E-2</v>
      </c>
      <c r="AU13" s="15">
        <f>'Constituents data'!AU13/'Constituents data'!AT13-1</f>
        <v>3.2830739299611889E-3</v>
      </c>
      <c r="AV13" s="15">
        <f>'Constituents data'!AV13/'Constituents data'!AU13-1</f>
        <v>-3.3086898557750599E-2</v>
      </c>
      <c r="AW13" s="15">
        <f>'Constituents data'!AW13/'Constituents data'!AV13-1</f>
        <v>4.9260466282276205E-2</v>
      </c>
      <c r="AX13" s="15">
        <f>'Constituents data'!AX13/'Constituents data'!AW13-1</f>
        <v>1.1109783777326632E-2</v>
      </c>
      <c r="AY13" s="15">
        <f>'Constituents data'!AY13/'Constituents data'!AX13-1</f>
        <v>-6.2854442344045469E-2</v>
      </c>
      <c r="AZ13" s="15">
        <f>'Constituents data'!AZ13/'Constituents data'!AY13-1</f>
        <v>-2.395360564800797E-2</v>
      </c>
      <c r="BA13" s="15">
        <f>'Constituents data'!BA13/'Constituents data'!AZ13-1</f>
        <v>2.2216481529320653E-2</v>
      </c>
      <c r="BB13" s="15">
        <f>'Constituents data'!BB13/'Constituents data'!BA13-1</f>
        <v>9.4768764215313883E-3</v>
      </c>
      <c r="BC13" s="15">
        <f>'Constituents data'!BC13/'Constituents data'!BB13-1</f>
        <v>4.0055075729126255E-3</v>
      </c>
      <c r="BD13" s="15">
        <f>'Constituents data'!BD13/'Constituents data'!BC13-1</f>
        <v>-6.9442712878693302E-2</v>
      </c>
      <c r="BE13" s="15">
        <f>'Constituents data'!BE13/'Constituents data'!BD13-1</f>
        <v>-6.9667738478027541E-3</v>
      </c>
      <c r="BF13" s="15">
        <f>'Constituents data'!BF13/'Constituents data'!BE13-1</f>
        <v>6.1521856449001655E-2</v>
      </c>
      <c r="BG13" s="15">
        <f>'Constituents data'!BG13/'Constituents data'!BF13-1</f>
        <v>3.9400101677681709E-2</v>
      </c>
      <c r="BH13" s="15">
        <f>'Constituents data'!BH13/'Constituents data'!BG13-1</f>
        <v>-6.3218390804597679E-2</v>
      </c>
      <c r="BI13" s="15">
        <f>'Constituents data'!BI13/'Constituents data'!BH13-1</f>
        <v>-1.6577470304137809E-2</v>
      </c>
      <c r="BJ13" s="15">
        <f>'Constituents data'!BJ13/'Constituents data'!BI13-1</f>
        <v>3.3182904167772698E-2</v>
      </c>
      <c r="BK13" s="15">
        <f>'Constituents data'!BK13/'Constituents data'!BJ13-1</f>
        <v>1.0405960945529369E-2</v>
      </c>
      <c r="BL13" s="15">
        <f>'Constituents data'!BL13/'Constituents data'!BK13-1</f>
        <v>1.3731722822631909E-2</v>
      </c>
      <c r="BM13" s="15">
        <f>'Constituents data'!BM13/'Constituents data'!BL13-1</f>
        <v>-6.0203185751913635E-3</v>
      </c>
      <c r="BN13" s="15">
        <f>'Constituents data'!BN13/'Constituents data'!BM13-1</f>
        <v>-3.7854889589905572E-4</v>
      </c>
      <c r="BO13" s="15">
        <f>'Constituents data'!BO13/'Constituents data'!BN13-1</f>
        <v>-3.7869224943195556E-3</v>
      </c>
      <c r="BP13" s="15">
        <f>'Constituents data'!BP13/'Constituents data'!BO13-1</f>
        <v>-7.6026355803345824E-3</v>
      </c>
      <c r="BQ13" s="15">
        <f>'Constituents data'!BQ13/'Constituents data'!BP13-1</f>
        <v>8.0439223697652551E-3</v>
      </c>
      <c r="BR13" s="15">
        <f>'Constituents data'!BR13/'Constituents data'!BQ13-1</f>
        <v>2.2672577580747255E-2</v>
      </c>
      <c r="BS13" s="15">
        <f>'Constituents data'!BS13/'Constituents data'!BR13-1</f>
        <v>-9.0413673519939008E-3</v>
      </c>
      <c r="BT13" s="15">
        <f>'Constituents data'!BT13/'Constituents data'!BS13-1</f>
        <v>-4.0994875640544937E-2</v>
      </c>
      <c r="BU13" s="15">
        <f>'Constituents data'!BU13/'Constituents data'!BT13-1</f>
        <v>5.0827577218819364E-3</v>
      </c>
      <c r="BV13" s="15">
        <f>'Constituents data'!BV13/'Constituents data'!BU13-1</f>
        <v>2.3340248962655519E-2</v>
      </c>
      <c r="BW13" s="15">
        <f>'Constituents data'!BW13/'Constituents data'!BV13-1</f>
        <v>-1.1784085149518564E-2</v>
      </c>
      <c r="BX13" s="15">
        <f>'Constituents data'!BX13/'Constituents data'!BW13-1</f>
        <v>4.4108219002436444E-2</v>
      </c>
      <c r="BY13" s="15">
        <f>'Constituents data'!BY13/'Constituents data'!BX13-1</f>
        <v>-6.2630480167015223E-3</v>
      </c>
      <c r="BZ13" s="15">
        <f>'Constituents data'!BZ13/'Constituents data'!BY13-1</f>
        <v>-1.9525457241720168E-2</v>
      </c>
      <c r="CA13" s="15">
        <f>'Constituents data'!CA13/'Constituents data'!BZ13-1</f>
        <v>-3.8316107890093321E-2</v>
      </c>
      <c r="CB13" s="15">
        <f>'Constituents data'!CB13/'Constituents data'!CA13-1</f>
        <v>3.2765399737876733E-2</v>
      </c>
      <c r="CC13" s="15">
        <f>'Constituents data'!CC13/'Constituents data'!CB13-1</f>
        <v>6.9923857868020356E-2</v>
      </c>
      <c r="CD13" s="15">
        <f>'Constituents data'!CD13/'Constituents data'!CC13-1</f>
        <v>-6.9979836318349031E-3</v>
      </c>
      <c r="CE13" s="15">
        <f>'Constituents data'!CE13/'Constituents data'!CD13-1</f>
        <v>3.7028189202101824E-3</v>
      </c>
      <c r="CF13" s="15">
        <f>'Constituents data'!CF13/'Constituents data'!CE13-1</f>
        <v>-4.5221944543615278E-3</v>
      </c>
      <c r="CG13" s="15">
        <f>'Constituents data'!CG13/'Constituents data'!CF13-1</f>
        <v>-9.324566646742416E-3</v>
      </c>
      <c r="CH13" s="15">
        <f>'Constituents data'!CH13/'Constituents data'!CG13-1</f>
        <v>-6.7575721008809042E-3</v>
      </c>
      <c r="CI13" s="15">
        <f>'Constituents data'!CI13/'Constituents data'!CH13-1</f>
        <v>1.1906208237152383E-2</v>
      </c>
      <c r="CJ13" s="15">
        <f>'Constituents data'!CJ13/'Constituents data'!CI13-1</f>
        <v>-1.2846680273742472E-2</v>
      </c>
      <c r="CK13" s="15">
        <f>'Constituents data'!CK13/'Constituents data'!CJ13-1</f>
        <v>4.6217465336899632E-3</v>
      </c>
      <c r="CL13" s="15">
        <f>'Constituents data'!CL13/'Constituents data'!CK13-1</f>
        <v>3.9588377723971169E-2</v>
      </c>
      <c r="CM13" s="15">
        <f>'Constituents data'!CM13/'Constituents data'!CL13-1</f>
        <v>-4.4369395597997019E-2</v>
      </c>
      <c r="CN13" s="15">
        <f>'Constituents data'!CN13/'Constituents data'!CM13-1</f>
        <v>-1.9619790397270243E-2</v>
      </c>
      <c r="CO13" s="15">
        <f>'Constituents data'!CO13/'Constituents data'!CN13-1</f>
        <v>2.2374145431945269E-2</v>
      </c>
      <c r="CP13" s="15">
        <f>'Constituents data'!CP13/'Constituents data'!CO13-1</f>
        <v>-1.2158054711245425E-3</v>
      </c>
      <c r="CQ13" s="15">
        <f>'Constituents data'!CQ13/'Constituents data'!CP13-1</f>
        <v>-1.5459525258673334E-2</v>
      </c>
      <c r="CR13" s="15">
        <f>'Constituents data'!CR13/'Constituents data'!CQ13-1</f>
        <v>-2.546983184965379E-2</v>
      </c>
      <c r="CS13" s="15">
        <f>'Constituents data'!CS13/'Constituents data'!CR13-1</f>
        <v>-6.8510530322252183E-3</v>
      </c>
      <c r="CT13" s="15">
        <f>'Constituents data'!CT13/'Constituents data'!CS13-1</f>
        <v>-1.9417475728155331E-2</v>
      </c>
      <c r="CU13" s="15">
        <f>'Constituents data'!CU13/'Constituents data'!CT13-1</f>
        <v>-2.5534132360604533E-2</v>
      </c>
      <c r="CV13" s="15">
        <f>'Constituents data'!CV13/'Constituents data'!CU13-1</f>
        <v>-2.3395721925133728E-2</v>
      </c>
      <c r="CW13" s="15">
        <f>'Constituents data'!CW13/'Constituents data'!CV13-1</f>
        <v>3.6960985626282028E-3</v>
      </c>
      <c r="CX13" s="15">
        <f>'Constituents data'!CX13/'Constituents data'!CW13-1</f>
        <v>1.9503546099290947E-2</v>
      </c>
      <c r="CY13" s="15">
        <f>'Constituents data'!CY13/'Constituents data'!CX13-1</f>
        <v>-8.6956521739131043E-3</v>
      </c>
      <c r="CZ13" s="15">
        <f>'Constituents data'!CZ13/'Constituents data'!CY13-1</f>
        <v>1.9973009446693668E-2</v>
      </c>
      <c r="DA13" s="15">
        <f>'Constituents data'!DA13/'Constituents data'!CZ13-1</f>
        <v>1.256946282085214E-2</v>
      </c>
      <c r="DB13" s="15">
        <f>'Constituents data'!DB13/'Constituents data'!DA13-1</f>
        <v>2.2736181889455143E-2</v>
      </c>
      <c r="DC13" s="15">
        <f>'Constituents data'!DC13/'Constituents data'!DB13-1</f>
        <v>-5.1105148843733073E-4</v>
      </c>
      <c r="DD13" s="15">
        <f>'Constituents data'!DD13/'Constituents data'!DC13-1</f>
        <v>-4.7296433593251308E-3</v>
      </c>
      <c r="DE13" s="15">
        <f>'Constituents data'!DE13/'Constituents data'!DD13-1</f>
        <v>3.7246339583869581E-3</v>
      </c>
      <c r="DF13" s="15">
        <f>'Constituents data'!DF13/'Constituents data'!DE13-1</f>
        <v>-3.0710172744722319E-3</v>
      </c>
      <c r="DG13" s="15">
        <f>'Constituents data'!DG13/'Constituents data'!DF13-1</f>
        <v>-2.4515466563984067E-2</v>
      </c>
      <c r="DH13" s="15">
        <f>'Constituents data'!DH13/'Constituents data'!DG13-1</f>
        <v>-1.7105263157893846E-3</v>
      </c>
      <c r="DI13" s="15">
        <f>'Constituents data'!DI13/'Constituents data'!DH13-1</f>
        <v>2.0429682351390532E-2</v>
      </c>
      <c r="DJ13" s="15">
        <f>'Constituents data'!DJ13/'Constituents data'!DI13-1</f>
        <v>0.15732368896925841</v>
      </c>
      <c r="DK13" s="15">
        <f>'Constituents data'!DK13/'Constituents data'!DJ13-1</f>
        <v>-7.1428571428571175E-3</v>
      </c>
      <c r="DL13" s="15">
        <f>'Constituents data'!DL13/'Constituents data'!DK13-1</f>
        <v>1.9109712230216402E-3</v>
      </c>
      <c r="DM13" s="15">
        <f>'Constituents data'!DM13/'Constituents data'!DL13-1</f>
        <v>2.9395265342757826E-2</v>
      </c>
      <c r="DN13" s="15">
        <f>'Constituents data'!DN13/'Constituents data'!DM13-1</f>
        <v>1.1117166212534002E-2</v>
      </c>
      <c r="DO13" s="15">
        <f>'Constituents data'!DO13/'Constituents data'!DN13-1</f>
        <v>4.6351191117819379E-3</v>
      </c>
      <c r="DP13" s="15">
        <f>'Constituents data'!DP13/'Constituents data'!DO13-1</f>
        <v>-6.4377682403438108E-4</v>
      </c>
      <c r="DQ13" s="15">
        <f>'Constituents data'!DQ13/'Constituents data'!DP13-1</f>
        <v>2.3190895426240088E-2</v>
      </c>
      <c r="DR13" s="15">
        <f>'Constituents data'!DR13/'Constituents data'!DQ13-1</f>
        <v>6.7156348373558217E-3</v>
      </c>
      <c r="DS13" s="15">
        <f>'Constituents data'!DS13/'Constituents data'!DR13-1</f>
        <v>-5.6285178236397115E-3</v>
      </c>
      <c r="DT13" s="15">
        <f>'Constituents data'!DT13/'Constituents data'!DS13-1</f>
        <v>9.3291404612159123E-3</v>
      </c>
      <c r="DU13" s="15">
        <f>'Constituents data'!DU13/'Constituents data'!DT13-1</f>
        <v>-4.1541177692394626E-4</v>
      </c>
      <c r="DV13" s="15">
        <f>'Constituents data'!DV13/'Constituents data'!DU13-1</f>
        <v>2.1194805194805211E-2</v>
      </c>
      <c r="DW13" s="15">
        <f>'Constituents data'!DW13/'Constituents data'!DV13-1</f>
        <v>1.8313154949638477E-3</v>
      </c>
      <c r="DX13" s="15">
        <f>'Constituents data'!DX13/'Constituents data'!DW13-1</f>
        <v>2.6505534680613341E-2</v>
      </c>
      <c r="DY13" s="15">
        <f>'Constituents data'!DY13/'Constituents data'!DX13-1</f>
        <v>1.0882469331222833E-2</v>
      </c>
      <c r="DZ13" s="15">
        <f>'Constituents data'!DZ13/'Constituents data'!DY13-1</f>
        <v>-1.6441573693482203E-2</v>
      </c>
      <c r="EA13" s="15">
        <f>'Constituents data'!EA13/'Constituents data'!DZ13-1</f>
        <v>-8.7562189054726236E-3</v>
      </c>
      <c r="EB13" s="15">
        <f>'Constituents data'!EB13/'Constituents data'!EA13-1</f>
        <v>2.0076289901624911E-3</v>
      </c>
      <c r="EC13" s="15">
        <f>'Constituents data'!EC13/'Constituents data'!EB13-1</f>
        <v>-3.1857343217791989E-2</v>
      </c>
      <c r="ED13" s="15">
        <f>'Constituents data'!ED13/'Constituents data'!EC13-1</f>
        <v>-5.173841059602613E-3</v>
      </c>
      <c r="EE13" s="15">
        <f>'Constituents data'!EE13/'Constituents data'!ED13-1</f>
        <v>3.0892448512585879E-2</v>
      </c>
      <c r="EF13" s="15">
        <f>'Constituents data'!EF13/'Constituents data'!EE13-1</f>
        <v>2.2197558268590711E-3</v>
      </c>
      <c r="EG13" s="15">
        <f>'Constituents data'!EG13/'Constituents data'!EF13-1</f>
        <v>-4.6310278868417765E-3</v>
      </c>
      <c r="EH13" s="15">
        <f>'Constituents data'!EH13/'Constituents data'!EG13-1</f>
        <v>1.1125720643268E-3</v>
      </c>
      <c r="EI13" s="15">
        <f>'Constituents data'!EI13/'Constituents data'!EH13-1</f>
        <v>-6.9711052737926327E-3</v>
      </c>
      <c r="EJ13" s="15">
        <f>'Constituents data'!EJ13/'Constituents data'!EI13-1</f>
        <v>1.4752263709431057E-2</v>
      </c>
      <c r="EK13" s="15">
        <f>'Constituents data'!EK13/'Constituents data'!EJ13-1</f>
        <v>1.0026067776218728E-3</v>
      </c>
      <c r="EL13" s="15">
        <f>'Constituents data'!EL13/'Constituents data'!EK13-1</f>
        <v>2.804487179487225E-3</v>
      </c>
      <c r="EM13" s="15">
        <f>'Constituents data'!EM13/'Constituents data'!EL13-1</f>
        <v>7.5908909308828321E-3</v>
      </c>
      <c r="EN13" s="15">
        <f>'Constituents data'!EN13/'Constituents data'!EM13-1</f>
        <v>3.7668517049960215E-3</v>
      </c>
      <c r="EO13" s="15">
        <f>'Constituents data'!EO13/'Constituents data'!EN13-1</f>
        <v>-2.9626703535453269E-2</v>
      </c>
      <c r="EP13" s="15">
        <f>'Constituents data'!EP13/'Constituents data'!EO13-1</f>
        <v>1.8522287807856586E-2</v>
      </c>
      <c r="EQ13" s="15">
        <f>'Constituents data'!EQ13/'Constituents data'!EP13-1</f>
        <v>1.3988808952838383E-3</v>
      </c>
      <c r="ER13" s="15">
        <f>'Constituents data'!ER13/'Constituents data'!EQ13-1</f>
        <v>3.272799840351226E-2</v>
      </c>
      <c r="ES13" s="15">
        <f>'Constituents data'!ES13/'Constituents data'!ER13-1</f>
        <v>-7.6521739130434807E-2</v>
      </c>
      <c r="ET13" s="15">
        <f>'Constituents data'!ET13/'Constituents data'!ES13-1</f>
        <v>2.9399455953128317E-2</v>
      </c>
      <c r="EU13" s="15">
        <f>'Constituents data'!EU13/'Constituents data'!ET13-1</f>
        <v>4.5736355320662447E-3</v>
      </c>
      <c r="EV13" s="15">
        <f>'Constituents data'!EV13/'Constituents data'!EU13-1</f>
        <v>-1.234318089842168E-2</v>
      </c>
      <c r="EW13" s="15">
        <f>'Constituents data'!EW13/'Constituents data'!EV13-1</f>
        <v>-2.5097316123745217E-2</v>
      </c>
      <c r="EX13" s="15">
        <f>'Constituents data'!EX13/'Constituents data'!EW13-1</f>
        <v>1.8493222654197838E-2</v>
      </c>
      <c r="EY13" s="15">
        <f>'Constituents data'!EY13/'Constituents data'!EX13-1</f>
        <v>-1.434024553801716E-2</v>
      </c>
      <c r="EZ13" s="15">
        <f>'Constituents data'!EZ13/'Constituents data'!EY13-1</f>
        <v>2.1875654176261028E-2</v>
      </c>
      <c r="FA13" s="15">
        <f>'Constituents data'!FA13/'Constituents data'!EZ13-1</f>
        <v>-5.9407968862029703E-3</v>
      </c>
      <c r="FB13" s="15">
        <f>'Constituents data'!FB13/'Constituents data'!FA13-1</f>
        <v>-2.1535291087068531E-2</v>
      </c>
      <c r="FC13" s="15">
        <f>'Constituents data'!FC13/'Constituents data'!FB13-1</f>
        <v>-1.1057287278854244E-2</v>
      </c>
      <c r="FD13" s="15">
        <f>'Constituents data'!FD13/'Constituents data'!FC13-1</f>
        <v>2.3426685124054991E-3</v>
      </c>
      <c r="FE13" s="15">
        <f>'Constituents data'!FE13/'Constituents data'!FD13-1</f>
        <v>-2.868373525974699E-2</v>
      </c>
      <c r="FF13" s="15">
        <f>'Constituents data'!FF13/'Constituents data'!FE13-1</f>
        <v>2.9640161872470649E-2</v>
      </c>
      <c r="FG13" s="15">
        <f>'Constituents data'!FG13/'Constituents data'!FF13-1</f>
        <v>-1.9439133205863546E-2</v>
      </c>
      <c r="FH13" s="15">
        <f>'Constituents data'!FH13/'Constituents data'!FG13-1</f>
        <v>1.1916368757447726E-2</v>
      </c>
      <c r="FI13" s="15">
        <f>'Constituents data'!FI13/'Constituents data'!FH13-1</f>
        <v>-6.3804731827427408E-2</v>
      </c>
      <c r="FJ13" s="15">
        <f>'Constituents data'!FJ13/'Constituents data'!FI13-1</f>
        <v>5.4888507718697799E-3</v>
      </c>
      <c r="FK13" s="15">
        <f>'Constituents data'!FK13/'Constituents data'!FJ13-1</f>
        <v>-1.0917775503241356E-2</v>
      </c>
      <c r="FL13" s="15">
        <f>'Constituents data'!FL13/'Constituents data'!FK13-1</f>
        <v>-3.0240312751523502E-2</v>
      </c>
      <c r="FM13" s="15">
        <f>'Constituents data'!FM13/'Constituents data'!FL13-1</f>
        <v>6.0825231207019215E-2</v>
      </c>
      <c r="FN13" s="15">
        <f>'Constituents data'!FN13/'Constituents data'!FM13-1</f>
        <v>-3.3866100368838747E-2</v>
      </c>
      <c r="FO13" s="15">
        <f>'Constituents data'!FO13/'Constituents data'!FN13-1</f>
        <v>5.0902360018509896E-3</v>
      </c>
      <c r="FP13" s="15">
        <f>'Constituents data'!FP13/'Constituents data'!FO13-1</f>
        <v>5.5939226519337026E-2</v>
      </c>
      <c r="FQ13" s="15">
        <f>'Constituents data'!FQ13/'Constituents data'!FP13-1</f>
        <v>2.3871811641595908E-2</v>
      </c>
      <c r="FR13" s="15">
        <f>'Constituents data'!FR13/'Constituents data'!FQ13-1</f>
        <v>-1.4798254018950296E-2</v>
      </c>
      <c r="FS13" s="15">
        <f>'Constituents data'!FS13/'Constituents data'!FR13-1</f>
        <v>-2.1936459909228434E-2</v>
      </c>
      <c r="FT13" s="16">
        <f>'Constituents data'!FT13/'Constituents data'!FS13-1</f>
        <v>3.7454424925422503E-2</v>
      </c>
      <c r="FU13" s="17">
        <f t="shared" si="3"/>
        <v>2.640816922228209E-3</v>
      </c>
      <c r="FV13">
        <v>2.3243756657849144E-2</v>
      </c>
      <c r="FW13">
        <v>2.4030934401774132E-2</v>
      </c>
      <c r="FX13">
        <v>2.449118348776768E-2</v>
      </c>
      <c r="FY13">
        <v>2.45192928104742E-2</v>
      </c>
      <c r="FZ13">
        <v>2.5718355274376187E-2</v>
      </c>
      <c r="GA13">
        <v>2.4368173421054299E-2</v>
      </c>
      <c r="GB13">
        <v>2.4005972063752403E-2</v>
      </c>
      <c r="GC13">
        <v>2.3941237907238785E-2</v>
      </c>
      <c r="GD13">
        <v>2.4118260474137922E-2</v>
      </c>
      <c r="GE13">
        <v>2.4407582607228941E-2</v>
      </c>
      <c r="GF13">
        <v>2.435068646773984E-2</v>
      </c>
      <c r="GG13">
        <v>2.3838749378323639E-2</v>
      </c>
      <c r="GH13">
        <v>2.3580332891470122E-2</v>
      </c>
      <c r="GI13">
        <v>2.3621188662493561E-2</v>
      </c>
      <c r="GJ13">
        <v>2.3864284637434948E-2</v>
      </c>
      <c r="GK13">
        <v>2.4980964030853585E-2</v>
      </c>
      <c r="GL13">
        <v>2.4743766193266011E-2</v>
      </c>
      <c r="GM13">
        <v>2.4107000713937784E-2</v>
      </c>
      <c r="GN13">
        <v>2.4073597397296139E-2</v>
      </c>
      <c r="GO13">
        <v>2.3835874840832494E-2</v>
      </c>
      <c r="GP13">
        <v>2.3868529604452467E-2</v>
      </c>
      <c r="GQ13">
        <v>2.4161870984110944E-2</v>
      </c>
      <c r="GR13">
        <v>2.361670486669883E-2</v>
      </c>
      <c r="GS13">
        <v>2.3534322811492286E-2</v>
      </c>
      <c r="GT13">
        <v>2.4079181441920609E-2</v>
      </c>
      <c r="GU13">
        <v>2.3970587322897703E-2</v>
      </c>
      <c r="GV13">
        <v>2.4101318896625656E-2</v>
      </c>
      <c r="GW13">
        <v>2.4703194945769075E-2</v>
      </c>
      <c r="GX13">
        <v>2.4934713093837251E-2</v>
      </c>
      <c r="GY13">
        <v>2.5152197283625173E-2</v>
      </c>
      <c r="GZ13">
        <v>2.5079418485083847E-2</v>
      </c>
      <c r="HA13">
        <v>2.5570826220090576E-2</v>
      </c>
      <c r="HB13">
        <v>2.476533251908513E-2</v>
      </c>
      <c r="HC13">
        <v>2.4508037197336189E-2</v>
      </c>
      <c r="HD13">
        <v>2.4020635018730554E-2</v>
      </c>
      <c r="HE13">
        <v>2.4196933061303761E-2</v>
      </c>
      <c r="HF13">
        <v>2.3730788384983253E-2</v>
      </c>
      <c r="HG13">
        <v>2.4512778044473538E-2</v>
      </c>
      <c r="HH13">
        <v>2.4967632886475386E-2</v>
      </c>
      <c r="HI13">
        <v>2.5546088691792274E-2</v>
      </c>
      <c r="HJ13">
        <v>2.5070938418085914E-2</v>
      </c>
      <c r="HK13">
        <v>2.6700243213848514E-2</v>
      </c>
      <c r="HL13">
        <v>2.6489085787188553E-2</v>
      </c>
      <c r="HM13">
        <v>2.6194610266038011E-2</v>
      </c>
      <c r="HN13">
        <v>2.5931279244351669E-2</v>
      </c>
      <c r="HO13">
        <v>2.5739152065416451E-2</v>
      </c>
      <c r="HP13">
        <v>2.6245605119461161E-2</v>
      </c>
      <c r="HQ13">
        <v>2.6243156997768136E-2</v>
      </c>
      <c r="HR13">
        <v>2.572556364344188E-2</v>
      </c>
      <c r="HS13">
        <v>2.6085175208112439E-2</v>
      </c>
      <c r="HT13">
        <v>2.6180882739183176E-2</v>
      </c>
      <c r="HU13">
        <v>2.6268795467629828E-2</v>
      </c>
      <c r="HV13">
        <v>2.6501865809579413E-2</v>
      </c>
      <c r="HW13">
        <v>2.6412361843103277E-2</v>
      </c>
      <c r="HX13">
        <v>2.6917034695136254E-2</v>
      </c>
      <c r="HY13">
        <v>2.778516893869289E-2</v>
      </c>
      <c r="HZ13">
        <v>2.8531915240609346E-2</v>
      </c>
      <c r="IA13">
        <v>2.824645933553847E-2</v>
      </c>
      <c r="IB13">
        <v>2.8992792563884068E-2</v>
      </c>
      <c r="IC13">
        <v>2.8696211468044647E-2</v>
      </c>
      <c r="ID13">
        <v>2.8557141732752801E-2</v>
      </c>
      <c r="IE13">
        <v>2.7977107867264817E-2</v>
      </c>
      <c r="IF13">
        <v>2.754150989568865E-2</v>
      </c>
      <c r="IG13">
        <v>2.7585349785010392E-2</v>
      </c>
      <c r="IH13">
        <v>2.8062818834926853E-2</v>
      </c>
      <c r="II13">
        <v>2.8076329602997833E-2</v>
      </c>
      <c r="IJ13">
        <v>2.8702799548579953E-2</v>
      </c>
      <c r="IK13">
        <v>2.8090528024540325E-2</v>
      </c>
      <c r="IL13">
        <v>2.7136194934186311E-2</v>
      </c>
      <c r="IM13">
        <v>2.6949705536470261E-2</v>
      </c>
      <c r="IN13">
        <v>2.7828616391564705E-2</v>
      </c>
      <c r="IO13">
        <v>2.8207726406733361E-2</v>
      </c>
      <c r="IP13">
        <v>2.7856167937251743E-2</v>
      </c>
      <c r="IQ13">
        <v>2.7984223067052151E-2</v>
      </c>
      <c r="IR13">
        <v>2.8459240806413398E-2</v>
      </c>
      <c r="IS13">
        <v>2.8661230806285912E-2</v>
      </c>
      <c r="IT13">
        <v>2.8142309902602421E-2</v>
      </c>
      <c r="IU13">
        <v>2.9673720153360922E-2</v>
      </c>
      <c r="IV13">
        <v>3.0480825096149092E-2</v>
      </c>
      <c r="IW13">
        <v>3.072142475796313E-2</v>
      </c>
      <c r="IX13">
        <v>2.9717307027411044E-2</v>
      </c>
      <c r="IY13">
        <v>2.94325388274938E-2</v>
      </c>
      <c r="IZ13">
        <v>2.8824357500395501E-2</v>
      </c>
      <c r="JA13">
        <v>2.8740058221337999E-2</v>
      </c>
      <c r="JB13">
        <v>2.8439689025245102E-2</v>
      </c>
      <c r="JC13">
        <v>2.8726869263830231E-2</v>
      </c>
      <c r="JD13">
        <v>2.8522112720947741E-2</v>
      </c>
      <c r="JE13">
        <v>2.9061822670976931E-2</v>
      </c>
      <c r="JF13">
        <v>2.8074519813565575E-2</v>
      </c>
      <c r="JG13">
        <v>2.8481114193182749E-2</v>
      </c>
      <c r="JH13">
        <v>2.816488851713814E-2</v>
      </c>
      <c r="JI13">
        <v>2.8386620315494011E-2</v>
      </c>
      <c r="JJ13">
        <v>2.8028224959694557E-2</v>
      </c>
      <c r="JK13">
        <v>2.648669378518247E-2</v>
      </c>
      <c r="JL13">
        <v>2.5888979327231724E-2</v>
      </c>
      <c r="JM13">
        <v>2.5500023214352536E-2</v>
      </c>
      <c r="JN13">
        <v>2.5909831967340428E-2</v>
      </c>
      <c r="JO13">
        <v>2.4816361129138896E-2</v>
      </c>
      <c r="JP13">
        <v>2.4978565393491248E-2</v>
      </c>
      <c r="JQ13">
        <v>2.5162502584349638E-2</v>
      </c>
      <c r="JR13">
        <v>2.5258090395183484E-2</v>
      </c>
      <c r="JS13">
        <v>2.4359429178000453E-2</v>
      </c>
      <c r="JT13">
        <v>2.4202229141108391E-2</v>
      </c>
      <c r="JU13">
        <v>2.4692631566094088E-2</v>
      </c>
      <c r="JV13">
        <v>2.4534015972577296E-2</v>
      </c>
      <c r="JW13">
        <v>2.4237858964192581E-2</v>
      </c>
      <c r="JX13">
        <v>2.4299526535463696E-2</v>
      </c>
      <c r="JY13">
        <v>2.4402466450910727E-2</v>
      </c>
      <c r="JZ13">
        <v>2.3810749942438984E-2</v>
      </c>
      <c r="KA13">
        <v>2.3969033960035233E-2</v>
      </c>
      <c r="KB13">
        <v>2.4443621452801309E-2</v>
      </c>
      <c r="KC13">
        <v>2.7961638401415863E-2</v>
      </c>
      <c r="KD13">
        <v>2.7777291595094279E-2</v>
      </c>
      <c r="KE13">
        <v>2.7089570168826738E-2</v>
      </c>
      <c r="KF13">
        <v>2.7807085280903646E-2</v>
      </c>
      <c r="KG13">
        <v>2.7801333422636687E-2</v>
      </c>
      <c r="KH13">
        <v>2.80000513908393E-2</v>
      </c>
      <c r="KI13">
        <v>2.7535818387164807E-2</v>
      </c>
      <c r="KJ13">
        <v>2.8069758516780237E-2</v>
      </c>
      <c r="KK13">
        <v>2.8597181880238957E-2</v>
      </c>
      <c r="KL13">
        <v>2.8524447585480825E-2</v>
      </c>
      <c r="KM13">
        <v>2.7855562998516149E-2</v>
      </c>
      <c r="KN13">
        <v>2.7035035027479712E-2</v>
      </c>
      <c r="KO13">
        <v>2.774637639358004E-2</v>
      </c>
      <c r="KP13">
        <v>2.8229722269775534E-2</v>
      </c>
      <c r="KQ13">
        <v>2.9025441036238431E-2</v>
      </c>
      <c r="KR13">
        <v>2.9239306452004399E-2</v>
      </c>
      <c r="KS13">
        <v>2.8863309964015656E-2</v>
      </c>
      <c r="KT13">
        <v>2.8921839407702519E-2</v>
      </c>
      <c r="KU13">
        <v>2.9002349078385756E-2</v>
      </c>
      <c r="KV13">
        <v>2.8955968302224435E-2</v>
      </c>
      <c r="KW13">
        <v>2.8672788398804005E-2</v>
      </c>
      <c r="KX13">
        <v>2.9013783365322985E-2</v>
      </c>
      <c r="KY13">
        <v>2.9667531456997496E-2</v>
      </c>
      <c r="KZ13">
        <v>2.9384820290458476E-2</v>
      </c>
      <c r="LA13">
        <v>2.9004471278496945E-2</v>
      </c>
      <c r="LB13">
        <v>2.965005527720652E-2</v>
      </c>
      <c r="LC13">
        <v>2.9749513973077974E-2</v>
      </c>
      <c r="LD13">
        <v>2.9843693855826588E-2</v>
      </c>
      <c r="LE13">
        <v>2.988359249996948E-2</v>
      </c>
      <c r="LF13">
        <v>3.0072678021421991E-2</v>
      </c>
      <c r="LG13">
        <v>2.9614515578445015E-2</v>
      </c>
      <c r="LH13">
        <v>2.8592868377857766E-2</v>
      </c>
      <c r="LI13">
        <v>2.8685278346629404E-2</v>
      </c>
      <c r="LJ13">
        <v>2.8651991557919958E-2</v>
      </c>
      <c r="LK13">
        <v>2.9491757393227191E-2</v>
      </c>
      <c r="LL13">
        <v>2.725109304410157E-2</v>
      </c>
      <c r="LM13">
        <v>2.7699739418496606E-2</v>
      </c>
      <c r="LN13">
        <v>2.7537366493329569E-2</v>
      </c>
      <c r="LO13">
        <v>2.796682623139625E-2</v>
      </c>
      <c r="LP13">
        <v>2.7620558194380578E-2</v>
      </c>
      <c r="LQ13">
        <v>2.7866983042780399E-2</v>
      </c>
      <c r="LR13">
        <v>2.7879556019486797E-2</v>
      </c>
      <c r="LS13">
        <v>2.7992183179940948E-2</v>
      </c>
      <c r="LT13">
        <v>2.8089757850431461E-2</v>
      </c>
      <c r="LU13">
        <v>2.7547000602643139E-2</v>
      </c>
      <c r="LV13">
        <v>2.7623300387994393E-2</v>
      </c>
      <c r="LW13">
        <v>2.6925133227908293E-2</v>
      </c>
      <c r="LX13">
        <v>2.6170917116319307E-2</v>
      </c>
      <c r="LY13">
        <v>2.6685057667205383E-2</v>
      </c>
      <c r="LZ13">
        <v>2.6186157643473606E-2</v>
      </c>
      <c r="MA13">
        <v>2.7420673175955371E-2</v>
      </c>
      <c r="MB13">
        <v>2.7196798891090477E-2</v>
      </c>
      <c r="MC13">
        <v>2.6547533913522284E-2</v>
      </c>
      <c r="MD13">
        <v>2.616739474687306E-2</v>
      </c>
      <c r="ME13">
        <v>2.6211285110593664E-2</v>
      </c>
      <c r="MF13">
        <v>2.6990824583365675E-2</v>
      </c>
      <c r="MG13">
        <v>2.5917440629423655E-2</v>
      </c>
      <c r="MH13">
        <v>2.711345459898331E-2</v>
      </c>
      <c r="MI13">
        <v>2.806045764300541E-2</v>
      </c>
      <c r="MJ13">
        <v>2.8309280158510385E-2</v>
      </c>
      <c r="MK13">
        <v>2.7616202514442609E-2</v>
      </c>
      <c r="ML13">
        <v>2.6663176663034586E-2</v>
      </c>
      <c r="MM13" s="4">
        <v>2.7455990936845705E-2</v>
      </c>
      <c r="MN13" s="17">
        <v>2.6786200345782194E-2</v>
      </c>
      <c r="MO13" s="20">
        <f t="shared" si="4"/>
        <v>6.3598038102360057E-3</v>
      </c>
      <c r="MP13" s="20">
        <f t="shared" si="7"/>
        <v>7.3028207993182395E-2</v>
      </c>
      <c r="MQ13" s="20">
        <f t="shared" si="8"/>
        <v>5.640979789046837E-2</v>
      </c>
      <c r="MR13" s="20">
        <f t="shared" si="9"/>
        <v>3.9346492379783569E-2</v>
      </c>
      <c r="MS13" s="20">
        <f t="shared" si="10"/>
        <v>-4.2029259523938579E-2</v>
      </c>
      <c r="MT13" s="20">
        <f t="shared" si="11"/>
        <v>-3.7198565769354457E-3</v>
      </c>
      <c r="MU13" s="20">
        <f t="shared" si="12"/>
        <v>7.891184157977035E-3</v>
      </c>
      <c r="MV13" s="20">
        <f t="shared" si="13"/>
        <v>3.6910225301181564E-2</v>
      </c>
      <c r="MW13" s="20">
        <f t="shared" si="14"/>
        <v>1.5739645802707557E-2</v>
      </c>
      <c r="MX13" s="20">
        <f t="shared" si="15"/>
        <v>7.077724034480001E-3</v>
      </c>
      <c r="MY13" s="20">
        <f t="shared" si="16"/>
        <v>-7.2658169222283107E-3</v>
      </c>
      <c r="MZ13" s="20">
        <f t="shared" si="17"/>
        <v>-2.6250009437611833E-2</v>
      </c>
      <c r="NA13" s="20">
        <f t="shared" si="18"/>
        <v>1.0220919412177029E-2</v>
      </c>
      <c r="NB13" s="20">
        <f t="shared" si="19"/>
        <v>3.6089341807930518E-2</v>
      </c>
      <c r="NC13" s="20">
        <f t="shared" si="20"/>
        <v>6.1611390679917246E-3</v>
      </c>
      <c r="ND13" s="20">
        <f t="shared" si="21"/>
        <v>-1.6713549736097426E-3</v>
      </c>
      <c r="NE13" s="20">
        <f t="shared" si="22"/>
        <v>-5.6757039682518808E-2</v>
      </c>
      <c r="NF13" s="20">
        <f t="shared" si="23"/>
        <v>6.5745932915180685E-3</v>
      </c>
      <c r="NG13" s="20">
        <f t="shared" si="24"/>
        <v>-3.3712471963445546E-2</v>
      </c>
      <c r="NH13" s="20">
        <f t="shared" si="25"/>
        <v>2.995080611442099E-2</v>
      </c>
      <c r="NI13" s="20">
        <f t="shared" si="26"/>
        <v>-1.8232146621809976E-2</v>
      </c>
      <c r="NJ13" s="20">
        <f t="shared" si="27"/>
        <v>-4.2043340744015535E-2</v>
      </c>
      <c r="NK13" s="20">
        <f t="shared" si="28"/>
        <v>-7.3325059302710525E-3</v>
      </c>
      <c r="NL13" s="20">
        <f t="shared" si="29"/>
        <v>8.6723143909031766E-3</v>
      </c>
      <c r="NM13" s="20">
        <f t="shared" si="30"/>
        <v>3.9042496435076256E-2</v>
      </c>
      <c r="NN13" s="20">
        <f t="shared" si="31"/>
        <v>-4.5980116334143374E-2</v>
      </c>
      <c r="NO13" s="20">
        <f t="shared" si="32"/>
        <v>4.9076408789384761E-2</v>
      </c>
      <c r="NP13" s="20">
        <f t="shared" si="33"/>
        <v>4.7676845085395568E-2</v>
      </c>
      <c r="NQ13" s="20">
        <f t="shared" si="34"/>
        <v>-1.3044881766167285E-2</v>
      </c>
      <c r="NR13" s="20">
        <f t="shared" si="35"/>
        <v>-4.8413059197830819E-3</v>
      </c>
      <c r="NS13" s="20">
        <f t="shared" si="36"/>
        <v>2.8846563621755937E-2</v>
      </c>
      <c r="NT13" s="20">
        <f t="shared" si="37"/>
        <v>-7.2957956725055159E-2</v>
      </c>
      <c r="NU13" s="20">
        <f t="shared" si="38"/>
        <v>-8.2237086246362542E-2</v>
      </c>
      <c r="NV13" s="20">
        <f t="shared" si="39"/>
        <v>-8.74853485670927E-3</v>
      </c>
      <c r="NW13" s="20">
        <f t="shared" si="40"/>
        <v>-2.6104504073066116E-2</v>
      </c>
      <c r="NX13" s="20">
        <f t="shared" si="41"/>
        <v>-1.8373082368452621E-2</v>
      </c>
      <c r="NY13" s="20">
        <f t="shared" si="42"/>
        <v>2.5984582670913602E-2</v>
      </c>
      <c r="NZ13" s="20">
        <f t="shared" si="43"/>
        <v>2.020858455650107E-3</v>
      </c>
      <c r="OA13" s="20">
        <f t="shared" si="44"/>
        <v>1.2122962605330819E-2</v>
      </c>
      <c r="OB13" s="20">
        <f t="shared" si="45"/>
        <v>2.9782627722361031E-2</v>
      </c>
      <c r="OC13" s="20">
        <f t="shared" si="46"/>
        <v>6.7551103625349176E-2</v>
      </c>
      <c r="OD13" s="20">
        <f t="shared" si="47"/>
        <v>4.1502649343134378E-2</v>
      </c>
      <c r="OE13" s="20">
        <f t="shared" si="48"/>
        <v>-1.4891597609232901E-2</v>
      </c>
      <c r="OF13" s="20">
        <f t="shared" si="49"/>
        <v>6.4225700773297987E-4</v>
      </c>
      <c r="OG13" s="20">
        <f t="shared" si="50"/>
        <v>-3.5727715479978807E-2</v>
      </c>
      <c r="OH13" s="20">
        <f t="shared" si="51"/>
        <v>4.6619649360047997E-2</v>
      </c>
      <c r="OI13" s="20">
        <f t="shared" si="52"/>
        <v>8.4689668550984223E-3</v>
      </c>
      <c r="OJ13" s="20">
        <f t="shared" si="53"/>
        <v>-6.5495259266273684E-2</v>
      </c>
      <c r="OK13" s="20">
        <f t="shared" si="54"/>
        <v>-2.6594422570236177E-2</v>
      </c>
      <c r="OL13" s="20">
        <f t="shared" si="55"/>
        <v>1.9575664607092445E-2</v>
      </c>
      <c r="OM13" s="20">
        <f t="shared" si="56"/>
        <v>6.8360594993031789E-3</v>
      </c>
      <c r="ON13" s="20">
        <f t="shared" si="57"/>
        <v>1.3646906506844165E-3</v>
      </c>
      <c r="OO13" s="20">
        <f t="shared" si="58"/>
        <v>-7.2083529800921517E-2</v>
      </c>
      <c r="OP13" s="20">
        <f t="shared" si="59"/>
        <v>-9.6075907700309635E-3</v>
      </c>
      <c r="OQ13" s="20">
        <f t="shared" si="60"/>
        <v>5.8881039526773447E-2</v>
      </c>
      <c r="OR13" s="20">
        <f t="shared" si="61"/>
        <v>3.6759284755453502E-2</v>
      </c>
      <c r="OS13" s="20">
        <f t="shared" si="62"/>
        <v>-6.5859207726825894E-2</v>
      </c>
      <c r="OT13" s="20">
        <f t="shared" si="63"/>
        <v>-1.9218287226366017E-2</v>
      </c>
      <c r="OU13" s="20">
        <f t="shared" si="64"/>
        <v>3.054208724554449E-2</v>
      </c>
      <c r="OV13" s="20">
        <f t="shared" si="65"/>
        <v>7.7651440233011595E-3</v>
      </c>
      <c r="OW13" s="20">
        <f t="shared" si="66"/>
        <v>1.1090905900403699E-2</v>
      </c>
      <c r="OX13" s="20">
        <f t="shared" si="67"/>
        <v>-8.6611354974195729E-3</v>
      </c>
      <c r="OY13" s="20">
        <f t="shared" si="68"/>
        <v>-3.0193658181272647E-3</v>
      </c>
      <c r="OZ13" s="20">
        <f t="shared" si="69"/>
        <v>-6.4277394165477651E-3</v>
      </c>
      <c r="PA13" s="20">
        <f t="shared" si="5"/>
        <v>-1.0243452502562792E-2</v>
      </c>
      <c r="PB13" s="20">
        <f t="shared" si="70"/>
        <v>5.4031054475370457E-3</v>
      </c>
      <c r="PC13" s="20">
        <f t="shared" si="71"/>
        <v>2.0031760658519047E-2</v>
      </c>
      <c r="PD13" s="20">
        <f t="shared" si="72"/>
        <v>-1.168218427422211E-2</v>
      </c>
      <c r="PE13" s="20">
        <f t="shared" si="73"/>
        <v>-4.3635692562773144E-2</v>
      </c>
      <c r="PF13" s="20">
        <f t="shared" si="74"/>
        <v>2.4419407996537274E-3</v>
      </c>
      <c r="PG13" s="20">
        <f t="shared" si="75"/>
        <v>2.0699432040427311E-2</v>
      </c>
      <c r="PH13" s="20">
        <f t="shared" si="76"/>
        <v>-1.4424902071746773E-2</v>
      </c>
      <c r="PI13" s="20">
        <f t="shared" si="77"/>
        <v>4.1467402080208236E-2</v>
      </c>
      <c r="PJ13" s="20">
        <f t="shared" si="78"/>
        <v>-8.9038649389297318E-3</v>
      </c>
      <c r="PK13" s="20">
        <f t="shared" si="79"/>
        <v>-2.2166274163948375E-2</v>
      </c>
      <c r="PL13" s="20">
        <f t="shared" si="80"/>
        <v>-4.0956924812321528E-2</v>
      </c>
      <c r="PM13" s="20">
        <f t="shared" si="81"/>
        <v>3.0124582815648525E-2</v>
      </c>
      <c r="PN13" s="20">
        <f t="shared" si="82"/>
        <v>6.7283040945792141E-2</v>
      </c>
      <c r="PO13" s="20">
        <f t="shared" si="83"/>
        <v>-9.6388005540631125E-3</v>
      </c>
      <c r="PP13" s="20">
        <f t="shared" si="84"/>
        <v>1.0620019979819735E-3</v>
      </c>
      <c r="PQ13" s="20">
        <f t="shared" si="85"/>
        <v>-7.1630113765897372E-3</v>
      </c>
      <c r="PR13" s="20">
        <f t="shared" si="86"/>
        <v>-1.1965383568970625E-2</v>
      </c>
      <c r="PS13" s="20">
        <f t="shared" si="87"/>
        <v>-9.3983890231091136E-3</v>
      </c>
      <c r="PT13" s="20">
        <f t="shared" si="88"/>
        <v>9.2653913149241731E-3</v>
      </c>
      <c r="PU13" s="20">
        <f t="shared" si="89"/>
        <v>-1.5487497195970682E-2</v>
      </c>
      <c r="PV13" s="20">
        <f t="shared" si="90"/>
        <v>1.9809296114617543E-3</v>
      </c>
      <c r="PW13" s="20">
        <f t="shared" si="91"/>
        <v>3.6947560801742961E-2</v>
      </c>
      <c r="PX13" s="20">
        <f t="shared" si="92"/>
        <v>-4.7010212520225227E-2</v>
      </c>
      <c r="PY13" s="20">
        <f t="shared" si="93"/>
        <v>-2.226060731949845E-2</v>
      </c>
      <c r="PZ13" s="20">
        <f t="shared" si="94"/>
        <v>1.9733328509717062E-2</v>
      </c>
      <c r="QA13" s="20">
        <f t="shared" si="95"/>
        <v>-3.8566223933527515E-3</v>
      </c>
      <c r="QB13" s="20">
        <f t="shared" si="96"/>
        <v>-1.8100342180901542E-2</v>
      </c>
      <c r="QC13" s="20">
        <f t="shared" si="97"/>
        <v>-2.8110648771881998E-2</v>
      </c>
      <c r="QD13" s="20">
        <f t="shared" si="98"/>
        <v>-9.4918699544534278E-3</v>
      </c>
      <c r="QE13" s="20">
        <f t="shared" si="99"/>
        <v>-2.2058292650383539E-2</v>
      </c>
      <c r="QF13" s="20">
        <f t="shared" si="100"/>
        <v>-2.8174949282832741E-2</v>
      </c>
      <c r="QG13" s="20">
        <f t="shared" si="101"/>
        <v>-2.6036538847361936E-2</v>
      </c>
      <c r="QH13" s="20">
        <f t="shared" si="102"/>
        <v>1.0552816403999938E-3</v>
      </c>
      <c r="QI13" s="20">
        <f t="shared" si="103"/>
        <v>1.6862729177062739E-2</v>
      </c>
      <c r="QJ13" s="20">
        <f t="shared" si="104"/>
        <v>-1.1336469096141314E-2</v>
      </c>
      <c r="QK13" s="20">
        <f t="shared" si="105"/>
        <v>1.733219252446546E-2</v>
      </c>
      <c r="QL13" s="20">
        <f t="shared" si="106"/>
        <v>9.9286458986239303E-3</v>
      </c>
      <c r="QM13" s="20">
        <f t="shared" si="107"/>
        <v>2.0095364967226935E-2</v>
      </c>
      <c r="QN13" s="20">
        <f t="shared" si="108"/>
        <v>-3.1518684106655397E-3</v>
      </c>
      <c r="QO13" s="20">
        <f t="shared" si="109"/>
        <v>-7.3704602815533402E-3</v>
      </c>
      <c r="QP13" s="20">
        <f t="shared" si="110"/>
        <v>1.0838170361587491E-3</v>
      </c>
      <c r="QQ13" s="20">
        <f t="shared" si="111"/>
        <v>-5.7118341967004414E-3</v>
      </c>
      <c r="QR13" s="20">
        <f t="shared" si="112"/>
        <v>-2.7156283486212275E-2</v>
      </c>
      <c r="QS13" s="20">
        <f t="shared" si="113"/>
        <v>-4.3513432380175941E-3</v>
      </c>
      <c r="QT13" s="20">
        <f t="shared" si="114"/>
        <v>1.7788865429162325E-2</v>
      </c>
      <c r="QU13" s="20">
        <f t="shared" si="115"/>
        <v>0.15468287204703021</v>
      </c>
      <c r="QV13" s="20">
        <f t="shared" si="116"/>
        <v>-9.7836740650853269E-3</v>
      </c>
      <c r="QW13" s="20">
        <f t="shared" si="117"/>
        <v>-7.2984569920656875E-4</v>
      </c>
      <c r="QX13" s="20">
        <f t="shared" si="118"/>
        <v>2.6754448420529618E-2</v>
      </c>
      <c r="QY13" s="20">
        <f t="shared" si="119"/>
        <v>8.4763492903057926E-3</v>
      </c>
      <c r="QZ13" s="20">
        <f t="shared" si="120"/>
        <v>1.9943021895537289E-3</v>
      </c>
      <c r="RA13" s="20">
        <f t="shared" si="121"/>
        <v>-3.2845937462625901E-3</v>
      </c>
      <c r="RB13" s="20">
        <f t="shared" si="122"/>
        <v>2.055007850401188E-2</v>
      </c>
      <c r="RC13" s="20">
        <f t="shared" si="123"/>
        <v>4.0748179151276123E-3</v>
      </c>
      <c r="RD13" s="20">
        <f t="shared" si="124"/>
        <v>-8.269334745867921E-3</v>
      </c>
      <c r="RE13" s="20">
        <f t="shared" si="125"/>
        <v>6.6883235389877029E-3</v>
      </c>
      <c r="RF13" s="20">
        <f t="shared" si="126"/>
        <v>-3.0562286991521553E-3</v>
      </c>
      <c r="RG13" s="20">
        <f t="shared" si="127"/>
        <v>1.8553988272577003E-2</v>
      </c>
      <c r="RH13" s="20">
        <f t="shared" si="128"/>
        <v>-8.0950142726436128E-4</v>
      </c>
      <c r="RI13" s="20">
        <f t="shared" si="129"/>
        <v>2.3864717758385133E-2</v>
      </c>
      <c r="RJ13" s="20">
        <f t="shared" si="130"/>
        <v>8.2416524089946232E-3</v>
      </c>
      <c r="RK13" s="20">
        <f t="shared" si="131"/>
        <v>-1.9082390615710411E-2</v>
      </c>
      <c r="RL13" s="20">
        <f t="shared" si="132"/>
        <v>-1.1397035827700833E-2</v>
      </c>
      <c r="RM13" s="20">
        <f t="shared" si="6"/>
        <v>-6.3318793206571791E-4</v>
      </c>
      <c r="RN13" s="20">
        <f t="shared" si="142"/>
        <v>-3.4498160140020197E-2</v>
      </c>
      <c r="RO13" s="20">
        <f t="shared" si="143"/>
        <v>-7.8146579818308224E-3</v>
      </c>
      <c r="RP13" s="20">
        <f t="shared" si="144"/>
        <v>2.8251631590357672E-2</v>
      </c>
      <c r="RQ13" s="20">
        <f t="shared" si="145"/>
        <v>-4.2106109536913785E-4</v>
      </c>
      <c r="RR13" s="20">
        <f t="shared" si="146"/>
        <v>-7.2718448090699859E-3</v>
      </c>
      <c r="RS13" s="20">
        <f t="shared" si="147"/>
        <v>-1.528244857901409E-3</v>
      </c>
      <c r="RT13" s="20">
        <f t="shared" si="148"/>
        <v>-9.6119221960208421E-3</v>
      </c>
      <c r="RU13" s="20">
        <f t="shared" si="149"/>
        <v>1.2111446787202848E-2</v>
      </c>
      <c r="RV13" s="20">
        <f t="shared" si="150"/>
        <v>-1.6382101446063362E-3</v>
      </c>
      <c r="RW13" s="20">
        <f t="shared" si="151"/>
        <v>1.6367025725901605E-4</v>
      </c>
      <c r="RX13" s="20">
        <f t="shared" si="152"/>
        <v>4.9500740086546226E-3</v>
      </c>
      <c r="RY13" s="20">
        <f t="shared" si="153"/>
        <v>1.1260347827678125E-3</v>
      </c>
      <c r="RZ13" s="20">
        <f t="shared" si="154"/>
        <v>-3.2267520457681477E-2</v>
      </c>
      <c r="SA13" s="20">
        <f t="shared" si="155"/>
        <v>1.5881470885628378E-2</v>
      </c>
      <c r="SB13" s="20">
        <f t="shared" si="156"/>
        <v>-1.2419360269443707E-3</v>
      </c>
      <c r="SC13" s="20">
        <f t="shared" si="157"/>
        <v>3.0087181481284052E-2</v>
      </c>
      <c r="SD13" s="20">
        <f t="shared" si="158"/>
        <v>-7.9162556052663022E-2</v>
      </c>
      <c r="SE13" s="20">
        <f t="shared" si="159"/>
        <v>2.675863903090011E-2</v>
      </c>
      <c r="SF13" s="20">
        <f t="shared" si="160"/>
        <v>1.9328186098380357E-3</v>
      </c>
      <c r="SG13" s="20">
        <f t="shared" si="161"/>
        <v>-1.4983997820649889E-2</v>
      </c>
      <c r="SH13" s="20">
        <f t="shared" si="162"/>
        <v>-2.7738133045973425E-2</v>
      </c>
      <c r="SI13" s="20">
        <f t="shared" si="163"/>
        <v>1.5852405731969631E-2</v>
      </c>
      <c r="SJ13" s="20">
        <f t="shared" si="164"/>
        <v>-1.6981062460245368E-2</v>
      </c>
      <c r="SK13" s="20">
        <f t="shared" si="165"/>
        <v>1.923483725403282E-2</v>
      </c>
      <c r="SL13" s="20">
        <f t="shared" si="166"/>
        <v>-8.5816138084311797E-3</v>
      </c>
      <c r="SM13" s="20">
        <f t="shared" si="167"/>
        <v>-2.4176108009296739E-2</v>
      </c>
      <c r="SN13" s="20">
        <f t="shared" si="168"/>
        <v>-1.3698104201082454E-2</v>
      </c>
      <c r="SO13" s="20">
        <f t="shared" si="169"/>
        <v>-2.9814840982270987E-4</v>
      </c>
      <c r="SP13" s="20">
        <f t="shared" si="170"/>
        <v>-3.1324552181975197E-2</v>
      </c>
      <c r="SQ13" s="20">
        <f t="shared" si="171"/>
        <v>2.6999344950242442E-2</v>
      </c>
      <c r="SR13" s="20">
        <f t="shared" si="172"/>
        <v>-2.2079950128091753E-2</v>
      </c>
      <c r="SS13" s="20">
        <f t="shared" si="173"/>
        <v>9.2755518352195167E-3</v>
      </c>
      <c r="ST13" s="20">
        <f t="shared" si="174"/>
        <v>-6.6445548749655622E-2</v>
      </c>
      <c r="SU13" s="20">
        <f t="shared" si="175"/>
        <v>2.8480338496415709E-3</v>
      </c>
      <c r="SV13" s="20">
        <f t="shared" si="176"/>
        <v>-1.3558592425469565E-2</v>
      </c>
      <c r="SW13" s="20">
        <f t="shared" si="133"/>
        <v>-3.2881129673751709E-2</v>
      </c>
      <c r="SX13" s="20">
        <f t="shared" si="134"/>
        <v>5.8184414284791007E-2</v>
      </c>
      <c r="SY13" s="20">
        <f t="shared" si="135"/>
        <v>-3.6506917291066955E-2</v>
      </c>
      <c r="SZ13" s="20">
        <f t="shared" si="136"/>
        <v>2.4494190796227806E-3</v>
      </c>
      <c r="TA13" s="20">
        <f t="shared" si="137"/>
        <v>5.3298409597108819E-2</v>
      </c>
      <c r="TB13" s="20">
        <f t="shared" si="138"/>
        <v>2.12309947193677E-2</v>
      </c>
      <c r="TC13" s="20">
        <f t="shared" si="139"/>
        <v>-1.7439070941178504E-2</v>
      </c>
      <c r="TD13" s="20">
        <f t="shared" si="140"/>
        <v>-2.4577276831456642E-2</v>
      </c>
      <c r="TE13" s="20">
        <f t="shared" si="141"/>
        <v>3.4813608003194295E-2</v>
      </c>
    </row>
    <row r="14" spans="1:525" x14ac:dyDescent="0.2">
      <c r="A14" t="s">
        <v>86</v>
      </c>
      <c r="B14" t="s">
        <v>89</v>
      </c>
      <c r="C14" s="15"/>
      <c r="D14" s="15">
        <f>'Constituents data'!D14/'Constituents data'!C14-1</f>
        <v>-6.6483893077450396E-2</v>
      </c>
      <c r="E14" s="15">
        <f>'Constituents data'!E14/'Constituents data'!D14-1</f>
        <v>6.2408223201174895E-2</v>
      </c>
      <c r="F14" s="15">
        <f>'Constituents data'!F14/'Constituents data'!E14-1</f>
        <v>4.0082930200414646E-2</v>
      </c>
      <c r="G14" s="15">
        <f>'Constituents data'!G14/'Constituents data'!F14-1</f>
        <v>-9.966777408637939E-3</v>
      </c>
      <c r="H14" s="15">
        <f>'Constituents data'!H14/'Constituents data'!G14-1</f>
        <v>4.429530201342291E-2</v>
      </c>
      <c r="I14" s="15">
        <f>'Constituents data'!I14/'Constituents data'!H14-1</f>
        <v>1.799485861182526E-2</v>
      </c>
      <c r="J14" s="15">
        <f>'Constituents data'!J14/'Constituents data'!I14-1</f>
        <v>3.3459595959596022E-2</v>
      </c>
      <c r="K14" s="15">
        <f>'Constituents data'!K14/'Constituents data'!J14-1</f>
        <v>1.8937080024434838E-2</v>
      </c>
      <c r="L14" s="15">
        <f>'Constituents data'!L14/'Constituents data'!K14-1</f>
        <v>-2.5179856115107757E-2</v>
      </c>
      <c r="M14" s="15">
        <f>'Constituents data'!M14/'Constituents data'!L14-1</f>
        <v>-4.1820418204182142E-2</v>
      </c>
      <c r="N14" s="15">
        <f>'Constituents data'!N14/'Constituents data'!M14-1</f>
        <v>4.3003851091142575E-2</v>
      </c>
      <c r="O14" s="15">
        <f>'Constituents data'!O14/'Constituents data'!N14-1</f>
        <v>-1.2923076923076926E-2</v>
      </c>
      <c r="P14" s="15">
        <f>'Constituents data'!P14/'Constituents data'!O14-1</f>
        <v>2.4937655860348684E-3</v>
      </c>
      <c r="Q14" s="15">
        <f>'Constituents data'!Q14/'Constituents data'!P14-1</f>
        <v>5.845771144278622E-2</v>
      </c>
      <c r="R14" s="15">
        <f>'Constituents data'!R14/'Constituents data'!Q14-1</f>
        <v>-9.4007050528789327E-3</v>
      </c>
      <c r="S14" s="15">
        <f>'Constituents data'!S14/'Constituents data'!R14-1</f>
        <v>1.0083036773428367E-2</v>
      </c>
      <c r="T14" s="15">
        <f>'Constituents data'!T14/'Constituents data'!S14-1</f>
        <v>8.8079859072225375E-3</v>
      </c>
      <c r="U14" s="15">
        <f>'Constituents data'!U14/'Constituents data'!T14-1</f>
        <v>2.9103608847498297E-3</v>
      </c>
      <c r="V14" s="15">
        <f>'Constituents data'!V14/'Constituents data'!U14-1</f>
        <v>-1.6250725478816119E-2</v>
      </c>
      <c r="W14" s="15">
        <f>'Constituents data'!W14/'Constituents data'!V14-1</f>
        <v>-5.8997050147491237E-3</v>
      </c>
      <c r="X14" s="15">
        <f>'Constituents data'!X14/'Constituents data'!W14-1</f>
        <v>-2.7299703264095032E-2</v>
      </c>
      <c r="Y14" s="15">
        <f>'Constituents data'!Y14/'Constituents data'!X14-1</f>
        <v>-3.4167175106772474E-2</v>
      </c>
      <c r="Z14" s="15">
        <f>'Constituents data'!Z14/'Constituents data'!Y14-1</f>
        <v>1.3265950726468745E-2</v>
      </c>
      <c r="AA14" s="15">
        <f>'Constituents data'!AA14/'Constituents data'!Z14-1</f>
        <v>0</v>
      </c>
      <c r="AB14" s="15">
        <f>'Constituents data'!AB14/'Constituents data'!AA14-1</f>
        <v>4.9251870324189539E-2</v>
      </c>
      <c r="AC14" s="15">
        <f>'Constituents data'!AC14/'Constituents data'!AB14-1</f>
        <v>-6.5359477124182885E-2</v>
      </c>
      <c r="AD14" s="15">
        <f>'Constituents data'!AD14/'Constituents data'!AC14-1</f>
        <v>7.6287349014620975E-3</v>
      </c>
      <c r="AE14" s="15">
        <f>'Constituents data'!AE14/'Constituents data'!AD14-1</f>
        <v>6.3091482649841879E-3</v>
      </c>
      <c r="AF14" s="15">
        <f>'Constituents data'!AF14/'Constituents data'!AE14-1</f>
        <v>-8.1504702194357126E-3</v>
      </c>
      <c r="AG14" s="15">
        <f>'Constituents data'!AG14/'Constituents data'!AF14-1</f>
        <v>8.8495575221239076E-3</v>
      </c>
      <c r="AH14" s="15">
        <f>'Constituents data'!AH14/'Constituents data'!AG14-1</f>
        <v>1.065162907268169E-2</v>
      </c>
      <c r="AI14" s="15">
        <f>'Constituents data'!AI14/'Constituents data'!AH14-1</f>
        <v>-3.5957842529448114E-2</v>
      </c>
      <c r="AJ14" s="15">
        <f>'Constituents data'!AJ14/'Constituents data'!AI14-1</f>
        <v>-8.1672025723472763E-2</v>
      </c>
      <c r="AK14" s="15">
        <f>'Constituents data'!AK14/'Constituents data'!AJ14-1</f>
        <v>9.1036414565826007E-3</v>
      </c>
      <c r="AL14" s="15">
        <f>'Constituents data'!AL14/'Constituents data'!AK14-1</f>
        <v>2.7758501040944239E-3</v>
      </c>
      <c r="AM14" s="15">
        <f>'Constituents data'!AM14/'Constituents data'!AL14-1</f>
        <v>6.9204152249136008E-3</v>
      </c>
      <c r="AN14" s="15">
        <f>'Constituents data'!AN14/'Constituents data'!AM14-1</f>
        <v>-2.7491408934708916E-3</v>
      </c>
      <c r="AO14" s="15">
        <f>'Constituents data'!AO14/'Constituents data'!AN14-1</f>
        <v>-3.5837353549276307E-2</v>
      </c>
      <c r="AP14" s="15">
        <f>'Constituents data'!AP14/'Constituents data'!AO14-1</f>
        <v>2.4303073624017069E-2</v>
      </c>
      <c r="AQ14" s="15">
        <f>'Constituents data'!AQ14/'Constituents data'!AP14-1</f>
        <v>8.2344731332868015E-2</v>
      </c>
      <c r="AR14" s="15">
        <f>'Constituents data'!AR14/'Constituents data'!AQ14-1</f>
        <v>1.4184397163120588E-2</v>
      </c>
      <c r="AS14" s="15">
        <f>'Constituents data'!AS14/'Constituents data'!AR14-1</f>
        <v>-1.2714558169103718E-2</v>
      </c>
      <c r="AT14" s="15">
        <f>'Constituents data'!AT14/'Constituents data'!AS14-1</f>
        <v>-4.3142305215711496E-2</v>
      </c>
      <c r="AU14" s="15">
        <f>'Constituents data'!AU14/'Constituents data'!AT14-1</f>
        <v>2.6917900403768957E-3</v>
      </c>
      <c r="AV14" s="15">
        <f>'Constituents data'!AV14/'Constituents data'!AU14-1</f>
        <v>-3.5570469798657744E-2</v>
      </c>
      <c r="AW14" s="15">
        <f>'Constituents data'!AW14/'Constituents data'!AV14-1</f>
        <v>3.1315240083507279E-2</v>
      </c>
      <c r="AX14" s="15">
        <f>'Constituents data'!AX14/'Constituents data'!AW14-1</f>
        <v>3.306342780026994E-2</v>
      </c>
      <c r="AY14" s="15">
        <f>'Constituents data'!AY14/'Constituents data'!AX14-1</f>
        <v>-4.5721750489875923E-2</v>
      </c>
      <c r="AZ14" s="15">
        <f>'Constituents data'!AZ14/'Constituents data'!AY14-1</f>
        <v>-6.6392881587953423E-2</v>
      </c>
      <c r="BA14" s="15">
        <f>'Constituents data'!BA14/'Constituents data'!AZ14-1</f>
        <v>-1.0263929618768319E-2</v>
      </c>
      <c r="BB14" s="15">
        <f>'Constituents data'!BB14/'Constituents data'!BA14-1</f>
        <v>3.4074074074074145E-2</v>
      </c>
      <c r="BC14" s="15">
        <f>'Constituents data'!BC14/'Constituents data'!BB14-1</f>
        <v>-1.1461318051575908E-2</v>
      </c>
      <c r="BD14" s="15">
        <f>'Constituents data'!BD14/'Constituents data'!BC14-1</f>
        <v>-7.9710144927536364E-2</v>
      </c>
      <c r="BE14" s="15">
        <f>'Constituents data'!BE14/'Constituents data'!BD14-1</f>
        <v>-1.1811023622047112E-2</v>
      </c>
      <c r="BF14" s="15">
        <f>'Constituents data'!BF14/'Constituents data'!BE14-1</f>
        <v>3.3466135458167345E-2</v>
      </c>
      <c r="BG14" s="15">
        <f>'Constituents data'!BG14/'Constituents data'!BF14-1</f>
        <v>2.3901310717039159E-2</v>
      </c>
      <c r="BH14" s="15">
        <f>'Constituents data'!BH14/'Constituents data'!BG14-1</f>
        <v>-5.6475903614457867E-2</v>
      </c>
      <c r="BI14" s="15">
        <f>'Constituents data'!BI14/'Constituents data'!BH14-1</f>
        <v>-6.9433359936153183E-2</v>
      </c>
      <c r="BJ14" s="15">
        <f>'Constituents data'!BJ14/'Constituents data'!BI14-1</f>
        <v>2.2298456260720467E-2</v>
      </c>
      <c r="BK14" s="15">
        <f>'Constituents data'!BK14/'Constituents data'!BJ14-1</f>
        <v>6.6275167785234901E-2</v>
      </c>
      <c r="BL14" s="15">
        <f>'Constituents data'!BL14/'Constituents data'!BK14-1</f>
        <v>6.5302911093626959E-2</v>
      </c>
      <c r="BM14" s="15">
        <f>'Constituents data'!BM14/'Constituents data'!BL14-1</f>
        <v>-1.6248153618906858E-2</v>
      </c>
      <c r="BN14" s="15">
        <f>'Constituents data'!BN14/'Constituents data'!BM14-1</f>
        <v>3.0780780780780725E-2</v>
      </c>
      <c r="BO14" s="15">
        <f>'Constituents data'!BO14/'Constituents data'!BN14-1</f>
        <v>-4.2243262927895153E-2</v>
      </c>
      <c r="BP14" s="15">
        <f>'Constituents data'!BP14/'Constituents data'!BO14-1</f>
        <v>-2.7376425855513364E-2</v>
      </c>
      <c r="BQ14" s="15">
        <f>'Constituents data'!BQ14/'Constituents data'!BP14-1</f>
        <v>4.691164972634887E-3</v>
      </c>
      <c r="BR14" s="15">
        <f>'Constituents data'!BR14/'Constituents data'!BQ14-1</f>
        <v>5.3696498054474739E-2</v>
      </c>
      <c r="BS14" s="15">
        <f>'Constituents data'!BS14/'Constituents data'!BR14-1</f>
        <v>4.5051698670605766E-2</v>
      </c>
      <c r="BT14" s="15">
        <f>'Constituents data'!BT14/'Constituents data'!BS14-1</f>
        <v>3.5335689045936647E-3</v>
      </c>
      <c r="BU14" s="15">
        <f>'Constituents data'!BU14/'Constituents data'!BT14-1</f>
        <v>-4.5774647887323883E-2</v>
      </c>
      <c r="BV14" s="15">
        <f>'Constituents data'!BV14/'Constituents data'!BU14-1</f>
        <v>1.4760147601475815E-3</v>
      </c>
      <c r="BW14" s="15">
        <f>'Constituents data'!BW14/'Constituents data'!BV14-1</f>
        <v>-1.2527634487840777E-2</v>
      </c>
      <c r="BX14" s="15">
        <f>'Constituents data'!BX14/'Constituents data'!BW14-1</f>
        <v>3.2089552238806052E-2</v>
      </c>
      <c r="BY14" s="15">
        <f>'Constituents data'!BY14/'Constituents data'!BX14-1</f>
        <v>-2.9645697758496015E-2</v>
      </c>
      <c r="BZ14" s="15">
        <f>'Constituents data'!BZ14/'Constituents data'!BY14-1</f>
        <v>2.608047690014903E-2</v>
      </c>
      <c r="CA14" s="15">
        <f>'Constituents data'!CA14/'Constituents data'!BZ14-1</f>
        <v>-1.4524328249818641E-3</v>
      </c>
      <c r="CB14" s="15">
        <f>'Constituents data'!CB14/'Constituents data'!CA14-1</f>
        <v>-3.7090909090909063E-2</v>
      </c>
      <c r="CC14" s="15">
        <f>'Constituents data'!CC14/'Constituents data'!CB14-1</f>
        <v>0.11933534743202423</v>
      </c>
      <c r="CD14" s="15">
        <f>'Constituents data'!CD14/'Constituents data'!CC14-1</f>
        <v>-2.1592442645074206E-2</v>
      </c>
      <c r="CE14" s="15">
        <f>'Constituents data'!CE14/'Constituents data'!CD14-1</f>
        <v>1.5172413793103523E-2</v>
      </c>
      <c r="CF14" s="15">
        <f>'Constituents data'!CF14/'Constituents data'!CE14-1</f>
        <v>-3.3288043478260865E-2</v>
      </c>
      <c r="CG14" s="15">
        <f>'Constituents data'!CG14/'Constituents data'!CF14-1</f>
        <v>-3.8650737877723218E-2</v>
      </c>
      <c r="CH14" s="15">
        <f>'Constituents data'!CH14/'Constituents data'!CG14-1</f>
        <v>-1.9736842105263164E-2</v>
      </c>
      <c r="CI14" s="15">
        <f>'Constituents data'!CI14/'Constituents data'!CH14-1</f>
        <v>2.162565249813575E-2</v>
      </c>
      <c r="CJ14" s="15">
        <f>'Constituents data'!CJ14/'Constituents data'!CI14-1</f>
        <v>-1.6788321167883091E-2</v>
      </c>
      <c r="CK14" s="15">
        <f>'Constituents data'!CK14/'Constituents data'!CJ14-1</f>
        <v>1.0393466963622755E-2</v>
      </c>
      <c r="CL14" s="15">
        <f>'Constituents data'!CL14/'Constituents data'!CK14-1</f>
        <v>8.0822924320353984E-3</v>
      </c>
      <c r="CM14" s="15">
        <f>'Constituents data'!CM14/'Constituents data'!CL14-1</f>
        <v>3.6443148688045657E-3</v>
      </c>
      <c r="CN14" s="15">
        <f>'Constituents data'!CN14/'Constituents data'!CM14-1</f>
        <v>-6.2454611474219268E-2</v>
      </c>
      <c r="CO14" s="15">
        <f>'Constituents data'!CO14/'Constituents data'!CN14-1</f>
        <v>-2.4012393493415995E-2</v>
      </c>
      <c r="CP14" s="15">
        <f>'Constituents data'!CP14/'Constituents data'!CO14-1</f>
        <v>1.746031746031762E-2</v>
      </c>
      <c r="CQ14" s="15">
        <f>'Constituents data'!CQ14/'Constituents data'!CP14-1</f>
        <v>3.6661466458658198E-2</v>
      </c>
      <c r="CR14" s="15">
        <f>'Constituents data'!CR14/'Constituents data'!CQ14-1</f>
        <v>9.7817908201656145E-3</v>
      </c>
      <c r="CS14" s="15">
        <f>'Constituents data'!CS14/'Constituents data'!CR14-1</f>
        <v>2.608047690014903E-2</v>
      </c>
      <c r="CT14" s="15">
        <f>'Constituents data'!CT14/'Constituents data'!CS14-1</f>
        <v>-1.8881626724764011E-2</v>
      </c>
      <c r="CU14" s="15">
        <f>'Constituents data'!CU14/'Constituents data'!CT14-1</f>
        <v>-6.8097705403404873E-2</v>
      </c>
      <c r="CV14" s="15">
        <f>'Constituents data'!CV14/'Constituents data'!CU14-1</f>
        <v>-3.1771247021444848E-3</v>
      </c>
      <c r="CW14" s="15">
        <f>'Constituents data'!CW14/'Constituents data'!CV14-1</f>
        <v>-1.3545816733067761E-2</v>
      </c>
      <c r="CX14" s="15">
        <f>'Constituents data'!CX14/'Constituents data'!CW14-1</f>
        <v>3.1502423263327861E-2</v>
      </c>
      <c r="CY14" s="15">
        <f>'Constituents data'!CY14/'Constituents data'!CX14-1</f>
        <v>6.0297572435395352E-2</v>
      </c>
      <c r="CZ14" s="15">
        <f>'Constituents data'!CZ14/'Constituents data'!CY14-1</f>
        <v>5.2437223042836045E-2</v>
      </c>
      <c r="DA14" s="15">
        <f>'Constituents data'!DA14/'Constituents data'!CZ14-1</f>
        <v>5.6140350877192935E-2</v>
      </c>
      <c r="DB14" s="15">
        <f>'Constituents data'!DB14/'Constituents data'!DA14-1</f>
        <v>1.9269102990033149E-2</v>
      </c>
      <c r="DC14" s="15">
        <f>'Constituents data'!DC14/'Constituents data'!DB14-1</f>
        <v>8.4745762711864181E-3</v>
      </c>
      <c r="DD14" s="15">
        <f>'Constituents data'!DD14/'Constituents data'!DC14-1</f>
        <v>1.6160310277957279E-2</v>
      </c>
      <c r="DE14" s="15">
        <f>'Constituents data'!DE14/'Constituents data'!DD14-1</f>
        <v>-3.1806615776082126E-3</v>
      </c>
      <c r="DF14" s="15">
        <f>'Constituents data'!DF14/'Constituents data'!DE14-1</f>
        <v>-7.65794511805995E-3</v>
      </c>
      <c r="DG14" s="15">
        <f>'Constituents data'!DG14/'Constituents data'!DF14-1</f>
        <v>-5.0160771704180096E-2</v>
      </c>
      <c r="DH14" s="15">
        <f>'Constituents data'!DH14/'Constituents data'!DG14-1</f>
        <v>-1.6249153689911977E-2</v>
      </c>
      <c r="DI14" s="15">
        <f>'Constituents data'!DI14/'Constituents data'!DH14-1</f>
        <v>-8.9470061940811751E-3</v>
      </c>
      <c r="DJ14" s="15">
        <f>'Constituents data'!DJ14/'Constituents data'!DI14-1</f>
        <v>-1.9444444444444486E-2</v>
      </c>
      <c r="DK14" s="15">
        <f>'Constituents data'!DK14/'Constituents data'!DJ14-1</f>
        <v>1.2747875354107707E-2</v>
      </c>
      <c r="DL14" s="15">
        <f>'Constituents data'!DL14/'Constituents data'!DK14-1</f>
        <v>6.7832167832167833E-2</v>
      </c>
      <c r="DM14" s="15">
        <f>'Constituents data'!DM14/'Constituents data'!DL14-1</f>
        <v>-4.191224623444656E-2</v>
      </c>
      <c r="DN14" s="15">
        <f>'Constituents data'!DN14/'Constituents data'!DM14-1</f>
        <v>1.9822282980177741E-2</v>
      </c>
      <c r="DO14" s="15">
        <f>'Constituents data'!DO14/'Constituents data'!DN14-1</f>
        <v>4.6916890080428431E-3</v>
      </c>
      <c r="DP14" s="15">
        <f>'Constituents data'!DP14/'Constituents data'!DO14-1</f>
        <v>2.4016010673782562E-2</v>
      </c>
      <c r="DQ14" s="15">
        <f>'Constituents data'!DQ14/'Constituents data'!DP14-1</f>
        <v>-7.8175895765472125E-3</v>
      </c>
      <c r="DR14" s="15">
        <f>'Constituents data'!DR14/'Constituents data'!DQ14-1</f>
        <v>-1.5758371634931101E-2</v>
      </c>
      <c r="DS14" s="15">
        <f>'Constituents data'!DS14/'Constituents data'!DR14-1</f>
        <v>-3.1354236157438375E-2</v>
      </c>
      <c r="DT14" s="15">
        <f>'Constituents data'!DT14/'Constituents data'!DS14-1</f>
        <v>-1.7217630853994526E-2</v>
      </c>
      <c r="DU14" s="15">
        <f>'Constituents data'!DU14/'Constituents data'!DT14-1</f>
        <v>2.2424667133847276E-2</v>
      </c>
      <c r="DV14" s="15">
        <f>'Constituents data'!DV14/'Constituents data'!DU14-1</f>
        <v>2.0562028786840436E-2</v>
      </c>
      <c r="DW14" s="15">
        <f>'Constituents data'!DW14/'Constituents data'!DV14-1</f>
        <v>1.0073875083948858E-2</v>
      </c>
      <c r="DX14" s="15">
        <f>'Constituents data'!DX14/'Constituents data'!DW14-1</f>
        <v>-4.8537234042553057E-2</v>
      </c>
      <c r="DY14" s="15">
        <f>'Constituents data'!DY14/'Constituents data'!DX14-1</f>
        <v>-1.8169112508735097E-2</v>
      </c>
      <c r="DZ14" s="15">
        <f>'Constituents data'!DZ14/'Constituents data'!DY14-1</f>
        <v>-1.067615658362997E-2</v>
      </c>
      <c r="EA14" s="15">
        <f>'Constituents data'!EA14/'Constituents data'!DZ14-1</f>
        <v>-3.597122302158362E-3</v>
      </c>
      <c r="EB14" s="15">
        <f>'Constituents data'!EB14/'Constituents data'!EA14-1</f>
        <v>-1.949458483754507E-2</v>
      </c>
      <c r="EC14" s="15">
        <f>'Constituents data'!EC14/'Constituents data'!EB14-1</f>
        <v>-3.0927835051546393E-2</v>
      </c>
      <c r="ED14" s="15">
        <f>'Constituents data'!ED14/'Constituents data'!EC14-1</f>
        <v>-1.5197568389057725E-2</v>
      </c>
      <c r="EE14" s="15">
        <f>'Constituents data'!EE14/'Constituents data'!ED14-1</f>
        <v>2.1604938271604812E-2</v>
      </c>
      <c r="EF14" s="15">
        <f>'Constituents data'!EF14/'Constituents data'!EE14-1</f>
        <v>-1.5105740181268978E-2</v>
      </c>
      <c r="EG14" s="15">
        <f>'Constituents data'!EG14/'Constituents data'!EF14-1</f>
        <v>1.6871165644171793E-2</v>
      </c>
      <c r="EH14" s="15">
        <f>'Constituents data'!EH14/'Constituents data'!EG14-1</f>
        <v>2.1870286576169073E-2</v>
      </c>
      <c r="EI14" s="15">
        <f>'Constituents data'!EI14/'Constituents data'!EH14-1</f>
        <v>-1.8450184501844991E-2</v>
      </c>
      <c r="EJ14" s="15">
        <f>'Constituents data'!EJ14/'Constituents data'!EI14-1</f>
        <v>-3.7593984962406291E-3</v>
      </c>
      <c r="EK14" s="15">
        <f>'Constituents data'!EK14/'Constituents data'!EJ14-1</f>
        <v>-1.0566037735849076E-2</v>
      </c>
      <c r="EL14" s="15">
        <f>'Constituents data'!EL14/'Constituents data'!EK14-1</f>
        <v>1.5255530129672179E-2</v>
      </c>
      <c r="EM14" s="15">
        <f>'Constituents data'!EM14/'Constituents data'!EL14-1</f>
        <v>1.1269722013523609E-2</v>
      </c>
      <c r="EN14" s="15">
        <f>'Constituents data'!EN14/'Constituents data'!EM14-1</f>
        <v>2.6002971768201988E-2</v>
      </c>
      <c r="EO14" s="15">
        <f>'Constituents data'!EO14/'Constituents data'!EN14-1</f>
        <v>-2.1723388848661207E-3</v>
      </c>
      <c r="EP14" s="15">
        <f>'Constituents data'!EP14/'Constituents data'!EO14-1</f>
        <v>1.59651669085632E-2</v>
      </c>
      <c r="EQ14" s="15">
        <f>'Constituents data'!EQ14/'Constituents data'!EP14-1</f>
        <v>-1.0714285714285787E-2</v>
      </c>
      <c r="ER14" s="15">
        <f>'Constituents data'!ER14/'Constituents data'!EQ14-1</f>
        <v>8.6642599277979571E-3</v>
      </c>
      <c r="ES14" s="15">
        <f>'Constituents data'!ES14/'Constituents data'!ER14-1</f>
        <v>-8.58983536148894E-3</v>
      </c>
      <c r="ET14" s="15">
        <f>'Constituents data'!ET14/'Constituents data'!ES14-1</f>
        <v>-5.0541516245488083E-3</v>
      </c>
      <c r="EU14" s="15">
        <f>'Constituents data'!EU14/'Constituents data'!ET14-1</f>
        <v>4.3541364296081353E-2</v>
      </c>
      <c r="EV14" s="15">
        <f>'Constituents data'!EV14/'Constituents data'!EU14-1</f>
        <v>2.0862308762168436E-3</v>
      </c>
      <c r="EW14" s="15">
        <f>'Constituents data'!EW14/'Constituents data'!EV14-1</f>
        <v>-4.7189451769604429E-2</v>
      </c>
      <c r="EX14" s="15">
        <f>'Constituents data'!EX14/'Constituents data'!EW14-1</f>
        <v>6.5549890750182804E-3</v>
      </c>
      <c r="EY14" s="15">
        <f>'Constituents data'!EY14/'Constituents data'!EX14-1</f>
        <v>0</v>
      </c>
      <c r="EZ14" s="15">
        <f>'Constituents data'!EZ14/'Constituents data'!EY14-1</f>
        <v>5.7887120115773794E-3</v>
      </c>
      <c r="FA14" s="15">
        <f>'Constituents data'!FA14/'Constituents data'!EZ14-1</f>
        <v>2.8776978417266452E-3</v>
      </c>
      <c r="FB14" s="15">
        <f>'Constituents data'!FB14/'Constituents data'!FA14-1</f>
        <v>5.7388809182210565E-3</v>
      </c>
      <c r="FC14" s="15">
        <f>'Constituents data'!FC14/'Constituents data'!FB14-1</f>
        <v>-1.5691868758915706E-2</v>
      </c>
      <c r="FD14" s="15">
        <f>'Constituents data'!FD14/'Constituents data'!FC14-1</f>
        <v>4.5652173913043326E-2</v>
      </c>
      <c r="FE14" s="15">
        <f>'Constituents data'!FE14/'Constituents data'!FD14-1</f>
        <v>2.009702009702008E-2</v>
      </c>
      <c r="FF14" s="15">
        <f>'Constituents data'!FF14/'Constituents data'!FE14-1</f>
        <v>7.472826086956541E-3</v>
      </c>
      <c r="FG14" s="15">
        <f>'Constituents data'!FG14/'Constituents data'!FF14-1</f>
        <v>8.0917060013485642E-3</v>
      </c>
      <c r="FH14" s="15">
        <f>'Constituents data'!FH14/'Constituents data'!FG14-1</f>
        <v>-4.0267558528428005E-2</v>
      </c>
      <c r="FI14" s="15">
        <f>'Constituents data'!FI14/'Constituents data'!FH14-1</f>
        <v>-6.6211318650683082E-2</v>
      </c>
      <c r="FJ14" s="15">
        <f>'Constituents data'!FJ14/'Constituents data'!FI14-1</f>
        <v>1.7465293327362241E-2</v>
      </c>
      <c r="FK14" s="15">
        <f>'Constituents data'!FK14/'Constituents data'!FJ14-1</f>
        <v>1.1590375586854496E-2</v>
      </c>
      <c r="FL14" s="15">
        <f>'Constituents data'!FL14/'Constituents data'!FK14-1</f>
        <v>-2.9876722262509037E-2</v>
      </c>
      <c r="FM14" s="15">
        <f>'Constituents data'!FM14/'Constituents data'!FL14-1</f>
        <v>1.5996412019734008E-2</v>
      </c>
      <c r="FN14" s="15">
        <f>'Constituents data'!FN14/'Constituents data'!FM14-1</f>
        <v>3.7374926427310218E-2</v>
      </c>
      <c r="FO14" s="15">
        <f>'Constituents data'!FO14/'Constituents data'!FN14-1</f>
        <v>5.6737588652477911E-4</v>
      </c>
      <c r="FP14" s="15">
        <f>'Constituents data'!FP14/'Constituents data'!FO14-1</f>
        <v>1.2758718457612783E-2</v>
      </c>
      <c r="FQ14" s="15">
        <f>'Constituents data'!FQ14/'Constituents data'!FP14-1</f>
        <v>4.1993281075027866E-2</v>
      </c>
      <c r="FR14" s="15">
        <f>'Constituents data'!FR14/'Constituents data'!FQ14-1</f>
        <v>3.6539494895217572E-2</v>
      </c>
      <c r="FS14" s="15">
        <f>'Constituents data'!FS14/'Constituents data'!FR14-1</f>
        <v>3.3696215655780071E-2</v>
      </c>
      <c r="FT14" s="16">
        <f>'Constituents data'!FT14/'Constituents data'!FS14-1</f>
        <v>1.291374122367106E-2</v>
      </c>
      <c r="FU14" s="17">
        <f t="shared" si="3"/>
        <v>1.1269003364938399E-3</v>
      </c>
      <c r="FV14">
        <v>2.2307344170009662E-2</v>
      </c>
      <c r="FW14">
        <v>2.1337453513974387E-2</v>
      </c>
      <c r="FX14">
        <v>2.1478030898023553E-2</v>
      </c>
      <c r="FY14">
        <v>2.111756710602276E-2</v>
      </c>
      <c r="FZ14">
        <v>2.1045850118887693E-2</v>
      </c>
      <c r="GA14">
        <v>2.1678127952329262E-2</v>
      </c>
      <c r="GB14">
        <v>2.1763691117323219E-2</v>
      </c>
      <c r="GC14">
        <v>2.219746043205743E-2</v>
      </c>
      <c r="GD14">
        <v>2.1918166318563428E-2</v>
      </c>
      <c r="GE14">
        <v>2.123231950235686E-2</v>
      </c>
      <c r="GF14">
        <v>2.0101592413226607E-2</v>
      </c>
      <c r="GG14">
        <v>2.062062882984534E-2</v>
      </c>
      <c r="GH14">
        <v>2.0620333535456864E-2</v>
      </c>
      <c r="GI14">
        <v>2.0444618827187306E-2</v>
      </c>
      <c r="GJ14">
        <v>2.1047303328918809E-2</v>
      </c>
      <c r="GK14">
        <v>2.1634623048596386E-2</v>
      </c>
      <c r="GL14">
        <v>2.1624306659821849E-2</v>
      </c>
      <c r="GM14">
        <v>2.2469339360061406E-2</v>
      </c>
      <c r="GN14">
        <v>2.2298023076808116E-2</v>
      </c>
      <c r="GO14">
        <v>2.2415541148194228E-2</v>
      </c>
      <c r="GP14">
        <v>2.1609534036142766E-2</v>
      </c>
      <c r="GQ14">
        <v>2.1614934110406988E-2</v>
      </c>
      <c r="GR14">
        <v>2.1242380184779114E-2</v>
      </c>
      <c r="GS14">
        <v>2.1550204700955002E-2</v>
      </c>
      <c r="GT14">
        <v>2.1802473459106575E-2</v>
      </c>
      <c r="GU14">
        <v>2.1861842800482121E-2</v>
      </c>
      <c r="GV14">
        <v>2.1475118756645883E-2</v>
      </c>
      <c r="GW14">
        <v>2.1088682455666939E-2</v>
      </c>
      <c r="GX14">
        <v>2.0394424257666233E-2</v>
      </c>
      <c r="GY14">
        <v>2.0619156450696216E-2</v>
      </c>
      <c r="GZ14">
        <v>2.0787178554827399E-2</v>
      </c>
      <c r="HA14">
        <v>2.0766361324220734E-2</v>
      </c>
      <c r="HB14">
        <v>2.0855519420235676E-2</v>
      </c>
      <c r="HC14">
        <v>2.0592298344147421E-2</v>
      </c>
      <c r="HD14">
        <v>2.0491664204960666E-2</v>
      </c>
      <c r="HE14">
        <v>2.1196713905596066E-2</v>
      </c>
      <c r="HF14">
        <v>2.1266806484143516E-2</v>
      </c>
      <c r="HG14">
        <v>2.1297558535664309E-2</v>
      </c>
      <c r="HH14">
        <v>2.0818293364109342E-2</v>
      </c>
      <c r="HI14">
        <v>2.1500852920958699E-2</v>
      </c>
      <c r="HJ14">
        <v>2.2121247364812361E-2</v>
      </c>
      <c r="HK14">
        <v>2.2325926790800733E-2</v>
      </c>
      <c r="HL14">
        <v>2.0943236964640264E-2</v>
      </c>
      <c r="HM14">
        <v>2.0062702654996656E-2</v>
      </c>
      <c r="HN14">
        <v>1.9849309836176724E-2</v>
      </c>
      <c r="HO14">
        <v>1.9651638180790847E-2</v>
      </c>
      <c r="HP14">
        <v>1.9695601093585667E-2</v>
      </c>
      <c r="HQ14">
        <v>2.0121363285917758E-2</v>
      </c>
      <c r="HR14">
        <v>2.0085109182150479E-2</v>
      </c>
      <c r="HS14">
        <v>1.9480349711799485E-2</v>
      </c>
      <c r="HT14">
        <v>1.8930574574453747E-2</v>
      </c>
      <c r="HU14">
        <v>1.9456958106335551E-2</v>
      </c>
      <c r="HV14">
        <v>1.9327194103491183E-2</v>
      </c>
      <c r="HW14">
        <v>1.9049391884445592E-2</v>
      </c>
      <c r="HX14">
        <v>1.9318674142369471E-2</v>
      </c>
      <c r="HY14">
        <v>1.9414689720129951E-2</v>
      </c>
      <c r="HZ14">
        <v>1.9639194968787525E-2</v>
      </c>
      <c r="IA14">
        <v>1.9582647818555819E-2</v>
      </c>
      <c r="IB14">
        <v>1.9019748523607664E-2</v>
      </c>
      <c r="IC14">
        <v>1.8626865551451967E-2</v>
      </c>
      <c r="ID14">
        <v>1.9561553791535631E-2</v>
      </c>
      <c r="IE14">
        <v>2.0139167090460264E-2</v>
      </c>
      <c r="IF14">
        <v>1.9621603126200263E-2</v>
      </c>
      <c r="IG14">
        <v>2.0265437410220147E-2</v>
      </c>
      <c r="IH14">
        <v>1.9820369953234645E-2</v>
      </c>
      <c r="II14">
        <v>1.9434795960904288E-2</v>
      </c>
      <c r="IJ14">
        <v>1.9802363985219888E-2</v>
      </c>
      <c r="IK14">
        <v>1.9967863984083057E-2</v>
      </c>
      <c r="IL14">
        <v>2.0342433616323204E-2</v>
      </c>
      <c r="IM14">
        <v>2.1140680271883493E-2</v>
      </c>
      <c r="IN14">
        <v>2.0725531473309126E-2</v>
      </c>
      <c r="IO14">
        <v>2.0559030998136964E-2</v>
      </c>
      <c r="IP14">
        <v>2.0287523582558187E-2</v>
      </c>
      <c r="IQ14">
        <v>2.014618357177338E-2</v>
      </c>
      <c r="IR14">
        <v>2.0006067961451879E-2</v>
      </c>
      <c r="IS14">
        <v>2.1085231238270042E-2</v>
      </c>
      <c r="IT14">
        <v>2.149709070868739E-2</v>
      </c>
      <c r="IU14">
        <v>2.1133700666076775E-2</v>
      </c>
      <c r="IV14">
        <v>2.2711071306465228E-2</v>
      </c>
      <c r="IW14">
        <v>2.2553914158615084E-2</v>
      </c>
      <c r="IX14">
        <v>2.2066054440831397E-2</v>
      </c>
      <c r="IY14">
        <v>2.122308277965625E-2</v>
      </c>
      <c r="IZ14">
        <v>2.016927009077216E-2</v>
      </c>
      <c r="JA14">
        <v>1.9847490711518489E-2</v>
      </c>
      <c r="JB14">
        <v>1.9828704284449838E-2</v>
      </c>
      <c r="JC14">
        <v>1.9948957670953581E-2</v>
      </c>
      <c r="JD14">
        <v>1.9920560660851776E-2</v>
      </c>
      <c r="JE14">
        <v>1.9682365146599896E-2</v>
      </c>
      <c r="JF14">
        <v>1.9969010809491778E-2</v>
      </c>
      <c r="JG14">
        <v>1.9373092698428955E-2</v>
      </c>
      <c r="JH14">
        <v>1.8288768501035405E-2</v>
      </c>
      <c r="JI14">
        <v>1.8777420586532284E-2</v>
      </c>
      <c r="JJ14">
        <v>1.9521861196277891E-2</v>
      </c>
      <c r="JK14">
        <v>1.9115498297719517E-2</v>
      </c>
      <c r="JL14">
        <v>1.930366799937961E-2</v>
      </c>
      <c r="JM14">
        <v>1.9024039822731941E-2</v>
      </c>
      <c r="JN14">
        <v>1.8485470816518704E-2</v>
      </c>
      <c r="JO14">
        <v>1.80718824724906E-2</v>
      </c>
      <c r="JP14">
        <v>1.7877528033019504E-2</v>
      </c>
      <c r="JQ14">
        <v>1.8221130576712933E-2</v>
      </c>
      <c r="JR14">
        <v>1.956332893633566E-2</v>
      </c>
      <c r="JS14">
        <v>1.9467799801902989E-2</v>
      </c>
      <c r="JT14">
        <v>2.0174461098215433E-2</v>
      </c>
      <c r="JU14">
        <v>2.0513472798522885E-2</v>
      </c>
      <c r="JV14">
        <v>2.0564938484550321E-2</v>
      </c>
      <c r="JW14">
        <v>2.0743124978343852E-2</v>
      </c>
      <c r="JX14">
        <v>2.0652832052269619E-2</v>
      </c>
      <c r="JY14">
        <v>2.0644896074583672E-2</v>
      </c>
      <c r="JZ14">
        <v>1.961470427516538E-2</v>
      </c>
      <c r="KA14">
        <v>1.9457536265782196E-2</v>
      </c>
      <c r="KB14">
        <v>1.9271550709417596E-2</v>
      </c>
      <c r="KC14">
        <v>1.8678030911466963E-2</v>
      </c>
      <c r="KD14">
        <v>1.8926615035833722E-2</v>
      </c>
      <c r="KE14">
        <v>1.9672476367838004E-2</v>
      </c>
      <c r="KF14">
        <v>1.8794704834294608E-2</v>
      </c>
      <c r="KG14">
        <v>1.89525949223836E-2</v>
      </c>
      <c r="KH14">
        <v>1.908913883359608E-2</v>
      </c>
      <c r="KI14">
        <v>1.9235873945250018E-2</v>
      </c>
      <c r="KJ14">
        <v>1.9014611949300472E-2</v>
      </c>
      <c r="KK14">
        <v>1.8939431722718315E-2</v>
      </c>
      <c r="KL14">
        <v>1.8402518870787355E-2</v>
      </c>
      <c r="KM14">
        <v>1.7498326453623037E-2</v>
      </c>
      <c r="KN14">
        <v>1.737093830850877E-2</v>
      </c>
      <c r="KO14">
        <v>1.7816952563050676E-2</v>
      </c>
      <c r="KP14">
        <v>1.8276468886417603E-2</v>
      </c>
      <c r="KQ14">
        <v>1.7417868828415187E-2</v>
      </c>
      <c r="KR14">
        <v>1.7041949756711906E-2</v>
      </c>
      <c r="KS14">
        <v>1.6921414325235709E-2</v>
      </c>
      <c r="KT14">
        <v>1.7043976782674233E-2</v>
      </c>
      <c r="KU14">
        <v>1.672465498948238E-2</v>
      </c>
      <c r="KV14">
        <v>1.6713940360310198E-2</v>
      </c>
      <c r="KW14">
        <v>1.6383723162805168E-2</v>
      </c>
      <c r="KX14">
        <v>1.6429209234014336E-2</v>
      </c>
      <c r="KY14">
        <v>1.6508984320957005E-2</v>
      </c>
      <c r="KZ14">
        <v>1.6704897553029063E-2</v>
      </c>
      <c r="LA14">
        <v>1.6830560778042767E-2</v>
      </c>
      <c r="LB14">
        <v>1.7006290793582696E-2</v>
      </c>
      <c r="LC14">
        <v>1.6752058345254863E-2</v>
      </c>
      <c r="LD14">
        <v>1.6610873971592763E-2</v>
      </c>
      <c r="LE14">
        <v>1.6839601416423027E-2</v>
      </c>
      <c r="LF14">
        <v>1.70080247201638E-2</v>
      </c>
      <c r="LG14">
        <v>1.7119937551987888E-2</v>
      </c>
      <c r="LH14">
        <v>1.6996988104404063E-2</v>
      </c>
      <c r="LI14">
        <v>1.7009110204453753E-2</v>
      </c>
      <c r="LJ14">
        <v>1.6783864980481514E-2</v>
      </c>
      <c r="LK14">
        <v>1.6873240494668127E-2</v>
      </c>
      <c r="LL14">
        <v>1.6738188768204664E-2</v>
      </c>
      <c r="LM14">
        <v>1.6444312758296317E-2</v>
      </c>
      <c r="LN14">
        <v>1.698205884964642E-2</v>
      </c>
      <c r="LO14">
        <v>1.7498875815396484E-2</v>
      </c>
      <c r="LP14">
        <v>1.6890585591757334E-2</v>
      </c>
      <c r="LQ14">
        <v>1.6841531085957644E-2</v>
      </c>
      <c r="LR14">
        <v>1.7094265584290027E-2</v>
      </c>
      <c r="LS14">
        <v>1.6893127895443019E-2</v>
      </c>
      <c r="LT14">
        <v>1.7102398317819172E-2</v>
      </c>
      <c r="LU14">
        <v>1.7239450303883078E-2</v>
      </c>
      <c r="LV14">
        <v>1.7206185456699816E-2</v>
      </c>
      <c r="LW14">
        <v>1.7495965793011131E-2</v>
      </c>
      <c r="LX14">
        <v>1.7859932775856013E-2</v>
      </c>
      <c r="LY14">
        <v>1.7818735873087903E-2</v>
      </c>
      <c r="LZ14">
        <v>1.7976535940038098E-2</v>
      </c>
      <c r="MA14">
        <v>1.785327505801754E-2</v>
      </c>
      <c r="MB14">
        <v>1.766199417146138E-2</v>
      </c>
      <c r="MC14">
        <v>1.7445703059705948E-2</v>
      </c>
      <c r="MD14">
        <v>1.7587214875334333E-2</v>
      </c>
      <c r="ME14">
        <v>1.7623318778444971E-2</v>
      </c>
      <c r="MF14">
        <v>1.7380564143935847E-2</v>
      </c>
      <c r="MG14">
        <v>1.792001027767345E-2</v>
      </c>
      <c r="MH14">
        <v>1.8662605770812666E-2</v>
      </c>
      <c r="MI14">
        <v>1.8524617233745176E-2</v>
      </c>
      <c r="MJ14">
        <v>1.9019655736904988E-2</v>
      </c>
      <c r="MK14">
        <v>1.9520838384717194E-2</v>
      </c>
      <c r="ML14">
        <v>1.9919216589705704E-2</v>
      </c>
      <c r="MM14" s="4">
        <v>2.0026309416862582E-2</v>
      </c>
      <c r="MN14" s="17">
        <v>1.9429253968973069E-2</v>
      </c>
      <c r="MO14" s="20">
        <f t="shared" si="4"/>
        <v>-6.7610793413944242E-2</v>
      </c>
      <c r="MP14" s="20">
        <f t="shared" si="7"/>
        <v>6.1281322864681055E-2</v>
      </c>
      <c r="MQ14" s="20">
        <f t="shared" si="8"/>
        <v>3.8956029863920806E-2</v>
      </c>
      <c r="MR14" s="20">
        <f t="shared" si="9"/>
        <v>-1.1093677745131779E-2</v>
      </c>
      <c r="MS14" s="20">
        <f t="shared" si="10"/>
        <v>4.316840167692907E-2</v>
      </c>
      <c r="MT14" s="20">
        <f t="shared" si="11"/>
        <v>1.686795827533142E-2</v>
      </c>
      <c r="MU14" s="20">
        <f t="shared" si="12"/>
        <v>3.2332695623102183E-2</v>
      </c>
      <c r="MV14" s="20">
        <f t="shared" si="13"/>
        <v>1.7810179687940998E-2</v>
      </c>
      <c r="MW14" s="20">
        <f t="shared" si="14"/>
        <v>-2.6306756451601597E-2</v>
      </c>
      <c r="MX14" s="20">
        <f t="shared" si="15"/>
        <v>-4.2947318540675981E-2</v>
      </c>
      <c r="MY14" s="20">
        <f t="shared" si="16"/>
        <v>4.1876950754648735E-2</v>
      </c>
      <c r="MZ14" s="20">
        <f t="shared" si="17"/>
        <v>-1.4049977259570766E-2</v>
      </c>
      <c r="NA14" s="20">
        <f t="shared" si="18"/>
        <v>1.3668652495410286E-3</v>
      </c>
      <c r="NB14" s="20">
        <f t="shared" si="19"/>
        <v>5.733081110629238E-2</v>
      </c>
      <c r="NC14" s="20">
        <f t="shared" si="20"/>
        <v>-1.0527605389372773E-2</v>
      </c>
      <c r="ND14" s="20">
        <f t="shared" si="21"/>
        <v>8.9561364369345267E-3</v>
      </c>
      <c r="NE14" s="20">
        <f t="shared" si="22"/>
        <v>7.6810855707286976E-3</v>
      </c>
      <c r="NF14" s="20">
        <f t="shared" si="23"/>
        <v>1.7834605482559898E-3</v>
      </c>
      <c r="NG14" s="20">
        <f t="shared" si="24"/>
        <v>-1.7377625815309959E-2</v>
      </c>
      <c r="NH14" s="20">
        <f t="shared" si="25"/>
        <v>-7.0266053512429635E-3</v>
      </c>
      <c r="NI14" s="20">
        <f t="shared" si="26"/>
        <v>-2.8426603600588872E-2</v>
      </c>
      <c r="NJ14" s="20">
        <f t="shared" si="27"/>
        <v>-3.5294075443266314E-2</v>
      </c>
      <c r="NK14" s="20">
        <f t="shared" si="28"/>
        <v>1.2139050389974905E-2</v>
      </c>
      <c r="NL14" s="20">
        <f t="shared" si="29"/>
        <v>-1.1269003364938399E-3</v>
      </c>
      <c r="NM14" s="20">
        <f t="shared" si="30"/>
        <v>4.81249699876957E-2</v>
      </c>
      <c r="NN14" s="20">
        <f t="shared" si="31"/>
        <v>-6.6486377460676732E-2</v>
      </c>
      <c r="NO14" s="20">
        <f t="shared" si="32"/>
        <v>6.5018345649682577E-3</v>
      </c>
      <c r="NP14" s="20">
        <f t="shared" si="33"/>
        <v>5.182247928490348E-3</v>
      </c>
      <c r="NQ14" s="20">
        <f t="shared" si="34"/>
        <v>-9.2773705559295525E-3</v>
      </c>
      <c r="NR14" s="20">
        <f t="shared" si="35"/>
        <v>7.7226571856300677E-3</v>
      </c>
      <c r="NS14" s="20">
        <f t="shared" si="36"/>
        <v>9.5247287361878499E-3</v>
      </c>
      <c r="NT14" s="20">
        <f t="shared" si="37"/>
        <v>-3.7084742865941954E-2</v>
      </c>
      <c r="NU14" s="20">
        <f t="shared" si="38"/>
        <v>-8.279892605996661E-2</v>
      </c>
      <c r="NV14" s="20">
        <f t="shared" si="39"/>
        <v>7.9767411200887609E-3</v>
      </c>
      <c r="NW14" s="20">
        <f t="shared" si="40"/>
        <v>1.648949767600584E-3</v>
      </c>
      <c r="NX14" s="20">
        <f t="shared" si="41"/>
        <v>5.793514888419761E-3</v>
      </c>
      <c r="NY14" s="20">
        <f t="shared" si="42"/>
        <v>-3.8760412299647315E-3</v>
      </c>
      <c r="NZ14" s="20">
        <f t="shared" si="43"/>
        <v>-3.6964253885770147E-2</v>
      </c>
      <c r="OA14" s="20">
        <f t="shared" si="44"/>
        <v>2.3176173287523229E-2</v>
      </c>
      <c r="OB14" s="20">
        <f t="shared" si="45"/>
        <v>8.1217830996374168E-2</v>
      </c>
      <c r="OC14" s="20">
        <f t="shared" si="46"/>
        <v>1.3057496826626748E-2</v>
      </c>
      <c r="OD14" s="20">
        <f t="shared" si="47"/>
        <v>-1.3841458505597558E-2</v>
      </c>
      <c r="OE14" s="20">
        <f t="shared" si="48"/>
        <v>-4.4269205552205336E-2</v>
      </c>
      <c r="OF14" s="20">
        <f t="shared" si="49"/>
        <v>1.5648897038830559E-3</v>
      </c>
      <c r="OG14" s="20">
        <f t="shared" si="50"/>
        <v>-3.6697370135151584E-2</v>
      </c>
      <c r="OH14" s="20">
        <f t="shared" si="51"/>
        <v>3.0188339747013439E-2</v>
      </c>
      <c r="OI14" s="20">
        <f t="shared" si="52"/>
        <v>3.19365274637761E-2</v>
      </c>
      <c r="OJ14" s="20">
        <f t="shared" si="53"/>
        <v>-4.6848650826369763E-2</v>
      </c>
      <c r="OK14" s="20">
        <f t="shared" si="54"/>
        <v>-6.751978192444727E-2</v>
      </c>
      <c r="OL14" s="20">
        <f t="shared" si="55"/>
        <v>-1.1390829955262159E-2</v>
      </c>
      <c r="OM14" s="20">
        <f t="shared" si="56"/>
        <v>3.2947173737580306E-2</v>
      </c>
      <c r="ON14" s="20">
        <f t="shared" si="57"/>
        <v>-1.2588218388069748E-2</v>
      </c>
      <c r="OO14" s="20">
        <f t="shared" si="58"/>
        <v>-8.0837045264030211E-2</v>
      </c>
      <c r="OP14" s="20">
        <f t="shared" si="59"/>
        <v>-1.2937923958540952E-2</v>
      </c>
      <c r="OQ14" s="20">
        <f t="shared" si="60"/>
        <v>3.2339235121673506E-2</v>
      </c>
      <c r="OR14" s="20">
        <f t="shared" si="61"/>
        <v>2.2774410380545319E-2</v>
      </c>
      <c r="OS14" s="20">
        <f t="shared" si="62"/>
        <v>-5.7602803950951707E-2</v>
      </c>
      <c r="OT14" s="20">
        <f t="shared" si="63"/>
        <v>-7.056026027264703E-2</v>
      </c>
      <c r="OU14" s="20">
        <f t="shared" si="64"/>
        <v>2.1171555924226627E-2</v>
      </c>
      <c r="OV14" s="20">
        <f t="shared" si="65"/>
        <v>6.5148267448741054E-2</v>
      </c>
      <c r="OW14" s="20">
        <f t="shared" si="66"/>
        <v>6.4176010757133112E-2</v>
      </c>
      <c r="OX14" s="20">
        <f t="shared" si="67"/>
        <v>-1.7375053955400697E-2</v>
      </c>
      <c r="OY14" s="20">
        <f t="shared" si="68"/>
        <v>2.9653880444286886E-2</v>
      </c>
      <c r="OZ14" s="20">
        <f t="shared" si="69"/>
        <v>-4.3370163264388993E-2</v>
      </c>
      <c r="PA14" s="20">
        <f t="shared" si="5"/>
        <v>-2.8503326192007204E-2</v>
      </c>
      <c r="PB14" s="20">
        <f t="shared" si="70"/>
        <v>3.5642646361410471E-3</v>
      </c>
      <c r="PC14" s="20">
        <f t="shared" si="71"/>
        <v>5.25695977179809E-2</v>
      </c>
      <c r="PD14" s="20">
        <f t="shared" si="72"/>
        <v>4.3924798334111927E-2</v>
      </c>
      <c r="PE14" s="20">
        <f t="shared" si="73"/>
        <v>2.4066685680998248E-3</v>
      </c>
      <c r="PF14" s="20">
        <f t="shared" si="74"/>
        <v>-4.6901548223817723E-2</v>
      </c>
      <c r="PG14" s="20">
        <f t="shared" si="75"/>
        <v>3.4911442365374162E-4</v>
      </c>
      <c r="PH14" s="20">
        <f t="shared" si="76"/>
        <v>-1.3654534824334617E-2</v>
      </c>
      <c r="PI14" s="20">
        <f t="shared" si="77"/>
        <v>3.0962651902312212E-2</v>
      </c>
      <c r="PJ14" s="20">
        <f t="shared" si="78"/>
        <v>-3.0772598094989854E-2</v>
      </c>
      <c r="PK14" s="20">
        <f t="shared" si="79"/>
        <v>2.495357656365519E-2</v>
      </c>
      <c r="PL14" s="20">
        <f t="shared" si="80"/>
        <v>-2.579333161475704E-3</v>
      </c>
      <c r="PM14" s="20">
        <f t="shared" si="81"/>
        <v>-3.8217809427402903E-2</v>
      </c>
      <c r="PN14" s="20">
        <f t="shared" si="82"/>
        <v>0.11820844709553038</v>
      </c>
      <c r="PO14" s="20">
        <f t="shared" si="83"/>
        <v>-2.2719342981568046E-2</v>
      </c>
      <c r="PP14" s="20">
        <f t="shared" si="84"/>
        <v>1.4045513456609683E-2</v>
      </c>
      <c r="PQ14" s="20">
        <f t="shared" si="85"/>
        <v>-3.4414943814754705E-2</v>
      </c>
      <c r="PR14" s="20">
        <f t="shared" si="86"/>
        <v>-3.9777638214217058E-2</v>
      </c>
      <c r="PS14" s="20">
        <f t="shared" si="87"/>
        <v>-2.0863742441757004E-2</v>
      </c>
      <c r="PT14" s="20">
        <f t="shared" si="88"/>
        <v>2.049875216164191E-2</v>
      </c>
      <c r="PU14" s="20">
        <f t="shared" si="89"/>
        <v>-1.7915221504376931E-2</v>
      </c>
      <c r="PV14" s="20">
        <f t="shared" si="90"/>
        <v>9.2665666271289152E-3</v>
      </c>
      <c r="PW14" s="20">
        <f t="shared" si="91"/>
        <v>6.9553920955415585E-3</v>
      </c>
      <c r="PX14" s="20">
        <f t="shared" si="92"/>
        <v>2.5174145323107258E-3</v>
      </c>
      <c r="PY14" s="20">
        <f t="shared" si="93"/>
        <v>-6.3581511810713115E-2</v>
      </c>
      <c r="PZ14" s="20">
        <f t="shared" si="94"/>
        <v>-2.5139293829909835E-2</v>
      </c>
      <c r="QA14" s="20">
        <f t="shared" si="95"/>
        <v>1.633341712382378E-2</v>
      </c>
      <c r="QB14" s="20">
        <f t="shared" si="96"/>
        <v>3.5534566122164359E-2</v>
      </c>
      <c r="QC14" s="20">
        <f t="shared" si="97"/>
        <v>8.6548904836717747E-3</v>
      </c>
      <c r="QD14" s="20">
        <f t="shared" si="98"/>
        <v>2.495357656365519E-2</v>
      </c>
      <c r="QE14" s="20">
        <f t="shared" si="99"/>
        <v>-2.0008527061257851E-2</v>
      </c>
      <c r="QF14" s="20">
        <f t="shared" si="100"/>
        <v>-6.922460573989872E-2</v>
      </c>
      <c r="QG14" s="20">
        <f t="shared" si="101"/>
        <v>-4.3040250386383247E-3</v>
      </c>
      <c r="QH14" s="20">
        <f t="shared" si="102"/>
        <v>-1.4672717069561601E-2</v>
      </c>
      <c r="QI14" s="20">
        <f t="shared" si="103"/>
        <v>3.0375522926834021E-2</v>
      </c>
      <c r="QJ14" s="20">
        <f t="shared" si="104"/>
        <v>5.9170672098901513E-2</v>
      </c>
      <c r="QK14" s="20">
        <f t="shared" si="105"/>
        <v>5.1310322706342205E-2</v>
      </c>
      <c r="QL14" s="20">
        <f t="shared" si="106"/>
        <v>5.5013450540699095E-2</v>
      </c>
      <c r="QM14" s="20">
        <f t="shared" si="107"/>
        <v>1.8142202653539309E-2</v>
      </c>
      <c r="QN14" s="20">
        <f t="shared" si="108"/>
        <v>7.3476759346925782E-3</v>
      </c>
      <c r="QO14" s="20">
        <f t="shared" si="109"/>
        <v>1.503340994146344E-2</v>
      </c>
      <c r="QP14" s="20">
        <f t="shared" si="110"/>
        <v>-4.3075619141020524E-3</v>
      </c>
      <c r="QQ14" s="20">
        <f t="shared" si="111"/>
        <v>-8.7848454545537899E-3</v>
      </c>
      <c r="QR14" s="20">
        <f t="shared" si="112"/>
        <v>-5.1287672040673936E-2</v>
      </c>
      <c r="QS14" s="20">
        <f t="shared" si="113"/>
        <v>-1.7376054026405817E-2</v>
      </c>
      <c r="QT14" s="20">
        <f t="shared" si="114"/>
        <v>-1.0073906530575015E-2</v>
      </c>
      <c r="QU14" s="20">
        <f t="shared" si="115"/>
        <v>-2.0571344780938326E-2</v>
      </c>
      <c r="QV14" s="20">
        <f t="shared" si="116"/>
        <v>1.1620975017613867E-2</v>
      </c>
      <c r="QW14" s="20">
        <f t="shared" si="117"/>
        <v>6.6705267495673987E-2</v>
      </c>
      <c r="QX14" s="20">
        <f t="shared" si="118"/>
        <v>-4.3039146570940399E-2</v>
      </c>
      <c r="QY14" s="20">
        <f t="shared" si="119"/>
        <v>1.8695382643683901E-2</v>
      </c>
      <c r="QZ14" s="20">
        <f t="shared" si="120"/>
        <v>3.5647886715490032E-3</v>
      </c>
      <c r="RA14" s="20">
        <f t="shared" si="121"/>
        <v>2.2889110337288722E-2</v>
      </c>
      <c r="RB14" s="20">
        <f t="shared" si="122"/>
        <v>-8.9444899130410524E-3</v>
      </c>
      <c r="RC14" s="20">
        <f t="shared" si="123"/>
        <v>-1.6885271971424941E-2</v>
      </c>
      <c r="RD14" s="20">
        <f t="shared" si="124"/>
        <v>-3.2481136493932215E-2</v>
      </c>
      <c r="RE14" s="20">
        <f t="shared" si="125"/>
        <v>-1.8344531190488365E-2</v>
      </c>
      <c r="RF14" s="20">
        <f t="shared" si="126"/>
        <v>2.1297766797353436E-2</v>
      </c>
      <c r="RG14" s="20">
        <f t="shared" si="127"/>
        <v>1.9435128450346596E-2</v>
      </c>
      <c r="RH14" s="20">
        <f t="shared" si="128"/>
        <v>8.9469747474550179E-3</v>
      </c>
      <c r="RI14" s="20">
        <f t="shared" si="129"/>
        <v>-4.9664134379046897E-2</v>
      </c>
      <c r="RJ14" s="20">
        <f t="shared" si="130"/>
        <v>-1.9296012845228937E-2</v>
      </c>
      <c r="RK14" s="20">
        <f t="shared" si="131"/>
        <v>-1.180305692012381E-2</v>
      </c>
      <c r="RL14" s="20">
        <f t="shared" si="132"/>
        <v>-4.7240226386522019E-3</v>
      </c>
      <c r="RM14" s="20">
        <f t="shared" si="6"/>
        <v>-2.062148517403891E-2</v>
      </c>
      <c r="RN14" s="20">
        <f t="shared" si="142"/>
        <v>-3.2054735388040233E-2</v>
      </c>
      <c r="RO14" s="20">
        <f t="shared" si="143"/>
        <v>-1.6324468725551565E-2</v>
      </c>
      <c r="RP14" s="20">
        <f t="shared" si="144"/>
        <v>2.0478037935110972E-2</v>
      </c>
      <c r="RQ14" s="20">
        <f t="shared" si="145"/>
        <v>-1.6232640517762818E-2</v>
      </c>
      <c r="RR14" s="20">
        <f t="shared" si="146"/>
        <v>1.5744265307677953E-2</v>
      </c>
      <c r="RS14" s="20">
        <f t="shared" si="147"/>
        <v>2.0743386239675234E-2</v>
      </c>
      <c r="RT14" s="20">
        <f t="shared" si="148"/>
        <v>-1.957708483833883E-2</v>
      </c>
      <c r="RU14" s="20">
        <f t="shared" si="149"/>
        <v>-4.8862988327344689E-3</v>
      </c>
      <c r="RV14" s="20">
        <f t="shared" si="150"/>
        <v>-1.1692938072342916E-2</v>
      </c>
      <c r="RW14" s="20">
        <f t="shared" si="151"/>
        <v>1.4128629793178339E-2</v>
      </c>
      <c r="RX14" s="20">
        <f t="shared" si="152"/>
        <v>1.0142821677029769E-2</v>
      </c>
      <c r="RY14" s="20">
        <f t="shared" si="153"/>
        <v>2.4876071431708148E-2</v>
      </c>
      <c r="RZ14" s="20">
        <f t="shared" si="154"/>
        <v>-3.2992392213599606E-3</v>
      </c>
      <c r="SA14" s="20">
        <f t="shared" si="155"/>
        <v>1.483826657206936E-2</v>
      </c>
      <c r="SB14" s="20">
        <f t="shared" si="156"/>
        <v>-1.1841186050779627E-2</v>
      </c>
      <c r="SC14" s="20">
        <f t="shared" si="157"/>
        <v>7.5373595913041172E-3</v>
      </c>
      <c r="SD14" s="20">
        <f t="shared" si="158"/>
        <v>-9.7167356979827799E-3</v>
      </c>
      <c r="SE14" s="20">
        <f t="shared" si="159"/>
        <v>-6.1810519610426481E-3</v>
      </c>
      <c r="SF14" s="20">
        <f t="shared" si="160"/>
        <v>4.2414463959587513E-2</v>
      </c>
      <c r="SG14" s="20">
        <f t="shared" si="161"/>
        <v>9.5933053972300369E-4</v>
      </c>
      <c r="SH14" s="20">
        <f t="shared" si="162"/>
        <v>-4.8316352106098269E-2</v>
      </c>
      <c r="SI14" s="20">
        <f t="shared" si="163"/>
        <v>5.4280887385244406E-3</v>
      </c>
      <c r="SJ14" s="20">
        <f t="shared" si="164"/>
        <v>-1.1269003364938399E-3</v>
      </c>
      <c r="SK14" s="20">
        <f t="shared" si="165"/>
        <v>4.6618116750835395E-3</v>
      </c>
      <c r="SL14" s="20">
        <f t="shared" si="166"/>
        <v>1.7507975052328054E-3</v>
      </c>
      <c r="SM14" s="20">
        <f t="shared" si="167"/>
        <v>4.6119805817272166E-3</v>
      </c>
      <c r="SN14" s="20">
        <f t="shared" si="168"/>
        <v>-1.6818769095409546E-2</v>
      </c>
      <c r="SO14" s="20">
        <f t="shared" si="169"/>
        <v>4.4525273576549486E-2</v>
      </c>
      <c r="SP14" s="20">
        <f t="shared" si="170"/>
        <v>1.897011976052624E-2</v>
      </c>
      <c r="SQ14" s="20">
        <f t="shared" si="171"/>
        <v>6.3459257504627012E-3</v>
      </c>
      <c r="SR14" s="20">
        <f t="shared" si="172"/>
        <v>6.9648056648547244E-3</v>
      </c>
      <c r="SS14" s="20">
        <f t="shared" si="173"/>
        <v>-4.1394458864921845E-2</v>
      </c>
      <c r="ST14" s="20">
        <f t="shared" si="174"/>
        <v>-6.7338218987176929E-2</v>
      </c>
      <c r="SU14" s="20">
        <f t="shared" si="175"/>
        <v>1.6338392990868401E-2</v>
      </c>
      <c r="SV14" s="20">
        <f t="shared" si="176"/>
        <v>1.0463475250360656E-2</v>
      </c>
      <c r="SW14" s="20">
        <f t="shared" si="133"/>
        <v>-3.1003622599002877E-2</v>
      </c>
      <c r="SX14" s="20">
        <f t="shared" si="134"/>
        <v>1.4869511683240168E-2</v>
      </c>
      <c r="SY14" s="20">
        <f t="shared" si="135"/>
        <v>3.6248026090816378E-2</v>
      </c>
      <c r="SZ14" s="20">
        <f t="shared" si="136"/>
        <v>-5.5952444996906076E-4</v>
      </c>
      <c r="TA14" s="20">
        <f t="shared" si="137"/>
        <v>1.1631818121118943E-2</v>
      </c>
      <c r="TB14" s="20">
        <f t="shared" si="138"/>
        <v>4.0866380738534026E-2</v>
      </c>
      <c r="TC14" s="20">
        <f t="shared" si="139"/>
        <v>3.5412594558723733E-2</v>
      </c>
      <c r="TD14" s="20">
        <f t="shared" si="140"/>
        <v>3.2569315319286231E-2</v>
      </c>
      <c r="TE14" s="20">
        <f t="shared" si="141"/>
        <v>1.178684088717722E-2</v>
      </c>
    </row>
    <row r="15" spans="1:525" x14ac:dyDescent="0.2">
      <c r="A15" t="s">
        <v>93</v>
      </c>
      <c r="B15" t="s">
        <v>89</v>
      </c>
      <c r="C15" s="15"/>
      <c r="D15" s="15">
        <f>'Constituents data'!D15/'Constituents data'!C15-1</f>
        <v>-3.433274544385656E-2</v>
      </c>
      <c r="E15" s="15">
        <f>'Constituents data'!E15/'Constituents data'!D15-1</f>
        <v>5.4425910142457123E-2</v>
      </c>
      <c r="F15" s="15">
        <f>'Constituents data'!F15/'Constituents data'!E15-1</f>
        <v>6.1085450346420433E-2</v>
      </c>
      <c r="G15" s="15">
        <f>'Constituents data'!G15/'Constituents data'!F15-1</f>
        <v>-9.6854935248666951E-3</v>
      </c>
      <c r="H15" s="15">
        <f>'Constituents data'!H15/'Constituents data'!G15-1</f>
        <v>4.7912087912088008E-2</v>
      </c>
      <c r="I15" s="15">
        <f>'Constituents data'!I15/'Constituents data'!H15-1</f>
        <v>-6.3968120805368844E-3</v>
      </c>
      <c r="J15" s="15">
        <f>'Constituents data'!J15/'Constituents data'!I15-1</f>
        <v>-2.8284960422163663E-2</v>
      </c>
      <c r="K15" s="15">
        <f>'Constituents data'!K15/'Constituents data'!J15-1</f>
        <v>4.7789725209080203E-2</v>
      </c>
      <c r="L15" s="15">
        <f>'Constituents data'!L15/'Constituents data'!K15-1</f>
        <v>-2.5500155488752951E-2</v>
      </c>
      <c r="M15" s="15">
        <f>'Constituents data'!M15/'Constituents data'!L15-1</f>
        <v>-5.0207424742048756E-2</v>
      </c>
      <c r="N15" s="15">
        <f>'Constituents data'!N15/'Constituents data'!M15-1</f>
        <v>6.6972785306305127E-2</v>
      </c>
      <c r="O15" s="15">
        <f>'Constituents data'!O15/'Constituents data'!N15-1</f>
        <v>-2.1832686050173189E-2</v>
      </c>
      <c r="P15" s="15">
        <f>'Constituents data'!P15/'Constituents data'!O15-1</f>
        <v>-1.6096147655327853E-2</v>
      </c>
      <c r="Q15" s="15">
        <f>'Constituents data'!Q15/'Constituents data'!P15-1</f>
        <v>5.8348783945904703E-2</v>
      </c>
      <c r="R15" s="15">
        <f>'Constituents data'!R15/'Constituents data'!Q15-1</f>
        <v>7.2135201978564822E-3</v>
      </c>
      <c r="S15" s="15">
        <f>'Constituents data'!S15/'Constituents data'!R15-1</f>
        <v>-1.7700020462451338E-2</v>
      </c>
      <c r="T15" s="15">
        <f>'Constituents data'!T15/'Constituents data'!S15-1</f>
        <v>9.9989584418289645E-3</v>
      </c>
      <c r="U15" s="15">
        <f>'Constituents data'!U15/'Constituents data'!T15-1</f>
        <v>-1.0003093740332036E-2</v>
      </c>
      <c r="V15" s="15">
        <f>'Constituents data'!V15/'Constituents data'!U15-1</f>
        <v>-3.1874999999999987E-2</v>
      </c>
      <c r="W15" s="15">
        <f>'Constituents data'!W15/'Constituents data'!V15-1</f>
        <v>2.7114267269205961E-2</v>
      </c>
      <c r="X15" s="15">
        <f>'Constituents data'!X15/'Constituents data'!W15-1</f>
        <v>-3.6769327467001789E-2</v>
      </c>
      <c r="Y15" s="15">
        <f>'Constituents data'!Y15/'Constituents data'!X15-1</f>
        <v>-9.1353996737357779E-3</v>
      </c>
      <c r="Z15" s="15">
        <f>'Constituents data'!Z15/'Constituents data'!Y15-1</f>
        <v>-2.1841729777192342E-2</v>
      </c>
      <c r="AA15" s="15">
        <f>'Constituents data'!AA15/'Constituents data'!Z15-1</f>
        <v>-9.7621184919211013E-3</v>
      </c>
      <c r="AB15" s="15">
        <f>'Constituents data'!AB15/'Constituents data'!AA15-1</f>
        <v>5.2011331444759223E-2</v>
      </c>
      <c r="AC15" s="15">
        <f>'Constituents data'!AC15/'Constituents data'!AB15-1</f>
        <v>-5.6764325721671782E-2</v>
      </c>
      <c r="AD15" s="15">
        <f>'Constituents data'!AD15/'Constituents data'!AC15-1</f>
        <v>1.2789768185451633E-2</v>
      </c>
      <c r="AE15" s="15">
        <f>'Constituents data'!AE15/'Constituents data'!AD15-1</f>
        <v>2.920284135753759E-2</v>
      </c>
      <c r="AF15" s="15">
        <f>'Constituents data'!AF15/'Constituents data'!AE15-1</f>
        <v>-3.0565293602103472E-2</v>
      </c>
      <c r="AG15" s="15">
        <f>'Constituents data'!AG15/'Constituents data'!AF15-1</f>
        <v>1.8759181828455374E-2</v>
      </c>
      <c r="AH15" s="15">
        <f>'Constituents data'!AH15/'Constituents data'!AG15-1</f>
        <v>1.5973377703826896E-2</v>
      </c>
      <c r="AI15" s="15">
        <f>'Constituents data'!AI15/'Constituents data'!AH15-1</f>
        <v>-3.9196418823015611E-2</v>
      </c>
      <c r="AJ15" s="15">
        <f>'Constituents data'!AJ15/'Constituents data'!AI15-1</f>
        <v>-6.6363636363636402E-2</v>
      </c>
      <c r="AK15" s="15">
        <f>'Constituents data'!AK15/'Constituents data'!AJ15-1</f>
        <v>2.4342745861734016E-3</v>
      </c>
      <c r="AL15" s="15">
        <f>'Constituents data'!AL15/'Constituents data'!AK15-1</f>
        <v>-2.962603205439529E-2</v>
      </c>
      <c r="AM15" s="15">
        <f>'Constituents data'!AM15/'Constituents data'!AL15-1</f>
        <v>-6.7567567567567988E-3</v>
      </c>
      <c r="AN15" s="15">
        <f>'Constituents data'!AN15/'Constituents data'!AM15-1</f>
        <v>2.733686067019403E-2</v>
      </c>
      <c r="AO15" s="15">
        <f>'Constituents data'!AO15/'Constituents data'!AN15-1</f>
        <v>-9.5646842427958845E-3</v>
      </c>
      <c r="AP15" s="15">
        <f>'Constituents data'!AP15/'Constituents data'!AO15-1</f>
        <v>2.1418843630060636E-2</v>
      </c>
      <c r="AQ15" s="15">
        <f>'Constituents data'!AQ15/'Constituents data'!AP15-1</f>
        <v>9.6969696969696928E-2</v>
      </c>
      <c r="AR15" s="15">
        <f>'Constituents data'!AR15/'Constituents data'!AQ15-1</f>
        <v>7.7348066298343898E-3</v>
      </c>
      <c r="AS15" s="15">
        <f>'Constituents data'!AS15/'Constituents data'!AR15-1</f>
        <v>-2.1929824561404132E-3</v>
      </c>
      <c r="AT15" s="15">
        <f>'Constituents data'!AT15/'Constituents data'!AS15-1</f>
        <v>-2.9780219780219719E-2</v>
      </c>
      <c r="AU15" s="15">
        <f>'Constituents data'!AU15/'Constituents data'!AT15-1</f>
        <v>4.7343980065692515E-2</v>
      </c>
      <c r="AV15" s="15">
        <f>'Constituents data'!AV15/'Constituents data'!AU15-1</f>
        <v>-3.8931545366064579E-2</v>
      </c>
      <c r="AW15" s="15">
        <f>'Constituents data'!AW15/'Constituents data'!AV15-1</f>
        <v>4.0958703724541579E-2</v>
      </c>
      <c r="AX15" s="15">
        <f>'Constituents data'!AX15/'Constituents data'!AW15-1</f>
        <v>7.891038806615347E-3</v>
      </c>
      <c r="AY15" s="15">
        <f>'Constituents data'!AY15/'Constituents data'!AX15-1</f>
        <v>-6.7889317889317846E-2</v>
      </c>
      <c r="AZ15" s="15">
        <f>'Constituents data'!AZ15/'Constituents data'!AY15-1</f>
        <v>-3.8085375675986688E-2</v>
      </c>
      <c r="BA15" s="15">
        <f>'Constituents data'!BA15/'Constituents data'!AZ15-1</f>
        <v>5.0239234449760417E-3</v>
      </c>
      <c r="BB15" s="15">
        <f>'Constituents data'!BB15/'Constituents data'!BA15-1</f>
        <v>2.2613663413473262E-3</v>
      </c>
      <c r="BC15" s="15">
        <f>'Constituents data'!BC15/'Constituents data'!BB15-1</f>
        <v>-1.9950124688279169E-2</v>
      </c>
      <c r="BD15" s="15">
        <f>'Constituents data'!BD15/'Constituents data'!BC15-1</f>
        <v>-9.4874591057797164E-2</v>
      </c>
      <c r="BE15" s="15">
        <f>'Constituents data'!BE15/'Constituents data'!BD15-1</f>
        <v>8.165997322623797E-3</v>
      </c>
      <c r="BF15" s="15">
        <f>'Constituents data'!BF15/'Constituents data'!BE15-1</f>
        <v>4.2623821537644213E-2</v>
      </c>
      <c r="BG15" s="15">
        <f>'Constituents data'!BG15/'Constituents data'!BF15-1</f>
        <v>4.2282221090168104E-2</v>
      </c>
      <c r="BH15" s="15">
        <f>'Constituents data'!BH15/'Constituents data'!BG15-1</f>
        <v>-4.924242424242431E-2</v>
      </c>
      <c r="BI15" s="15">
        <f>'Constituents data'!BI15/'Constituents data'!BH15-1</f>
        <v>-2.3261791543503385E-2</v>
      </c>
      <c r="BJ15" s="15">
        <f>'Constituents data'!BJ15/'Constituents data'!BI15-1</f>
        <v>4.5789473684210602E-2</v>
      </c>
      <c r="BK15" s="15">
        <f>'Constituents data'!BK15/'Constituents data'!BJ15-1</f>
        <v>2.7554101660795194E-2</v>
      </c>
      <c r="BL15" s="15">
        <f>'Constituents data'!BL15/'Constituents data'!BK15-1</f>
        <v>4.5059385331210899E-2</v>
      </c>
      <c r="BM15" s="15">
        <f>'Constituents data'!BM15/'Constituents data'!BL15-1</f>
        <v>-7.6157000585822532E-3</v>
      </c>
      <c r="BN15" s="15">
        <f>'Constituents data'!BN15/'Constituents data'!BM15-1</f>
        <v>1.2750885478158169E-2</v>
      </c>
      <c r="BO15" s="15">
        <f>'Constituents data'!BO15/'Constituents data'!BN15-1</f>
        <v>-6.365120074609476E-2</v>
      </c>
      <c r="BP15" s="15">
        <f>'Constituents data'!BP15/'Constituents data'!BO15-1</f>
        <v>-3.4238047808764938E-2</v>
      </c>
      <c r="BQ15" s="15">
        <f>'Constituents data'!BQ15/'Constituents data'!BP15-1</f>
        <v>3.1584375402861964E-2</v>
      </c>
      <c r="BR15" s="15">
        <f>'Constituents data'!BR15/'Constituents data'!BQ15-1</f>
        <v>6.3359160209947696E-2</v>
      </c>
      <c r="BS15" s="15">
        <f>'Constituents data'!BS15/'Constituents data'!BR15-1</f>
        <v>3.0085791514866678E-2</v>
      </c>
      <c r="BT15" s="15">
        <f>'Constituents data'!BT15/'Constituents data'!BS15-1</f>
        <v>2.3958927552765186E-3</v>
      </c>
      <c r="BU15" s="15">
        <f>'Constituents data'!BU15/'Constituents data'!BT15-1</f>
        <v>-2.2535852492601927E-2</v>
      </c>
      <c r="BV15" s="15">
        <f>'Constituents data'!BV15/'Constituents data'!BU15-1</f>
        <v>-2.7945971122496083E-3</v>
      </c>
      <c r="BW15" s="15">
        <f>'Constituents data'!BW15/'Constituents data'!BV15-1</f>
        <v>4.3204110228864945E-3</v>
      </c>
      <c r="BX15" s="15">
        <f>'Constituents data'!BX15/'Constituents data'!BW15-1</f>
        <v>2.0811533542611338E-2</v>
      </c>
      <c r="BY15" s="15">
        <f>'Constituents data'!BY15/'Constituents data'!BX15-1</f>
        <v>-3.6560364464692463E-2</v>
      </c>
      <c r="BZ15" s="15">
        <f>'Constituents data'!BZ15/'Constituents data'!BY15-1</f>
        <v>-5.792646884974717E-3</v>
      </c>
      <c r="CA15" s="15">
        <f>'Constituents data'!CA15/'Constituents data'!BZ15-1</f>
        <v>-1.8787158145065375E-2</v>
      </c>
      <c r="CB15" s="15">
        <f>'Constituents data'!CB15/'Constituents data'!CA15-1</f>
        <v>-1.5511391177896239E-2</v>
      </c>
      <c r="CC15" s="15">
        <f>'Constituents data'!CC15/'Constituents data'!CB15-1</f>
        <v>7.7178729689808101E-2</v>
      </c>
      <c r="CD15" s="15">
        <f>'Constituents data'!CD15/'Constituents data'!CC15-1</f>
        <v>-2.5254256656382257E-2</v>
      </c>
      <c r="CE15" s="15">
        <f>'Constituents data'!CE15/'Constituents data'!CD15-1</f>
        <v>3.0011723329425477E-2</v>
      </c>
      <c r="CF15" s="15">
        <f>'Constituents data'!CF15/'Constituents data'!CE15-1</f>
        <v>-1.9235146824493454E-2</v>
      </c>
      <c r="CG15" s="15">
        <f>'Constituents data'!CG15/'Constituents data'!CF15-1</f>
        <v>-7.5432285017987821E-3</v>
      </c>
      <c r="CH15" s="15">
        <f>'Constituents data'!CH15/'Constituents data'!CG15-1</f>
        <v>4.3264733395698141E-3</v>
      </c>
      <c r="CI15" s="15">
        <f>'Constituents data'!CI15/'Constituents data'!CH15-1</f>
        <v>9.4306671323787228E-3</v>
      </c>
      <c r="CJ15" s="15">
        <f>'Constituents data'!CJ15/'Constituents data'!CI15-1</f>
        <v>-6.5743944636679208E-3</v>
      </c>
      <c r="CK15" s="15">
        <f>'Constituents data'!CK15/'Constituents data'!CJ15-1</f>
        <v>8.2433530709393743E-3</v>
      </c>
      <c r="CL15" s="15">
        <f>'Constituents data'!CL15/'Constituents data'!CK15-1</f>
        <v>1.3012436665131188E-2</v>
      </c>
      <c r="CM15" s="15">
        <f>'Constituents data'!CM15/'Constituents data'!CL15-1</f>
        <v>-2.9555530294419485E-3</v>
      </c>
      <c r="CN15" s="15">
        <f>'Constituents data'!CN15/'Constituents data'!CM15-1</f>
        <v>-7.410785543267584E-2</v>
      </c>
      <c r="CO15" s="15">
        <f>'Constituents data'!CO15/'Constituents data'!CN15-1</f>
        <v>4.7531092230020944E-2</v>
      </c>
      <c r="CP15" s="15">
        <f>'Constituents data'!CP15/'Constituents data'!CO15-1</f>
        <v>-8.5811684495120666E-3</v>
      </c>
      <c r="CQ15" s="15">
        <f>'Constituents data'!CQ15/'Constituents data'!CP15-1</f>
        <v>1.8022290728005652E-2</v>
      </c>
      <c r="CR15" s="15">
        <f>'Constituents data'!CR15/'Constituents data'!CQ15-1</f>
        <v>2.7952480782669431E-2</v>
      </c>
      <c r="CS15" s="15">
        <f>'Constituents data'!CS15/'Constituents data'!CR15-1</f>
        <v>4.30546113754815E-3</v>
      </c>
      <c r="CT15" s="15">
        <f>'Constituents data'!CT15/'Constituents data'!CS15-1</f>
        <v>1.8050541516245744E-3</v>
      </c>
      <c r="CU15" s="15">
        <f>'Constituents data'!CU15/'Constituents data'!CT15-1</f>
        <v>-5.1238738738738743E-2</v>
      </c>
      <c r="CV15" s="15">
        <f>'Constituents data'!CV15/'Constituents data'!CU15-1</f>
        <v>7.715133531157381E-3</v>
      </c>
      <c r="CW15" s="15">
        <f>'Constituents data'!CW15/'Constituents data'!CV15-1</f>
        <v>1.5783274440518191E-2</v>
      </c>
      <c r="CX15" s="15">
        <f>'Constituents data'!CX15/'Constituents data'!CW15-1</f>
        <v>2.2727272727272929E-2</v>
      </c>
      <c r="CY15" s="15">
        <f>'Constituents data'!CY15/'Constituents data'!CX15-1</f>
        <v>1.8253968253968189E-2</v>
      </c>
      <c r="CZ15" s="15">
        <f>'Constituents data'!CZ15/'Constituents data'!CY15-1</f>
        <v>3.3849237278699373E-2</v>
      </c>
      <c r="DA15" s="15">
        <f>'Constituents data'!DA15/'Constituents data'!CZ15-1</f>
        <v>3.8449111470113095E-2</v>
      </c>
      <c r="DB15" s="15">
        <f>'Constituents data'!DB15/'Constituents data'!DA15-1</f>
        <v>3.1113876789048422E-3</v>
      </c>
      <c r="DC15" s="15">
        <f>'Constituents data'!DC15/'Constituents data'!DB15-1</f>
        <v>7.4441687344912744E-3</v>
      </c>
      <c r="DD15" s="15">
        <f>'Constituents data'!DD15/'Constituents data'!DC15-1</f>
        <v>1.0262725779968118E-3</v>
      </c>
      <c r="DE15" s="15">
        <f>'Constituents data'!DE15/'Constituents data'!DD15-1</f>
        <v>1.5378306335860348E-3</v>
      </c>
      <c r="DF15" s="15">
        <f>'Constituents data'!DF15/'Constituents data'!DE15-1</f>
        <v>-1.4945234926809214E-2</v>
      </c>
      <c r="DG15" s="15">
        <f>'Constituents data'!DG15/'Constituents data'!DF15-1</f>
        <v>-1.8497350098721776E-2</v>
      </c>
      <c r="DH15" s="15">
        <f>'Constituents data'!DH15/'Constituents data'!DG15-1</f>
        <v>-1.5881418740074649E-3</v>
      </c>
      <c r="DI15" s="15">
        <f>'Constituents data'!DI15/'Constituents data'!DH15-1</f>
        <v>1.6436903499469802E-2</v>
      </c>
      <c r="DJ15" s="15">
        <f>'Constituents data'!DJ15/'Constituents data'!DI15-1</f>
        <v>-1.0119979134063595E-2</v>
      </c>
      <c r="DK15" s="15">
        <f>'Constituents data'!DK15/'Constituents data'!DJ15-1</f>
        <v>6.2183811129847832E-3</v>
      </c>
      <c r="DL15" s="15">
        <f>'Constituents data'!DL15/'Constituents data'!DK15-1</f>
        <v>7.1226563318320668E-3</v>
      </c>
      <c r="DM15" s="15">
        <f>'Constituents data'!DM15/'Constituents data'!DL15-1</f>
        <v>-1.6848673946957882E-2</v>
      </c>
      <c r="DN15" s="15">
        <f>'Constituents data'!DN15/'Constituents data'!DM15-1</f>
        <v>2.0099439331429103E-3</v>
      </c>
      <c r="DO15" s="15">
        <f>'Constituents data'!DO15/'Constituents data'!DN15-1</f>
        <v>-2.4282094594594517E-2</v>
      </c>
      <c r="DP15" s="15">
        <f>'Constituents data'!DP15/'Constituents data'!DO15-1</f>
        <v>2.607660679506596E-2</v>
      </c>
      <c r="DQ15" s="15">
        <f>'Constituents data'!DQ15/'Constituents data'!DP15-1</f>
        <v>3.342824000843625E-2</v>
      </c>
      <c r="DR15" s="15">
        <f>'Constituents data'!DR15/'Constituents data'!DQ15-1</f>
        <v>-1.9795918367346954E-2</v>
      </c>
      <c r="DS15" s="15">
        <f>'Constituents data'!DS15/'Constituents data'!DR15-1</f>
        <v>-3.2271496981053582E-2</v>
      </c>
      <c r="DT15" s="15">
        <f>'Constituents data'!DT15/'Constituents data'!DS15-1</f>
        <v>1.4845094664371894E-2</v>
      </c>
      <c r="DU15" s="15">
        <f>'Constituents data'!DU15/'Constituents data'!DT15-1</f>
        <v>1.7595929616281536E-2</v>
      </c>
      <c r="DV15" s="15">
        <f>'Constituents data'!DV15/'Constituents data'!DU15-1</f>
        <v>-4.166666666667318E-4</v>
      </c>
      <c r="DW15" s="15">
        <f>'Constituents data'!DW15/'Constituents data'!DV15-1</f>
        <v>8.7536473530638315E-3</v>
      </c>
      <c r="DX15" s="15">
        <f>'Constituents data'!DX15/'Constituents data'!DW15-1</f>
        <v>-1.9938016528925573E-2</v>
      </c>
      <c r="DY15" s="15">
        <f>'Constituents data'!DY15/'Constituents data'!DX15-1</f>
        <v>-1.3386739749130516E-2</v>
      </c>
      <c r="DZ15" s="15">
        <f>'Constituents data'!DZ15/'Constituents data'!DY15-1</f>
        <v>-2.3611111111111027E-2</v>
      </c>
      <c r="EA15" s="15">
        <f>'Constituents data'!EA15/'Constituents data'!DZ15-1</f>
        <v>-1.9367545683335097E-2</v>
      </c>
      <c r="EB15" s="15">
        <f>'Constituents data'!EB15/'Constituents data'!EA15-1</f>
        <v>-1.5621513055121716E-2</v>
      </c>
      <c r="EC15" s="15">
        <f>'Constituents data'!EC15/'Constituents data'!EB15-1</f>
        <v>-1.8703241895261957E-2</v>
      </c>
      <c r="ED15" s="15">
        <f>'Constituents data'!ED15/'Constituents data'!EC15-1</f>
        <v>-1.9059720457433205E-2</v>
      </c>
      <c r="EE15" s="15">
        <f>'Constituents data'!EE15/'Constituents data'!ED15-1</f>
        <v>2.0607630711257707E-2</v>
      </c>
      <c r="EF15" s="15">
        <f>'Constituents data'!EF15/'Constituents data'!EE15-1</f>
        <v>-1.4307142032998654E-2</v>
      </c>
      <c r="EG15" s="15">
        <f>'Constituents data'!EG15/'Constituents data'!EF15-1</f>
        <v>6.4380194311131067E-3</v>
      </c>
      <c r="EH15" s="15">
        <f>'Constituents data'!EH15/'Constituents data'!EG15-1</f>
        <v>2.1632937892533066E-2</v>
      </c>
      <c r="EI15" s="15">
        <f>'Constituents data'!EI15/'Constituents data'!EH15-1</f>
        <v>-2.6639344262295084E-2</v>
      </c>
      <c r="EJ15" s="15">
        <f>'Constituents data'!EJ15/'Constituents data'!EI15-1</f>
        <v>-2.3391812865497519E-3</v>
      </c>
      <c r="EK15" s="15">
        <f>'Constituents data'!EK15/'Constituents data'!EJ15-1</f>
        <v>1.5826494724501927E-2</v>
      </c>
      <c r="EL15" s="15">
        <f>'Constituents data'!EL15/'Constituents data'!EK15-1</f>
        <v>1.1079053664166061E-2</v>
      </c>
      <c r="EM15" s="15">
        <f>'Constituents data'!EM15/'Constituents data'!EL15-1</f>
        <v>4.2232621846822749E-3</v>
      </c>
      <c r="EN15" s="15">
        <f>'Constituents data'!EN15/'Constituents data'!EM15-1</f>
        <v>2.1254830643328004E-2</v>
      </c>
      <c r="EO15" s="15">
        <f>'Constituents data'!EO15/'Constituents data'!EN15-1</f>
        <v>2.2481914301613948E-2</v>
      </c>
      <c r="EP15" s="15">
        <f>'Constituents data'!EP15/'Constituents data'!EO15-1</f>
        <v>-1.0667247197126417E-2</v>
      </c>
      <c r="EQ15" s="15">
        <f>'Constituents data'!EQ15/'Constituents data'!EP15-1</f>
        <v>2.42050830674434E-3</v>
      </c>
      <c r="ER15" s="15">
        <f>'Constituents data'!ER15/'Constituents data'!EQ15-1</f>
        <v>4.9390846229833141E-3</v>
      </c>
      <c r="ES15" s="15">
        <f>'Constituents data'!ES15/'Constituents data'!ER15-1</f>
        <v>3.9318479685452878E-3</v>
      </c>
      <c r="ET15" s="15">
        <f>'Constituents data'!ET15/'Constituents data'!ES15-1</f>
        <v>2.8503046127067E-2</v>
      </c>
      <c r="EU15" s="15">
        <f>'Constituents data'!EU15/'Constituents data'!ET15-1</f>
        <v>2.5491855299344168E-2</v>
      </c>
      <c r="EV15" s="15">
        <f>'Constituents data'!EV15/'Constituents data'!EU15-1</f>
        <v>-8.7674058793193455E-3</v>
      </c>
      <c r="EW15" s="15">
        <f>'Constituents data'!EW15/'Constituents data'!EV15-1</f>
        <v>-3.6732570239334073E-2</v>
      </c>
      <c r="EX15" s="15">
        <f>'Constituents data'!EX15/'Constituents data'!EW15-1</f>
        <v>2.3009614345900431E-2</v>
      </c>
      <c r="EY15" s="15">
        <f>'Constituents data'!EY15/'Constituents data'!EX15-1</f>
        <v>9.5036958817318329E-4</v>
      </c>
      <c r="EZ15" s="15">
        <f>'Constituents data'!EZ15/'Constituents data'!EY15-1</f>
        <v>-7.8067306677920278E-3</v>
      </c>
      <c r="FA15" s="15">
        <f>'Constituents data'!FA15/'Constituents data'!EZ15-1</f>
        <v>-1.0951621477937268E-2</v>
      </c>
      <c r="FB15" s="15">
        <f>'Constituents data'!FB15/'Constituents data'!FA15-1</f>
        <v>-8.6003010105351052E-4</v>
      </c>
      <c r="FC15" s="15">
        <f>'Constituents data'!FC15/'Constituents data'!FB15-1</f>
        <v>-9.1456853884225309E-3</v>
      </c>
      <c r="FD15" s="15">
        <f>'Constituents data'!FD15/'Constituents data'!FC15-1</f>
        <v>3.8657834726897544E-2</v>
      </c>
      <c r="FE15" s="15">
        <f>'Constituents data'!FE15/'Constituents data'!FD15-1</f>
        <v>1.6414009409304597E-2</v>
      </c>
      <c r="FF15" s="15">
        <f>'Constituents data'!FF15/'Constituents data'!FE15-1</f>
        <v>-2.7154906397860556E-2</v>
      </c>
      <c r="FG15" s="15">
        <f>'Constituents data'!FG15/'Constituents data'!FF15-1</f>
        <v>4.8636075280186208E-3</v>
      </c>
      <c r="FH15" s="15">
        <f>'Constituents data'!FH15/'Constituents data'!FG15-1</f>
        <v>-2.9145622895622947E-2</v>
      </c>
      <c r="FI15" s="15">
        <f>'Constituents data'!FI15/'Constituents data'!FH15-1</f>
        <v>-3.09959900292619E-2</v>
      </c>
      <c r="FJ15" s="15">
        <f>'Constituents data'!FJ15/'Constituents data'!FI15-1</f>
        <v>2.6730790739290855E-2</v>
      </c>
      <c r="FK15" s="15">
        <f>'Constituents data'!FK15/'Constituents data'!FJ15-1</f>
        <v>2.5490196078431504E-2</v>
      </c>
      <c r="FL15" s="15">
        <f>'Constituents data'!FL15/'Constituents data'!FK15-1</f>
        <v>-3.3354578287656644E-2</v>
      </c>
      <c r="FM15" s="15">
        <f>'Constituents data'!FM15/'Constituents data'!FL15-1</f>
        <v>2.1098901098901113E-2</v>
      </c>
      <c r="FN15" s="15">
        <f>'Constituents data'!FN15/'Constituents data'!FM15-1</f>
        <v>2.8411536805854398E-2</v>
      </c>
      <c r="FO15" s="15">
        <f>'Constituents data'!FO15/'Constituents data'!FN15-1</f>
        <v>-4.1335286730849741E-2</v>
      </c>
      <c r="FP15" s="15">
        <f>'Constituents data'!FP15/'Constituents data'!FO15-1</f>
        <v>7.0952952734417707E-3</v>
      </c>
      <c r="FQ15" s="15">
        <f>'Constituents data'!FQ15/'Constituents data'!FP15-1</f>
        <v>5.0834597875569099E-2</v>
      </c>
      <c r="FR15" s="15">
        <f>'Constituents data'!FR15/'Constituents data'!FQ15-1</f>
        <v>2.5786487880350428E-3</v>
      </c>
      <c r="FS15" s="15">
        <f>'Constituents data'!FS15/'Constituents data'!FR15-1</f>
        <v>4.1975308641975184E-2</v>
      </c>
      <c r="FT15" s="16">
        <f>'Constituents data'!FT15/'Constituents data'!FS15-1</f>
        <v>2.8830963665086973E-2</v>
      </c>
      <c r="FU15" s="17">
        <f t="shared" si="3"/>
        <v>1.6279121031103278E-3</v>
      </c>
      <c r="FV15">
        <v>4.2661750128320297E-2</v>
      </c>
      <c r="FW15">
        <v>4.2212305930261346E-2</v>
      </c>
      <c r="FX15">
        <v>4.217116487390412E-2</v>
      </c>
      <c r="FY15">
        <v>4.2300685787404327E-2</v>
      </c>
      <c r="FZ15">
        <v>4.2169006664290756E-2</v>
      </c>
      <c r="GA15">
        <v>4.3586319581830221E-2</v>
      </c>
      <c r="GB15">
        <v>4.2722544787934386E-2</v>
      </c>
      <c r="GC15">
        <v>4.0970689526468054E-2</v>
      </c>
      <c r="GD15">
        <v>4.1600731682488692E-2</v>
      </c>
      <c r="GE15">
        <v>4.0285751645409686E-2</v>
      </c>
      <c r="GF15">
        <v>3.7806457645754833E-2</v>
      </c>
      <c r="GG15">
        <v>3.967389682969568E-2</v>
      </c>
      <c r="GH15">
        <v>3.9315227059831065E-2</v>
      </c>
      <c r="GI15">
        <v>3.8257369095558755E-2</v>
      </c>
      <c r="GJ15">
        <v>3.9381100370677068E-2</v>
      </c>
      <c r="GK15">
        <v>4.1158946658177667E-2</v>
      </c>
      <c r="GL15">
        <v>4.0007753708327216E-2</v>
      </c>
      <c r="GM15">
        <v>4.1620250938359894E-2</v>
      </c>
      <c r="GN15">
        <v>4.0950220254102554E-2</v>
      </c>
      <c r="GO15">
        <v>4.0512227173887687E-2</v>
      </c>
      <c r="GP15">
        <v>4.0352537797287598E-2</v>
      </c>
      <c r="GQ15">
        <v>3.9969675447082173E-2</v>
      </c>
      <c r="GR15">
        <v>4.0298811211899682E-2</v>
      </c>
      <c r="GS15">
        <v>3.946627516096228E-2</v>
      </c>
      <c r="GT15">
        <v>3.9538486639943013E-2</v>
      </c>
      <c r="GU15">
        <v>3.9750418812464987E-2</v>
      </c>
      <c r="GV15">
        <v>3.9712431784550029E-2</v>
      </c>
      <c r="GW15">
        <v>3.919756747589636E-2</v>
      </c>
      <c r="GX15">
        <v>3.8769542321933942E-2</v>
      </c>
      <c r="GY15">
        <v>3.8310947274317948E-2</v>
      </c>
      <c r="GZ15">
        <v>3.9002520263665449E-2</v>
      </c>
      <c r="HA15">
        <v>3.916862972717728E-2</v>
      </c>
      <c r="HB15">
        <v>3.9204649011955792E-2</v>
      </c>
      <c r="HC15">
        <v>3.9355127658499724E-2</v>
      </c>
      <c r="HD15">
        <v>3.890396521580676E-2</v>
      </c>
      <c r="HE15">
        <v>3.8942196768446617E-2</v>
      </c>
      <c r="HF15">
        <v>3.8540261858965925E-2</v>
      </c>
      <c r="HG15">
        <v>3.9760391691090864E-2</v>
      </c>
      <c r="HH15">
        <v>3.9924710267967588E-2</v>
      </c>
      <c r="HI15">
        <v>4.1117597140367536E-2</v>
      </c>
      <c r="HJ15">
        <v>4.2875645764850978E-2</v>
      </c>
      <c r="HK15">
        <v>4.2997172041077281E-2</v>
      </c>
      <c r="HL15">
        <v>4.117324991745798E-2</v>
      </c>
      <c r="HM15">
        <v>3.9992960038788834E-2</v>
      </c>
      <c r="HN15">
        <v>4.1329619337250482E-2</v>
      </c>
      <c r="HO15">
        <v>4.0775432540198921E-2</v>
      </c>
      <c r="HP15">
        <v>4.1248781334189327E-2</v>
      </c>
      <c r="HQ15">
        <v>4.1113635527125499E-2</v>
      </c>
      <c r="HR15">
        <v>4.0086222809174725E-2</v>
      </c>
      <c r="HS15">
        <v>4.0058073712713596E-2</v>
      </c>
      <c r="HT15">
        <v>3.9528843617448906E-2</v>
      </c>
      <c r="HU15">
        <v>3.9378085540183363E-2</v>
      </c>
      <c r="HV15">
        <v>3.8779568483878257E-2</v>
      </c>
      <c r="HW15">
        <v>3.7592343660410955E-2</v>
      </c>
      <c r="HX15">
        <v>3.9116883670976384E-2</v>
      </c>
      <c r="HY15">
        <v>3.9683412198915947E-2</v>
      </c>
      <c r="HZ15">
        <v>4.0862926492823401E-2</v>
      </c>
      <c r="IA15">
        <v>4.1057641368428321E-2</v>
      </c>
      <c r="IB15">
        <v>4.1856031719655871E-2</v>
      </c>
      <c r="IC15">
        <v>4.1933356081540536E-2</v>
      </c>
      <c r="ID15">
        <v>4.2438359981204911E-2</v>
      </c>
      <c r="IE15">
        <v>4.2861227575633938E-2</v>
      </c>
      <c r="IF15">
        <v>4.2126163778178759E-2</v>
      </c>
      <c r="IG15">
        <v>4.2747541399077722E-2</v>
      </c>
      <c r="IH15">
        <v>4.087420872514471E-2</v>
      </c>
      <c r="II15">
        <v>3.9796317526363471E-2</v>
      </c>
      <c r="IJ15">
        <v>4.1634381104096813E-2</v>
      </c>
      <c r="IK15">
        <v>4.2794525988448288E-2</v>
      </c>
      <c r="IL15">
        <v>4.2972947149957454E-2</v>
      </c>
      <c r="IM15">
        <v>4.4608596956824016E-2</v>
      </c>
      <c r="IN15">
        <v>4.479764336335703E-2</v>
      </c>
      <c r="IO15">
        <v>4.4249456652003291E-2</v>
      </c>
      <c r="IP15">
        <v>4.4410092416341834E-2</v>
      </c>
      <c r="IQ15">
        <v>4.3618789874020021E-2</v>
      </c>
      <c r="IR15">
        <v>4.3006761340128319E-2</v>
      </c>
      <c r="IS15">
        <v>4.3918643092760966E-2</v>
      </c>
      <c r="IT15">
        <v>4.3999582390628698E-2</v>
      </c>
      <c r="IU15">
        <v>4.4658454167223187E-2</v>
      </c>
      <c r="IV15">
        <v>4.618418728618031E-2</v>
      </c>
      <c r="IW15">
        <v>4.5692945693065874E-2</v>
      </c>
      <c r="IX15">
        <v>4.5358039913896427E-2</v>
      </c>
      <c r="IY15">
        <v>4.4261786647436095E-2</v>
      </c>
      <c r="IZ15">
        <v>4.3425122887538019E-2</v>
      </c>
      <c r="JA15">
        <v>4.3781305935212261E-2</v>
      </c>
      <c r="JB15">
        <v>4.3219648399174228E-2</v>
      </c>
      <c r="JC15">
        <v>4.3933461601790257E-2</v>
      </c>
      <c r="JD15">
        <v>4.3777565872071156E-2</v>
      </c>
      <c r="JE15">
        <v>4.3465644972549573E-2</v>
      </c>
      <c r="JF15">
        <v>4.380867176681618E-2</v>
      </c>
      <c r="JG15">
        <v>4.197305573056833E-2</v>
      </c>
      <c r="JH15">
        <v>4.2529318989212313E-2</v>
      </c>
      <c r="JI15">
        <v>4.2548042426032946E-2</v>
      </c>
      <c r="JJ15">
        <v>4.3439538424853388E-2</v>
      </c>
      <c r="JK15">
        <v>4.3733669583106684E-2</v>
      </c>
      <c r="JL15">
        <v>4.3226944185542029E-2</v>
      </c>
      <c r="JM15">
        <v>4.3498997862781448E-2</v>
      </c>
      <c r="JN15">
        <v>4.3032203429668098E-2</v>
      </c>
      <c r="JO15">
        <v>4.2529105316701878E-2</v>
      </c>
      <c r="JP15">
        <v>4.3341836145211338E-2</v>
      </c>
      <c r="JQ15">
        <v>4.3799055299974569E-2</v>
      </c>
      <c r="JR15">
        <v>4.5160685372875001E-2</v>
      </c>
      <c r="JS15">
        <v>4.4146436217994973E-2</v>
      </c>
      <c r="JT15">
        <v>4.4982574191603134E-2</v>
      </c>
      <c r="JU15">
        <v>4.3236450612288632E-2</v>
      </c>
      <c r="JV15">
        <v>4.3300637731571709E-2</v>
      </c>
      <c r="JW15">
        <v>4.3025339896294791E-2</v>
      </c>
      <c r="JX15">
        <v>4.3052203087657517E-2</v>
      </c>
      <c r="JY15">
        <v>4.3127528726259218E-2</v>
      </c>
      <c r="JZ15">
        <v>4.2341380281222502E-2</v>
      </c>
      <c r="KA15">
        <v>4.2628073576649023E-2</v>
      </c>
      <c r="KB15">
        <v>4.3303775946735797E-2</v>
      </c>
      <c r="KC15">
        <v>4.2369227809297659E-2</v>
      </c>
      <c r="KD15">
        <v>4.2656312920232711E-2</v>
      </c>
      <c r="KE15">
        <v>4.1816604339078634E-2</v>
      </c>
      <c r="KF15">
        <v>4.0998162478750252E-2</v>
      </c>
      <c r="KG15">
        <v>4.0620484350497928E-2</v>
      </c>
      <c r="KH15">
        <v>3.9734249535853562E-2</v>
      </c>
      <c r="KI15">
        <v>4.0120250887209004E-2</v>
      </c>
      <c r="KJ15">
        <v>4.1635734215881903E-2</v>
      </c>
      <c r="KK15">
        <v>4.1300991879841306E-2</v>
      </c>
      <c r="KL15">
        <v>4.0092151136359624E-2</v>
      </c>
      <c r="KM15">
        <v>3.9517684469284657E-2</v>
      </c>
      <c r="KN15">
        <v>3.9044718401505946E-2</v>
      </c>
      <c r="KO15">
        <v>3.9232813811117928E-2</v>
      </c>
      <c r="KP15">
        <v>4.0192063554693014E-2</v>
      </c>
      <c r="KQ15">
        <v>3.9455247716334498E-2</v>
      </c>
      <c r="KR15">
        <v>3.8791743284381799E-2</v>
      </c>
      <c r="KS15">
        <v>3.8013777504661221E-2</v>
      </c>
      <c r="KT15">
        <v>3.7685980319311405E-2</v>
      </c>
      <c r="KU15">
        <v>3.7126000647447935E-2</v>
      </c>
      <c r="KV15">
        <v>3.7570250719721796E-2</v>
      </c>
      <c r="KW15">
        <v>3.668354532067411E-2</v>
      </c>
      <c r="KX15">
        <v>3.7014100698779077E-2</v>
      </c>
      <c r="KY15">
        <v>3.7223988051853368E-2</v>
      </c>
      <c r="KZ15">
        <v>3.7279275486988929E-2</v>
      </c>
      <c r="LA15">
        <v>3.7550986297402549E-2</v>
      </c>
      <c r="LB15">
        <v>3.7627250543931956E-2</v>
      </c>
      <c r="LC15">
        <v>3.7117587447357998E-2</v>
      </c>
      <c r="LD15">
        <v>3.7786508888989163E-2</v>
      </c>
      <c r="LE15">
        <v>3.8149235848484335E-2</v>
      </c>
      <c r="LF15">
        <v>3.8262310060578848E-2</v>
      </c>
      <c r="LG15">
        <v>3.8342138929728715E-2</v>
      </c>
      <c r="LH15">
        <v>3.9007330203453039E-2</v>
      </c>
      <c r="LI15">
        <v>3.8011886182241786E-2</v>
      </c>
      <c r="LJ15">
        <v>3.8006511406555435E-2</v>
      </c>
      <c r="LK15">
        <v>3.8438164908734189E-2</v>
      </c>
      <c r="LL15">
        <v>3.8612104676946549E-2</v>
      </c>
      <c r="LM15">
        <v>3.9213614922026074E-2</v>
      </c>
      <c r="LN15">
        <v>3.9795506825293196E-2</v>
      </c>
      <c r="LO15">
        <v>4.0562463856670984E-2</v>
      </c>
      <c r="LP15">
        <v>3.9616634418921645E-2</v>
      </c>
      <c r="LQ15">
        <v>4.014732852574391E-2</v>
      </c>
      <c r="LR15">
        <v>4.0788531701693845E-2</v>
      </c>
      <c r="LS15">
        <v>3.9763738981858962E-2</v>
      </c>
      <c r="LT15">
        <v>3.9705478888579358E-2</v>
      </c>
      <c r="LU15">
        <v>3.9761057664336526E-2</v>
      </c>
      <c r="LV15">
        <v>3.994825801437242E-2</v>
      </c>
      <c r="LW15">
        <v>4.0349338968447467E-2</v>
      </c>
      <c r="LX15">
        <v>4.1114893117740921E-2</v>
      </c>
      <c r="LY15">
        <v>3.965159196848763E-2</v>
      </c>
      <c r="LZ15">
        <v>3.9874644283945826E-2</v>
      </c>
      <c r="MA15">
        <v>4.0060155256421551E-2</v>
      </c>
      <c r="MB15">
        <v>4.1125523380194234E-2</v>
      </c>
      <c r="MC15">
        <v>4.0993416253699837E-2</v>
      </c>
      <c r="MD15">
        <v>4.1893778292421732E-2</v>
      </c>
      <c r="ME15">
        <v>4.1829283952733116E-2</v>
      </c>
      <c r="MF15">
        <v>4.1460280559691171E-2</v>
      </c>
      <c r="MG15">
        <v>4.400561239973013E-2</v>
      </c>
      <c r="MH15">
        <v>4.3913506674386232E-2</v>
      </c>
      <c r="MI15">
        <v>4.3345064771241781E-2</v>
      </c>
      <c r="MJ15">
        <v>4.4881066566031066E-2</v>
      </c>
      <c r="MK15">
        <v>4.481399671279683E-2</v>
      </c>
      <c r="ML15">
        <v>4.6094803440802079E-2</v>
      </c>
      <c r="MM15" s="4">
        <v>4.70708671343796E-2</v>
      </c>
      <c r="MN15" s="17">
        <v>4.1145619366027571E-2</v>
      </c>
      <c r="MO15" s="20">
        <f t="shared" si="4"/>
        <v>-3.5960657546966888E-2</v>
      </c>
      <c r="MP15" s="20">
        <f t="shared" si="7"/>
        <v>5.2797998039346795E-2</v>
      </c>
      <c r="MQ15" s="20">
        <f t="shared" si="8"/>
        <v>5.9457538243310105E-2</v>
      </c>
      <c r="MR15" s="20">
        <f t="shared" si="9"/>
        <v>-1.1313405627977023E-2</v>
      </c>
      <c r="MS15" s="20">
        <f t="shared" si="10"/>
        <v>4.628417580897768E-2</v>
      </c>
      <c r="MT15" s="20">
        <f t="shared" si="11"/>
        <v>-8.0247241836472125E-3</v>
      </c>
      <c r="MU15" s="20">
        <f t="shared" si="12"/>
        <v>-2.9912872525273991E-2</v>
      </c>
      <c r="MV15" s="20">
        <f t="shared" si="13"/>
        <v>4.6161813105969875E-2</v>
      </c>
      <c r="MW15" s="20">
        <f t="shared" si="14"/>
        <v>-2.7128067591863279E-2</v>
      </c>
      <c r="MX15" s="20">
        <f t="shared" si="15"/>
        <v>-5.1835336845159084E-2</v>
      </c>
      <c r="MY15" s="20">
        <f t="shared" si="16"/>
        <v>6.5344873203194806E-2</v>
      </c>
      <c r="MZ15" s="20">
        <f t="shared" si="17"/>
        <v>-2.3460598153283517E-2</v>
      </c>
      <c r="NA15" s="20">
        <f t="shared" si="18"/>
        <v>-1.7724059758438181E-2</v>
      </c>
      <c r="NB15" s="20">
        <f t="shared" si="19"/>
        <v>5.6720871842794375E-2</v>
      </c>
      <c r="NC15" s="20">
        <f t="shared" si="20"/>
        <v>5.5856080947461542E-3</v>
      </c>
      <c r="ND15" s="20">
        <f t="shared" si="21"/>
        <v>-1.9327932565561666E-2</v>
      </c>
      <c r="NE15" s="20">
        <f t="shared" si="22"/>
        <v>8.3710463387186365E-3</v>
      </c>
      <c r="NF15" s="20">
        <f t="shared" si="23"/>
        <v>-1.1631005843442364E-2</v>
      </c>
      <c r="NG15" s="20">
        <f t="shared" si="24"/>
        <v>-3.3502912103110315E-2</v>
      </c>
      <c r="NH15" s="20">
        <f t="shared" si="25"/>
        <v>2.5486355166095633E-2</v>
      </c>
      <c r="NI15" s="20">
        <f t="shared" si="26"/>
        <v>-3.8397239570112117E-2</v>
      </c>
      <c r="NJ15" s="20">
        <f t="shared" si="27"/>
        <v>-1.0763311776846106E-2</v>
      </c>
      <c r="NK15" s="20">
        <f t="shared" si="28"/>
        <v>-2.346964188030267E-2</v>
      </c>
      <c r="NL15" s="20">
        <f t="shared" si="29"/>
        <v>-1.1390030595031429E-2</v>
      </c>
      <c r="NM15" s="20">
        <f t="shared" si="30"/>
        <v>5.0383419341648895E-2</v>
      </c>
      <c r="NN15" s="20">
        <f t="shared" si="31"/>
        <v>-5.839223782478211E-2</v>
      </c>
      <c r="NO15" s="20">
        <f t="shared" si="32"/>
        <v>1.1161856082341305E-2</v>
      </c>
      <c r="NP15" s="20">
        <f t="shared" si="33"/>
        <v>2.7574929254427262E-2</v>
      </c>
      <c r="NQ15" s="20">
        <f t="shared" si="34"/>
        <v>-3.21932057052138E-2</v>
      </c>
      <c r="NR15" s="20">
        <f t="shared" si="35"/>
        <v>1.7131269725345045E-2</v>
      </c>
      <c r="NS15" s="20">
        <f t="shared" si="36"/>
        <v>1.4345465600716568E-2</v>
      </c>
      <c r="NT15" s="20">
        <f t="shared" si="37"/>
        <v>-4.0824330926125939E-2</v>
      </c>
      <c r="NU15" s="20">
        <f t="shared" si="38"/>
        <v>-6.7991548466746723E-2</v>
      </c>
      <c r="NV15" s="20">
        <f t="shared" si="39"/>
        <v>8.0636248306307384E-4</v>
      </c>
      <c r="NW15" s="20">
        <f t="shared" si="40"/>
        <v>-3.1253944157505618E-2</v>
      </c>
      <c r="NX15" s="20">
        <f t="shared" si="41"/>
        <v>-8.3846688598671268E-3</v>
      </c>
      <c r="NY15" s="20">
        <f t="shared" si="42"/>
        <v>2.5708948567083702E-2</v>
      </c>
      <c r="NZ15" s="20">
        <f t="shared" si="43"/>
        <v>-1.1192596345906212E-2</v>
      </c>
      <c r="OA15" s="20">
        <f t="shared" si="44"/>
        <v>1.9790931526950307E-2</v>
      </c>
      <c r="OB15" s="20">
        <f t="shared" si="45"/>
        <v>9.5341784866586607E-2</v>
      </c>
      <c r="OC15" s="20">
        <f t="shared" si="46"/>
        <v>6.1068945267240618E-3</v>
      </c>
      <c r="OD15" s="20">
        <f t="shared" si="47"/>
        <v>-3.8208945592507412E-3</v>
      </c>
      <c r="OE15" s="20">
        <f t="shared" si="48"/>
        <v>-3.1408131883330047E-2</v>
      </c>
      <c r="OF15" s="20">
        <f t="shared" si="49"/>
        <v>4.5716067962582187E-2</v>
      </c>
      <c r="OG15" s="20">
        <f t="shared" si="50"/>
        <v>-4.0559457469174907E-2</v>
      </c>
      <c r="OH15" s="20">
        <f t="shared" si="51"/>
        <v>3.9330791621431251E-2</v>
      </c>
      <c r="OI15" s="20">
        <f t="shared" si="52"/>
        <v>6.2631267035050189E-3</v>
      </c>
      <c r="OJ15" s="20">
        <f t="shared" si="53"/>
        <v>-6.9517229992428167E-2</v>
      </c>
      <c r="OK15" s="20">
        <f t="shared" si="54"/>
        <v>-3.9713287779097016E-2</v>
      </c>
      <c r="OL15" s="20">
        <f t="shared" si="55"/>
        <v>3.3960113418657137E-3</v>
      </c>
      <c r="OM15" s="20">
        <f t="shared" si="56"/>
        <v>6.3345423823699836E-4</v>
      </c>
      <c r="ON15" s="20">
        <f t="shared" si="57"/>
        <v>-2.1578036791389497E-2</v>
      </c>
      <c r="OO15" s="20">
        <f t="shared" si="58"/>
        <v>-9.6502503160907485E-2</v>
      </c>
      <c r="OP15" s="20">
        <f t="shared" si="59"/>
        <v>6.5380852195134689E-3</v>
      </c>
      <c r="OQ15" s="20">
        <f t="shared" si="60"/>
        <v>4.0995909434533885E-2</v>
      </c>
      <c r="OR15" s="20">
        <f t="shared" si="61"/>
        <v>4.0654308987057776E-2</v>
      </c>
      <c r="OS15" s="20">
        <f t="shared" si="62"/>
        <v>-5.0870336345534638E-2</v>
      </c>
      <c r="OT15" s="20">
        <f t="shared" si="63"/>
        <v>-2.4889703646613713E-2</v>
      </c>
      <c r="OU15" s="20">
        <f t="shared" si="64"/>
        <v>4.4161561581100274E-2</v>
      </c>
      <c r="OV15" s="20">
        <f t="shared" si="65"/>
        <v>2.5926189557684866E-2</v>
      </c>
      <c r="OW15" s="20">
        <f t="shared" si="66"/>
        <v>4.3431473228100571E-2</v>
      </c>
      <c r="OX15" s="20">
        <f t="shared" si="67"/>
        <v>-9.2436121616925812E-3</v>
      </c>
      <c r="OY15" s="20">
        <f t="shared" si="68"/>
        <v>1.1122973375047841E-2</v>
      </c>
      <c r="OZ15" s="20">
        <f t="shared" si="69"/>
        <v>-6.5279112849205082E-2</v>
      </c>
      <c r="PA15" s="20">
        <f t="shared" si="5"/>
        <v>-3.5865959911875266E-2</v>
      </c>
      <c r="PB15" s="20">
        <f t="shared" si="70"/>
        <v>2.9956463299751636E-2</v>
      </c>
      <c r="PC15" s="20">
        <f t="shared" si="71"/>
        <v>6.1731248106837368E-2</v>
      </c>
      <c r="PD15" s="20">
        <f t="shared" si="72"/>
        <v>2.845787941175635E-2</v>
      </c>
      <c r="PE15" s="20">
        <f t="shared" si="73"/>
        <v>7.6798065216619076E-4</v>
      </c>
      <c r="PF15" s="20">
        <f t="shared" si="74"/>
        <v>-2.4163764595712255E-2</v>
      </c>
      <c r="PG15" s="20">
        <f t="shared" si="75"/>
        <v>-4.4225092153599363E-3</v>
      </c>
      <c r="PH15" s="20">
        <f t="shared" si="76"/>
        <v>2.6924989197761665E-3</v>
      </c>
      <c r="PI15" s="20">
        <f t="shared" si="77"/>
        <v>1.918362143950101E-2</v>
      </c>
      <c r="PJ15" s="20">
        <f t="shared" si="78"/>
        <v>-3.8188276567802791E-2</v>
      </c>
      <c r="PK15" s="20">
        <f t="shared" si="79"/>
        <v>-7.420558988085045E-3</v>
      </c>
      <c r="PL15" s="20">
        <f t="shared" si="80"/>
        <v>-2.0415070248175703E-2</v>
      </c>
      <c r="PM15" s="20">
        <f t="shared" si="81"/>
        <v>-1.7139303281006567E-2</v>
      </c>
      <c r="PN15" s="20">
        <f t="shared" si="82"/>
        <v>7.555081758669778E-2</v>
      </c>
      <c r="PO15" s="20">
        <f t="shared" si="83"/>
        <v>-2.6882168759492585E-2</v>
      </c>
      <c r="PP15" s="20">
        <f t="shared" si="84"/>
        <v>2.8383811226315149E-2</v>
      </c>
      <c r="PQ15" s="20">
        <f t="shared" si="85"/>
        <v>-2.0863058927603782E-2</v>
      </c>
      <c r="PR15" s="20">
        <f t="shared" si="86"/>
        <v>-9.1711406049091102E-3</v>
      </c>
      <c r="PS15" s="20">
        <f t="shared" si="87"/>
        <v>2.698561236459486E-3</v>
      </c>
      <c r="PT15" s="20">
        <f t="shared" si="88"/>
        <v>7.8027550292683948E-3</v>
      </c>
      <c r="PU15" s="20">
        <f t="shared" si="89"/>
        <v>-8.2023065667782488E-3</v>
      </c>
      <c r="PV15" s="20">
        <f t="shared" si="90"/>
        <v>6.6154409678290463E-3</v>
      </c>
      <c r="PW15" s="20">
        <f t="shared" si="91"/>
        <v>1.138452456202086E-2</v>
      </c>
      <c r="PX15" s="20">
        <f t="shared" si="92"/>
        <v>-4.5834651325522766E-3</v>
      </c>
      <c r="PY15" s="20">
        <f t="shared" si="93"/>
        <v>-7.5735767535786161E-2</v>
      </c>
      <c r="PZ15" s="20">
        <f t="shared" si="94"/>
        <v>4.5903180126910616E-2</v>
      </c>
      <c r="QA15" s="20">
        <f t="shared" si="95"/>
        <v>-1.0209080552622395E-2</v>
      </c>
      <c r="QB15" s="20">
        <f t="shared" si="96"/>
        <v>1.6394378624895324E-2</v>
      </c>
      <c r="QC15" s="20">
        <f t="shared" si="97"/>
        <v>2.6324568679559103E-2</v>
      </c>
      <c r="QD15" s="20">
        <f t="shared" si="98"/>
        <v>2.6775490344378219E-3</v>
      </c>
      <c r="QE15" s="20">
        <f t="shared" si="99"/>
        <v>1.7714204851424658E-4</v>
      </c>
      <c r="QF15" s="20">
        <f t="shared" si="100"/>
        <v>-5.2866650841849071E-2</v>
      </c>
      <c r="QG15" s="20">
        <f t="shared" si="101"/>
        <v>6.087221428047053E-3</v>
      </c>
      <c r="QH15" s="20">
        <f t="shared" si="102"/>
        <v>1.4155362337407863E-2</v>
      </c>
      <c r="QI15" s="20">
        <f t="shared" si="103"/>
        <v>2.1099360624162601E-2</v>
      </c>
      <c r="QJ15" s="20">
        <f t="shared" si="104"/>
        <v>1.6626056150857861E-2</v>
      </c>
      <c r="QK15" s="20">
        <f t="shared" si="105"/>
        <v>3.2221325175589045E-2</v>
      </c>
      <c r="QL15" s="20">
        <f t="shared" si="106"/>
        <v>3.6821199367002767E-2</v>
      </c>
      <c r="QM15" s="20">
        <f t="shared" si="107"/>
        <v>1.4834755757945144E-3</v>
      </c>
      <c r="QN15" s="20">
        <f t="shared" si="108"/>
        <v>5.8162566313809463E-3</v>
      </c>
      <c r="QO15" s="20">
        <f t="shared" si="109"/>
        <v>-6.0163952511351599E-4</v>
      </c>
      <c r="QP15" s="20">
        <f t="shared" si="110"/>
        <v>-9.0081469524293028E-5</v>
      </c>
      <c r="QQ15" s="20">
        <f t="shared" si="111"/>
        <v>-1.6573147029919542E-2</v>
      </c>
      <c r="QR15" s="20">
        <f t="shared" si="112"/>
        <v>-2.0125262201832105E-2</v>
      </c>
      <c r="QS15" s="20">
        <f t="shared" si="113"/>
        <v>-3.2160539771177929E-3</v>
      </c>
      <c r="QT15" s="20">
        <f t="shared" si="114"/>
        <v>1.4808991396359474E-2</v>
      </c>
      <c r="QU15" s="20">
        <f t="shared" si="115"/>
        <v>-1.1747891237173923E-2</v>
      </c>
      <c r="QV15" s="20">
        <f t="shared" si="116"/>
        <v>4.5904690098744552E-3</v>
      </c>
      <c r="QW15" s="20">
        <f t="shared" si="117"/>
        <v>5.4947442287217388E-3</v>
      </c>
      <c r="QX15" s="20">
        <f t="shared" si="118"/>
        <v>-1.847658605006821E-2</v>
      </c>
      <c r="QY15" s="20">
        <f t="shared" si="119"/>
        <v>3.820318300325825E-4</v>
      </c>
      <c r="QZ15" s="20">
        <f t="shared" si="120"/>
        <v>-2.5910006697704845E-2</v>
      </c>
      <c r="RA15" s="20">
        <f t="shared" si="121"/>
        <v>2.4448694691955632E-2</v>
      </c>
      <c r="RB15" s="20">
        <f t="shared" si="122"/>
        <v>3.1800327905325922E-2</v>
      </c>
      <c r="RC15" s="20">
        <f t="shared" si="123"/>
        <v>-2.1423830470457282E-2</v>
      </c>
      <c r="RD15" s="20">
        <f t="shared" si="124"/>
        <v>-3.389940908416391E-2</v>
      </c>
      <c r="RE15" s="20">
        <f t="shared" si="125"/>
        <v>1.3217182561261566E-2</v>
      </c>
      <c r="RF15" s="20">
        <f t="shared" si="126"/>
        <v>1.5968017513171208E-2</v>
      </c>
      <c r="RG15" s="20">
        <f t="shared" si="127"/>
        <v>-2.0445787697770598E-3</v>
      </c>
      <c r="RH15" s="20">
        <f t="shared" si="128"/>
        <v>7.1257352499535034E-3</v>
      </c>
      <c r="RI15" s="20">
        <f t="shared" si="129"/>
        <v>-2.1565928632035901E-2</v>
      </c>
      <c r="RJ15" s="20">
        <f t="shared" si="130"/>
        <v>-1.5014651852240844E-2</v>
      </c>
      <c r="RK15" s="20">
        <f t="shared" si="131"/>
        <v>-2.5239023214221355E-2</v>
      </c>
      <c r="RL15" s="20">
        <f t="shared" si="132"/>
        <v>-2.0995457786445425E-2</v>
      </c>
      <c r="RM15" s="20">
        <f t="shared" si="6"/>
        <v>-1.7249425158232044E-2</v>
      </c>
      <c r="RN15" s="20">
        <f t="shared" si="142"/>
        <v>-2.0331153998372285E-2</v>
      </c>
      <c r="RO15" s="20">
        <f t="shared" si="143"/>
        <v>-2.0687632560543533E-2</v>
      </c>
      <c r="RP15" s="20">
        <f t="shared" si="144"/>
        <v>1.8979718608147379E-2</v>
      </c>
      <c r="RQ15" s="20">
        <f t="shared" si="145"/>
        <v>-1.5935054136108982E-2</v>
      </c>
      <c r="RR15" s="20">
        <f t="shared" si="146"/>
        <v>4.8101073280027787E-3</v>
      </c>
      <c r="RS15" s="20">
        <f t="shared" si="147"/>
        <v>2.0005025789422738E-2</v>
      </c>
      <c r="RT15" s="20">
        <f t="shared" si="148"/>
        <v>-2.8267256365405412E-2</v>
      </c>
      <c r="RU15" s="20">
        <f t="shared" si="149"/>
        <v>-3.9670933896600799E-3</v>
      </c>
      <c r="RV15" s="20">
        <f t="shared" si="150"/>
        <v>1.4198582621391599E-2</v>
      </c>
      <c r="RW15" s="20">
        <f t="shared" si="151"/>
        <v>9.4511415610557328E-3</v>
      </c>
      <c r="RX15" s="20">
        <f t="shared" si="152"/>
        <v>2.5953500815719469E-3</v>
      </c>
      <c r="RY15" s="20">
        <f t="shared" si="153"/>
        <v>1.9626918540217676E-2</v>
      </c>
      <c r="RZ15" s="20">
        <f t="shared" si="154"/>
        <v>2.085400219850362E-2</v>
      </c>
      <c r="SA15" s="20">
        <f t="shared" si="155"/>
        <v>-1.2295159300236745E-2</v>
      </c>
      <c r="SB15" s="20">
        <f t="shared" si="156"/>
        <v>7.9259620363401223E-4</v>
      </c>
      <c r="SC15" s="20">
        <f t="shared" si="157"/>
        <v>3.3111725198729861E-3</v>
      </c>
      <c r="SD15" s="20">
        <f t="shared" si="158"/>
        <v>2.3039358654349598E-3</v>
      </c>
      <c r="SE15" s="20">
        <f t="shared" si="159"/>
        <v>2.6875134023956672E-2</v>
      </c>
      <c r="SF15" s="20">
        <f t="shared" si="160"/>
        <v>2.386394319623384E-2</v>
      </c>
      <c r="SG15" s="20">
        <f t="shared" si="161"/>
        <v>-1.0395317982429673E-2</v>
      </c>
      <c r="SH15" s="20">
        <f t="shared" si="162"/>
        <v>-3.8360482342444401E-2</v>
      </c>
      <c r="SI15" s="20">
        <f t="shared" si="163"/>
        <v>2.1381702242790103E-2</v>
      </c>
      <c r="SJ15" s="20">
        <f t="shared" si="164"/>
        <v>-6.7754251493714452E-4</v>
      </c>
      <c r="SK15" s="20">
        <f t="shared" si="165"/>
        <v>-9.4346427709023559E-3</v>
      </c>
      <c r="SL15" s="20">
        <f t="shared" si="166"/>
        <v>-1.2579533581047596E-2</v>
      </c>
      <c r="SM15" s="20">
        <f t="shared" si="167"/>
        <v>-2.4879422041638385E-3</v>
      </c>
      <c r="SN15" s="20">
        <f t="shared" si="168"/>
        <v>-1.0773597491532859E-2</v>
      </c>
      <c r="SO15" s="20">
        <f t="shared" si="169"/>
        <v>3.7029922623787216E-2</v>
      </c>
      <c r="SP15" s="20">
        <f t="shared" si="170"/>
        <v>1.4786097306194269E-2</v>
      </c>
      <c r="SQ15" s="20">
        <f t="shared" si="171"/>
        <v>-2.8782818500970885E-2</v>
      </c>
      <c r="SR15" s="20">
        <f t="shared" si="172"/>
        <v>3.2356954249082928E-3</v>
      </c>
      <c r="SS15" s="20">
        <f t="shared" si="173"/>
        <v>-3.0773534998733275E-2</v>
      </c>
      <c r="ST15" s="20">
        <f t="shared" si="174"/>
        <v>-3.2623902132372228E-2</v>
      </c>
      <c r="SU15" s="20">
        <f t="shared" si="175"/>
        <v>2.5102878636180527E-2</v>
      </c>
      <c r="SV15" s="20">
        <f t="shared" si="176"/>
        <v>2.3862283975321176E-2</v>
      </c>
      <c r="SW15" s="20">
        <f t="shared" si="133"/>
        <v>-3.4982490390766972E-2</v>
      </c>
      <c r="SX15" s="20">
        <f t="shared" si="134"/>
        <v>1.9470988995790785E-2</v>
      </c>
      <c r="SY15" s="20">
        <f t="shared" si="135"/>
        <v>2.678362470274407E-2</v>
      </c>
      <c r="SZ15" s="20">
        <f t="shared" si="136"/>
        <v>-4.2963198833960069E-2</v>
      </c>
      <c r="TA15" s="20">
        <f t="shared" si="137"/>
        <v>5.4673831703314427E-3</v>
      </c>
      <c r="TB15" s="20">
        <f t="shared" si="138"/>
        <v>4.9206685772458771E-2</v>
      </c>
      <c r="TC15" s="20">
        <f t="shared" si="139"/>
        <v>9.5073668492471502E-4</v>
      </c>
      <c r="TD15" s="20">
        <f t="shared" si="140"/>
        <v>4.0347396538864856E-2</v>
      </c>
      <c r="TE15" s="20">
        <f t="shared" si="141"/>
        <v>2.7203051561976645E-2</v>
      </c>
    </row>
    <row r="16" spans="1:525" x14ac:dyDescent="0.2">
      <c r="A16" t="s">
        <v>27</v>
      </c>
      <c r="B16" t="s">
        <v>30</v>
      </c>
      <c r="C16" s="15"/>
      <c r="D16" s="15">
        <f>'Constituents data'!D16/'Constituents data'!C16-1</f>
        <v>-6.2179956108265877E-3</v>
      </c>
      <c r="E16" s="15">
        <f>'Constituents data'!E16/'Constituents data'!D16-1</f>
        <v>4.8951048951048959E-2</v>
      </c>
      <c r="F16" s="15">
        <f>'Constituents data'!F16/'Constituents data'!E16-1</f>
        <v>3.6842105263157787E-2</v>
      </c>
      <c r="G16" s="15">
        <f>'Constituents data'!G16/'Constituents data'!F16-1</f>
        <v>-9.1370558375634126E-3</v>
      </c>
      <c r="H16" s="15">
        <f>'Constituents data'!H16/'Constituents data'!G16-1</f>
        <v>1.8784153005464432E-2</v>
      </c>
      <c r="I16" s="15">
        <f>'Constituents data'!I16/'Constituents data'!H16-1</f>
        <v>-3.6875628561851004E-3</v>
      </c>
      <c r="J16" s="15">
        <f>'Constituents data'!J16/'Constituents data'!I16-1</f>
        <v>-1.3458950201884257E-2</v>
      </c>
      <c r="K16" s="15">
        <f>'Constituents data'!K16/'Constituents data'!J16-1</f>
        <v>2.0463847203274321E-2</v>
      </c>
      <c r="L16" s="15">
        <f>'Constituents data'!L16/'Constituents data'!K16-1</f>
        <v>1.1029411764705843E-2</v>
      </c>
      <c r="M16" s="15">
        <f>'Constituents data'!M16/'Constituents data'!L16-1</f>
        <v>2.8099173553719048E-2</v>
      </c>
      <c r="N16" s="15">
        <f>'Constituents data'!N16/'Constituents data'!M16-1</f>
        <v>4.0192926045016009E-2</v>
      </c>
      <c r="O16" s="15">
        <f>'Constituents data'!O16/'Constituents data'!N16-1</f>
        <v>-9.2735703245749868E-3</v>
      </c>
      <c r="P16" s="15">
        <f>'Constituents data'!P16/'Constituents data'!O16-1</f>
        <v>2.0280811232449292E-2</v>
      </c>
      <c r="Q16" s="15">
        <f>'Constituents data'!Q16/'Constituents data'!P16-1</f>
        <v>3.7920489296636051E-2</v>
      </c>
      <c r="R16" s="15">
        <f>'Constituents data'!R16/'Constituents data'!Q16-1</f>
        <v>-4.9793753682969899E-2</v>
      </c>
      <c r="S16" s="15">
        <f>'Constituents data'!S16/'Constituents data'!R16-1</f>
        <v>-3.2248062015503787E-2</v>
      </c>
      <c r="T16" s="15">
        <f>'Constituents data'!T16/'Constituents data'!S16-1</f>
        <v>-2.2108298622236622E-2</v>
      </c>
      <c r="U16" s="15">
        <f>'Constituents data'!U16/'Constituents data'!T16-1</f>
        <v>-1.0484927916120546E-2</v>
      </c>
      <c r="V16" s="15">
        <f>'Constituents data'!V16/'Constituents data'!U16-1</f>
        <v>-2.682119205298017E-2</v>
      </c>
      <c r="W16" s="15">
        <f>'Constituents data'!W16/'Constituents data'!V16-1</f>
        <v>3.4365430418509701E-2</v>
      </c>
      <c r="X16" s="15">
        <f>'Constituents data'!X16/'Constituents data'!W16-1</f>
        <v>-6.085526315789469E-2</v>
      </c>
      <c r="Y16" s="15">
        <f>'Constituents data'!Y16/'Constituents data'!X16-1</f>
        <v>2.4518388791592294E-3</v>
      </c>
      <c r="Z16" s="15">
        <f>'Constituents data'!Z16/'Constituents data'!Y16-1</f>
        <v>-4.1928721174003813E-3</v>
      </c>
      <c r="AA16" s="15">
        <f>'Constituents data'!AA16/'Constituents data'!Z16-1</f>
        <v>-1.684210526315788E-2</v>
      </c>
      <c r="AB16" s="15">
        <f>'Constituents data'!AB16/'Constituents data'!AA16-1</f>
        <v>4.56816559600286E-2</v>
      </c>
      <c r="AC16" s="15">
        <f>'Constituents data'!AC16/'Constituents data'!AB16-1</f>
        <v>-3.3447098976109202E-2</v>
      </c>
      <c r="AD16" s="15">
        <f>'Constituents data'!AD16/'Constituents data'!AC16-1</f>
        <v>3.4251412429378458E-2</v>
      </c>
      <c r="AE16" s="15">
        <f>'Constituents data'!AE16/'Constituents data'!AD16-1</f>
        <v>5.2577671560259498E-2</v>
      </c>
      <c r="AF16" s="15">
        <f>'Constituents data'!AF16/'Constituents data'!AE16-1</f>
        <v>-9.0820629257217789E-3</v>
      </c>
      <c r="AG16" s="15">
        <f>'Constituents data'!AG16/'Constituents data'!AF16-1</f>
        <v>-2.3895253682487794E-2</v>
      </c>
      <c r="AH16" s="15">
        <f>'Constituents data'!AH16/'Constituents data'!AG16-1</f>
        <v>2.7833668678739043E-2</v>
      </c>
      <c r="AI16" s="15">
        <f>'Constituents data'!AI16/'Constituents data'!AH16-1</f>
        <v>-5.2202283849919207E-3</v>
      </c>
      <c r="AJ16" s="15">
        <f>'Constituents data'!AJ16/'Constituents data'!AI16-1</f>
        <v>-8.2322072810757541E-2</v>
      </c>
      <c r="AK16" s="15">
        <f>'Constituents data'!AK16/'Constituents data'!AJ16-1</f>
        <v>1.4295925661186537E-2</v>
      </c>
      <c r="AL16" s="15">
        <f>'Constituents data'!AL16/'Constituents data'!AK16-1</f>
        <v>-1.3742071881606921E-2</v>
      </c>
      <c r="AM16" s="15">
        <f>'Constituents data'!AM16/'Constituents data'!AL16-1</f>
        <v>6.4308681672025081E-3</v>
      </c>
      <c r="AN16" s="15">
        <f>'Constituents data'!AN16/'Constituents data'!AM16-1</f>
        <v>-2.7334043308484213E-2</v>
      </c>
      <c r="AO16" s="15">
        <f>'Constituents data'!AO16/'Constituents data'!AN16-1</f>
        <v>9.8540145985401839E-3</v>
      </c>
      <c r="AP16" s="15">
        <f>'Constituents data'!AP16/'Constituents data'!AO16-1</f>
        <v>7.9508492952655718E-3</v>
      </c>
      <c r="AQ16" s="15">
        <f>'Constituents data'!AQ16/'Constituents data'!AP16-1</f>
        <v>4.9121548942273385E-2</v>
      </c>
      <c r="AR16" s="15">
        <f>'Constituents data'!AR16/'Constituents data'!AQ16-1</f>
        <v>1.4012303485987587E-2</v>
      </c>
      <c r="AS16" s="15">
        <f>'Constituents data'!AS16/'Constituents data'!AR16-1</f>
        <v>5.2241321199865132E-2</v>
      </c>
      <c r="AT16" s="15">
        <f>'Constituents data'!AT16/'Constituents data'!AS16-1</f>
        <v>2.0819987187700173E-2</v>
      </c>
      <c r="AU16" s="15">
        <f>'Constituents data'!AU16/'Constituents data'!AT16-1</f>
        <v>-1.286476310009399E-2</v>
      </c>
      <c r="AV16" s="15">
        <f>'Constituents data'!AV16/'Constituents data'!AU16-1</f>
        <v>1.9071837253654689E-3</v>
      </c>
      <c r="AW16" s="15">
        <f>'Constituents data'!AW16/'Constituents data'!AV16-1</f>
        <v>2.601522842639592E-2</v>
      </c>
      <c r="AX16" s="15">
        <f>'Constituents data'!AX16/'Constituents data'!AW16-1</f>
        <v>3.4632034632034792E-2</v>
      </c>
      <c r="AY16" s="15">
        <f>'Constituents data'!AY16/'Constituents data'!AX16-1</f>
        <v>-2.9587567244471091E-2</v>
      </c>
      <c r="AZ16" s="15">
        <f>'Constituents data'!AZ16/'Constituents data'!AY16-1</f>
        <v>-2.463812750230987E-2</v>
      </c>
      <c r="BA16" s="15">
        <f>'Constituents data'!BA16/'Constituents data'!AZ16-1</f>
        <v>2.2734449005367807E-2</v>
      </c>
      <c r="BB16" s="15">
        <f>'Constituents data'!BB16/'Constituents data'!BA16-1</f>
        <v>6.4834825563446774E-3</v>
      </c>
      <c r="BC16" s="15">
        <f>'Constituents data'!BC16/'Constituents data'!BB16-1</f>
        <v>3.3742331288344474E-3</v>
      </c>
      <c r="BD16" s="15">
        <f>'Constituents data'!BD16/'Constituents data'!BC16-1</f>
        <v>-7.1843472944053799E-2</v>
      </c>
      <c r="BE16" s="15">
        <f>'Constituents data'!BE16/'Constituents data'!BD16-1</f>
        <v>-1.6798418972332141E-2</v>
      </c>
      <c r="BF16" s="15">
        <f>'Constituents data'!BF16/'Constituents data'!BE16-1</f>
        <v>-7.3701842546063379E-3</v>
      </c>
      <c r="BG16" s="15">
        <f>'Constituents data'!BG16/'Constituents data'!BF16-1</f>
        <v>3.3749578130273239E-3</v>
      </c>
      <c r="BH16" s="15">
        <f>'Constituents data'!BH16/'Constituents data'!BG16-1</f>
        <v>-7.1308442650521275E-2</v>
      </c>
      <c r="BI16" s="15">
        <f>'Constituents data'!BI16/'Constituents data'!BH16-1</f>
        <v>-6.5555957986236923E-2</v>
      </c>
      <c r="BJ16" s="15">
        <f>'Constituents data'!BJ16/'Constituents data'!BI16-1</f>
        <v>3.914728682170554E-2</v>
      </c>
      <c r="BK16" s="15">
        <f>'Constituents data'!BK16/'Constituents data'!BJ16-1</f>
        <v>2.8347631480790669E-2</v>
      </c>
      <c r="BL16" s="15">
        <f>'Constituents data'!BL16/'Constituents data'!BK16-1</f>
        <v>2.3939064200217741E-2</v>
      </c>
      <c r="BM16" s="15">
        <f>'Constituents data'!BM16/'Constituents data'!BL16-1</f>
        <v>2.4796315975912142E-2</v>
      </c>
      <c r="BN16" s="15">
        <f>'Constituents data'!BN16/'Constituents data'!BM16-1</f>
        <v>2.0739716557205412E-3</v>
      </c>
      <c r="BO16" s="15">
        <f>'Constituents data'!BO16/'Constituents data'!BN16-1</f>
        <v>-1.6212487064504955E-2</v>
      </c>
      <c r="BP16" s="15">
        <f>'Constituents data'!BP16/'Constituents data'!BO16-1</f>
        <v>-1.6830294530154277E-2</v>
      </c>
      <c r="BQ16" s="15">
        <f>'Constituents data'!BQ16/'Constituents data'!BP16-1</f>
        <v>-9.2724679029956292E-3</v>
      </c>
      <c r="BR16" s="15">
        <f>'Constituents data'!BR16/'Constituents data'!BQ16-1</f>
        <v>6.2275017998560056E-2</v>
      </c>
      <c r="BS16" s="15">
        <f>'Constituents data'!BS16/'Constituents data'!BR16-1</f>
        <v>5.1846831582514241E-2</v>
      </c>
      <c r="BT16" s="15">
        <f>'Constituents data'!BT16/'Constituents data'!BS16-1</f>
        <v>-4.4780927835051498E-2</v>
      </c>
      <c r="BU16" s="15">
        <f>'Constituents data'!BU16/'Constituents data'!BT16-1</f>
        <v>-6.0033726812816268E-2</v>
      </c>
      <c r="BV16" s="15">
        <f>'Constituents data'!BV16/'Constituents data'!BU16-1</f>
        <v>-1.0405453893074901E-2</v>
      </c>
      <c r="BW16" s="15">
        <f>'Constituents data'!BW16/'Constituents data'!BV16-1</f>
        <v>-1.0877447425671205E-3</v>
      </c>
      <c r="BX16" s="15">
        <f>'Constituents data'!BX16/'Constituents data'!BW16-1</f>
        <v>6.5335753176043454E-2</v>
      </c>
      <c r="BY16" s="15">
        <f>'Constituents data'!BY16/'Constituents data'!BX16-1</f>
        <v>-2.7938671209539967E-2</v>
      </c>
      <c r="BZ16" s="15">
        <f>'Constituents data'!BZ16/'Constituents data'!BY16-1</f>
        <v>-5.5380301437083834E-2</v>
      </c>
      <c r="CA16" s="15">
        <f>'Constituents data'!CA16/'Constituents data'!BZ16-1</f>
        <v>-3.2653061224489854E-2</v>
      </c>
      <c r="CB16" s="15">
        <f>'Constituents data'!CB16/'Constituents data'!CA16-1</f>
        <v>-2.7234369006520875E-2</v>
      </c>
      <c r="CC16" s="15">
        <f>'Constituents data'!CC16/'Constituents data'!CB16-1</f>
        <v>3.9432176656151174E-3</v>
      </c>
      <c r="CD16" s="15">
        <f>'Constituents data'!CD16/'Constituents data'!CC16-1</f>
        <v>-3.8098978790259141E-2</v>
      </c>
      <c r="CE16" s="15">
        <f>'Constituents data'!CE16/'Constituents data'!CD16-1</f>
        <v>4.5324622294814265E-2</v>
      </c>
      <c r="CF16" s="15">
        <f>'Constituents data'!CF16/'Constituents data'!CE16-1</f>
        <v>-1.6796875000000044E-2</v>
      </c>
      <c r="CG16" s="15">
        <f>'Constituents data'!CG16/'Constituents data'!CF16-1</f>
        <v>1.9467620182757495E-2</v>
      </c>
      <c r="CH16" s="15">
        <f>'Constituents data'!CH16/'Constituents data'!CG16-1</f>
        <v>-1.4419329696024996E-2</v>
      </c>
      <c r="CI16" s="15">
        <f>'Constituents data'!CI16/'Constituents data'!CH16-1</f>
        <v>6.4056939501779375E-2</v>
      </c>
      <c r="CJ16" s="15">
        <f>'Constituents data'!CJ16/'Constituents data'!CI16-1</f>
        <v>-4.0505388331475434E-2</v>
      </c>
      <c r="CK16" s="15">
        <f>'Constituents data'!CK16/'Constituents data'!CJ16-1</f>
        <v>3.8729666924863793E-3</v>
      </c>
      <c r="CL16" s="15">
        <f>'Constituents data'!CL16/'Constituents data'!CK16-1</f>
        <v>4.7067901234567833E-2</v>
      </c>
      <c r="CM16" s="15">
        <f>'Constituents data'!CM16/'Constituents data'!CL16-1</f>
        <v>6.2638172439206663E-3</v>
      </c>
      <c r="CN16" s="15">
        <f>'Constituents data'!CN16/'Constituents data'!CM16-1</f>
        <v>-4.7967777370926501E-2</v>
      </c>
      <c r="CO16" s="15">
        <f>'Constituents data'!CO16/'Constituents data'!CN16-1</f>
        <v>5.0769230769230678E-2</v>
      </c>
      <c r="CP16" s="15">
        <f>'Constituents data'!CP16/'Constituents data'!CO16-1</f>
        <v>-3.2942898975109824E-2</v>
      </c>
      <c r="CQ16" s="15">
        <f>'Constituents data'!CQ16/'Constituents data'!CP16-1</f>
        <v>2.8009084027252218E-2</v>
      </c>
      <c r="CR16" s="15">
        <f>'Constituents data'!CR16/'Constituents data'!CQ16-1</f>
        <v>1.6936671575846773E-2</v>
      </c>
      <c r="CS16" s="15">
        <f>'Constituents data'!CS16/'Constituents data'!CR16-1</f>
        <v>1.3758146270818283E-2</v>
      </c>
      <c r="CT16" s="15">
        <f>'Constituents data'!CT16/'Constituents data'!CS16-1</f>
        <v>1.3571428571428568E-2</v>
      </c>
      <c r="CU16" s="15">
        <f>'Constituents data'!CU16/'Constituents data'!CT16-1</f>
        <v>-3.8407329105003662E-2</v>
      </c>
      <c r="CV16" s="15">
        <f>'Constituents data'!CV16/'Constituents data'!CU16-1</f>
        <v>0.10516672773909885</v>
      </c>
      <c r="CW16" s="15">
        <f>'Constituents data'!CW16/'Constituents data'!CV16-1</f>
        <v>-3.3156498673747592E-4</v>
      </c>
      <c r="CX16" s="15">
        <f>'Constituents data'!CX16/'Constituents data'!CW16-1</f>
        <v>-3.3167495854069529E-4</v>
      </c>
      <c r="CY16" s="15">
        <f>'Constituents data'!CY16/'Constituents data'!CX16-1</f>
        <v>-1.5925680159256661E-2</v>
      </c>
      <c r="CZ16" s="15">
        <f>'Constituents data'!CZ16/'Constituents data'!CY16-1</f>
        <v>6.0350640593391791E-2</v>
      </c>
      <c r="DA16" s="15">
        <f>'Constituents data'!DA16/'Constituents data'!CZ16-1</f>
        <v>-3.8155802861684629E-3</v>
      </c>
      <c r="DB16" s="15">
        <f>'Constituents data'!DB16/'Constituents data'!DA16-1</f>
        <v>1.9150973507819913E-3</v>
      </c>
      <c r="DC16" s="15">
        <f>'Constituents data'!DC16/'Constituents data'!DB16-1</f>
        <v>3.1857279388347592E-4</v>
      </c>
      <c r="DD16" s="15">
        <f>'Constituents data'!DD16/'Constituents data'!DC16-1</f>
        <v>2.6114649681528546E-2</v>
      </c>
      <c r="DE16" s="15">
        <f>'Constituents data'!DE16/'Constituents data'!DD16-1</f>
        <v>-1.8621973929235924E-3</v>
      </c>
      <c r="DF16" s="15">
        <f>'Constituents data'!DF16/'Constituents data'!DE16-1</f>
        <v>-9.6393034825871249E-3</v>
      </c>
      <c r="DG16" s="15">
        <f>'Constituents data'!DG16/'Constituents data'!DF16-1</f>
        <v>1.7268445839874413E-2</v>
      </c>
      <c r="DH16" s="15">
        <f>'Constituents data'!DH16/'Constituents data'!DG16-1</f>
        <v>-2.2839506172839474E-2</v>
      </c>
      <c r="DI16" s="15">
        <f>'Constituents data'!DI16/'Constituents data'!DH16-1</f>
        <v>-9.1598231206571068E-3</v>
      </c>
      <c r="DJ16" s="15">
        <f>'Constituents data'!DJ16/'Constituents data'!DI16-1</f>
        <v>3.7934332164488493E-2</v>
      </c>
      <c r="DK16" s="15">
        <f>'Constituents data'!DK16/'Constituents data'!DJ16-1</f>
        <v>5.8353808353808212E-3</v>
      </c>
      <c r="DL16" s="15">
        <f>'Constituents data'!DL16/'Constituents data'!DK16-1</f>
        <v>2.2595419847328158E-2</v>
      </c>
      <c r="DM16" s="15">
        <f>'Constituents data'!DM16/'Constituents data'!DL16-1</f>
        <v>1.0152284263959421E-2</v>
      </c>
      <c r="DN16" s="15">
        <f>'Constituents data'!DN16/'Constituents data'!DM16-1</f>
        <v>7.3898906296185896E-3</v>
      </c>
      <c r="DO16" s="15">
        <f>'Constituents data'!DO16/'Constituents data'!DN16-1</f>
        <v>-4.9882629107981247E-3</v>
      </c>
      <c r="DP16" s="15">
        <f>'Constituents data'!DP16/'Constituents data'!DO16-1</f>
        <v>2.418165732822164E-2</v>
      </c>
      <c r="DQ16" s="15">
        <f>'Constituents data'!DQ16/'Constituents data'!DP16-1</f>
        <v>-6.3345810538438796E-3</v>
      </c>
      <c r="DR16" s="15">
        <f>'Constituents data'!DR16/'Constituents data'!DQ16-1</f>
        <v>-1.0431758910460776E-2</v>
      </c>
      <c r="DS16" s="15">
        <f>'Constituents data'!DS16/'Constituents data'!DR16-1</f>
        <v>-2.9282576866763721E-3</v>
      </c>
      <c r="DT16" s="15">
        <f>'Constituents data'!DT16/'Constituents data'!DS16-1</f>
        <v>2.6725403817914994E-2</v>
      </c>
      <c r="DU16" s="15">
        <f>'Constituents data'!DU16/'Constituents data'!DT16-1</f>
        <v>-5.1487414187643132E-3</v>
      </c>
      <c r="DV16" s="15">
        <f>'Constituents data'!DV16/'Constituents data'!DU16-1</f>
        <v>-6.3254744105807337E-3</v>
      </c>
      <c r="DW16" s="15">
        <f>'Constituents data'!DW16/'Constituents data'!DV16-1</f>
        <v>-1.736111111111116E-2</v>
      </c>
      <c r="DX16" s="15">
        <f>'Constituents data'!DX16/'Constituents data'!DW16-1</f>
        <v>7.3616018845701348E-3</v>
      </c>
      <c r="DY16" s="15">
        <f>'Constituents data'!DY16/'Constituents data'!DX16-1</f>
        <v>1.3446360713241567E-2</v>
      </c>
      <c r="DZ16" s="15">
        <f>'Constituents data'!DZ16/'Constituents data'!DY16-1</f>
        <v>2.8843380444187883E-3</v>
      </c>
      <c r="EA16" s="15">
        <f>'Constituents data'!EA16/'Constituents data'!DZ16-1</f>
        <v>3.451251078515849E-3</v>
      </c>
      <c r="EB16" s="15">
        <f>'Constituents data'!EB16/'Constituents data'!EA16-1</f>
        <v>-3.1527658354828514E-3</v>
      </c>
      <c r="EC16" s="15">
        <f>'Constituents data'!EC16/'Constituents data'!EB16-1</f>
        <v>-8.6256469235193034E-3</v>
      </c>
      <c r="ED16" s="15">
        <f>'Constituents data'!ED16/'Constituents data'!EC16-1</f>
        <v>3.683294663573089E-2</v>
      </c>
      <c r="EE16" s="15">
        <f>'Constituents data'!EE16/'Constituents data'!ED16-1</f>
        <v>2.265734265734265E-2</v>
      </c>
      <c r="EF16" s="15">
        <f>'Constituents data'!EF16/'Constituents data'!EE16-1</f>
        <v>-3.254923413566746E-2</v>
      </c>
      <c r="EG16" s="15">
        <f>'Constituents data'!EG16/'Constituents data'!EF16-1</f>
        <v>2.1487135990952755E-2</v>
      </c>
      <c r="EH16" s="15">
        <f>'Constituents data'!EH16/'Constituents data'!EG16-1</f>
        <v>2.8508164959867077E-2</v>
      </c>
      <c r="EI16" s="15">
        <f>'Constituents data'!EI16/'Constituents data'!EH16-1</f>
        <v>-3.040904198062433E-2</v>
      </c>
      <c r="EJ16" s="15">
        <f>'Constituents data'!EJ16/'Constituents data'!EI16-1</f>
        <v>1.4154870940882525E-2</v>
      </c>
      <c r="EK16" s="15">
        <f>'Constituents data'!EK16/'Constituents data'!EJ16-1</f>
        <v>-2.7367268746578688E-3</v>
      </c>
      <c r="EL16" s="15">
        <f>'Constituents data'!EL16/'Constituents data'!EK16-1</f>
        <v>-6.8605927552140011E-3</v>
      </c>
      <c r="EM16" s="15">
        <f>'Constituents data'!EM16/'Constituents data'!EL16-1</f>
        <v>-4.4211108040894675E-3</v>
      </c>
      <c r="EN16" s="15">
        <f>'Constituents data'!EN16/'Constituents data'!EM16-1</f>
        <v>2.6644462947543524E-2</v>
      </c>
      <c r="EO16" s="15">
        <f>'Constituents data'!EO16/'Constituents data'!EN16-1</f>
        <v>9.4620167612868844E-3</v>
      </c>
      <c r="EP16" s="15">
        <f>'Constituents data'!EP16/'Constituents data'!EO16-1</f>
        <v>1.7407605784681257E-2</v>
      </c>
      <c r="EQ16" s="15">
        <f>'Constituents data'!EQ16/'Constituents data'!EP16-1</f>
        <v>2.0531718873387783E-2</v>
      </c>
      <c r="ER16" s="15">
        <f>'Constituents data'!ER16/'Constituents data'!EQ16-1</f>
        <v>8.7696672685066979E-3</v>
      </c>
      <c r="ES16" s="15">
        <f>'Constituents data'!ES16/'Constituents data'!ER16-1</f>
        <v>7.4149833802095166E-3</v>
      </c>
      <c r="ET16" s="15">
        <f>'Constituents data'!ET16/'Constituents data'!ES16-1</f>
        <v>1.2944162436548279E-2</v>
      </c>
      <c r="EU16" s="15">
        <f>'Constituents data'!EU16/'Constituents data'!ET16-1</f>
        <v>1.6537208719619167E-2</v>
      </c>
      <c r="EV16" s="15">
        <f>'Constituents data'!EV16/'Constituents data'!EU16-1</f>
        <v>-1.4789253142716285E-2</v>
      </c>
      <c r="EW16" s="15">
        <f>'Constituents data'!EW16/'Constituents data'!EV16-1</f>
        <v>-1.4010507880910628E-2</v>
      </c>
      <c r="EX16" s="15">
        <f>'Constituents data'!EX16/'Constituents data'!EW16-1</f>
        <v>4.5673686881499975E-3</v>
      </c>
      <c r="EY16" s="15">
        <f>'Constituents data'!EY16/'Constituents data'!EX16-1</f>
        <v>-1.1113917655973693E-2</v>
      </c>
      <c r="EZ16" s="15">
        <f>'Constituents data'!EZ16/'Constituents data'!EY16-1</f>
        <v>1.7369093231162314E-2</v>
      </c>
      <c r="FA16" s="15">
        <f>'Constituents data'!FA16/'Constituents data'!EZ16-1</f>
        <v>-1.0042681395932673E-2</v>
      </c>
      <c r="FB16" s="15">
        <f>'Constituents data'!FB16/'Constituents data'!FA16-1</f>
        <v>-9.637331980725361E-3</v>
      </c>
      <c r="FC16" s="15">
        <f>'Constituents data'!FC16/'Constituents data'!FB16-1</f>
        <v>-1.9206145966709331E-2</v>
      </c>
      <c r="FD16" s="15">
        <f>'Constituents data'!FD16/'Constituents data'!FC16-1</f>
        <v>3.6866840731070605E-2</v>
      </c>
      <c r="FE16" s="15">
        <f>'Constituents data'!FE16/'Constituents data'!FD16-1</f>
        <v>1.7324738114423921E-2</v>
      </c>
      <c r="FF16" s="15">
        <f>'Constituents data'!FF16/'Constituents data'!FE16-1</f>
        <v>1.7079207920791983E-2</v>
      </c>
      <c r="FG16" s="15">
        <f>'Constituents data'!FG16/'Constituents data'!FF16-1</f>
        <v>-7.5444146994401162E-3</v>
      </c>
      <c r="FH16" s="15">
        <f>'Constituents data'!FH16/'Constituents data'!FG16-1</f>
        <v>-1.7410495340853371E-2</v>
      </c>
      <c r="FI16" s="15">
        <f>'Constituents data'!FI16/'Constituents data'!FH16-1</f>
        <v>-7.5817319690541507E-2</v>
      </c>
      <c r="FJ16" s="15">
        <f>'Constituents data'!FJ16/'Constituents data'!FI16-1</f>
        <v>2.9379995679412296E-2</v>
      </c>
      <c r="FK16" s="15">
        <f>'Constituents data'!FK16/'Constituents data'!FJ16-1</f>
        <v>4.7219307450157011E-3</v>
      </c>
      <c r="FL16" s="15">
        <f>'Constituents data'!FL16/'Constituents data'!FK16-1</f>
        <v>-4.0208877284595212E-2</v>
      </c>
      <c r="FM16" s="15">
        <f>'Constituents data'!FM16/'Constituents data'!FL16-1</f>
        <v>3.384113166485303E-2</v>
      </c>
      <c r="FN16" s="15">
        <f>'Constituents data'!FN16/'Constituents data'!FM16-1</f>
        <v>-5.7888643300706422E-3</v>
      </c>
      <c r="FO16" s="15">
        <f>'Constituents data'!FO16/'Constituents data'!FN16-1</f>
        <v>-4.5310184204954362E-2</v>
      </c>
      <c r="FP16" s="15">
        <f>'Constituents data'!FP16/'Constituents data'!FO16-1</f>
        <v>1.6855178531825166E-2</v>
      </c>
      <c r="FQ16" s="15">
        <f>'Constituents data'!FQ16/'Constituents data'!FP16-1</f>
        <v>1.7775354416575739E-2</v>
      </c>
      <c r="FR16" s="15">
        <f>'Constituents data'!FR16/'Constituents data'!FQ16-1</f>
        <v>1.478624236579873E-2</v>
      </c>
      <c r="FS16" s="15">
        <f>'Constituents data'!FS16/'Constituents data'!FR16-1</f>
        <v>2.1750607116460818E-2</v>
      </c>
      <c r="FT16" s="16">
        <f>'Constituents data'!FT16/'Constituents data'!FS16-1</f>
        <v>4.9602149426475339E-3</v>
      </c>
      <c r="FU16" s="17">
        <f t="shared" si="3"/>
        <v>2.4817439707721265E-3</v>
      </c>
      <c r="FV16">
        <v>2.6282717018026522E-2</v>
      </c>
      <c r="FW16">
        <v>2.6762969040742254E-2</v>
      </c>
      <c r="FX16">
        <v>2.659806019778823E-2</v>
      </c>
      <c r="FY16">
        <v>2.6070180682636061E-2</v>
      </c>
      <c r="FZ16">
        <v>2.6003418767020014E-2</v>
      </c>
      <c r="GA16">
        <v>2.613031281984424E-2</v>
      </c>
      <c r="GB16">
        <v>2.567469861275851E-2</v>
      </c>
      <c r="GC16">
        <v>2.4997567511527014E-2</v>
      </c>
      <c r="GD16">
        <v>2.4720026608482857E-2</v>
      </c>
      <c r="GE16">
        <v>2.4835988576946945E-2</v>
      </c>
      <c r="GF16">
        <v>2.5229147243764467E-2</v>
      </c>
      <c r="GG16">
        <v>2.5810831618177182E-2</v>
      </c>
      <c r="GH16">
        <v>2.5905890681919008E-2</v>
      </c>
      <c r="GI16">
        <v>2.6140861676460622E-2</v>
      </c>
      <c r="GJ16">
        <v>2.6389302726175585E-2</v>
      </c>
      <c r="GK16">
        <v>2.6019602299430292E-2</v>
      </c>
      <c r="GL16">
        <v>2.4917271548853346E-2</v>
      </c>
      <c r="GM16">
        <v>2.5097522152141852E-2</v>
      </c>
      <c r="GN16">
        <v>2.4573510275664675E-2</v>
      </c>
      <c r="GO16">
        <v>2.4437584944587806E-2</v>
      </c>
      <c r="GP16">
        <v>2.451310094447106E-2</v>
      </c>
      <c r="GQ16">
        <v>2.3673378830324821E-2</v>
      </c>
      <c r="GR16">
        <v>2.4147438285525336E-2</v>
      </c>
      <c r="GS16">
        <v>2.4075264588559599E-2</v>
      </c>
      <c r="GT16">
        <v>2.3946867233006035E-2</v>
      </c>
      <c r="GU16">
        <v>2.39303717024704E-2</v>
      </c>
      <c r="GV16">
        <v>2.4309681756352605E-2</v>
      </c>
      <c r="GW16">
        <v>2.4502969840061249E-2</v>
      </c>
      <c r="GX16">
        <v>2.4785829606523306E-2</v>
      </c>
      <c r="GY16">
        <v>2.503541542292869E-2</v>
      </c>
      <c r="GZ16">
        <v>2.4420214340697563E-2</v>
      </c>
      <c r="HA16">
        <v>2.4810509941240698E-2</v>
      </c>
      <c r="HB16">
        <v>2.5711488196549434E-2</v>
      </c>
      <c r="HC16">
        <v>2.5369008696597379E-2</v>
      </c>
      <c r="HD16">
        <v>2.5374927712774904E-2</v>
      </c>
      <c r="HE16">
        <v>2.5815632047367382E-2</v>
      </c>
      <c r="HF16">
        <v>2.588840569720929E-2</v>
      </c>
      <c r="HG16">
        <v>2.5286699283703997E-2</v>
      </c>
      <c r="HH16">
        <v>2.5889027791240759E-2</v>
      </c>
      <c r="HI16">
        <v>2.631098973277354E-2</v>
      </c>
      <c r="HJ16">
        <v>2.6239243453555501E-2</v>
      </c>
      <c r="HK16">
        <v>2.6477531470146719E-2</v>
      </c>
      <c r="HL16">
        <v>2.6471857878020831E-2</v>
      </c>
      <c r="HM16">
        <v>2.7054023538970171E-2</v>
      </c>
      <c r="HN16">
        <v>2.6350995912839403E-2</v>
      </c>
      <c r="HO16">
        <v>2.7102376433009879E-2</v>
      </c>
      <c r="HP16">
        <v>2.7023414608706754E-2</v>
      </c>
      <c r="HQ16">
        <v>2.7649502475461642E-2</v>
      </c>
      <c r="HR16">
        <v>2.8066318056993347E-2</v>
      </c>
      <c r="HS16">
        <v>2.8438691823710571E-2</v>
      </c>
      <c r="HT16">
        <v>2.8557497545118399E-2</v>
      </c>
      <c r="HU16">
        <v>2.8568425028435738E-2</v>
      </c>
      <c r="HV16">
        <v>2.880377693280381E-2</v>
      </c>
      <c r="HW16">
        <v>2.8632438421227768E-2</v>
      </c>
      <c r="HX16">
        <v>2.8890635807095121E-2</v>
      </c>
      <c r="HY16">
        <v>2.7886968265215147E-2</v>
      </c>
      <c r="HZ16">
        <v>2.7643923896925653E-2</v>
      </c>
      <c r="IA16">
        <v>2.7131007536687402E-2</v>
      </c>
      <c r="IB16">
        <v>2.6460929694886531E-2</v>
      </c>
      <c r="IC16">
        <v>2.6341439914379833E-2</v>
      </c>
      <c r="ID16">
        <v>2.6679257372839708E-2</v>
      </c>
      <c r="IE16">
        <v>2.6400544971765499E-2</v>
      </c>
      <c r="IF16">
        <v>2.6795253430524388E-2</v>
      </c>
      <c r="IG16">
        <v>2.6903750887786983E-2</v>
      </c>
      <c r="IH16">
        <v>2.7028049006953013E-2</v>
      </c>
      <c r="II16">
        <v>2.6789624307909592E-2</v>
      </c>
      <c r="IJ16">
        <v>2.6916917636000424E-2</v>
      </c>
      <c r="IK16">
        <v>2.736284987745918E-2</v>
      </c>
      <c r="IL16">
        <v>2.8057395434906804E-2</v>
      </c>
      <c r="IM16">
        <v>2.7754568789638629E-2</v>
      </c>
      <c r="IN16">
        <v>2.6802945454769175E-2</v>
      </c>
      <c r="IO16">
        <v>2.627218710621276E-2</v>
      </c>
      <c r="IP16">
        <v>2.6225574784752955E-2</v>
      </c>
      <c r="IQ16">
        <v>2.6881771506006423E-2</v>
      </c>
      <c r="IR16">
        <v>2.6741771187810594E-2</v>
      </c>
      <c r="IS16">
        <v>2.5946714332735637E-2</v>
      </c>
      <c r="IT16">
        <v>2.5626966129321679E-2</v>
      </c>
      <c r="IU16">
        <v>2.5451652724257631E-2</v>
      </c>
      <c r="IV16">
        <v>2.4531662967380609E-2</v>
      </c>
      <c r="IW16">
        <v>2.3950902285896851E-2</v>
      </c>
      <c r="IX16">
        <v>2.4128816106092917E-2</v>
      </c>
      <c r="IY16">
        <v>2.3602932064561138E-2</v>
      </c>
      <c r="IZ16">
        <v>2.3787012965326673E-2</v>
      </c>
      <c r="JA16">
        <v>2.3534492184603059E-2</v>
      </c>
      <c r="JB16">
        <v>2.4488751231335842E-2</v>
      </c>
      <c r="JC16">
        <v>2.4042964983329897E-2</v>
      </c>
      <c r="JD16">
        <v>2.3853801574364945E-2</v>
      </c>
      <c r="JE16">
        <v>2.4480043737451752E-2</v>
      </c>
      <c r="JF16">
        <v>2.4901383961207311E-2</v>
      </c>
      <c r="JG16">
        <v>2.4531563873961808E-2</v>
      </c>
      <c r="JH16">
        <v>2.493295685101285E-2</v>
      </c>
      <c r="JI16">
        <v>2.4330996425648801E-2</v>
      </c>
      <c r="JJ16">
        <v>2.5084484363468083E-2</v>
      </c>
      <c r="JK16">
        <v>2.4736369232876174E-2</v>
      </c>
      <c r="JL16">
        <v>2.4679883402324576E-2</v>
      </c>
      <c r="JM16">
        <v>2.5126902893670165E-2</v>
      </c>
      <c r="JN16">
        <v>2.5193441343576269E-2</v>
      </c>
      <c r="JO16">
        <v>2.7306760284135524E-2</v>
      </c>
      <c r="JP16">
        <v>2.7374948599611343E-2</v>
      </c>
      <c r="JQ16">
        <v>2.7040009758056125E-2</v>
      </c>
      <c r="JR16">
        <v>2.6944765756356296E-2</v>
      </c>
      <c r="JS16">
        <v>2.701480455224255E-2</v>
      </c>
      <c r="JT16">
        <v>2.6406145410964352E-2</v>
      </c>
      <c r="JU16">
        <v>2.639273023786343E-2</v>
      </c>
      <c r="JV16">
        <v>2.6244960412372495E-2</v>
      </c>
      <c r="JW16">
        <v>2.6731686010653198E-2</v>
      </c>
      <c r="JX16">
        <v>2.6650528749254044E-2</v>
      </c>
      <c r="JY16">
        <v>2.6587096826032101E-2</v>
      </c>
      <c r="JZ16">
        <v>2.705362417520335E-2</v>
      </c>
      <c r="KA16">
        <v>2.6657064186327004E-2</v>
      </c>
      <c r="KB16">
        <v>2.6396592110917893E-2</v>
      </c>
      <c r="KC16">
        <v>2.7080704746013803E-2</v>
      </c>
      <c r="KD16">
        <v>2.7253820328523977E-2</v>
      </c>
      <c r="KE16">
        <v>2.7127783803646246E-2</v>
      </c>
      <c r="KF16">
        <v>2.7325766577785623E-2</v>
      </c>
      <c r="KG16">
        <v>2.7219404294414464E-2</v>
      </c>
      <c r="KH16">
        <v>2.7151364894031256E-2</v>
      </c>
      <c r="KI16">
        <v>2.7364498842908883E-2</v>
      </c>
      <c r="KJ16">
        <v>2.7090167829727747E-2</v>
      </c>
      <c r="KK16">
        <v>2.7129087851467521E-2</v>
      </c>
      <c r="KL16">
        <v>2.7133570393779921E-2</v>
      </c>
      <c r="KM16">
        <v>2.6953994681013956E-2</v>
      </c>
      <c r="KN16">
        <v>2.6036148300579369E-2</v>
      </c>
      <c r="KO16">
        <v>2.6001094676086148E-2</v>
      </c>
      <c r="KP16">
        <v>2.5947248410871079E-2</v>
      </c>
      <c r="KQ16">
        <v>2.6181084292101701E-2</v>
      </c>
      <c r="KR16">
        <v>2.6440884002045601E-2</v>
      </c>
      <c r="KS16">
        <v>2.6613728538209518E-2</v>
      </c>
      <c r="KT16">
        <v>2.6996117073787164E-2</v>
      </c>
      <c r="KU16">
        <v>2.6931847593865389E-2</v>
      </c>
      <c r="KV16">
        <v>2.7083760880002722E-2</v>
      </c>
      <c r="KW16">
        <v>2.7951325030776838E-2</v>
      </c>
      <c r="KX16">
        <v>2.8057800138160314E-2</v>
      </c>
      <c r="KY16">
        <v>2.7694694464467685E-2</v>
      </c>
      <c r="KZ16">
        <v>2.8150558063097991E-2</v>
      </c>
      <c r="LA16">
        <v>2.8546558043705688E-2</v>
      </c>
      <c r="LB16">
        <v>2.8493183617463658E-2</v>
      </c>
      <c r="LC16">
        <v>2.8571931249050921E-2</v>
      </c>
      <c r="LD16">
        <v>2.855531232106041E-2</v>
      </c>
      <c r="LE16">
        <v>2.831790302555711E-2</v>
      </c>
      <c r="LF16">
        <v>2.8157353642696489E-2</v>
      </c>
      <c r="LG16">
        <v>2.8360349832229355E-2</v>
      </c>
      <c r="LH16">
        <v>2.8267879810232953E-2</v>
      </c>
      <c r="LI16">
        <v>2.8328202776387253E-2</v>
      </c>
      <c r="LJ16">
        <v>2.8835944059835888E-2</v>
      </c>
      <c r="LK16">
        <v>2.8992527382115076E-2</v>
      </c>
      <c r="LL16">
        <v>2.9224768484785075E-2</v>
      </c>
      <c r="LM16">
        <v>2.9231049471463409E-2</v>
      </c>
      <c r="LN16">
        <v>2.9405775198440481E-2</v>
      </c>
      <c r="LO16">
        <v>2.9790410395750849E-2</v>
      </c>
      <c r="LP16">
        <v>2.9756152371845881E-2</v>
      </c>
      <c r="LQ16">
        <v>2.9611144904776121E-2</v>
      </c>
      <c r="LR16">
        <v>2.9721473733421669E-2</v>
      </c>
      <c r="LS16">
        <v>2.9709938021230172E-2</v>
      </c>
      <c r="LT16">
        <v>2.969047802545887E-2</v>
      </c>
      <c r="LU16">
        <v>2.9084310727928941E-2</v>
      </c>
      <c r="LV16">
        <v>2.8924550906730333E-2</v>
      </c>
      <c r="LW16">
        <v>2.9164577353542456E-2</v>
      </c>
      <c r="LX16">
        <v>2.9690377019135485E-2</v>
      </c>
      <c r="LY16">
        <v>2.9904339740047595E-2</v>
      </c>
      <c r="LZ16">
        <v>2.9701225809582094E-2</v>
      </c>
      <c r="MA16">
        <v>3.0200087963441986E-2</v>
      </c>
      <c r="MB16">
        <v>2.956917917422695E-2</v>
      </c>
      <c r="MC16">
        <v>2.954909118113792E-2</v>
      </c>
      <c r="MD16">
        <v>2.9586521975642373E-2</v>
      </c>
      <c r="ME16">
        <v>2.9331504889143031E-2</v>
      </c>
      <c r="MF16">
        <v>2.9435549651945916E-2</v>
      </c>
      <c r="MG16">
        <v>2.9086362460108577E-2</v>
      </c>
      <c r="MH16">
        <v>2.8902764940180532E-2</v>
      </c>
      <c r="MI16">
        <v>2.8805105223482157E-2</v>
      </c>
      <c r="MJ16">
        <v>2.8887495196550202E-2</v>
      </c>
      <c r="MK16">
        <v>2.902648293487365E-2</v>
      </c>
      <c r="ML16">
        <v>2.927656923862541E-2</v>
      </c>
      <c r="MM16" s="4">
        <v>2.9202851293656112E-2</v>
      </c>
      <c r="MN16" s="17">
        <v>2.6812404020471827E-2</v>
      </c>
      <c r="MO16" s="20">
        <f t="shared" si="4"/>
        <v>-8.6997395815987151E-3</v>
      </c>
      <c r="MP16" s="20">
        <f t="shared" si="7"/>
        <v>4.6469304980276835E-2</v>
      </c>
      <c r="MQ16" s="20">
        <f t="shared" si="8"/>
        <v>3.4360361292385663E-2</v>
      </c>
      <c r="MR16" s="20">
        <f t="shared" si="9"/>
        <v>-1.161879980833554E-2</v>
      </c>
      <c r="MS16" s="20">
        <f t="shared" si="10"/>
        <v>1.6302409034692305E-2</v>
      </c>
      <c r="MT16" s="20">
        <f t="shared" si="11"/>
        <v>-6.1693068269572269E-3</v>
      </c>
      <c r="MU16" s="20">
        <f t="shared" si="12"/>
        <v>-1.5940694172656384E-2</v>
      </c>
      <c r="MV16" s="20">
        <f t="shared" si="13"/>
        <v>1.7982103232502194E-2</v>
      </c>
      <c r="MW16" s="20">
        <f t="shared" si="14"/>
        <v>8.5476677939337158E-3</v>
      </c>
      <c r="MX16" s="20">
        <f t="shared" si="15"/>
        <v>2.561742958294692E-2</v>
      </c>
      <c r="MY16" s="20">
        <f t="shared" si="16"/>
        <v>3.7711182074243885E-2</v>
      </c>
      <c r="MZ16" s="20">
        <f t="shared" si="17"/>
        <v>-1.1755314295347114E-2</v>
      </c>
      <c r="NA16" s="20">
        <f t="shared" si="18"/>
        <v>1.7799067261677164E-2</v>
      </c>
      <c r="NB16" s="20">
        <f t="shared" si="19"/>
        <v>3.5438745325863927E-2</v>
      </c>
      <c r="NC16" s="20">
        <f t="shared" si="20"/>
        <v>-5.2275497653742023E-2</v>
      </c>
      <c r="ND16" s="20">
        <f t="shared" si="21"/>
        <v>-3.4729805986275911E-2</v>
      </c>
      <c r="NE16" s="20">
        <f t="shared" si="22"/>
        <v>-2.4590042593008749E-2</v>
      </c>
      <c r="NF16" s="20">
        <f t="shared" si="23"/>
        <v>-1.2966671886892673E-2</v>
      </c>
      <c r="NG16" s="20">
        <f t="shared" si="24"/>
        <v>-2.9302936023752297E-2</v>
      </c>
      <c r="NH16" s="20">
        <f t="shared" si="25"/>
        <v>3.1883686447737578E-2</v>
      </c>
      <c r="NI16" s="20">
        <f t="shared" si="26"/>
        <v>-6.3337007128666814E-2</v>
      </c>
      <c r="NJ16" s="20">
        <f t="shared" si="27"/>
        <v>-2.9905091612897165E-5</v>
      </c>
      <c r="NK16" s="20">
        <f t="shared" si="28"/>
        <v>-6.6746160881725079E-3</v>
      </c>
      <c r="NL16" s="20">
        <f t="shared" si="29"/>
        <v>-1.9323849233930008E-2</v>
      </c>
      <c r="NM16" s="20">
        <f t="shared" si="30"/>
        <v>4.3199911989256476E-2</v>
      </c>
      <c r="NN16" s="20">
        <f t="shared" si="31"/>
        <v>-3.5928842946881326E-2</v>
      </c>
      <c r="NO16" s="20">
        <f t="shared" si="32"/>
        <v>3.1769668458606334E-2</v>
      </c>
      <c r="NP16" s="20">
        <f t="shared" si="33"/>
        <v>5.0095927589487374E-2</v>
      </c>
      <c r="NQ16" s="20">
        <f t="shared" si="34"/>
        <v>-1.1563806896493906E-2</v>
      </c>
      <c r="NR16" s="20">
        <f t="shared" si="35"/>
        <v>-2.6376997653259921E-2</v>
      </c>
      <c r="NS16" s="20">
        <f t="shared" si="36"/>
        <v>2.5351924707966916E-2</v>
      </c>
      <c r="NT16" s="20">
        <f t="shared" si="37"/>
        <v>-7.7019723557640472E-3</v>
      </c>
      <c r="NU16" s="20">
        <f t="shared" si="38"/>
        <v>-8.4803816781529665E-2</v>
      </c>
      <c r="NV16" s="20">
        <f t="shared" si="39"/>
        <v>1.181418169041441E-2</v>
      </c>
      <c r="NW16" s="20">
        <f t="shared" si="40"/>
        <v>-1.6223815852379048E-2</v>
      </c>
      <c r="NX16" s="20">
        <f t="shared" si="41"/>
        <v>3.9491241964303815E-3</v>
      </c>
      <c r="NY16" s="20">
        <f t="shared" si="42"/>
        <v>-2.981578727925634E-2</v>
      </c>
      <c r="NZ16" s="20">
        <f t="shared" si="43"/>
        <v>7.3722706277680574E-3</v>
      </c>
      <c r="OA16" s="20">
        <f t="shared" si="44"/>
        <v>5.4691053244934453E-3</v>
      </c>
      <c r="OB16" s="20">
        <f t="shared" si="45"/>
        <v>4.6639804971501261E-2</v>
      </c>
      <c r="OC16" s="20">
        <f t="shared" si="46"/>
        <v>1.153055951521546E-2</v>
      </c>
      <c r="OD16" s="20">
        <f t="shared" si="47"/>
        <v>4.9759577229093008E-2</v>
      </c>
      <c r="OE16" s="20">
        <f t="shared" si="48"/>
        <v>1.8338243216928046E-2</v>
      </c>
      <c r="OF16" s="20">
        <f t="shared" si="49"/>
        <v>-1.5346507070866117E-2</v>
      </c>
      <c r="OG16" s="20">
        <f t="shared" si="50"/>
        <v>-5.7456024540665767E-4</v>
      </c>
      <c r="OH16" s="20">
        <f t="shared" si="51"/>
        <v>2.3533484455623793E-2</v>
      </c>
      <c r="OI16" s="20">
        <f t="shared" si="52"/>
        <v>3.2150290661262668E-2</v>
      </c>
      <c r="OJ16" s="20">
        <f t="shared" si="53"/>
        <v>-3.2069311215243215E-2</v>
      </c>
      <c r="OK16" s="20">
        <f t="shared" si="54"/>
        <v>-2.7119871473081997E-2</v>
      </c>
      <c r="OL16" s="20">
        <f t="shared" si="55"/>
        <v>2.025270503459568E-2</v>
      </c>
      <c r="OM16" s="20">
        <f t="shared" si="56"/>
        <v>4.0017385855725509E-3</v>
      </c>
      <c r="ON16" s="20">
        <f t="shared" si="57"/>
        <v>8.9248915806232083E-4</v>
      </c>
      <c r="OO16" s="20">
        <f t="shared" si="58"/>
        <v>-7.4325216914825923E-2</v>
      </c>
      <c r="OP16" s="20">
        <f t="shared" si="59"/>
        <v>-1.9280162943104268E-2</v>
      </c>
      <c r="OQ16" s="20">
        <f t="shared" si="60"/>
        <v>-9.8519282253784653E-3</v>
      </c>
      <c r="OR16" s="20">
        <f t="shared" si="61"/>
        <v>8.9321384225519735E-4</v>
      </c>
      <c r="OS16" s="20">
        <f t="shared" si="62"/>
        <v>-7.3790186621293399E-2</v>
      </c>
      <c r="OT16" s="20">
        <f t="shared" si="63"/>
        <v>-6.8037701957009047E-2</v>
      </c>
      <c r="OU16" s="20">
        <f t="shared" si="64"/>
        <v>3.6665542850933416E-2</v>
      </c>
      <c r="OV16" s="20">
        <f t="shared" si="65"/>
        <v>2.5865887510018542E-2</v>
      </c>
      <c r="OW16" s="20">
        <f t="shared" si="66"/>
        <v>2.1457320229445614E-2</v>
      </c>
      <c r="OX16" s="20">
        <f t="shared" si="67"/>
        <v>2.2314572005140015E-2</v>
      </c>
      <c r="OY16" s="20">
        <f t="shared" si="68"/>
        <v>-4.0777231505158534E-4</v>
      </c>
      <c r="OZ16" s="20">
        <f t="shared" si="69"/>
        <v>-1.8694231035277082E-2</v>
      </c>
      <c r="PA16" s="20">
        <f t="shared" si="5"/>
        <v>-1.9312038500926405E-2</v>
      </c>
      <c r="PB16" s="20">
        <f t="shared" si="70"/>
        <v>-1.1754211873767757E-2</v>
      </c>
      <c r="PC16" s="20">
        <f t="shared" si="71"/>
        <v>5.9793274027787932E-2</v>
      </c>
      <c r="PD16" s="20">
        <f t="shared" si="72"/>
        <v>4.9365087611742117E-2</v>
      </c>
      <c r="PE16" s="20">
        <f t="shared" si="73"/>
        <v>-4.7262671805823622E-2</v>
      </c>
      <c r="PF16" s="20">
        <f t="shared" si="74"/>
        <v>-6.2515470783588392E-2</v>
      </c>
      <c r="PG16" s="20">
        <f t="shared" si="75"/>
        <v>-1.2887197863847028E-2</v>
      </c>
      <c r="PH16" s="20">
        <f t="shared" si="76"/>
        <v>-3.569488713339247E-3</v>
      </c>
      <c r="PI16" s="20">
        <f t="shared" si="77"/>
        <v>6.285400920527133E-2</v>
      </c>
      <c r="PJ16" s="20">
        <f t="shared" si="78"/>
        <v>-3.0420415180312094E-2</v>
      </c>
      <c r="PK16" s="20">
        <f t="shared" si="79"/>
        <v>-5.7862045407855958E-2</v>
      </c>
      <c r="PL16" s="20">
        <f t="shared" si="80"/>
        <v>-3.5134805195261978E-2</v>
      </c>
      <c r="PM16" s="20">
        <f t="shared" si="81"/>
        <v>-2.9716112977293003E-2</v>
      </c>
      <c r="PN16" s="20">
        <f t="shared" si="82"/>
        <v>1.4614736948429909E-3</v>
      </c>
      <c r="PO16" s="20">
        <f t="shared" si="83"/>
        <v>-4.0580722761031265E-2</v>
      </c>
      <c r="PP16" s="20">
        <f t="shared" si="84"/>
        <v>4.2842878324042141E-2</v>
      </c>
      <c r="PQ16" s="20">
        <f t="shared" si="85"/>
        <v>-1.9278618970772172E-2</v>
      </c>
      <c r="PR16" s="20">
        <f t="shared" si="86"/>
        <v>1.6985876211985367E-2</v>
      </c>
      <c r="PS16" s="20">
        <f t="shared" si="87"/>
        <v>-1.6901073666797124E-2</v>
      </c>
      <c r="PT16" s="20">
        <f t="shared" si="88"/>
        <v>6.1575195531007251E-2</v>
      </c>
      <c r="PU16" s="20">
        <f t="shared" si="89"/>
        <v>-4.2987132302247558E-2</v>
      </c>
      <c r="PV16" s="20">
        <f t="shared" si="90"/>
        <v>1.3912227217142527E-3</v>
      </c>
      <c r="PW16" s="20">
        <f t="shared" si="91"/>
        <v>4.4586157263795709E-2</v>
      </c>
      <c r="PX16" s="20">
        <f t="shared" si="92"/>
        <v>3.7820732731485398E-3</v>
      </c>
      <c r="PY16" s="20">
        <f t="shared" si="93"/>
        <v>-5.0449521341698625E-2</v>
      </c>
      <c r="PZ16" s="20">
        <f t="shared" si="94"/>
        <v>4.8287486798458554E-2</v>
      </c>
      <c r="QA16" s="20">
        <f t="shared" si="95"/>
        <v>-3.5424642945881948E-2</v>
      </c>
      <c r="QB16" s="20">
        <f t="shared" si="96"/>
        <v>2.552734005648009E-2</v>
      </c>
      <c r="QC16" s="20">
        <f t="shared" si="97"/>
        <v>1.4454927605074646E-2</v>
      </c>
      <c r="QD16" s="20">
        <f t="shared" si="98"/>
        <v>1.1276402300046156E-2</v>
      </c>
      <c r="QE16" s="20">
        <f t="shared" si="99"/>
        <v>1.108968460065644E-2</v>
      </c>
      <c r="QF16" s="20">
        <f t="shared" si="100"/>
        <v>-4.0889073075775786E-2</v>
      </c>
      <c r="QG16" s="20">
        <f t="shared" si="101"/>
        <v>0.10268498376832673</v>
      </c>
      <c r="QH16" s="20">
        <f t="shared" si="102"/>
        <v>-2.8133089575096025E-3</v>
      </c>
      <c r="QI16" s="20">
        <f t="shared" si="103"/>
        <v>-2.8134189293128218E-3</v>
      </c>
      <c r="QJ16" s="20">
        <f t="shared" si="104"/>
        <v>-1.8407424130028788E-2</v>
      </c>
      <c r="QK16" s="20">
        <f t="shared" si="105"/>
        <v>5.7868896622619667E-2</v>
      </c>
      <c r="QL16" s="20">
        <f t="shared" si="106"/>
        <v>-6.2973242569405894E-3</v>
      </c>
      <c r="QM16" s="20">
        <f t="shared" si="107"/>
        <v>-5.6664661999013526E-4</v>
      </c>
      <c r="QN16" s="20">
        <f t="shared" si="108"/>
        <v>-2.1631711768886506E-3</v>
      </c>
      <c r="QO16" s="20">
        <f t="shared" si="109"/>
        <v>2.3632905710756418E-2</v>
      </c>
      <c r="QP16" s="20">
        <f t="shared" si="110"/>
        <v>-4.343941363695719E-3</v>
      </c>
      <c r="QQ16" s="20">
        <f t="shared" si="111"/>
        <v>-1.2121047453359252E-2</v>
      </c>
      <c r="QR16" s="20">
        <f t="shared" si="112"/>
        <v>1.4786701869102286E-2</v>
      </c>
      <c r="QS16" s="20">
        <f t="shared" si="113"/>
        <v>-2.5321250143611602E-2</v>
      </c>
      <c r="QT16" s="20">
        <f t="shared" si="114"/>
        <v>-1.1641567091429234E-2</v>
      </c>
      <c r="QU16" s="20">
        <f t="shared" si="115"/>
        <v>3.5452588193716369E-2</v>
      </c>
      <c r="QV16" s="20">
        <f t="shared" si="116"/>
        <v>3.3536368646086947E-3</v>
      </c>
      <c r="QW16" s="20">
        <f t="shared" si="117"/>
        <v>2.011367587655603E-2</v>
      </c>
      <c r="QX16" s="20">
        <f t="shared" si="118"/>
        <v>7.6705402931872948E-3</v>
      </c>
      <c r="QY16" s="20">
        <f t="shared" si="119"/>
        <v>4.908146658846463E-3</v>
      </c>
      <c r="QZ16" s="20">
        <f t="shared" si="120"/>
        <v>-7.4700068815702512E-3</v>
      </c>
      <c r="RA16" s="20">
        <f t="shared" si="121"/>
        <v>2.1699913357449512E-2</v>
      </c>
      <c r="RB16" s="20">
        <f t="shared" si="122"/>
        <v>-8.816325024616007E-3</v>
      </c>
      <c r="RC16" s="20">
        <f t="shared" si="123"/>
        <v>-1.2913502881232903E-2</v>
      </c>
      <c r="RD16" s="20">
        <f t="shared" si="124"/>
        <v>-5.4100016574484986E-3</v>
      </c>
      <c r="RE16" s="20">
        <f t="shared" si="125"/>
        <v>2.4243659847142867E-2</v>
      </c>
      <c r="RF16" s="20">
        <f t="shared" si="126"/>
        <v>-7.6304853895364398E-3</v>
      </c>
      <c r="RG16" s="20">
        <f t="shared" si="127"/>
        <v>-8.8072183813528611E-3</v>
      </c>
      <c r="RH16" s="20">
        <f t="shared" si="128"/>
        <v>-1.9842855081883288E-2</v>
      </c>
      <c r="RI16" s="20">
        <f t="shared" si="129"/>
        <v>4.8798579137980082E-3</v>
      </c>
      <c r="RJ16" s="20">
        <f t="shared" si="130"/>
        <v>1.096461674246944E-2</v>
      </c>
      <c r="RK16" s="20">
        <f t="shared" si="131"/>
        <v>4.0259407364666173E-4</v>
      </c>
      <c r="RL16" s="20">
        <f t="shared" si="132"/>
        <v>9.6950710774372246E-4</v>
      </c>
      <c r="RM16" s="20">
        <f t="shared" si="6"/>
        <v>-5.6345098062549779E-3</v>
      </c>
      <c r="RN16" s="20">
        <f t="shared" si="142"/>
        <v>-1.1107390894291431E-2</v>
      </c>
      <c r="RO16" s="20">
        <f t="shared" si="143"/>
        <v>3.4351202664958766E-2</v>
      </c>
      <c r="RP16" s="20">
        <f t="shared" si="144"/>
        <v>2.0175598686570522E-2</v>
      </c>
      <c r="RQ16" s="20">
        <f t="shared" si="145"/>
        <v>-3.5030978106439584E-2</v>
      </c>
      <c r="RR16" s="20">
        <f t="shared" si="146"/>
        <v>1.9005392020180627E-2</v>
      </c>
      <c r="RS16" s="20">
        <f t="shared" si="147"/>
        <v>2.602642098909495E-2</v>
      </c>
      <c r="RT16" s="20">
        <f t="shared" si="148"/>
        <v>-3.2890785951396453E-2</v>
      </c>
      <c r="RU16" s="20">
        <f t="shared" si="149"/>
        <v>1.1673126970110397E-2</v>
      </c>
      <c r="RV16" s="20">
        <f t="shared" si="150"/>
        <v>-5.2184708454299953E-3</v>
      </c>
      <c r="RW16" s="20">
        <f t="shared" si="151"/>
        <v>-9.3423367259861285E-3</v>
      </c>
      <c r="RX16" s="20">
        <f t="shared" si="152"/>
        <v>-6.9028547748615941E-3</v>
      </c>
      <c r="RY16" s="20">
        <f t="shared" si="153"/>
        <v>2.4162718976771396E-2</v>
      </c>
      <c r="RZ16" s="20">
        <f t="shared" si="154"/>
        <v>6.9802727905147579E-3</v>
      </c>
      <c r="SA16" s="20">
        <f t="shared" si="155"/>
        <v>1.492586181390913E-2</v>
      </c>
      <c r="SB16" s="20">
        <f t="shared" si="156"/>
        <v>1.8049974902615656E-2</v>
      </c>
      <c r="SC16" s="20">
        <f t="shared" si="157"/>
        <v>6.2879232977345713E-3</v>
      </c>
      <c r="SD16" s="20">
        <f t="shared" si="158"/>
        <v>4.9332394094373901E-3</v>
      </c>
      <c r="SE16" s="20">
        <f t="shared" si="159"/>
        <v>1.0462418465776151E-2</v>
      </c>
      <c r="SF16" s="20">
        <f t="shared" si="160"/>
        <v>1.405546474884704E-2</v>
      </c>
      <c r="SG16" s="20">
        <f t="shared" si="161"/>
        <v>-1.7270997113488413E-2</v>
      </c>
      <c r="SH16" s="20">
        <f t="shared" si="162"/>
        <v>-1.6492251851682755E-2</v>
      </c>
      <c r="SI16" s="20">
        <f t="shared" si="163"/>
        <v>2.085624717377871E-3</v>
      </c>
      <c r="SJ16" s="20">
        <f t="shared" si="164"/>
        <v>-1.359566162674582E-2</v>
      </c>
      <c r="SK16" s="20">
        <f t="shared" si="165"/>
        <v>1.4887349260390186E-2</v>
      </c>
      <c r="SL16" s="20">
        <f t="shared" si="166"/>
        <v>-1.2524425366704801E-2</v>
      </c>
      <c r="SM16" s="20">
        <f t="shared" si="167"/>
        <v>-1.2119075951497488E-2</v>
      </c>
      <c r="SN16" s="20">
        <f t="shared" si="168"/>
        <v>-2.1687889937481459E-2</v>
      </c>
      <c r="SO16" s="20">
        <f t="shared" si="169"/>
        <v>3.4385096760298481E-2</v>
      </c>
      <c r="SP16" s="20">
        <f t="shared" si="170"/>
        <v>1.4842994143651794E-2</v>
      </c>
      <c r="SQ16" s="20">
        <f t="shared" si="171"/>
        <v>1.4597463950019856E-2</v>
      </c>
      <c r="SR16" s="20">
        <f t="shared" si="172"/>
        <v>-1.0026158670212244E-2</v>
      </c>
      <c r="SS16" s="20">
        <f t="shared" si="173"/>
        <v>-1.9892239311625499E-2</v>
      </c>
      <c r="ST16" s="20">
        <f t="shared" si="174"/>
        <v>-7.8299063661313631E-2</v>
      </c>
      <c r="SU16" s="20">
        <f t="shared" si="175"/>
        <v>2.6898251708640169E-2</v>
      </c>
      <c r="SV16" s="20">
        <f t="shared" si="176"/>
        <v>2.2401867742435745E-3</v>
      </c>
      <c r="SW16" s="20">
        <f t="shared" si="133"/>
        <v>-4.2690621255367336E-2</v>
      </c>
      <c r="SX16" s="20">
        <f t="shared" si="134"/>
        <v>3.1359387694080906E-2</v>
      </c>
      <c r="SY16" s="20">
        <f t="shared" si="135"/>
        <v>-8.2706083008427696E-3</v>
      </c>
      <c r="SZ16" s="20">
        <f t="shared" si="136"/>
        <v>-4.7791928175726486E-2</v>
      </c>
      <c r="TA16" s="20">
        <f t="shared" si="137"/>
        <v>1.4373434561053038E-2</v>
      </c>
      <c r="TB16" s="20">
        <f t="shared" si="138"/>
        <v>1.5293610445803612E-2</v>
      </c>
      <c r="TC16" s="20">
        <f t="shared" si="139"/>
        <v>1.2304498395026602E-2</v>
      </c>
      <c r="TD16" s="20">
        <f t="shared" si="140"/>
        <v>1.9268863145688691E-2</v>
      </c>
      <c r="TE16" s="20">
        <f t="shared" si="141"/>
        <v>2.4784709718754074E-3</v>
      </c>
    </row>
    <row r="17" spans="1:525" x14ac:dyDescent="0.2">
      <c r="A17" t="s">
        <v>42</v>
      </c>
      <c r="B17" t="s">
        <v>30</v>
      </c>
      <c r="C17" s="15"/>
      <c r="D17" s="15">
        <f>'Constituents data'!D17/'Constituents data'!C17-1</f>
        <v>-7.5883838383838387E-2</v>
      </c>
      <c r="E17" s="15">
        <f>'Constituents data'!E17/'Constituents data'!D17-1</f>
        <v>2.9102336384752014E-2</v>
      </c>
      <c r="F17" s="15">
        <f>'Constituents data'!F17/'Constituents data'!E17-1</f>
        <v>6.0807222517259785E-2</v>
      </c>
      <c r="G17" s="15">
        <f>'Constituents data'!G17/'Constituents data'!F17-1</f>
        <v>-4.8811013767209088E-2</v>
      </c>
      <c r="H17" s="15">
        <f>'Constituents data'!H17/'Constituents data'!G17-1</f>
        <v>8.3684210526316027E-2</v>
      </c>
      <c r="I17" s="15">
        <f>'Constituents data'!I17/'Constituents data'!H17-1</f>
        <v>3.2054395337542507E-2</v>
      </c>
      <c r="J17" s="15">
        <f>'Constituents data'!J17/'Constituents data'!I17-1</f>
        <v>3.3294117647058696E-2</v>
      </c>
      <c r="K17" s="15">
        <f>'Constituents data'!K17/'Constituents data'!J17-1</f>
        <v>2.2429693726517153E-2</v>
      </c>
      <c r="L17" s="15">
        <f>'Constituents data'!L17/'Constituents data'!K17-1</f>
        <v>5.3452115812917533E-3</v>
      </c>
      <c r="M17" s="15">
        <f>'Constituents data'!M17/'Constituents data'!L17-1</f>
        <v>1.1298183429331088E-2</v>
      </c>
      <c r="N17" s="15">
        <f>'Constituents data'!N17/'Constituents data'!M17-1</f>
        <v>2.6067907995618755E-2</v>
      </c>
      <c r="O17" s="15">
        <f>'Constituents data'!O17/'Constituents data'!N17-1</f>
        <v>6.8317677198974636E-3</v>
      </c>
      <c r="P17" s="15">
        <f>'Constituents data'!P17/'Constituents data'!O17-1</f>
        <v>2.4279050042408823E-2</v>
      </c>
      <c r="Q17" s="15">
        <f>'Constituents data'!Q17/'Constituents data'!P17-1</f>
        <v>-1.0454404305972331E-2</v>
      </c>
      <c r="R17" s="15">
        <f>'Constituents data'!R17/'Constituents data'!Q17-1</f>
        <v>-3.7761506276150714E-2</v>
      </c>
      <c r="S17" s="15">
        <f>'Constituents data'!S17/'Constituents data'!R17-1</f>
        <v>1.8806391999130367E-2</v>
      </c>
      <c r="T17" s="15">
        <f>'Constituents data'!T17/'Constituents data'!S17-1</f>
        <v>-3.9692701664532648E-2</v>
      </c>
      <c r="U17" s="15">
        <f>'Constituents data'!U17/'Constituents data'!T17-1</f>
        <v>1.4555555555555655E-2</v>
      </c>
      <c r="V17" s="15">
        <f>'Constituents data'!V17/'Constituents data'!U17-1</f>
        <v>-6.5710217938890203E-3</v>
      </c>
      <c r="W17" s="15">
        <f>'Constituents data'!W17/'Constituents data'!V17-1</f>
        <v>2.4583838606548447E-2</v>
      </c>
      <c r="X17" s="15">
        <f>'Constituents data'!X17/'Constituents data'!W17-1</f>
        <v>-3.238648590488491E-2</v>
      </c>
      <c r="Y17" s="15">
        <f>'Constituents data'!Y17/'Constituents data'!X17-1</f>
        <v>-3.3359279439559852E-4</v>
      </c>
      <c r="Z17" s="15">
        <f>'Constituents data'!Z17/'Constituents data'!Y17-1</f>
        <v>4.2269187986652135E-3</v>
      </c>
      <c r="AA17" s="15">
        <f>'Constituents data'!AA17/'Constituents data'!Z17-1</f>
        <v>-3.3229951262736535E-4</v>
      </c>
      <c r="AB17" s="15">
        <f>'Constituents data'!AB17/'Constituents data'!AA17-1</f>
        <v>4.0221606648199293E-2</v>
      </c>
      <c r="AC17" s="15">
        <f>'Constituents data'!AC17/'Constituents data'!AB17-1</f>
        <v>-5.8691947166595648E-2</v>
      </c>
      <c r="AD17" s="15">
        <f>'Constituents data'!AD17/'Constituents data'!AC17-1</f>
        <v>2.0595224623741082E-2</v>
      </c>
      <c r="AE17" s="15">
        <f>'Constituents data'!AE17/'Constituents data'!AD17-1</f>
        <v>3.6367668255904206E-2</v>
      </c>
      <c r="AF17" s="15">
        <f>'Constituents data'!AF17/'Constituents data'!AE17-1</f>
        <v>-5.3493099390177212E-3</v>
      </c>
      <c r="AG17" s="15">
        <f>'Constituents data'!AG17/'Constituents data'!AF17-1</f>
        <v>-8.9276110573303091E-3</v>
      </c>
      <c r="AH17" s="15">
        <f>'Constituents data'!AH17/'Constituents data'!AG17-1</f>
        <v>6.1862383329716053E-3</v>
      </c>
      <c r="AI17" s="15">
        <f>'Constituents data'!AI17/'Constituents data'!AH17-1</f>
        <v>-2.8368029338798562E-2</v>
      </c>
      <c r="AJ17" s="15">
        <f>'Constituents data'!AJ17/'Constituents data'!AI17-1</f>
        <v>-7.4378330373001789E-2</v>
      </c>
      <c r="AK17" s="15">
        <f>'Constituents data'!AK17/'Constituents data'!AJ17-1</f>
        <v>2.3986567522189528E-3</v>
      </c>
      <c r="AL17" s="15">
        <f>'Constituents data'!AL17/'Constituents data'!AK17-1</f>
        <v>-5.886575735821975E-2</v>
      </c>
      <c r="AM17" s="15">
        <f>'Constituents data'!AM17/'Constituents data'!AL17-1</f>
        <v>-8.3905415713195763E-3</v>
      </c>
      <c r="AN17" s="15">
        <f>'Constituents data'!AN17/'Constituents data'!AM17-1</f>
        <v>-1.2051282051282142E-2</v>
      </c>
      <c r="AO17" s="15">
        <f>'Constituents data'!AO17/'Constituents data'!AN17-1</f>
        <v>-2.6213340254347295E-2</v>
      </c>
      <c r="AP17" s="15">
        <f>'Constituents data'!AP17/'Constituents data'!AO17-1</f>
        <v>6.6631130063976585E-4</v>
      </c>
      <c r="AQ17" s="15">
        <f>'Constituents data'!AQ17/'Constituents data'!AP17-1</f>
        <v>7.777333866027436E-2</v>
      </c>
      <c r="AR17" s="15">
        <f>'Constituents data'!AR17/'Constituents data'!AQ17-1</f>
        <v>-6.7959965402198952E-3</v>
      </c>
      <c r="AS17" s="15">
        <f>'Constituents data'!AS17/'Constituents data'!AR17-1</f>
        <v>9.3306792734511035E-3</v>
      </c>
      <c r="AT17" s="15">
        <f>'Constituents data'!AT17/'Constituents data'!AS17-1</f>
        <v>-3.3649698015530638E-2</v>
      </c>
      <c r="AU17" s="15">
        <f>'Constituents data'!AU17/'Constituents data'!AT17-1</f>
        <v>1.2755102040816313E-2</v>
      </c>
      <c r="AV17" s="15">
        <f>'Constituents data'!AV17/'Constituents data'!AU17-1</f>
        <v>-4.6977329974810966E-2</v>
      </c>
      <c r="AW17" s="15">
        <f>'Constituents data'!AW17/'Constituents data'!AV17-1</f>
        <v>2.2201665124884418E-2</v>
      </c>
      <c r="AX17" s="15">
        <f>'Constituents data'!AX17/'Constituents data'!AW17-1</f>
        <v>1.0859728506787292E-2</v>
      </c>
      <c r="AY17" s="15">
        <f>'Constituents data'!AY17/'Constituents data'!AX17-1</f>
        <v>-5.6401074306177246E-2</v>
      </c>
      <c r="AZ17" s="15">
        <f>'Constituents data'!AZ17/'Constituents data'!AY17-1</f>
        <v>-5.2046625101653587E-2</v>
      </c>
      <c r="BA17" s="15">
        <f>'Constituents data'!BA17/'Constituents data'!AZ17-1</f>
        <v>6.8630254503860844E-3</v>
      </c>
      <c r="BB17" s="15">
        <f>'Constituents data'!BB17/'Constituents data'!BA17-1</f>
        <v>-1.4342516330587918E-2</v>
      </c>
      <c r="BC17" s="15">
        <f>'Constituents data'!BC17/'Constituents data'!BB17-1</f>
        <v>-2.9102434807664612E-2</v>
      </c>
      <c r="BD17" s="15">
        <f>'Constituents data'!BD17/'Constituents data'!BC17-1</f>
        <v>-6.9001335509719541E-2</v>
      </c>
      <c r="BE17" s="15">
        <f>'Constituents data'!BE17/'Constituents data'!BD17-1</f>
        <v>-5.8814153649983991E-2</v>
      </c>
      <c r="BF17" s="15">
        <f>'Constituents data'!BF17/'Constituents data'!BE17-1</f>
        <v>9.144792548687386E-3</v>
      </c>
      <c r="BG17" s="15">
        <f>'Constituents data'!BG17/'Constituents data'!BF17-1</f>
        <v>-1.057224366504439E-2</v>
      </c>
      <c r="BH17" s="15">
        <f>'Constituents data'!BH17/'Constituents data'!BG17-1</f>
        <v>1.1872455902308676E-3</v>
      </c>
      <c r="BI17" s="15">
        <f>'Constituents data'!BI17/'Constituents data'!BH17-1</f>
        <v>-6.7931560223615239E-2</v>
      </c>
      <c r="BJ17" s="15">
        <f>'Constituents data'!BJ17/'Constituents data'!BI17-1</f>
        <v>6.7248273355142718E-3</v>
      </c>
      <c r="BK17" s="15">
        <f>'Constituents data'!BK17/'Constituents data'!BJ17-1</f>
        <v>4.1343202744177576E-2</v>
      </c>
      <c r="BL17" s="15">
        <f>'Constituents data'!BL17/'Constituents data'!BK17-1</f>
        <v>8.0963938973647842E-2</v>
      </c>
      <c r="BM17" s="15">
        <f>'Constituents data'!BM17/'Constituents data'!BL17-1</f>
        <v>4.4907778668805021E-2</v>
      </c>
      <c r="BN17" s="15">
        <f>'Constituents data'!BN17/'Constituents data'!BM17-1</f>
        <v>-2.0721412125863314E-2</v>
      </c>
      <c r="BO17" s="15">
        <f>'Constituents data'!BO17/'Constituents data'!BN17-1</f>
        <v>-5.8307210031347978E-2</v>
      </c>
      <c r="BP17" s="15">
        <f>'Constituents data'!BP17/'Constituents data'!BO17-1</f>
        <v>-4.3608521970705638E-2</v>
      </c>
      <c r="BQ17" s="15">
        <f>'Constituents data'!BQ17/'Constituents data'!BP17-1</f>
        <v>-5.8997563522450447E-2</v>
      </c>
      <c r="BR17" s="15">
        <f>'Constituents data'!BR17/'Constituents data'!BQ17-1</f>
        <v>9.5801738487146348E-2</v>
      </c>
      <c r="BS17" s="15">
        <f>'Constituents data'!BS17/'Constituents data'!BR17-1</f>
        <v>0.10548523206751059</v>
      </c>
      <c r="BT17" s="15">
        <f>'Constituents data'!BT17/'Constituents data'!BS17-1</f>
        <v>-8.6564885496183241E-2</v>
      </c>
      <c r="BU17" s="15">
        <f>'Constituents data'!BU17/'Constituents data'!BT17-1</f>
        <v>-5.9669062343305934E-2</v>
      </c>
      <c r="BV17" s="15">
        <f>'Constituents data'!BV17/'Constituents data'!BU17-1</f>
        <v>-2.0618556701031077E-2</v>
      </c>
      <c r="BW17" s="15">
        <f>'Constituents data'!BW17/'Constituents data'!BV17-1</f>
        <v>2.2323049001814921E-2</v>
      </c>
      <c r="BX17" s="15">
        <f>'Constituents data'!BX17/'Constituents data'!BW17-1</f>
        <v>7.5448251375821007E-2</v>
      </c>
      <c r="BY17" s="15">
        <f>'Constituents data'!BY17/'Constituents data'!BX17-1</f>
        <v>-5.6949488279960381E-2</v>
      </c>
      <c r="BZ17" s="15">
        <f>'Constituents data'!BZ17/'Constituents data'!BY17-1</f>
        <v>-6.5114650796429197E-2</v>
      </c>
      <c r="CA17" s="15">
        <f>'Constituents data'!CA17/'Constituents data'!BZ17-1</f>
        <v>1.0484927916120546E-2</v>
      </c>
      <c r="CB17" s="15">
        <f>'Constituents data'!CB17/'Constituents data'!CA17-1</f>
        <v>-0.10246433203631644</v>
      </c>
      <c r="CC17" s="15">
        <f>'Constituents data'!CC17/'Constituents data'!CB17-1</f>
        <v>5.7184145334434389E-2</v>
      </c>
      <c r="CD17" s="15">
        <f>'Constituents data'!CD17/'Constituents data'!CC17-1</f>
        <v>-2.2651825815270588E-2</v>
      </c>
      <c r="CE17" s="15">
        <f>'Constituents data'!CE17/'Constituents data'!CD17-1</f>
        <v>6.7932067932067852E-2</v>
      </c>
      <c r="CF17" s="15">
        <f>'Constituents data'!CF17/'Constituents data'!CE17-1</f>
        <v>-1.7025257249766224E-2</v>
      </c>
      <c r="CG17" s="15">
        <f>'Constituents data'!CG17/'Constituents data'!CF17-1</f>
        <v>-5.5196041111533756E-3</v>
      </c>
      <c r="CH17" s="15">
        <f>'Constituents data'!CH17/'Constituents data'!CG17-1</f>
        <v>-2.622009569377981E-2</v>
      </c>
      <c r="CI17" s="15">
        <f>'Constituents data'!CI17/'Constituents data'!CH17-1</f>
        <v>3.5770440251572166E-2</v>
      </c>
      <c r="CJ17" s="15">
        <f>'Constituents data'!CJ17/'Constituents data'!CI17-1</f>
        <v>-3.3965844402276901E-2</v>
      </c>
      <c r="CK17" s="15">
        <f>'Constituents data'!CK17/'Constituents data'!CJ17-1</f>
        <v>6.6391671577293199E-2</v>
      </c>
      <c r="CL17" s="15">
        <f>'Constituents data'!CL17/'Constituents data'!CK17-1</f>
        <v>4.8075151961687101E-2</v>
      </c>
      <c r="CM17" s="15">
        <f>'Constituents data'!CM17/'Constituents data'!CL17-1</f>
        <v>8.7873462214416165E-4</v>
      </c>
      <c r="CN17" s="15">
        <f>'Constituents data'!CN17/'Constituents data'!CM17-1</f>
        <v>-8.1299385425812165E-2</v>
      </c>
      <c r="CO17" s="15">
        <f>'Constituents data'!CO17/'Constituents data'!CN17-1</f>
        <v>4.8547400611620661E-2</v>
      </c>
      <c r="CP17" s="15">
        <f>'Constituents data'!CP17/'Constituents data'!CO17-1</f>
        <v>-1.8957345971563955E-2</v>
      </c>
      <c r="CQ17" s="15">
        <f>'Constituents data'!CQ17/'Constituents data'!CP17-1</f>
        <v>8.5470085470085166E-3</v>
      </c>
      <c r="CR17" s="15">
        <f>'Constituents data'!CR17/'Constituents data'!CQ17-1</f>
        <v>5.0478997789241031E-2</v>
      </c>
      <c r="CS17" s="15">
        <f>'Constituents data'!CS17/'Constituents data'!CR17-1</f>
        <v>8.2076464398456617E-2</v>
      </c>
      <c r="CT17" s="15">
        <f>'Constituents data'!CT17/'Constituents data'!CS17-1</f>
        <v>6.8071312803889672E-2</v>
      </c>
      <c r="CU17" s="15">
        <f>'Constituents data'!CU17/'Constituents data'!CT17-1</f>
        <v>-5.9787556904400629E-2</v>
      </c>
      <c r="CV17" s="15">
        <f>'Constituents data'!CV17/'Constituents data'!CU17-1</f>
        <v>-4.5836023240800494E-2</v>
      </c>
      <c r="CW17" s="15">
        <f>'Constituents data'!CW17/'Constituents data'!CV17-1</f>
        <v>-8.9648173207036441E-3</v>
      </c>
      <c r="CX17" s="15">
        <f>'Constituents data'!CX17/'Constituents data'!CW17-1</f>
        <v>-1.5019627922853718E-2</v>
      </c>
      <c r="CY17" s="15">
        <f>'Constituents data'!CY17/'Constituents data'!CX17-1</f>
        <v>2.9457632992548888E-3</v>
      </c>
      <c r="CZ17" s="15">
        <f>'Constituents data'!CZ17/'Constituents data'!CY17-1</f>
        <v>0.10815480304077396</v>
      </c>
      <c r="DA17" s="15">
        <f>'Constituents data'!DA17/'Constituents data'!CZ17-1</f>
        <v>2.1515434985968085E-2</v>
      </c>
      <c r="DB17" s="15">
        <f>'Constituents data'!DB17/'Constituents data'!DA17-1</f>
        <v>-1.4041514041513992E-2</v>
      </c>
      <c r="DC17" s="15">
        <f>'Constituents data'!DC17/'Constituents data'!DB17-1</f>
        <v>-7.1207430340557432E-3</v>
      </c>
      <c r="DD17" s="15">
        <f>'Constituents data'!DD17/'Constituents data'!DC17-1</f>
        <v>2.3698160274399749E-2</v>
      </c>
      <c r="DE17" s="15">
        <f>'Constituents data'!DE17/'Constituents data'!DD17-1</f>
        <v>-5.0258909533962837E-2</v>
      </c>
      <c r="DF17" s="15">
        <f>'Constituents data'!DF17/'Constituents data'!DE17-1</f>
        <v>-1.8280949326491269E-2</v>
      </c>
      <c r="DG17" s="15">
        <f>'Constituents data'!DG17/'Constituents data'!DF17-1</f>
        <v>4.2796471741261E-2</v>
      </c>
      <c r="DH17" s="15">
        <f>'Constituents data'!DH17/'Constituents data'!DG17-1</f>
        <v>-3.1641604010025026E-2</v>
      </c>
      <c r="DI17" s="15">
        <f>'Constituents data'!DI17/'Constituents data'!DH17-1</f>
        <v>-3.380782918149472E-2</v>
      </c>
      <c r="DJ17" s="15">
        <f>'Constituents data'!DJ17/'Constituents data'!DI17-1</f>
        <v>4.4701155198392906E-2</v>
      </c>
      <c r="DK17" s="15">
        <f>'Constituents data'!DK17/'Constituents data'!DJ17-1</f>
        <v>-2.6602564102564119E-2</v>
      </c>
      <c r="DL17" s="15">
        <f>'Constituents data'!DL17/'Constituents data'!DK17-1</f>
        <v>8.4293710898913465E-2</v>
      </c>
      <c r="DM17" s="15">
        <f>'Constituents data'!DM17/'Constituents data'!DL17-1</f>
        <v>4.6462192529608259E-2</v>
      </c>
      <c r="DN17" s="15">
        <f>'Constituents data'!DN17/'Constituents data'!DM17-1</f>
        <v>2.7423099245502014E-2</v>
      </c>
      <c r="DO17" s="15">
        <f>'Constituents data'!DO17/'Constituents data'!DN17-1</f>
        <v>1.5252083039118736E-2</v>
      </c>
      <c r="DP17" s="15">
        <f>'Constituents data'!DP17/'Constituents data'!DO17-1</f>
        <v>1.1267213798859199E-2</v>
      </c>
      <c r="DQ17" s="15">
        <f>'Constituents data'!DQ17/'Constituents data'!DP17-1</f>
        <v>-2.0495185694635376E-2</v>
      </c>
      <c r="DR17" s="15">
        <f>'Constituents data'!DR17/'Constituents data'!DQ17-1</f>
        <v>-3.7213874455834905E-2</v>
      </c>
      <c r="DS17" s="15">
        <f>'Constituents data'!DS17/'Constituents data'!DR17-1</f>
        <v>3.485997666277707E-2</v>
      </c>
      <c r="DT17" s="15">
        <f>'Constituents data'!DT17/'Constituents data'!DS17-1</f>
        <v>3.5799859055673178E-2</v>
      </c>
      <c r="DU17" s="15">
        <f>'Constituents data'!DU17/'Constituents data'!DT17-1</f>
        <v>6.1368893727037577E-2</v>
      </c>
      <c r="DV17" s="15">
        <f>'Constituents data'!DV17/'Constituents data'!DU17-1</f>
        <v>-5.282051282051281E-2</v>
      </c>
      <c r="DW17" s="15">
        <f>'Constituents data'!DW17/'Constituents data'!DV17-1</f>
        <v>3.5192203573362058E-3</v>
      </c>
      <c r="DX17" s="15">
        <f>'Constituents data'!DX17/'Constituents data'!DW17-1</f>
        <v>4.8556784461830649E-3</v>
      </c>
      <c r="DY17" s="15">
        <f>'Constituents data'!DY17/'Constituents data'!DX17-1</f>
        <v>-2.8322147651006713E-2</v>
      </c>
      <c r="DZ17" s="15">
        <f>'Constituents data'!DZ17/'Constituents data'!DY17-1</f>
        <v>3.0252797347700033E-2</v>
      </c>
      <c r="EA17" s="15">
        <f>'Constituents data'!EA17/'Constituents data'!DZ17-1</f>
        <v>-1.9710378117457794E-2</v>
      </c>
      <c r="EB17" s="15">
        <f>'Constituents data'!EB17/'Constituents data'!EA17-1</f>
        <v>-9.984954178634986E-3</v>
      </c>
      <c r="EC17" s="15">
        <f>'Constituents data'!EC17/'Constituents data'!EB17-1</f>
        <v>3.7303122409506617E-3</v>
      </c>
      <c r="ED17" s="15">
        <f>'Constituents data'!ED17/'Constituents data'!EC17-1</f>
        <v>3.6613902271163123E-2</v>
      </c>
      <c r="EE17" s="15">
        <f>'Constituents data'!EE17/'Constituents data'!ED17-1</f>
        <v>1.9519320143407182E-2</v>
      </c>
      <c r="EF17" s="15">
        <f>'Constituents data'!EF17/'Constituents data'!EE17-1</f>
        <v>-3.3472258400625066E-2</v>
      </c>
      <c r="EG17" s="15">
        <f>'Constituents data'!EG17/'Constituents data'!EF17-1</f>
        <v>3.8674033149171283E-2</v>
      </c>
      <c r="EH17" s="15">
        <f>'Constituents data'!EH17/'Constituents data'!EG17-1</f>
        <v>1.6346652828230335E-2</v>
      </c>
      <c r="EI17" s="15">
        <f>'Constituents data'!EI17/'Constituents data'!EH17-1</f>
        <v>-4.8761807505744104E-2</v>
      </c>
      <c r="EJ17" s="15">
        <f>'Constituents data'!EJ17/'Constituents data'!EI17-1</f>
        <v>6.843800322061222E-3</v>
      </c>
      <c r="EK17" s="15">
        <f>'Constituents data'!EK17/'Constituents data'!EJ17-1</f>
        <v>-5.7310409169665233E-3</v>
      </c>
      <c r="EL17" s="15">
        <f>'Constituents data'!EL17/'Constituents data'!EK17-1</f>
        <v>-3.4852546916890326E-3</v>
      </c>
      <c r="EM17" s="15">
        <f>'Constituents data'!EM17/'Constituents data'!EL17-1</f>
        <v>-3.4974441754102692E-2</v>
      </c>
      <c r="EN17" s="15">
        <f>'Constituents data'!EN17/'Constituents data'!EM17-1</f>
        <v>2.8296626707555061E-2</v>
      </c>
      <c r="EO17" s="15">
        <f>'Constituents data'!EO17/'Constituents data'!EN17-1</f>
        <v>1.7622339704487011E-2</v>
      </c>
      <c r="EP17" s="15">
        <f>'Constituents data'!EP17/'Constituents data'!EO17-1</f>
        <v>7.1932862661516772E-3</v>
      </c>
      <c r="EQ17" s="15">
        <f>'Constituents data'!EQ17/'Constituents data'!EP17-1</f>
        <v>-3.2006348366618198E-2</v>
      </c>
      <c r="ER17" s="15">
        <f>'Constituents data'!ER17/'Constituents data'!EQ17-1</f>
        <v>1.7761989342806039E-3</v>
      </c>
      <c r="ES17" s="15">
        <f>'Constituents data'!ES17/'Constituents data'!ER17-1</f>
        <v>-1.909438079650827E-3</v>
      </c>
      <c r="ET17" s="15">
        <f>'Constituents data'!ET17/'Constituents data'!ES17-1</f>
        <v>-1.7081169718502376E-2</v>
      </c>
      <c r="EU17" s="15">
        <f>'Constituents data'!EU17/'Constituents data'!ET17-1</f>
        <v>1.9046295009036651E-2</v>
      </c>
      <c r="EV17" s="15">
        <f>'Constituents data'!EV17/'Constituents data'!EU17-1</f>
        <v>-2.4965893587994503E-2</v>
      </c>
      <c r="EW17" s="15">
        <f>'Constituents data'!EW17/'Constituents data'!EV17-1</f>
        <v>6.0165104239542355E-3</v>
      </c>
      <c r="EX17" s="15">
        <f>'Constituents data'!EX17/'Constituents data'!EW17-1</f>
        <v>-8.4840055632824374E-3</v>
      </c>
      <c r="EY17" s="15">
        <f>'Constituents data'!EY17/'Constituents data'!EX17-1</f>
        <v>-7.7149670360499023E-3</v>
      </c>
      <c r="EZ17" s="15">
        <f>'Constituents data'!EZ17/'Constituents data'!EY17-1</f>
        <v>1.9225332202431389E-2</v>
      </c>
      <c r="FA17" s="15">
        <f>'Constituents data'!FA17/'Constituents data'!EZ17-1</f>
        <v>-8.4604715672677022E-3</v>
      </c>
      <c r="FB17" s="15">
        <f>'Constituents data'!FB17/'Constituents data'!FA17-1</f>
        <v>1.6086165897328364E-2</v>
      </c>
      <c r="FC17" s="15">
        <f>'Constituents data'!FC17/'Constituents data'!FB17-1</f>
        <v>-2.0925110132158586E-2</v>
      </c>
      <c r="FD17" s="15">
        <f>'Constituents data'!FD17/'Constituents data'!FC17-1</f>
        <v>1.9825646794150664E-2</v>
      </c>
      <c r="FE17" s="15">
        <f>'Constituents data'!FE17/'Constituents data'!FD17-1</f>
        <v>2.6885426719978067E-2</v>
      </c>
      <c r="FF17" s="15">
        <f>'Constituents data'!FF17/'Constituents data'!FE17-1</f>
        <v>-6.4446831364124435E-3</v>
      </c>
      <c r="FG17" s="15">
        <f>'Constituents data'!FG17/'Constituents data'!FF17-1</f>
        <v>3.1621621621621632E-2</v>
      </c>
      <c r="FH17" s="15">
        <f>'Constituents data'!FH17/'Constituents data'!FG17-1</f>
        <v>-3.6678019386953142E-2</v>
      </c>
      <c r="FI17" s="15">
        <f>'Constituents data'!FI17/'Constituents data'!FH17-1</f>
        <v>-4.6913244492792994E-2</v>
      </c>
      <c r="FJ17" s="15">
        <f>'Constituents data'!FJ17/'Constituents data'!FI17-1</f>
        <v>7.1336852618062441E-3</v>
      </c>
      <c r="FK17" s="15">
        <f>'Constituents data'!FK17/'Constituents data'!FJ17-1</f>
        <v>-2.1107805638192367E-2</v>
      </c>
      <c r="FL17" s="15">
        <f>'Constituents data'!FL17/'Constituents data'!FK17-1</f>
        <v>-3.8784370477568664E-2</v>
      </c>
      <c r="FM17" s="15">
        <f>'Constituents data'!FM17/'Constituents data'!FL17-1</f>
        <v>6.022282445046212E-4</v>
      </c>
      <c r="FN17" s="15">
        <f>'Constituents data'!FN17/'Constituents data'!FM17-1</f>
        <v>7.5233222991277771E-4</v>
      </c>
      <c r="FO17" s="15">
        <f>'Constituents data'!FO17/'Constituents data'!FN17-1</f>
        <v>-5.6683205533002545E-2</v>
      </c>
      <c r="FP17" s="15">
        <f>'Constituents data'!FP17/'Constituents data'!FO17-1</f>
        <v>2.4705132291998666E-2</v>
      </c>
      <c r="FQ17" s="15">
        <f>'Constituents data'!FQ17/'Constituents data'!FP17-1</f>
        <v>-1.2910250427749292E-2</v>
      </c>
      <c r="FR17" s="15">
        <f>'Constituents data'!FR17/'Constituents data'!FQ17-1</f>
        <v>1.0085092971950926E-2</v>
      </c>
      <c r="FS17" s="15">
        <f>'Constituents data'!FS17/'Constituents data'!FR17-1</f>
        <v>2.6209048361934606E-2</v>
      </c>
      <c r="FT17" s="16">
        <f>'Constituents data'!FT17/'Constituents data'!FS17-1</f>
        <v>1.6570386135603465E-2</v>
      </c>
      <c r="FU17" s="17">
        <f t="shared" si="3"/>
        <v>-1.9221782544751379E-4</v>
      </c>
      <c r="FV17">
        <v>2.0563173009781062E-2</v>
      </c>
      <c r="FW17">
        <v>1.9471060198730836E-2</v>
      </c>
      <c r="FX17">
        <v>1.8984913161370055E-2</v>
      </c>
      <c r="FY17">
        <v>1.9203535133364643E-2</v>
      </c>
      <c r="FZ17">
        <v>1.8387420966702494E-2</v>
      </c>
      <c r="GA17">
        <v>1.9654207762123826E-2</v>
      </c>
      <c r="GB17">
        <v>2.0004298389524416E-2</v>
      </c>
      <c r="GC17">
        <v>2.0399734531559223E-2</v>
      </c>
      <c r="GD17">
        <v>2.0212104291293723E-2</v>
      </c>
      <c r="GE17">
        <v>2.0192750162435491E-2</v>
      </c>
      <c r="GF17">
        <v>2.0177195828213236E-2</v>
      </c>
      <c r="GG17">
        <v>2.0362094271059242E-2</v>
      </c>
      <c r="GH17">
        <v>2.0769313217584663E-2</v>
      </c>
      <c r="GI17">
        <v>2.1039822789548468E-2</v>
      </c>
      <c r="GJ17">
        <v>2.024985037472031E-2</v>
      </c>
      <c r="GK17">
        <v>2.0218987474572906E-2</v>
      </c>
      <c r="GL17">
        <v>2.0646872518667123E-2</v>
      </c>
      <c r="GM17">
        <v>2.042227435488354E-2</v>
      </c>
      <c r="GN17">
        <v>2.050188903856482E-2</v>
      </c>
      <c r="GO17">
        <v>2.0812734545120087E-2</v>
      </c>
      <c r="GP17">
        <v>2.0679623045241711E-2</v>
      </c>
      <c r="GQ17">
        <v>2.0576618640409144E-2</v>
      </c>
      <c r="GR17">
        <v>2.0930345963483442E-2</v>
      </c>
      <c r="GS17">
        <v>2.1044229965719849E-2</v>
      </c>
      <c r="GT17">
        <v>2.1283500887268759E-2</v>
      </c>
      <c r="GU17">
        <v>2.1157784280173196E-2</v>
      </c>
      <c r="GV17">
        <v>2.0931779891989747E-2</v>
      </c>
      <c r="GW17">
        <v>2.0819630646079654E-2</v>
      </c>
      <c r="GX17">
        <v>2.0735640634621483E-2</v>
      </c>
      <c r="GY17">
        <v>2.1023339248382775E-2</v>
      </c>
      <c r="GZ17">
        <v>2.0821179113129997E-2</v>
      </c>
      <c r="HA17">
        <v>2.0708425154760186E-2</v>
      </c>
      <c r="HB17">
        <v>2.0961069965763027E-2</v>
      </c>
      <c r="HC17">
        <v>2.0860895994430178E-2</v>
      </c>
      <c r="HD17">
        <v>2.0621016477287309E-2</v>
      </c>
      <c r="HE17">
        <v>2.0019309132327388E-2</v>
      </c>
      <c r="HF17">
        <v>1.9780093555451347E-2</v>
      </c>
      <c r="HG17">
        <v>1.9623924555947546E-2</v>
      </c>
      <c r="HH17">
        <v>1.9373794454969111E-2</v>
      </c>
      <c r="HI17">
        <v>1.9547267446834795E-2</v>
      </c>
      <c r="HJ17">
        <v>2.0026350251258745E-2</v>
      </c>
      <c r="HK17">
        <v>1.9793528843564358E-2</v>
      </c>
      <c r="HL17">
        <v>1.8982275822489098E-2</v>
      </c>
      <c r="HM17">
        <v>1.8543541493267035E-2</v>
      </c>
      <c r="HN17">
        <v>1.8530435894384998E-2</v>
      </c>
      <c r="HO17">
        <v>1.8128910955068585E-2</v>
      </c>
      <c r="HP17">
        <v>1.8008906554099487E-2</v>
      </c>
      <c r="HQ17">
        <v>1.8002773403739812E-2</v>
      </c>
      <c r="HR17">
        <v>1.77692305561288E-2</v>
      </c>
      <c r="HS17">
        <v>1.7499030869055271E-2</v>
      </c>
      <c r="HT17">
        <v>1.7299439748330411E-2</v>
      </c>
      <c r="HU17">
        <v>1.6947965077995279E-2</v>
      </c>
      <c r="HV17">
        <v>1.6534503896270585E-2</v>
      </c>
      <c r="HW17">
        <v>1.6486478484315621E-2</v>
      </c>
      <c r="HX17">
        <v>1.5924268210927257E-2</v>
      </c>
      <c r="HY17">
        <v>1.5626792810246488E-2</v>
      </c>
      <c r="HZ17">
        <v>1.5275276210434825E-2</v>
      </c>
      <c r="IA17">
        <v>1.6162149371955346E-2</v>
      </c>
      <c r="IB17">
        <v>1.5722905226669734E-2</v>
      </c>
      <c r="IC17">
        <v>1.5163549737487321E-2</v>
      </c>
      <c r="ID17">
        <v>1.5552099992910637E-2</v>
      </c>
      <c r="IE17">
        <v>1.6246704788275387E-2</v>
      </c>
      <c r="IF17">
        <v>1.6813211377701056E-2</v>
      </c>
      <c r="IG17">
        <v>1.6497271206329975E-2</v>
      </c>
      <c r="IH17">
        <v>1.5864336682951785E-2</v>
      </c>
      <c r="II17">
        <v>1.5296111939941473E-2</v>
      </c>
      <c r="IJ17">
        <v>1.4597425633289187E-2</v>
      </c>
      <c r="IK17">
        <v>1.5307606532779291E-2</v>
      </c>
      <c r="IL17">
        <v>1.6496573945769227E-2</v>
      </c>
      <c r="IM17">
        <v>1.5883330897564774E-2</v>
      </c>
      <c r="IN17">
        <v>1.5344688475325776E-2</v>
      </c>
      <c r="IO17">
        <v>1.4885600515718701E-2</v>
      </c>
      <c r="IP17">
        <v>1.5207434607653574E-2</v>
      </c>
      <c r="IQ17">
        <v>1.5735909272377002E-2</v>
      </c>
      <c r="IR17">
        <v>1.5186769980117244E-2</v>
      </c>
      <c r="IS17">
        <v>1.4583406214588842E-2</v>
      </c>
      <c r="IT17">
        <v>1.5046011035819736E-2</v>
      </c>
      <c r="IU17">
        <v>1.37874410431929E-2</v>
      </c>
      <c r="IV17">
        <v>1.3993816030670391E-2</v>
      </c>
      <c r="IW17">
        <v>1.3881933827040159E-2</v>
      </c>
      <c r="IX17">
        <v>1.428751015206337E-2</v>
      </c>
      <c r="IY17">
        <v>1.3972869517403275E-2</v>
      </c>
      <c r="IZ17">
        <v>1.3736697868220044E-2</v>
      </c>
      <c r="JA17">
        <v>1.3428141199307108E-2</v>
      </c>
      <c r="JB17">
        <v>1.3601172576991373E-2</v>
      </c>
      <c r="JC17">
        <v>1.3444593545794942E-2</v>
      </c>
      <c r="JD17">
        <v>1.4169523342339407E-2</v>
      </c>
      <c r="JE17">
        <v>1.4555509321002295E-2</v>
      </c>
      <c r="JF17">
        <v>1.4726797236709954E-2</v>
      </c>
      <c r="JG17">
        <v>1.4000141228325625E-2</v>
      </c>
      <c r="JH17">
        <v>1.419912844851415E-2</v>
      </c>
      <c r="JI17">
        <v>1.4056706251589198E-2</v>
      </c>
      <c r="JJ17">
        <v>1.4217657426151623E-2</v>
      </c>
      <c r="JK17">
        <v>1.448279181319897E-2</v>
      </c>
      <c r="JL17">
        <v>1.5423503292366868E-2</v>
      </c>
      <c r="JM17">
        <v>1.6767462156499505E-2</v>
      </c>
      <c r="JN17">
        <v>1.6438065937642691E-2</v>
      </c>
      <c r="JO17">
        <v>1.5382559938694997E-2</v>
      </c>
      <c r="JP17">
        <v>1.5287794769532953E-2</v>
      </c>
      <c r="JQ17">
        <v>1.4878872434144121E-2</v>
      </c>
      <c r="JR17">
        <v>1.5110788889541312E-2</v>
      </c>
      <c r="JS17">
        <v>1.5833082898115552E-2</v>
      </c>
      <c r="JT17">
        <v>1.5869887728211431E-2</v>
      </c>
      <c r="JU17">
        <v>1.5609208117681808E-2</v>
      </c>
      <c r="JV17">
        <v>1.540637907576581E-2</v>
      </c>
      <c r="JW17">
        <v>1.5655143165429455E-2</v>
      </c>
      <c r="JX17">
        <v>1.4850847769516661E-2</v>
      </c>
      <c r="JY17">
        <v>1.4686224264618549E-2</v>
      </c>
      <c r="JZ17">
        <v>1.5318938431744967E-2</v>
      </c>
      <c r="KA17">
        <v>1.4958421197930578E-2</v>
      </c>
      <c r="KB17">
        <v>1.4443791400145938E-2</v>
      </c>
      <c r="KC17">
        <v>1.4914733773480657E-2</v>
      </c>
      <c r="KD17">
        <v>1.4526006084385862E-2</v>
      </c>
      <c r="KE17">
        <v>1.5331203363977051E-2</v>
      </c>
      <c r="KF17">
        <v>1.5998194598867838E-2</v>
      </c>
      <c r="KG17">
        <v>1.6252829318405878E-2</v>
      </c>
      <c r="KH17">
        <v>1.6541988333414904E-2</v>
      </c>
      <c r="KI17">
        <v>1.6461616366569176E-2</v>
      </c>
      <c r="KJ17">
        <v>1.6064346831960823E-2</v>
      </c>
      <c r="KK17">
        <v>1.5652028961178694E-2</v>
      </c>
      <c r="KL17">
        <v>1.6247912741821125E-2</v>
      </c>
      <c r="KM17">
        <v>1.6534154390720295E-2</v>
      </c>
      <c r="KN17">
        <v>1.7038987663768896E-2</v>
      </c>
      <c r="KO17">
        <v>1.6219849212501625E-2</v>
      </c>
      <c r="KP17">
        <v>1.6530204890078906E-2</v>
      </c>
      <c r="KQ17">
        <v>1.6637683344655364E-2</v>
      </c>
      <c r="KR17">
        <v>1.611026679840255E-2</v>
      </c>
      <c r="KS17">
        <v>1.6658098967458939E-2</v>
      </c>
      <c r="KT17">
        <v>1.6507417832380657E-2</v>
      </c>
      <c r="KU17">
        <v>1.635524959157603E-2</v>
      </c>
      <c r="KV17">
        <v>1.6929330256880343E-2</v>
      </c>
      <c r="KW17">
        <v>1.7467930160463847E-2</v>
      </c>
      <c r="KX17">
        <v>1.7480666327619607E-2</v>
      </c>
      <c r="KY17">
        <v>1.7237980894245268E-2</v>
      </c>
      <c r="KZ17">
        <v>1.7816533067719634E-2</v>
      </c>
      <c r="LA17">
        <v>1.7853528380666291E-2</v>
      </c>
      <c r="LB17">
        <v>1.7482840922016761E-2</v>
      </c>
      <c r="LC17">
        <v>1.7404776264319598E-2</v>
      </c>
      <c r="LD17">
        <v>1.7342424750423514E-2</v>
      </c>
      <c r="LE17">
        <v>1.7256690450920781E-2</v>
      </c>
      <c r="LF17">
        <v>1.6632264795946212E-2</v>
      </c>
      <c r="LG17">
        <v>1.6779131621400097E-2</v>
      </c>
      <c r="LH17">
        <v>1.6989099837883215E-2</v>
      </c>
      <c r="LI17">
        <v>1.6854427184744673E-2</v>
      </c>
      <c r="LJ17">
        <v>1.6273282009580753E-2</v>
      </c>
      <c r="LK17">
        <v>1.6248218344302387E-2</v>
      </c>
      <c r="LL17">
        <v>1.6226777937334555E-2</v>
      </c>
      <c r="LM17">
        <v>1.5749173616790596E-2</v>
      </c>
      <c r="LN17">
        <v>1.5882418297410009E-2</v>
      </c>
      <c r="LO17">
        <v>1.592396264552455E-2</v>
      </c>
      <c r="LP17">
        <v>1.6228719713292702E-2</v>
      </c>
      <c r="LQ17">
        <v>1.593981742547531E-2</v>
      </c>
      <c r="LR17">
        <v>1.6054199639471172E-2</v>
      </c>
      <c r="LS17">
        <v>1.6077248860553485E-2</v>
      </c>
      <c r="LT17">
        <v>1.6092397073531273E-2</v>
      </c>
      <c r="LU17">
        <v>1.6388244530046284E-2</v>
      </c>
      <c r="LV17">
        <v>1.626965938998726E-2</v>
      </c>
      <c r="LW17">
        <v>1.6135055628702634E-2</v>
      </c>
      <c r="LX17">
        <v>1.6580318833549688E-2</v>
      </c>
      <c r="LY17">
        <v>1.6313556777718868E-2</v>
      </c>
      <c r="LZ17">
        <v>1.6842174785191736E-2</v>
      </c>
      <c r="MA17">
        <v>1.6789252215588787E-2</v>
      </c>
      <c r="MB17">
        <v>1.6952627657283913E-2</v>
      </c>
      <c r="MC17">
        <v>1.6574990203334486E-2</v>
      </c>
      <c r="MD17">
        <v>1.6169330968466549E-2</v>
      </c>
      <c r="ME17">
        <v>1.605375298873591E-2</v>
      </c>
      <c r="MF17">
        <v>1.5592725721716752E-2</v>
      </c>
      <c r="MG17">
        <v>1.5509124751550262E-2</v>
      </c>
      <c r="MH17">
        <v>1.5227638044611047E-2</v>
      </c>
      <c r="MI17">
        <v>1.5293342931750926E-2</v>
      </c>
      <c r="MJ17">
        <v>1.487467752317969E-2</v>
      </c>
      <c r="MK17">
        <v>1.4877004026002604E-2</v>
      </c>
      <c r="ML17">
        <v>1.5070656867871447E-2</v>
      </c>
      <c r="MM17" s="4">
        <v>1.5206380071075503E-2</v>
      </c>
      <c r="MN17" s="17">
        <v>1.6969753088203893E-2</v>
      </c>
      <c r="MO17" s="20">
        <f t="shared" si="4"/>
        <v>-7.5691620558390876E-2</v>
      </c>
      <c r="MP17" s="20">
        <f t="shared" si="7"/>
        <v>2.9294554210199528E-2</v>
      </c>
      <c r="MQ17" s="20">
        <f t="shared" si="8"/>
        <v>6.0999440342707295E-2</v>
      </c>
      <c r="MR17" s="20">
        <f t="shared" si="9"/>
        <v>-4.8618795941761578E-2</v>
      </c>
      <c r="MS17" s="20">
        <f t="shared" si="10"/>
        <v>8.3876428351763538E-2</v>
      </c>
      <c r="MT17" s="20">
        <f t="shared" si="11"/>
        <v>3.2246613162990018E-2</v>
      </c>
      <c r="MU17" s="20">
        <f t="shared" si="12"/>
        <v>3.3486335472506207E-2</v>
      </c>
      <c r="MV17" s="20">
        <f t="shared" si="13"/>
        <v>2.2621911551964666E-2</v>
      </c>
      <c r="MW17" s="20">
        <f t="shared" si="14"/>
        <v>5.5374294067392672E-3</v>
      </c>
      <c r="MX17" s="20">
        <f t="shared" si="15"/>
        <v>1.1490401254778602E-2</v>
      </c>
      <c r="MY17" s="20">
        <f t="shared" si="16"/>
        <v>2.6260125821066269E-2</v>
      </c>
      <c r="MZ17" s="20">
        <f t="shared" si="17"/>
        <v>7.0239855453449775E-3</v>
      </c>
      <c r="NA17" s="20">
        <f t="shared" si="18"/>
        <v>2.4471267867856337E-2</v>
      </c>
      <c r="NB17" s="20">
        <f t="shared" si="19"/>
        <v>-1.0262186480524817E-2</v>
      </c>
      <c r="NC17" s="20">
        <f t="shared" si="20"/>
        <v>-3.7569288450703203E-2</v>
      </c>
      <c r="ND17" s="20">
        <f t="shared" si="21"/>
        <v>1.8998609824577881E-2</v>
      </c>
      <c r="NE17" s="20">
        <f t="shared" si="22"/>
        <v>-3.9500483839085138E-2</v>
      </c>
      <c r="NF17" s="20">
        <f t="shared" si="23"/>
        <v>1.4747773381003169E-2</v>
      </c>
      <c r="NG17" s="20">
        <f t="shared" si="24"/>
        <v>-6.3788039684415064E-3</v>
      </c>
      <c r="NH17" s="20">
        <f t="shared" si="25"/>
        <v>2.4776056431995961E-2</v>
      </c>
      <c r="NI17" s="20">
        <f t="shared" si="26"/>
        <v>-3.2194268079437399E-2</v>
      </c>
      <c r="NJ17" s="20">
        <f t="shared" si="27"/>
        <v>-1.4137496894808474E-4</v>
      </c>
      <c r="NK17" s="20">
        <f t="shared" si="28"/>
        <v>4.4191366241127274E-3</v>
      </c>
      <c r="NL17" s="20">
        <f t="shared" si="29"/>
        <v>-1.4008168717985156E-4</v>
      </c>
      <c r="NM17" s="20">
        <f t="shared" si="30"/>
        <v>4.0413824473646803E-2</v>
      </c>
      <c r="NN17" s="20">
        <f t="shared" si="31"/>
        <v>-5.8499729341148138E-2</v>
      </c>
      <c r="NO17" s="20">
        <f t="shared" si="32"/>
        <v>2.0787442449188596E-2</v>
      </c>
      <c r="NP17" s="20">
        <f t="shared" si="33"/>
        <v>3.6559886081351717E-2</v>
      </c>
      <c r="NQ17" s="20">
        <f t="shared" si="34"/>
        <v>-5.1570921135702073E-3</v>
      </c>
      <c r="NR17" s="20">
        <f t="shared" si="35"/>
        <v>-8.7353932318827952E-3</v>
      </c>
      <c r="NS17" s="20">
        <f t="shared" si="36"/>
        <v>6.3784561584191192E-3</v>
      </c>
      <c r="NT17" s="20">
        <f t="shared" si="37"/>
        <v>-2.8175811513351048E-2</v>
      </c>
      <c r="NU17" s="20">
        <f t="shared" si="38"/>
        <v>-7.4186112547554278E-2</v>
      </c>
      <c r="NV17" s="20">
        <f t="shared" si="39"/>
        <v>2.5908745776664667E-3</v>
      </c>
      <c r="NW17" s="20">
        <f t="shared" si="40"/>
        <v>-5.867353953277224E-2</v>
      </c>
      <c r="NX17" s="20">
        <f t="shared" si="41"/>
        <v>-8.1983237458720624E-3</v>
      </c>
      <c r="NY17" s="20">
        <f t="shared" si="42"/>
        <v>-1.1859064225834628E-2</v>
      </c>
      <c r="NZ17" s="20">
        <f t="shared" si="43"/>
        <v>-2.6021122428899781E-2</v>
      </c>
      <c r="OA17" s="20">
        <f t="shared" si="44"/>
        <v>8.5852912608727963E-4</v>
      </c>
      <c r="OB17" s="20">
        <f t="shared" si="45"/>
        <v>7.7965556485721871E-2</v>
      </c>
      <c r="OC17" s="20">
        <f t="shared" si="46"/>
        <v>-6.6037787147723813E-3</v>
      </c>
      <c r="OD17" s="20">
        <f t="shared" si="47"/>
        <v>9.5228970988986174E-3</v>
      </c>
      <c r="OE17" s="20">
        <f t="shared" si="48"/>
        <v>-3.3457480190083128E-2</v>
      </c>
      <c r="OF17" s="20">
        <f t="shared" si="49"/>
        <v>1.2947319866263827E-2</v>
      </c>
      <c r="OG17" s="20">
        <f t="shared" si="50"/>
        <v>-4.6785112149363456E-2</v>
      </c>
      <c r="OH17" s="20">
        <f t="shared" si="51"/>
        <v>2.2393882950331932E-2</v>
      </c>
      <c r="OI17" s="20">
        <f t="shared" si="52"/>
        <v>1.1051946332234806E-2</v>
      </c>
      <c r="OJ17" s="20">
        <f t="shared" si="53"/>
        <v>-5.6208856480729735E-2</v>
      </c>
      <c r="OK17" s="20">
        <f t="shared" si="54"/>
        <v>-5.1854407276206077E-2</v>
      </c>
      <c r="OL17" s="20">
        <f t="shared" si="55"/>
        <v>7.0552432758335983E-3</v>
      </c>
      <c r="OM17" s="20">
        <f t="shared" si="56"/>
        <v>-1.4150298505140404E-2</v>
      </c>
      <c r="ON17" s="20">
        <f t="shared" si="57"/>
        <v>-2.8910216982217098E-2</v>
      </c>
      <c r="OO17" s="20">
        <f t="shared" si="58"/>
        <v>-6.8809117684272031E-2</v>
      </c>
      <c r="OP17" s="20">
        <f t="shared" si="59"/>
        <v>-5.8621935824536481E-2</v>
      </c>
      <c r="OQ17" s="20">
        <f t="shared" si="60"/>
        <v>9.3370103741348999E-3</v>
      </c>
      <c r="OR17" s="20">
        <f t="shared" si="61"/>
        <v>-1.0380025839596876E-2</v>
      </c>
      <c r="OS17" s="20">
        <f t="shared" si="62"/>
        <v>1.3794634156783815E-3</v>
      </c>
      <c r="OT17" s="20">
        <f t="shared" si="63"/>
        <v>-6.7739342398167729E-2</v>
      </c>
      <c r="OU17" s="20">
        <f t="shared" si="64"/>
        <v>6.9170451609617857E-3</v>
      </c>
      <c r="OV17" s="20">
        <f t="shared" si="65"/>
        <v>4.1535420569625087E-2</v>
      </c>
      <c r="OW17" s="20">
        <f t="shared" si="66"/>
        <v>8.1156156799095353E-2</v>
      </c>
      <c r="OX17" s="20">
        <f t="shared" si="67"/>
        <v>4.5099996494252531E-2</v>
      </c>
      <c r="OY17" s="20">
        <f t="shared" si="68"/>
        <v>-2.05291943004158E-2</v>
      </c>
      <c r="OZ17" s="20">
        <f t="shared" si="69"/>
        <v>-5.8114992205900468E-2</v>
      </c>
      <c r="PA17" s="20">
        <f t="shared" si="5"/>
        <v>-4.3416304145258128E-2</v>
      </c>
      <c r="PB17" s="20">
        <f t="shared" si="70"/>
        <v>-5.8805345697002936E-2</v>
      </c>
      <c r="PC17" s="20">
        <f t="shared" si="71"/>
        <v>9.5993956312593859E-2</v>
      </c>
      <c r="PD17" s="20">
        <f t="shared" si="72"/>
        <v>0.1056774498929581</v>
      </c>
      <c r="PE17" s="20">
        <f t="shared" si="73"/>
        <v>-8.6372667670735731E-2</v>
      </c>
      <c r="PF17" s="20">
        <f t="shared" si="74"/>
        <v>-5.9476844517858424E-2</v>
      </c>
      <c r="PG17" s="20">
        <f t="shared" si="75"/>
        <v>-2.0426338875583563E-2</v>
      </c>
      <c r="PH17" s="20">
        <f t="shared" si="76"/>
        <v>2.2515266827262435E-2</v>
      </c>
      <c r="PI17" s="20">
        <f t="shared" si="77"/>
        <v>7.5640469201268518E-2</v>
      </c>
      <c r="PJ17" s="20">
        <f t="shared" si="78"/>
        <v>-5.675727045451287E-2</v>
      </c>
      <c r="PK17" s="20">
        <f t="shared" si="79"/>
        <v>-6.4922432970981686E-2</v>
      </c>
      <c r="PL17" s="20">
        <f t="shared" si="80"/>
        <v>1.0677145741568059E-2</v>
      </c>
      <c r="PM17" s="20">
        <f t="shared" si="81"/>
        <v>-0.10227211421086893</v>
      </c>
      <c r="PN17" s="20">
        <f t="shared" si="82"/>
        <v>5.7376363159881899E-2</v>
      </c>
      <c r="PO17" s="20">
        <f t="shared" si="83"/>
        <v>-2.2459607989823074E-2</v>
      </c>
      <c r="PP17" s="20">
        <f t="shared" si="84"/>
        <v>6.8124285757515363E-2</v>
      </c>
      <c r="PQ17" s="20">
        <f t="shared" si="85"/>
        <v>-1.683303942431871E-2</v>
      </c>
      <c r="PR17" s="20">
        <f t="shared" si="86"/>
        <v>-5.3273862857058617E-3</v>
      </c>
      <c r="PS17" s="20">
        <f t="shared" si="87"/>
        <v>-2.6027877868332296E-2</v>
      </c>
      <c r="PT17" s="20">
        <f t="shared" si="88"/>
        <v>3.5962658077019677E-2</v>
      </c>
      <c r="PU17" s="20">
        <f t="shared" si="89"/>
        <v>-3.3773626576829391E-2</v>
      </c>
      <c r="PV17" s="20">
        <f t="shared" si="90"/>
        <v>6.6583889402740709E-2</v>
      </c>
      <c r="PW17" s="20">
        <f t="shared" si="91"/>
        <v>4.8267369787134612E-2</v>
      </c>
      <c r="PX17" s="20">
        <f t="shared" si="92"/>
        <v>1.0709524475916755E-3</v>
      </c>
      <c r="PY17" s="20">
        <f t="shared" si="93"/>
        <v>-8.1107167600364655E-2</v>
      </c>
      <c r="PZ17" s="20">
        <f t="shared" si="94"/>
        <v>4.8739618437068172E-2</v>
      </c>
      <c r="QA17" s="20">
        <f t="shared" si="95"/>
        <v>-1.8765128146116441E-2</v>
      </c>
      <c r="QB17" s="20">
        <f t="shared" si="96"/>
        <v>8.7392263724560305E-3</v>
      </c>
      <c r="QC17" s="20">
        <f t="shared" si="97"/>
        <v>5.0671215614688542E-2</v>
      </c>
      <c r="QD17" s="20">
        <f t="shared" si="98"/>
        <v>8.2268682223904127E-2</v>
      </c>
      <c r="QE17" s="20">
        <f t="shared" si="99"/>
        <v>6.8263530629337182E-2</v>
      </c>
      <c r="QF17" s="20">
        <f t="shared" si="100"/>
        <v>-5.9595339078953119E-2</v>
      </c>
      <c r="QG17" s="20">
        <f t="shared" si="101"/>
        <v>-4.5643805415352984E-2</v>
      </c>
      <c r="QH17" s="20">
        <f t="shared" si="102"/>
        <v>-8.7725994952561302E-3</v>
      </c>
      <c r="QI17" s="20">
        <f t="shared" si="103"/>
        <v>-1.4827410097406204E-2</v>
      </c>
      <c r="QJ17" s="20">
        <f t="shared" si="104"/>
        <v>3.1379811247024027E-3</v>
      </c>
      <c r="QK17" s="20">
        <f t="shared" si="105"/>
        <v>0.10834702086622147</v>
      </c>
      <c r="QL17" s="20">
        <f t="shared" si="106"/>
        <v>2.1707652811415599E-2</v>
      </c>
      <c r="QM17" s="20">
        <f t="shared" si="107"/>
        <v>-1.3849296216066478E-2</v>
      </c>
      <c r="QN17" s="20">
        <f t="shared" si="108"/>
        <v>-6.9285252086082293E-3</v>
      </c>
      <c r="QO17" s="20">
        <f t="shared" si="109"/>
        <v>2.3890378099847263E-2</v>
      </c>
      <c r="QP17" s="20">
        <f t="shared" si="110"/>
        <v>-5.0066691708515326E-2</v>
      </c>
      <c r="QQ17" s="20">
        <f t="shared" si="111"/>
        <v>-1.8088731501043755E-2</v>
      </c>
      <c r="QR17" s="20">
        <f t="shared" si="112"/>
        <v>4.298868956670851E-2</v>
      </c>
      <c r="QS17" s="20">
        <f t="shared" si="113"/>
        <v>-3.1449386184577516E-2</v>
      </c>
      <c r="QT17" s="20">
        <f t="shared" si="114"/>
        <v>-3.3615611356047209E-2</v>
      </c>
      <c r="QU17" s="20">
        <f t="shared" si="115"/>
        <v>4.4893373023840416E-2</v>
      </c>
      <c r="QV17" s="20">
        <f t="shared" si="116"/>
        <v>-2.6410346277116605E-2</v>
      </c>
      <c r="QW17" s="20">
        <f t="shared" si="117"/>
        <v>8.4485928724360976E-2</v>
      </c>
      <c r="QX17" s="20">
        <f t="shared" si="118"/>
        <v>4.665441035505577E-2</v>
      </c>
      <c r="QY17" s="20">
        <f t="shared" si="119"/>
        <v>2.7615317070949528E-2</v>
      </c>
      <c r="QZ17" s="20">
        <f t="shared" si="120"/>
        <v>1.544430086456625E-2</v>
      </c>
      <c r="RA17" s="20">
        <f t="shared" si="121"/>
        <v>1.1459431624306713E-2</v>
      </c>
      <c r="RB17" s="20">
        <f t="shared" si="122"/>
        <v>-2.0302967869187862E-2</v>
      </c>
      <c r="RC17" s="20">
        <f t="shared" si="123"/>
        <v>-3.7021656630387395E-2</v>
      </c>
      <c r="RD17" s="20">
        <f t="shared" si="124"/>
        <v>3.5052194488224581E-2</v>
      </c>
      <c r="RE17" s="20">
        <f t="shared" si="125"/>
        <v>3.5992076881120688E-2</v>
      </c>
      <c r="RF17" s="20">
        <f t="shared" si="126"/>
        <v>6.1561111552485087E-2</v>
      </c>
      <c r="RG17" s="20">
        <f t="shared" si="127"/>
        <v>-5.26282949950653E-2</v>
      </c>
      <c r="RH17" s="20">
        <f t="shared" si="128"/>
        <v>3.7114381827837196E-3</v>
      </c>
      <c r="RI17" s="20">
        <f t="shared" si="129"/>
        <v>5.0478962716305788E-3</v>
      </c>
      <c r="RJ17" s="20">
        <f t="shared" si="130"/>
        <v>-2.8129929825559199E-2</v>
      </c>
      <c r="RK17" s="20">
        <f t="shared" si="131"/>
        <v>3.0445015173147547E-2</v>
      </c>
      <c r="RL17" s="20">
        <f t="shared" si="132"/>
        <v>-1.951816029201028E-2</v>
      </c>
      <c r="RM17" s="20">
        <f t="shared" si="6"/>
        <v>-9.7927363531874721E-3</v>
      </c>
      <c r="RN17" s="20">
        <f t="shared" si="142"/>
        <v>3.9225300663981756E-3</v>
      </c>
      <c r="RO17" s="20">
        <f t="shared" si="143"/>
        <v>3.6806120096610634E-2</v>
      </c>
      <c r="RP17" s="20">
        <f t="shared" si="144"/>
        <v>1.9711537968854696E-2</v>
      </c>
      <c r="RQ17" s="20">
        <f t="shared" si="145"/>
        <v>-3.3280040575177555E-2</v>
      </c>
      <c r="RR17" s="20">
        <f t="shared" si="146"/>
        <v>3.8866250974618793E-2</v>
      </c>
      <c r="RS17" s="20">
        <f t="shared" si="147"/>
        <v>1.6538870653677849E-2</v>
      </c>
      <c r="RT17" s="20">
        <f t="shared" si="148"/>
        <v>-4.8569589680296593E-2</v>
      </c>
      <c r="RU17" s="20">
        <f t="shared" si="149"/>
        <v>7.0360181475087359E-3</v>
      </c>
      <c r="RV17" s="20">
        <f t="shared" si="150"/>
        <v>-5.5388230915190094E-3</v>
      </c>
      <c r="RW17" s="20">
        <f t="shared" si="151"/>
        <v>-3.2930368662415187E-3</v>
      </c>
      <c r="RX17" s="20">
        <f t="shared" si="152"/>
        <v>-3.4782223928655182E-2</v>
      </c>
      <c r="RY17" s="20">
        <f t="shared" si="153"/>
        <v>2.8488844533002575E-2</v>
      </c>
      <c r="RZ17" s="20">
        <f t="shared" si="154"/>
        <v>1.7814557529934525E-2</v>
      </c>
      <c r="SA17" s="20">
        <f t="shared" si="155"/>
        <v>7.3855040915991911E-3</v>
      </c>
      <c r="SB17" s="20">
        <f t="shared" si="156"/>
        <v>-3.1814130541170688E-2</v>
      </c>
      <c r="SC17" s="20">
        <f t="shared" si="157"/>
        <v>1.9684167597281178E-3</v>
      </c>
      <c r="SD17" s="20">
        <f t="shared" si="158"/>
        <v>-1.7172202542033131E-3</v>
      </c>
      <c r="SE17" s="20">
        <f t="shared" si="159"/>
        <v>-1.6888951893054862E-2</v>
      </c>
      <c r="SF17" s="20">
        <f t="shared" si="160"/>
        <v>1.9238512834484165E-2</v>
      </c>
      <c r="SG17" s="20">
        <f t="shared" si="161"/>
        <v>-2.4773675762546989E-2</v>
      </c>
      <c r="SH17" s="20">
        <f t="shared" si="162"/>
        <v>6.2087282494017494E-3</v>
      </c>
      <c r="SI17" s="20">
        <f t="shared" si="163"/>
        <v>-8.2917877378349235E-3</v>
      </c>
      <c r="SJ17" s="20">
        <f t="shared" si="164"/>
        <v>-7.5227492106023884E-3</v>
      </c>
      <c r="SK17" s="20">
        <f t="shared" si="165"/>
        <v>1.9417550027878903E-2</v>
      </c>
      <c r="SL17" s="20">
        <f t="shared" si="166"/>
        <v>-8.2682537418201883E-3</v>
      </c>
      <c r="SM17" s="20">
        <f t="shared" si="167"/>
        <v>1.6278383722775878E-2</v>
      </c>
      <c r="SN17" s="20">
        <f t="shared" si="168"/>
        <v>-2.0732892306711072E-2</v>
      </c>
      <c r="SO17" s="20">
        <f t="shared" si="169"/>
        <v>2.0017864619598178E-2</v>
      </c>
      <c r="SP17" s="20">
        <f t="shared" si="170"/>
        <v>2.7077644545425581E-2</v>
      </c>
      <c r="SQ17" s="20">
        <f t="shared" si="171"/>
        <v>-6.2524653109649296E-3</v>
      </c>
      <c r="SR17" s="20">
        <f t="shared" si="172"/>
        <v>3.1813839447069142E-2</v>
      </c>
      <c r="SS17" s="20">
        <f t="shared" si="173"/>
        <v>-3.6485801561505632E-2</v>
      </c>
      <c r="ST17" s="20">
        <f t="shared" si="174"/>
        <v>-4.6721026667345483E-2</v>
      </c>
      <c r="SU17" s="20">
        <f t="shared" si="175"/>
        <v>7.325903087253758E-3</v>
      </c>
      <c r="SV17" s="20">
        <f t="shared" si="176"/>
        <v>-2.0915587812744853E-2</v>
      </c>
      <c r="SW17" s="20">
        <f t="shared" si="133"/>
        <v>-3.8592152652121153E-2</v>
      </c>
      <c r="SX17" s="20">
        <f t="shared" si="134"/>
        <v>7.9444606995213499E-4</v>
      </c>
      <c r="SY17" s="20">
        <f t="shared" si="135"/>
        <v>9.4455005536029149E-4</v>
      </c>
      <c r="SZ17" s="20">
        <f t="shared" si="136"/>
        <v>-5.6490987707555035E-2</v>
      </c>
      <c r="TA17" s="20">
        <f t="shared" si="137"/>
        <v>2.489735011744618E-2</v>
      </c>
      <c r="TB17" s="20">
        <f t="shared" si="138"/>
        <v>-1.2718032602301779E-2</v>
      </c>
      <c r="TC17" s="20">
        <f t="shared" si="139"/>
        <v>1.027731079739844E-2</v>
      </c>
      <c r="TD17" s="20">
        <f t="shared" si="140"/>
        <v>2.640126618738212E-2</v>
      </c>
      <c r="TE17" s="20">
        <f t="shared" si="141"/>
        <v>1.6762603961050979E-2</v>
      </c>
    </row>
    <row r="18" spans="1:525" x14ac:dyDescent="0.2">
      <c r="A18" t="s">
        <v>51</v>
      </c>
      <c r="B18" t="s">
        <v>30</v>
      </c>
      <c r="C18" s="15"/>
      <c r="D18" s="15">
        <f>'Constituents data'!D18/'Constituents data'!C18-1</f>
        <v>-9.0936678130689841E-2</v>
      </c>
      <c r="E18" s="15">
        <f>'Constituents data'!E18/'Constituents data'!D18-1</f>
        <v>2.3478357627684465E-2</v>
      </c>
      <c r="F18" s="15">
        <f>'Constituents data'!F18/'Constituents data'!E18-1</f>
        <v>6.5449010654490047E-2</v>
      </c>
      <c r="G18" s="15">
        <f>'Constituents data'!G18/'Constituents data'!F18-1</f>
        <v>-4.5408163265306167E-2</v>
      </c>
      <c r="H18" s="15">
        <f>'Constituents data'!H18/'Constituents data'!G18-1</f>
        <v>8.4446819882415536E-3</v>
      </c>
      <c r="I18" s="15">
        <f>'Constituents data'!I18/'Constituents data'!H18-1</f>
        <v>2.6287894848420423E-2</v>
      </c>
      <c r="J18" s="15">
        <f>'Constituents data'!J18/'Constituents data'!I18-1</f>
        <v>5.9491840528816509E-2</v>
      </c>
      <c r="K18" s="15">
        <f>'Constituents data'!K18/'Constituents data'!J18-1</f>
        <v>1.5597582374732077E-2</v>
      </c>
      <c r="L18" s="15">
        <f>'Constituents data'!L18/'Constituents data'!K18-1</f>
        <v>-1.9197542714544102E-4</v>
      </c>
      <c r="M18" s="15">
        <f>'Constituents data'!M18/'Constituents data'!L18-1</f>
        <v>-7.6804915514592231E-3</v>
      </c>
      <c r="N18" s="15">
        <f>'Constituents data'!N18/'Constituents data'!M18-1</f>
        <v>4.4504643962848256E-2</v>
      </c>
      <c r="O18" s="15">
        <f>'Constituents data'!O18/'Constituents data'!N18-1</f>
        <v>4.0941089292330535E-2</v>
      </c>
      <c r="P18" s="15">
        <f>'Constituents data'!P18/'Constituents data'!O18-1</f>
        <v>1.8686599038975071E-2</v>
      </c>
      <c r="Q18" s="15">
        <f>'Constituents data'!Q18/'Constituents data'!P18-1</f>
        <v>1.7470300489175195E-4</v>
      </c>
      <c r="R18" s="15">
        <f>'Constituents data'!R18/'Constituents data'!Q18-1</f>
        <v>-3.737991266375551E-2</v>
      </c>
      <c r="S18" s="15">
        <f>'Constituents data'!S18/'Constituents data'!R18-1</f>
        <v>7.040464525494472E-2</v>
      </c>
      <c r="T18" s="15">
        <f>'Constituents data'!T18/'Constituents data'!S18-1</f>
        <v>-4.3227665706051965E-2</v>
      </c>
      <c r="U18" s="15">
        <f>'Constituents data'!U18/'Constituents data'!T18-1</f>
        <v>1.7186392629340963E-2</v>
      </c>
      <c r="V18" s="15">
        <f>'Constituents data'!V18/'Constituents data'!U18-1</f>
        <v>-1.1670440689775186E-2</v>
      </c>
      <c r="W18" s="15">
        <f>'Constituents data'!W18/'Constituents data'!V18-1</f>
        <v>4.7585477617200223E-3</v>
      </c>
      <c r="X18" s="15">
        <f>'Constituents data'!X18/'Constituents data'!W18-1</f>
        <v>-3.6484827223294158E-2</v>
      </c>
      <c r="Y18" s="15">
        <f>'Constituents data'!Y18/'Constituents data'!X18-1</f>
        <v>6.7358456217003759E-3</v>
      </c>
      <c r="Z18" s="15">
        <f>'Constituents data'!Z18/'Constituents data'!Y18-1</f>
        <v>0</v>
      </c>
      <c r="AA18" s="15">
        <f>'Constituents data'!AA18/'Constituents data'!Z18-1</f>
        <v>-3.0560578661844473E-2</v>
      </c>
      <c r="AB18" s="15">
        <f>'Constituents data'!AB18/'Constituents data'!AA18-1</f>
        <v>7.4986010072747744E-2</v>
      </c>
      <c r="AC18" s="15">
        <f>'Constituents data'!AC18/'Constituents data'!AB18-1</f>
        <v>-5.8302967204580947E-2</v>
      </c>
      <c r="AD18" s="15">
        <f>'Constituents data'!AD18/'Constituents data'!AC18-1</f>
        <v>4.053805048829906E-3</v>
      </c>
      <c r="AE18" s="15">
        <f>'Constituents data'!AE18/'Constituents data'!AD18-1</f>
        <v>5.175261515874463E-2</v>
      </c>
      <c r="AF18" s="15">
        <f>'Constituents data'!AF18/'Constituents data'!AE18-1</f>
        <v>-1.7448961786773465E-3</v>
      </c>
      <c r="AG18" s="15">
        <f>'Constituents data'!AG18/'Constituents data'!AF18-1</f>
        <v>3.6706869428421607E-2</v>
      </c>
      <c r="AH18" s="15">
        <f>'Constituents data'!AH18/'Constituents data'!AG18-1</f>
        <v>1.5848929354240315E-2</v>
      </c>
      <c r="AI18" s="15">
        <f>'Constituents data'!AI18/'Constituents data'!AH18-1</f>
        <v>-3.4854771784232352E-2</v>
      </c>
      <c r="AJ18" s="15">
        <f>'Constituents data'!AJ18/'Constituents data'!AI18-1</f>
        <v>-4.4196044711951821E-2</v>
      </c>
      <c r="AK18" s="15">
        <f>'Constituents data'!AK18/'Constituents data'!AJ18-1</f>
        <v>1.9251529327096062E-2</v>
      </c>
      <c r="AL18" s="15">
        <f>'Constituents data'!AL18/'Constituents data'!AK18-1</f>
        <v>-3.8128861429832295E-2</v>
      </c>
      <c r="AM18" s="15">
        <f>'Constituents data'!AM18/'Constituents data'!AL18-1</f>
        <v>1.3763993393283158E-2</v>
      </c>
      <c r="AN18" s="15">
        <f>'Constituents data'!AN18/'Constituents data'!AM18-1</f>
        <v>-4.0912382331643848E-2</v>
      </c>
      <c r="AO18" s="15">
        <f>'Constituents data'!AO18/'Constituents data'!AN18-1</f>
        <v>-8.1162702906757422E-3</v>
      </c>
      <c r="AP18" s="15">
        <f>'Constituents data'!AP18/'Constituents data'!AO18-1</f>
        <v>-1.198858230256894E-2</v>
      </c>
      <c r="AQ18" s="15">
        <f>'Constituents data'!AQ18/'Constituents data'!AP18-1</f>
        <v>3.6402157164868942E-2</v>
      </c>
      <c r="AR18" s="15">
        <f>'Constituents data'!AR18/'Constituents data'!AQ18-1</f>
        <v>2.1929009477792194E-2</v>
      </c>
      <c r="AS18" s="15">
        <f>'Constituents data'!AS18/'Constituents data'!AR18-1</f>
        <v>1.673031460265495E-2</v>
      </c>
      <c r="AT18" s="15">
        <f>'Constituents data'!AT18/'Constituents data'!AS18-1</f>
        <v>-1.1625827222321528E-2</v>
      </c>
      <c r="AU18" s="15">
        <f>'Constituents data'!AU18/'Constituents data'!AT18-1</f>
        <v>4.2526239594643522E-2</v>
      </c>
      <c r="AV18" s="15">
        <f>'Constituents data'!AV18/'Constituents data'!AU18-1</f>
        <v>-2.5516403402187082E-2</v>
      </c>
      <c r="AW18" s="15">
        <f>'Constituents data'!AW18/'Constituents data'!AV18-1</f>
        <v>-1.2468827930174564E-2</v>
      </c>
      <c r="AX18" s="15">
        <f>'Constituents data'!AX18/'Constituents data'!AW18-1</f>
        <v>1.0461760461760505E-2</v>
      </c>
      <c r="AY18" s="15">
        <f>'Constituents data'!AY18/'Constituents data'!AX18-1</f>
        <v>-3.8379150303463172E-2</v>
      </c>
      <c r="AZ18" s="15">
        <f>'Constituents data'!AZ18/'Constituents data'!AY18-1</f>
        <v>-4.7893075923519546E-2</v>
      </c>
      <c r="BA18" s="15">
        <f>'Constituents data'!BA18/'Constituents data'!AZ18-1</f>
        <v>3.7044258139988351E-2</v>
      </c>
      <c r="BB18" s="15">
        <f>'Constituents data'!BB18/'Constituents data'!BA18-1</f>
        <v>2.0680579056213677E-3</v>
      </c>
      <c r="BC18" s="15">
        <f>'Constituents data'!BC18/'Constituents data'!BB18-1</f>
        <v>-2.0075046904315164E-2</v>
      </c>
      <c r="BD18" s="15">
        <f>'Constituents data'!BD18/'Constituents data'!BC18-1</f>
        <v>-8.0987937966685797E-2</v>
      </c>
      <c r="BE18" s="15">
        <f>'Constituents data'!BE18/'Constituents data'!BD18-1</f>
        <v>-5.4583333333333317E-2</v>
      </c>
      <c r="BF18" s="15">
        <f>'Constituents data'!BF18/'Constituents data'!BE18-1</f>
        <v>-2.049360951961221E-2</v>
      </c>
      <c r="BG18" s="15">
        <f>'Constituents data'!BG18/'Constituents data'!BF18-1</f>
        <v>-1.6310461192351022E-2</v>
      </c>
      <c r="BH18" s="15">
        <f>'Constituents data'!BH18/'Constituents data'!BG18-1</f>
        <v>-4.9170954831332159E-2</v>
      </c>
      <c r="BI18" s="15">
        <f>'Constituents data'!BI18/'Constituents data'!BH18-1</f>
        <v>-4.8226097414311497E-2</v>
      </c>
      <c r="BJ18" s="15">
        <f>'Constituents data'!BJ18/'Constituents data'!BI18-1</f>
        <v>2.3755370229972206E-2</v>
      </c>
      <c r="BK18" s="15">
        <f>'Constituents data'!BK18/'Constituents data'!BJ18-1</f>
        <v>4.7889410022216916E-2</v>
      </c>
      <c r="BL18" s="15">
        <f>'Constituents data'!BL18/'Constituents data'!BK18-1</f>
        <v>9.5053003533568825E-2</v>
      </c>
      <c r="BM18" s="15">
        <f>'Constituents data'!BM18/'Constituents data'!BL18-1</f>
        <v>4.7649779498763145E-2</v>
      </c>
      <c r="BN18" s="15">
        <f>'Constituents data'!BN18/'Constituents data'!BM18-1</f>
        <v>-6.3244353182751678E-2</v>
      </c>
      <c r="BO18" s="15">
        <f>'Constituents data'!BO18/'Constituents data'!BN18-1</f>
        <v>-4.8224462954844283E-2</v>
      </c>
      <c r="BP18" s="15">
        <f>'Constituents data'!BP18/'Constituents data'!BO18-1</f>
        <v>1.3473053892215647E-2</v>
      </c>
      <c r="BQ18" s="15">
        <f>'Constituents data'!BQ18/'Constituents data'!BP18-1</f>
        <v>-4.7040109078513859E-2</v>
      </c>
      <c r="BR18" s="15">
        <f>'Constituents data'!BR18/'Constituents data'!BQ18-1</f>
        <v>7.6904733516155899E-2</v>
      </c>
      <c r="BS18" s="15">
        <f>'Constituents data'!BS18/'Constituents data'!BR18-1</f>
        <v>5.8237378210806101E-2</v>
      </c>
      <c r="BT18" s="15">
        <f>'Constituents data'!BT18/'Constituents data'!BS18-1</f>
        <v>-3.2433563507009766E-2</v>
      </c>
      <c r="BU18" s="15">
        <f>'Constituents data'!BU18/'Constituents data'!BT18-1</f>
        <v>-4.2711937716263026E-2</v>
      </c>
      <c r="BV18" s="15">
        <f>'Constituents data'!BV18/'Constituents data'!BU18-1</f>
        <v>-5.5348469445385406E-3</v>
      </c>
      <c r="BW18" s="15">
        <f>'Constituents data'!BW18/'Constituents data'!BV18-1</f>
        <v>3.8505224897773749E-2</v>
      </c>
      <c r="BX18" s="15">
        <f>'Constituents data'!BX18/'Constituents data'!BW18-1</f>
        <v>8.8592365744285084E-2</v>
      </c>
      <c r="BY18" s="15">
        <f>'Constituents data'!BY18/'Constituents data'!BX18-1</f>
        <v>-6.922535918818451E-2</v>
      </c>
      <c r="BZ18" s="15">
        <f>'Constituents data'!BZ18/'Constituents data'!BY18-1</f>
        <v>-4.3717616580310814E-2</v>
      </c>
      <c r="CA18" s="15">
        <f>'Constituents data'!CA18/'Constituents data'!BZ18-1</f>
        <v>-1.9076645219550659E-2</v>
      </c>
      <c r="CB18" s="15">
        <f>'Constituents data'!CB18/'Constituents data'!CA18-1</f>
        <v>-9.3210586881473101E-2</v>
      </c>
      <c r="CC18" s="15">
        <f>'Constituents data'!CC18/'Constituents data'!CB18-1</f>
        <v>1.2944162436548279E-2</v>
      </c>
      <c r="CD18" s="15">
        <f>'Constituents data'!CD18/'Constituents data'!CC18-1</f>
        <v>-2.3803558005511816E-3</v>
      </c>
      <c r="CE18" s="15">
        <f>'Constituents data'!CE18/'Constituents data'!CD18-1</f>
        <v>7.4469421072460129E-2</v>
      </c>
      <c r="CF18" s="15">
        <f>'Constituents data'!CF18/'Constituents data'!CE18-1</f>
        <v>1.4492753623188248E-2</v>
      </c>
      <c r="CG18" s="15">
        <f>'Constituents data'!CG18/'Constituents data'!CF18-1</f>
        <v>2.2004608294930783E-2</v>
      </c>
      <c r="CH18" s="15">
        <f>'Constituents data'!CH18/'Constituents data'!CG18-1</f>
        <v>-1.1498140006763524E-2</v>
      </c>
      <c r="CI18" s="15">
        <f>'Constituents data'!CI18/'Constituents data'!CH18-1</f>
        <v>1.8930322727791049E-2</v>
      </c>
      <c r="CJ18" s="15">
        <f>'Constituents data'!CJ18/'Constituents data'!CI18-1</f>
        <v>-4.6894236149972013E-2</v>
      </c>
      <c r="CK18" s="15">
        <f>'Constituents data'!CK18/'Constituents data'!CJ18-1</f>
        <v>5.2841709722874608E-2</v>
      </c>
      <c r="CL18" s="15">
        <f>'Constituents data'!CL18/'Constituents data'!CK18-1</f>
        <v>6.669640865491866E-2</v>
      </c>
      <c r="CM18" s="15">
        <f>'Constituents data'!CM18/'Constituents data'!CL18-1</f>
        <v>2.3002927645336957E-3</v>
      </c>
      <c r="CN18" s="15">
        <f>'Constituents data'!CN18/'Constituents data'!CM18-1</f>
        <v>-6.8641769246818307E-2</v>
      </c>
      <c r="CO18" s="15">
        <f>'Constituents data'!CO18/'Constituents data'!CN18-1</f>
        <v>5.1859318996415826E-2</v>
      </c>
      <c r="CP18" s="15">
        <f>'Constituents data'!CP18/'Constituents data'!CO18-1</f>
        <v>-2.5236928974549988E-2</v>
      </c>
      <c r="CQ18" s="15">
        <f>'Constituents data'!CQ18/'Constituents data'!CP18-1</f>
        <v>7.7343237928774178E-2</v>
      </c>
      <c r="CR18" s="15">
        <f>'Constituents data'!CR18/'Constituents data'!CQ18-1</f>
        <v>-2.2612046238085659E-2</v>
      </c>
      <c r="CS18" s="15">
        <f>'Constituents data'!CS18/'Constituents data'!CR18-1</f>
        <v>7.148044402946363E-2</v>
      </c>
      <c r="CT18" s="15">
        <f>'Constituents data'!CT18/'Constituents data'!CS18-1</f>
        <v>4.5120061967466984E-2</v>
      </c>
      <c r="CU18" s="15">
        <f>'Constituents data'!CU18/'Constituents data'!CT18-1</f>
        <v>-6.1700944969427463E-2</v>
      </c>
      <c r="CV18" s="15">
        <f>'Constituents data'!CV18/'Constituents data'!CU18-1</f>
        <v>8.1161137440758369E-2</v>
      </c>
      <c r="CW18" s="15">
        <f>'Constituents data'!CW18/'Constituents data'!CV18-1</f>
        <v>-6.5753424657534199E-3</v>
      </c>
      <c r="CX18" s="15">
        <f>'Constituents data'!CX18/'Constituents data'!CW18-1</f>
        <v>1.0112152969295796E-2</v>
      </c>
      <c r="CY18" s="15">
        <f>'Constituents data'!CY18/'Constituents data'!CX18-1</f>
        <v>-6.3705860939204939E-3</v>
      </c>
      <c r="CZ18" s="15">
        <f>'Constituents data'!CZ18/'Constituents data'!CY18-1</f>
        <v>9.9102399706906041E-2</v>
      </c>
      <c r="DA18" s="15">
        <f>'Constituents data'!DA18/'Constituents data'!CZ18-1</f>
        <v>1.6000000000000014E-2</v>
      </c>
      <c r="DB18" s="15">
        <f>'Constituents data'!DB18/'Constituents data'!DA18-1</f>
        <v>3.4448818897638844E-3</v>
      </c>
      <c r="DC18" s="15">
        <f>'Constituents data'!DC18/'Constituents data'!DB18-1</f>
        <v>-1.0135687428478035E-2</v>
      </c>
      <c r="DD18" s="15">
        <f>'Constituents data'!DD18/'Constituents data'!DC18-1</f>
        <v>3.2039636663914184E-2</v>
      </c>
      <c r="DE18" s="15">
        <f>'Constituents data'!DE18/'Constituents data'!DD18-1</f>
        <v>-5.2808449351897657E-3</v>
      </c>
      <c r="DF18" s="15">
        <f>'Constituents data'!DF18/'Constituents data'!DE18-1</f>
        <v>-3.3783783783783661E-2</v>
      </c>
      <c r="DG18" s="15">
        <f>'Constituents data'!DG18/'Constituents data'!DF18-1</f>
        <v>2.3143523143523081E-2</v>
      </c>
      <c r="DH18" s="15">
        <f>'Constituents data'!DH18/'Constituents data'!DG18-1</f>
        <v>-5.0447518307566996E-3</v>
      </c>
      <c r="DI18" s="15">
        <f>'Constituents data'!DI18/'Constituents data'!DH18-1</f>
        <v>-8.8976120379456902E-2</v>
      </c>
      <c r="DJ18" s="15">
        <f>'Constituents data'!DJ18/'Constituents data'!DI18-1</f>
        <v>8.9766606822250239E-4</v>
      </c>
      <c r="DK18" s="15">
        <f>'Constituents data'!DK18/'Constituents data'!DJ18-1</f>
        <v>-1.9192825112107625E-2</v>
      </c>
      <c r="DL18" s="15">
        <f>'Constituents data'!DL18/'Constituents data'!DK18-1</f>
        <v>8.4674469641550898E-2</v>
      </c>
      <c r="DM18" s="15">
        <f>'Constituents data'!DM18/'Constituents data'!DL18-1</f>
        <v>4.2994436014162751E-2</v>
      </c>
      <c r="DN18" s="15">
        <f>'Constituents data'!DN18/'Constituents data'!DM18-1</f>
        <v>-2.5541545425153522E-2</v>
      </c>
      <c r="DO18" s="15">
        <f>'Constituents data'!DO18/'Constituents data'!DN18-1</f>
        <v>2.9860650298605407E-3</v>
      </c>
      <c r="DP18" s="15">
        <f>'Constituents data'!DP18/'Constituents data'!DO18-1</f>
        <v>3.2583526298379129E-2</v>
      </c>
      <c r="DQ18" s="15">
        <f>'Constituents data'!DQ18/'Constituents data'!DP18-1</f>
        <v>-2.4507448342143245E-2</v>
      </c>
      <c r="DR18" s="15">
        <f>'Constituents data'!DR18/'Constituents data'!DQ18-1</f>
        <v>-4.2692939244663441E-2</v>
      </c>
      <c r="DS18" s="15">
        <f>'Constituents data'!DS18/'Constituents data'!DR18-1</f>
        <v>6.3464837049742817E-2</v>
      </c>
      <c r="DT18" s="15">
        <f>'Constituents data'!DT18/'Constituents data'!DS18-1</f>
        <v>4.483870967741943E-2</v>
      </c>
      <c r="DU18" s="15">
        <f>'Constituents data'!DU18/'Constituents data'!DT18-1</f>
        <v>4.7854276011114472E-2</v>
      </c>
      <c r="DV18" s="15">
        <f>'Constituents data'!DV18/'Constituents data'!DU18-1</f>
        <v>-1.9446081319976383E-2</v>
      </c>
      <c r="DW18" s="15">
        <f>'Constituents data'!DW18/'Constituents data'!DV18-1</f>
        <v>-1.3371394230769273E-2</v>
      </c>
      <c r="DX18" s="15">
        <f>'Constituents data'!DX18/'Constituents data'!DW18-1</f>
        <v>1.0963910461397885E-2</v>
      </c>
      <c r="DY18" s="15">
        <f>'Constituents data'!DY18/'Constituents data'!DX18-1</f>
        <v>-4.5036903148064522E-2</v>
      </c>
      <c r="DZ18" s="15">
        <f>'Constituents data'!DZ18/'Constituents data'!DY18-1</f>
        <v>1.7507886435331299E-2</v>
      </c>
      <c r="EA18" s="15">
        <f>'Constituents data'!EA18/'Constituents data'!DZ18-1</f>
        <v>-3.81336226941561E-2</v>
      </c>
      <c r="EB18" s="15">
        <f>'Constituents data'!EB18/'Constituents data'!EA18-1</f>
        <v>-8.8638195004028253E-3</v>
      </c>
      <c r="EC18" s="15">
        <f>'Constituents data'!EC18/'Constituents data'!EB18-1</f>
        <v>2.5365853658536608E-2</v>
      </c>
      <c r="ED18" s="15">
        <f>'Constituents data'!ED18/'Constituents data'!EC18-1</f>
        <v>3.9010466222644924E-2</v>
      </c>
      <c r="EE18" s="15">
        <f>'Constituents data'!EE18/'Constituents data'!ED18-1</f>
        <v>1.1904761904761862E-2</v>
      </c>
      <c r="EF18" s="15">
        <f>'Constituents data'!EF18/'Constituents data'!EE18-1</f>
        <v>-4.0120663650075383E-2</v>
      </c>
      <c r="EG18" s="15">
        <f>'Constituents data'!EG18/'Constituents data'!EF18-1</f>
        <v>3.865493400377118E-2</v>
      </c>
      <c r="EH18" s="15">
        <f>'Constituents data'!EH18/'Constituents data'!EG18-1</f>
        <v>3.0559757942511423E-2</v>
      </c>
      <c r="EI18" s="15">
        <f>'Constituents data'!EI18/'Constituents data'!EH18-1</f>
        <v>-3.5672342924251366E-2</v>
      </c>
      <c r="EJ18" s="15">
        <f>'Constituents data'!EJ18/'Constituents data'!EI18-1</f>
        <v>4.5669051606027633E-3</v>
      </c>
      <c r="EK18" s="15">
        <f>'Constituents data'!EK18/'Constituents data'!EJ18-1</f>
        <v>-2.682224579481729E-2</v>
      </c>
      <c r="EL18" s="15">
        <f>'Constituents data'!EL18/'Constituents data'!EK18-1</f>
        <v>2.0242914979755611E-3</v>
      </c>
      <c r="EM18" s="15">
        <f>'Constituents data'!EM18/'Constituents data'!EL18-1</f>
        <v>-2.1134421134420989E-2</v>
      </c>
      <c r="EN18" s="15">
        <f>'Constituents data'!EN18/'Constituents data'!EM18-1</f>
        <v>4.7626607397999621E-2</v>
      </c>
      <c r="EO18" s="15">
        <f>'Constituents data'!EO18/'Constituents data'!EN18-1</f>
        <v>1.9851492650401648E-2</v>
      </c>
      <c r="EP18" s="15">
        <f>'Constituents data'!EP18/'Constituents data'!EO18-1</f>
        <v>1.4115898959881079E-2</v>
      </c>
      <c r="EQ18" s="15">
        <f>'Constituents data'!EQ18/'Constituents data'!EP18-1</f>
        <v>2.19780219780219E-3</v>
      </c>
      <c r="ER18" s="15">
        <f>'Constituents data'!ER18/'Constituents data'!EQ18-1</f>
        <v>-3.4356725146198919E-2</v>
      </c>
      <c r="ES18" s="15">
        <f>'Constituents data'!ES18/'Constituents data'!ER18-1</f>
        <v>3.02800908402725E-2</v>
      </c>
      <c r="ET18" s="15">
        <f>'Constituents data'!ET18/'Constituents data'!ES18-1</f>
        <v>6.6127847171197907E-3</v>
      </c>
      <c r="EU18" s="15">
        <f>'Constituents data'!EU18/'Constituents data'!ET18-1</f>
        <v>-3.9999999999999925E-2</v>
      </c>
      <c r="EV18" s="15">
        <f>'Constituents data'!EV18/'Constituents data'!EU18-1</f>
        <v>-1.5206812652068136E-2</v>
      </c>
      <c r="EW18" s="15">
        <f>'Constituents data'!EW18/'Constituents data'!EV18-1</f>
        <v>-2.4861025324274366E-2</v>
      </c>
      <c r="EX18" s="15">
        <f>'Constituents data'!EX18/'Constituents data'!EW18-1</f>
        <v>7.7593032462390799E-3</v>
      </c>
      <c r="EY18" s="15">
        <f>'Constituents data'!EY18/'Constituents data'!EX18-1</f>
        <v>-1.2413576367064749E-2</v>
      </c>
      <c r="EZ18" s="15">
        <f>'Constituents data'!EZ18/'Constituents data'!EY18-1</f>
        <v>3.4844868735083523E-2</v>
      </c>
      <c r="FA18" s="15">
        <f>'Constituents data'!FA18/'Constituents data'!EZ18-1</f>
        <v>-3.2595325953259646E-2</v>
      </c>
      <c r="FB18" s="15">
        <f>'Constituents data'!FB18/'Constituents data'!FA18-1</f>
        <v>4.7679593134142273E-4</v>
      </c>
      <c r="FC18" s="15">
        <f>'Constituents data'!FC18/'Constituents data'!FB18-1</f>
        <v>-1.1119936457505974E-2</v>
      </c>
      <c r="FD18" s="15">
        <f>'Constituents data'!FD18/'Constituents data'!FC18-1</f>
        <v>2.6345381526104328E-2</v>
      </c>
      <c r="FE18" s="15">
        <f>'Constituents data'!FE18/'Constituents data'!FD18-1</f>
        <v>5.5877289090624505E-2</v>
      </c>
      <c r="FF18" s="15">
        <f>'Constituents data'!FF18/'Constituents data'!FE18-1</f>
        <v>-7.5600355766378691E-3</v>
      </c>
      <c r="FG18" s="15">
        <f>'Constituents data'!FG18/'Constituents data'!FF18-1</f>
        <v>1.9865571321882047E-2</v>
      </c>
      <c r="FH18" s="15">
        <f>'Constituents data'!FH18/'Constituents data'!FG18-1</f>
        <v>-3.3391915641476255E-2</v>
      </c>
      <c r="FI18" s="15">
        <f>'Constituents data'!FI18/'Constituents data'!FH18-1</f>
        <v>-4.2424242424242364E-2</v>
      </c>
      <c r="FJ18" s="15">
        <f>'Constituents data'!FJ18/'Constituents data'!FI18-1</f>
        <v>2.2943037974683556E-2</v>
      </c>
      <c r="FK18" s="15">
        <f>'Constituents data'!FK18/'Constituents data'!FJ18-1</f>
        <v>3.7122969837586339E-3</v>
      </c>
      <c r="FL18" s="15">
        <f>'Constituents data'!FL18/'Constituents data'!FK18-1</f>
        <v>-3.097549699491442E-2</v>
      </c>
      <c r="FM18" s="15">
        <f>'Constituents data'!FM18/'Constituents data'!FL18-1</f>
        <v>7.9516539440205314E-4</v>
      </c>
      <c r="FN18" s="15">
        <f>'Constituents data'!FN18/'Constituents data'!FM18-1</f>
        <v>-7.6275226442078514E-3</v>
      </c>
      <c r="FO18" s="15">
        <f>'Constituents data'!FO18/'Constituents data'!FN18-1</f>
        <v>-5.1401120896717334E-2</v>
      </c>
      <c r="FP18" s="15">
        <f>'Constituents data'!FP18/'Constituents data'!FO18-1</f>
        <v>1.5698852126941221E-2</v>
      </c>
      <c r="FQ18" s="15">
        <f>'Constituents data'!FQ18/'Constituents data'!FP18-1</f>
        <v>6.6478311450888228E-3</v>
      </c>
      <c r="FR18" s="15">
        <f>'Constituents data'!FR18/'Constituents data'!FQ18-1</f>
        <v>1.4528644543503333E-2</v>
      </c>
      <c r="FS18" s="15">
        <f>'Constituents data'!FS18/'Constituents data'!FR18-1</f>
        <v>2.8641171684296252E-2</v>
      </c>
      <c r="FT18" s="16">
        <f>'Constituents data'!FT18/'Constituents data'!FS18-1</f>
        <v>5.6953013763645366E-3</v>
      </c>
      <c r="FU18" s="17">
        <f t="shared" si="3"/>
        <v>2.2256986969207038E-3</v>
      </c>
      <c r="FV18">
        <v>2.5907792361557866E-2</v>
      </c>
      <c r="FW18">
        <v>2.4134960803615574E-2</v>
      </c>
      <c r="FX18">
        <v>2.3403764139663694E-2</v>
      </c>
      <c r="FY18">
        <v>2.3572184651106012E-2</v>
      </c>
      <c r="FZ18">
        <v>2.265115606603044E-2</v>
      </c>
      <c r="GA18">
        <v>2.2530686793496891E-2</v>
      </c>
      <c r="GB18">
        <v>2.2803884377522989E-2</v>
      </c>
      <c r="GC18">
        <v>2.3844250821272384E-2</v>
      </c>
      <c r="GD18">
        <v>2.3467071721832738E-2</v>
      </c>
      <c r="GE18">
        <v>2.3315473866154374E-2</v>
      </c>
      <c r="GF18">
        <v>2.2860297920185641E-2</v>
      </c>
      <c r="GG18">
        <v>2.348430928660469E-2</v>
      </c>
      <c r="GH18">
        <v>2.4765478603218118E-2</v>
      </c>
      <c r="GI18">
        <v>2.4951058245017376E-2</v>
      </c>
      <c r="GJ18">
        <v>2.4272179027982722E-2</v>
      </c>
      <c r="GK18">
        <v>2.424479659090114E-2</v>
      </c>
      <c r="GL18">
        <v>2.5680431171141244E-2</v>
      </c>
      <c r="GM18">
        <v>2.5307574300142952E-2</v>
      </c>
      <c r="GN18">
        <v>2.5472114685730952E-2</v>
      </c>
      <c r="GO18">
        <v>2.5725583155019115E-2</v>
      </c>
      <c r="GP18">
        <v>2.5066454477957335E-2</v>
      </c>
      <c r="GQ18">
        <v>2.483595892246648E-2</v>
      </c>
      <c r="GR18">
        <v>2.5441561627697097E-2</v>
      </c>
      <c r="GS18">
        <v>2.5472322145919758E-2</v>
      </c>
      <c r="GT18">
        <v>2.4982942084150146E-2</v>
      </c>
      <c r="GU18">
        <v>2.5665376654757873E-2</v>
      </c>
      <c r="GV18">
        <v>2.540601703935931E-2</v>
      </c>
      <c r="GW18">
        <v>2.4860330657337067E-2</v>
      </c>
      <c r="GX18">
        <v>2.5127946980721374E-2</v>
      </c>
      <c r="GY18">
        <v>2.556890908578963E-2</v>
      </c>
      <c r="GZ18">
        <v>2.6489052249822967E-2</v>
      </c>
      <c r="HA18">
        <v>2.6598609072338679E-2</v>
      </c>
      <c r="HB18">
        <v>2.6743694361360135E-2</v>
      </c>
      <c r="HC18">
        <v>2.7483433821130436E-2</v>
      </c>
      <c r="HD18">
        <v>2.7624154883273341E-2</v>
      </c>
      <c r="HE18">
        <v>2.7409009121110856E-2</v>
      </c>
      <c r="HF18">
        <v>2.7686546830289666E-2</v>
      </c>
      <c r="HG18">
        <v>2.6668738334190287E-2</v>
      </c>
      <c r="HH18">
        <v>2.6818114346740744E-2</v>
      </c>
      <c r="HI18">
        <v>2.671605260244031E-2</v>
      </c>
      <c r="HJ18">
        <v>2.6320183606326628E-2</v>
      </c>
      <c r="HK18">
        <v>2.6766712899816112E-2</v>
      </c>
      <c r="HL18">
        <v>2.5857848730954442E-2</v>
      </c>
      <c r="HM18">
        <v>2.5586569088772052E-2</v>
      </c>
      <c r="HN18">
        <v>2.6320101819616856E-2</v>
      </c>
      <c r="HO18">
        <v>2.6329768319122041E-2</v>
      </c>
      <c r="HP18">
        <v>2.5268350690200975E-2</v>
      </c>
      <c r="HQ18">
        <v>2.5249800672535055E-2</v>
      </c>
      <c r="HR18">
        <v>2.5398238352441409E-2</v>
      </c>
      <c r="HS18">
        <v>2.5122329739421492E-2</v>
      </c>
      <c r="HT18">
        <v>2.558025392928524E-2</v>
      </c>
      <c r="HU18">
        <v>2.5477779127306796E-2</v>
      </c>
      <c r="HV18">
        <v>2.5087338024439961E-2</v>
      </c>
      <c r="HW18">
        <v>2.4692409253823128E-2</v>
      </c>
      <c r="HX18">
        <v>2.3957597541480465E-2</v>
      </c>
      <c r="HY18">
        <v>2.2819568373737456E-2</v>
      </c>
      <c r="HZ18">
        <v>2.2176888193186403E-2</v>
      </c>
      <c r="IA18">
        <v>2.2284237713155849E-2</v>
      </c>
      <c r="IB18">
        <v>2.2136968617535745E-2</v>
      </c>
      <c r="IC18">
        <v>2.1710591042085656E-2</v>
      </c>
      <c r="ID18">
        <v>2.2406879124256752E-2</v>
      </c>
      <c r="IE18">
        <v>2.3712729938516527E-2</v>
      </c>
      <c r="IF18">
        <v>2.4604359927927245E-2</v>
      </c>
      <c r="IG18">
        <v>2.3093702861456913E-2</v>
      </c>
      <c r="IH18">
        <v>2.2445468286084552E-2</v>
      </c>
      <c r="II18">
        <v>2.2933181817866712E-2</v>
      </c>
      <c r="IJ18">
        <v>2.2164096215950085E-2</v>
      </c>
      <c r="IK18">
        <v>2.2841590786117891E-2</v>
      </c>
      <c r="IL18">
        <v>2.3563671858273728E-2</v>
      </c>
      <c r="IM18">
        <v>2.3610648036795377E-2</v>
      </c>
      <c r="IN18">
        <v>2.3221288686627931E-2</v>
      </c>
      <c r="IO18">
        <v>2.2873538019223611E-2</v>
      </c>
      <c r="IP18">
        <v>2.3737964544655044E-2</v>
      </c>
      <c r="IQ18">
        <v>2.4863091523080843E-2</v>
      </c>
      <c r="IR18">
        <v>2.368308578603236E-2</v>
      </c>
      <c r="IS18">
        <v>2.3262674686998119E-2</v>
      </c>
      <c r="IT18">
        <v>2.3299061873464939E-2</v>
      </c>
      <c r="IU18">
        <v>2.1570263561380233E-2</v>
      </c>
      <c r="IV18">
        <v>2.0976972462153864E-2</v>
      </c>
      <c r="IW18">
        <v>2.124090423437202E-2</v>
      </c>
      <c r="IX18">
        <v>2.1995306364535897E-2</v>
      </c>
      <c r="IY18">
        <v>2.2200648327191735E-2</v>
      </c>
      <c r="IZ18">
        <v>2.2429470845589571E-2</v>
      </c>
      <c r="JA18">
        <v>2.2257135197140197E-2</v>
      </c>
      <c r="JB18">
        <v>2.2177403077393635E-2</v>
      </c>
      <c r="JC18">
        <v>2.1628710623058735E-2</v>
      </c>
      <c r="JD18">
        <v>2.250528572088906E-2</v>
      </c>
      <c r="JE18">
        <v>2.3529088589439875E-2</v>
      </c>
      <c r="JF18">
        <v>2.3839826893792659E-2</v>
      </c>
      <c r="JG18">
        <v>2.2975763752095681E-2</v>
      </c>
      <c r="JH18">
        <v>2.3375925753421397E-2</v>
      </c>
      <c r="JI18">
        <v>2.2993330296329141E-2</v>
      </c>
      <c r="JJ18">
        <v>2.484301484616739E-2</v>
      </c>
      <c r="JK18">
        <v>2.3545890363121758E-2</v>
      </c>
      <c r="JL18">
        <v>2.4829739206880773E-2</v>
      </c>
      <c r="JM18">
        <v>2.6066327084254881E-2</v>
      </c>
      <c r="JN18">
        <v>2.5502250558938604E-2</v>
      </c>
      <c r="JO18">
        <v>2.704399518281991E-2</v>
      </c>
      <c r="JP18">
        <v>2.6942192852519767E-2</v>
      </c>
      <c r="JQ18">
        <v>2.6890577974332194E-2</v>
      </c>
      <c r="JR18">
        <v>2.7056040839236229E-2</v>
      </c>
      <c r="JS18">
        <v>2.8117733877259885E-2</v>
      </c>
      <c r="JT18">
        <v>2.8034434700151687E-2</v>
      </c>
      <c r="JU18">
        <v>2.8062975227103989E-2</v>
      </c>
      <c r="JV18">
        <v>2.7614211745187679E-2</v>
      </c>
      <c r="JW18">
        <v>2.8288737720914316E-2</v>
      </c>
      <c r="JX18">
        <v>2.8111375058603033E-2</v>
      </c>
      <c r="JY18">
        <v>2.7360756576696038E-2</v>
      </c>
      <c r="JZ18">
        <v>2.8001650034804624E-2</v>
      </c>
      <c r="KA18">
        <v>2.8093647924483441E-2</v>
      </c>
      <c r="KB18">
        <v>2.558278597653775E-2</v>
      </c>
      <c r="KC18">
        <v>2.530927689406668E-2</v>
      </c>
      <c r="KD18">
        <v>2.4837271779073158E-2</v>
      </c>
      <c r="KE18">
        <v>2.6223242531148716E-2</v>
      </c>
      <c r="KF18">
        <v>2.7276851339762792E-2</v>
      </c>
      <c r="KG18">
        <v>2.6282473703485954E-2</v>
      </c>
      <c r="KH18">
        <v>2.6426885568068728E-2</v>
      </c>
      <c r="KI18">
        <v>2.6852827077778682E-2</v>
      </c>
      <c r="KJ18">
        <v>2.60974451600853E-2</v>
      </c>
      <c r="KK18">
        <v>2.5294095126464501E-2</v>
      </c>
      <c r="KL18">
        <v>2.6982838042674949E-2</v>
      </c>
      <c r="KM18">
        <v>2.7277135865667105E-2</v>
      </c>
      <c r="KN18">
        <v>2.7752052053999787E-2</v>
      </c>
      <c r="KO18">
        <v>2.7352728467723783E-2</v>
      </c>
      <c r="KP18">
        <v>2.7406910809033493E-2</v>
      </c>
      <c r="KQ18">
        <v>2.7752791024371296E-2</v>
      </c>
      <c r="KR18">
        <v>2.6410755773719582E-2</v>
      </c>
      <c r="KS18">
        <v>2.6977274107705798E-2</v>
      </c>
      <c r="KT18">
        <v>2.6230834661935102E-2</v>
      </c>
      <c r="KU18">
        <v>2.6018465353784329E-2</v>
      </c>
      <c r="KV18">
        <v>2.7512248715727852E-2</v>
      </c>
      <c r="KW18">
        <v>2.8453762137976547E-2</v>
      </c>
      <c r="KX18">
        <v>2.8261838628643624E-2</v>
      </c>
      <c r="KY18">
        <v>2.7677772994765103E-2</v>
      </c>
      <c r="KZ18">
        <v>2.8606186147745134E-2</v>
      </c>
      <c r="LA18">
        <v>2.9066459775132898E-2</v>
      </c>
      <c r="LB18">
        <v>2.8855410543283319E-2</v>
      </c>
      <c r="LC18">
        <v>2.8661602123587569E-2</v>
      </c>
      <c r="LD18">
        <v>2.7953109683747514E-2</v>
      </c>
      <c r="LE18">
        <v>2.7968703788318731E-2</v>
      </c>
      <c r="LF18">
        <v>2.7345329483705768E-2</v>
      </c>
      <c r="LG18">
        <v>2.8105373404634024E-2</v>
      </c>
      <c r="LH18">
        <v>2.8519410924218537E-2</v>
      </c>
      <c r="LI18">
        <v>2.848780243002683E-2</v>
      </c>
      <c r="LJ18">
        <v>2.8478198811416968E-2</v>
      </c>
      <c r="LK18">
        <v>2.7408743368238359E-2</v>
      </c>
      <c r="LL18">
        <v>2.8255372014449262E-2</v>
      </c>
      <c r="LM18">
        <v>2.8084797329152002E-2</v>
      </c>
      <c r="LN18">
        <v>2.6681329867738381E-2</v>
      </c>
      <c r="LO18">
        <v>2.7019802907083442E-2</v>
      </c>
      <c r="LP18">
        <v>2.6691728136325348E-2</v>
      </c>
      <c r="LQ18">
        <v>2.6646051786394922E-2</v>
      </c>
      <c r="LR18">
        <v>2.6710182443856589E-2</v>
      </c>
      <c r="LS18">
        <v>2.7158449421878887E-2</v>
      </c>
      <c r="LT18">
        <v>2.6524885240930475E-2</v>
      </c>
      <c r="LU18">
        <v>2.659755349514242E-2</v>
      </c>
      <c r="LV18">
        <v>2.666953388556274E-2</v>
      </c>
      <c r="LW18">
        <v>2.6620171827123749E-2</v>
      </c>
      <c r="LX18">
        <v>2.8127084842605576E-2</v>
      </c>
      <c r="LY18">
        <v>2.7643478868938497E-2</v>
      </c>
      <c r="LZ18">
        <v>2.8214002701907867E-2</v>
      </c>
      <c r="MA18">
        <v>2.8221288601390369E-2</v>
      </c>
      <c r="MB18">
        <v>2.8633974704903514E-2</v>
      </c>
      <c r="MC18">
        <v>2.8435588642899516E-2</v>
      </c>
      <c r="MD18">
        <v>2.8442998128139153E-2</v>
      </c>
      <c r="ME18">
        <v>2.8469106262763125E-2</v>
      </c>
      <c r="MF18">
        <v>2.7671285008502893E-2</v>
      </c>
      <c r="MG18">
        <v>2.7292459674101401E-2</v>
      </c>
      <c r="MH18">
        <v>2.6947158311131668E-2</v>
      </c>
      <c r="MI18">
        <v>2.6825566731462983E-2</v>
      </c>
      <c r="MJ18">
        <v>2.6608167031163036E-2</v>
      </c>
      <c r="MK18">
        <v>2.6731668537906126E-2</v>
      </c>
      <c r="ML18">
        <v>2.7143811592900552E-2</v>
      </c>
      <c r="MM18" s="4">
        <v>2.7095268469705003E-2</v>
      </c>
      <c r="MN18" s="17">
        <v>2.565225340121954E-2</v>
      </c>
      <c r="MO18" s="20">
        <f t="shared" si="4"/>
        <v>-9.3162376827610541E-2</v>
      </c>
      <c r="MP18" s="20">
        <f t="shared" si="7"/>
        <v>2.1252658930763762E-2</v>
      </c>
      <c r="MQ18" s="20">
        <f t="shared" si="8"/>
        <v>6.3223311957569348E-2</v>
      </c>
      <c r="MR18" s="20">
        <f t="shared" si="9"/>
        <v>-4.7633861962226874E-2</v>
      </c>
      <c r="MS18" s="20">
        <f t="shared" si="10"/>
        <v>6.2189832913208502E-3</v>
      </c>
      <c r="MT18" s="20">
        <f t="shared" si="11"/>
        <v>2.406219615149972E-2</v>
      </c>
      <c r="MU18" s="20">
        <f t="shared" si="12"/>
        <v>5.7266141831895802E-2</v>
      </c>
      <c r="MV18" s="20">
        <f t="shared" si="13"/>
        <v>1.3371883677811374E-2</v>
      </c>
      <c r="MW18" s="20">
        <f t="shared" si="14"/>
        <v>-2.4176741240661448E-3</v>
      </c>
      <c r="MX18" s="20">
        <f t="shared" si="15"/>
        <v>-9.9061902483799265E-3</v>
      </c>
      <c r="MY18" s="20">
        <f t="shared" si="16"/>
        <v>4.2278945265927549E-2</v>
      </c>
      <c r="MZ18" s="20">
        <f t="shared" si="17"/>
        <v>3.8715390595409828E-2</v>
      </c>
      <c r="NA18" s="20">
        <f t="shared" si="18"/>
        <v>1.6460900342054368E-2</v>
      </c>
      <c r="NB18" s="20">
        <f t="shared" si="19"/>
        <v>-2.0509956920289518E-3</v>
      </c>
      <c r="NC18" s="20">
        <f t="shared" si="20"/>
        <v>-3.9605611360676217E-2</v>
      </c>
      <c r="ND18" s="20">
        <f t="shared" si="21"/>
        <v>6.817894655802402E-2</v>
      </c>
      <c r="NE18" s="20">
        <f t="shared" si="22"/>
        <v>-4.5453364402972672E-2</v>
      </c>
      <c r="NF18" s="20">
        <f t="shared" si="23"/>
        <v>1.496069393242026E-2</v>
      </c>
      <c r="NG18" s="20">
        <f t="shared" si="24"/>
        <v>-1.3896139386695889E-2</v>
      </c>
      <c r="NH18" s="20">
        <f t="shared" si="25"/>
        <v>2.5328490647993185E-3</v>
      </c>
      <c r="NI18" s="20">
        <f t="shared" si="26"/>
        <v>-3.8710525920214865E-2</v>
      </c>
      <c r="NJ18" s="20">
        <f t="shared" si="27"/>
        <v>4.5101469247796726E-3</v>
      </c>
      <c r="NK18" s="20">
        <f t="shared" si="28"/>
        <v>-2.2256986969207038E-3</v>
      </c>
      <c r="NL18" s="20">
        <f t="shared" si="29"/>
        <v>-3.278627735876518E-2</v>
      </c>
      <c r="NM18" s="20">
        <f t="shared" si="30"/>
        <v>7.2760311375827044E-2</v>
      </c>
      <c r="NN18" s="20">
        <f t="shared" si="31"/>
        <v>-6.0528665901501653E-2</v>
      </c>
      <c r="NO18" s="20">
        <f t="shared" si="32"/>
        <v>1.8281063519092022E-3</v>
      </c>
      <c r="NP18" s="20">
        <f t="shared" si="33"/>
        <v>4.9526916461823924E-2</v>
      </c>
      <c r="NQ18" s="20">
        <f t="shared" si="34"/>
        <v>-3.9705948755980498E-3</v>
      </c>
      <c r="NR18" s="20">
        <f t="shared" si="35"/>
        <v>3.44811707315009E-2</v>
      </c>
      <c r="NS18" s="20">
        <f t="shared" si="36"/>
        <v>1.3623230657319612E-2</v>
      </c>
      <c r="NT18" s="20">
        <f t="shared" si="37"/>
        <v>-3.7080470481153059E-2</v>
      </c>
      <c r="NU18" s="20">
        <f t="shared" si="38"/>
        <v>-4.6421743408872528E-2</v>
      </c>
      <c r="NV18" s="20">
        <f t="shared" si="39"/>
        <v>1.7025830630175359E-2</v>
      </c>
      <c r="NW18" s="20">
        <f t="shared" si="40"/>
        <v>-4.0354560126753002E-2</v>
      </c>
      <c r="NX18" s="20">
        <f t="shared" si="41"/>
        <v>1.1538294696362455E-2</v>
      </c>
      <c r="NY18" s="20">
        <f t="shared" si="42"/>
        <v>-4.3138081028564555E-2</v>
      </c>
      <c r="NZ18" s="20">
        <f t="shared" si="43"/>
        <v>-1.0341968987596446E-2</v>
      </c>
      <c r="OA18" s="20">
        <f t="shared" si="44"/>
        <v>-1.4214280999489643E-2</v>
      </c>
      <c r="OB18" s="20">
        <f t="shared" si="45"/>
        <v>3.4176458467948236E-2</v>
      </c>
      <c r="OC18" s="20">
        <f t="shared" si="46"/>
        <v>1.9703310780871491E-2</v>
      </c>
      <c r="OD18" s="20">
        <f t="shared" si="47"/>
        <v>1.4504615905734247E-2</v>
      </c>
      <c r="OE18" s="20">
        <f t="shared" si="48"/>
        <v>-1.3851525919242231E-2</v>
      </c>
      <c r="OF18" s="20">
        <f t="shared" si="49"/>
        <v>4.0300540897722816E-2</v>
      </c>
      <c r="OG18" s="20">
        <f t="shared" si="50"/>
        <v>-2.7742102099107786E-2</v>
      </c>
      <c r="OH18" s="20">
        <f t="shared" si="51"/>
        <v>-1.4694526627095267E-2</v>
      </c>
      <c r="OI18" s="20">
        <f t="shared" si="52"/>
        <v>8.236061764839802E-3</v>
      </c>
      <c r="OJ18" s="20">
        <f t="shared" si="53"/>
        <v>-4.0604849000383879E-2</v>
      </c>
      <c r="OK18" s="20">
        <f t="shared" si="54"/>
        <v>-5.0118774620440253E-2</v>
      </c>
      <c r="OL18" s="20">
        <f t="shared" si="55"/>
        <v>3.4818559443067644E-2</v>
      </c>
      <c r="OM18" s="20">
        <f t="shared" si="56"/>
        <v>-1.5764079129933608E-4</v>
      </c>
      <c r="ON18" s="20">
        <f t="shared" si="57"/>
        <v>-2.2300745601235867E-2</v>
      </c>
      <c r="OO18" s="20">
        <f t="shared" si="58"/>
        <v>-8.3213636663606497E-2</v>
      </c>
      <c r="OP18" s="20">
        <f t="shared" si="59"/>
        <v>-5.6809032030254024E-2</v>
      </c>
      <c r="OQ18" s="20">
        <f t="shared" si="60"/>
        <v>-2.2719308216532914E-2</v>
      </c>
      <c r="OR18" s="20">
        <f t="shared" si="61"/>
        <v>-1.8536159889271726E-2</v>
      </c>
      <c r="OS18" s="20">
        <f t="shared" si="62"/>
        <v>-5.1396653528252866E-2</v>
      </c>
      <c r="OT18" s="20">
        <f t="shared" si="63"/>
        <v>-5.0451796111232204E-2</v>
      </c>
      <c r="OU18" s="20">
        <f t="shared" si="64"/>
        <v>2.1529671533051502E-2</v>
      </c>
      <c r="OV18" s="20">
        <f t="shared" si="65"/>
        <v>4.5663711325296209E-2</v>
      </c>
      <c r="OW18" s="20">
        <f t="shared" si="66"/>
        <v>9.2827304836648125E-2</v>
      </c>
      <c r="OX18" s="20">
        <f t="shared" si="67"/>
        <v>4.5424080801842438E-2</v>
      </c>
      <c r="OY18" s="20">
        <f t="shared" si="68"/>
        <v>-6.5470051879672378E-2</v>
      </c>
      <c r="OZ18" s="20">
        <f t="shared" si="69"/>
        <v>-5.045016165176499E-2</v>
      </c>
      <c r="PA18" s="20">
        <f t="shared" si="5"/>
        <v>1.1247355195294944E-2</v>
      </c>
      <c r="PB18" s="20">
        <f t="shared" si="70"/>
        <v>-4.9265807775434566E-2</v>
      </c>
      <c r="PC18" s="20">
        <f t="shared" si="71"/>
        <v>7.4679034819235199E-2</v>
      </c>
      <c r="PD18" s="20">
        <f t="shared" si="72"/>
        <v>5.6011679513885394E-2</v>
      </c>
      <c r="PE18" s="20">
        <f t="shared" si="73"/>
        <v>-3.4659262203930473E-2</v>
      </c>
      <c r="PF18" s="20">
        <f t="shared" si="74"/>
        <v>-4.4937636413183733E-2</v>
      </c>
      <c r="PG18" s="20">
        <f t="shared" si="75"/>
        <v>-7.760545641459244E-3</v>
      </c>
      <c r="PH18" s="20">
        <f t="shared" si="76"/>
        <v>3.6279526200853042E-2</v>
      </c>
      <c r="PI18" s="20">
        <f t="shared" si="77"/>
        <v>8.6366667047364384E-2</v>
      </c>
      <c r="PJ18" s="20">
        <f t="shared" si="78"/>
        <v>-7.145105788510521E-2</v>
      </c>
      <c r="PK18" s="20">
        <f t="shared" si="79"/>
        <v>-4.5943315277231521E-2</v>
      </c>
      <c r="PL18" s="20">
        <f t="shared" si="80"/>
        <v>-2.1302343916471362E-2</v>
      </c>
      <c r="PM18" s="20">
        <f t="shared" si="81"/>
        <v>-9.5436285578393801E-2</v>
      </c>
      <c r="PN18" s="20">
        <f t="shared" si="82"/>
        <v>1.0718463739627575E-2</v>
      </c>
      <c r="PO18" s="20">
        <f t="shared" si="83"/>
        <v>-4.6060544974718849E-3</v>
      </c>
      <c r="PP18" s="20">
        <f t="shared" si="84"/>
        <v>7.2243722375539429E-2</v>
      </c>
      <c r="PQ18" s="20">
        <f t="shared" si="85"/>
        <v>1.2267054926267545E-2</v>
      </c>
      <c r="PR18" s="20">
        <f t="shared" si="86"/>
        <v>1.977890959801008E-2</v>
      </c>
      <c r="PS18" s="20">
        <f t="shared" si="87"/>
        <v>-1.3723838703684228E-2</v>
      </c>
      <c r="PT18" s="20">
        <f t="shared" si="88"/>
        <v>1.6704624030870346E-2</v>
      </c>
      <c r="PU18" s="20">
        <f t="shared" si="89"/>
        <v>-4.911993484689272E-2</v>
      </c>
      <c r="PV18" s="20">
        <f t="shared" si="90"/>
        <v>5.0616011025953901E-2</v>
      </c>
      <c r="PW18" s="20">
        <f t="shared" si="91"/>
        <v>6.447070995799796E-2</v>
      </c>
      <c r="PX18" s="20">
        <f t="shared" si="92"/>
        <v>7.4594067612991904E-5</v>
      </c>
      <c r="PY18" s="20">
        <f t="shared" si="93"/>
        <v>-7.0867467943739007E-2</v>
      </c>
      <c r="PZ18" s="20">
        <f t="shared" si="94"/>
        <v>4.9633620299495119E-2</v>
      </c>
      <c r="QA18" s="20">
        <f t="shared" si="95"/>
        <v>-2.7462627671470691E-2</v>
      </c>
      <c r="QB18" s="20">
        <f t="shared" si="96"/>
        <v>7.5117539231853478E-2</v>
      </c>
      <c r="QC18" s="20">
        <f t="shared" si="97"/>
        <v>-2.4837744935006362E-2</v>
      </c>
      <c r="QD18" s="20">
        <f t="shared" si="98"/>
        <v>6.925474533254293E-2</v>
      </c>
      <c r="QE18" s="20">
        <f t="shared" si="99"/>
        <v>4.2894363270546278E-2</v>
      </c>
      <c r="QF18" s="20">
        <f t="shared" si="100"/>
        <v>-6.3926643666348162E-2</v>
      </c>
      <c r="QG18" s="20">
        <f t="shared" si="101"/>
        <v>7.8935438743837669E-2</v>
      </c>
      <c r="QH18" s="20">
        <f t="shared" si="102"/>
        <v>-8.8010411626741232E-3</v>
      </c>
      <c r="QI18" s="20">
        <f t="shared" si="103"/>
        <v>7.8864542723750923E-3</v>
      </c>
      <c r="QJ18" s="20">
        <f t="shared" si="104"/>
        <v>-8.5962847908411973E-3</v>
      </c>
      <c r="QK18" s="20">
        <f t="shared" si="105"/>
        <v>9.6876701009985342E-2</v>
      </c>
      <c r="QL18" s="20">
        <f t="shared" si="106"/>
        <v>1.3774301303079311E-2</v>
      </c>
      <c r="QM18" s="20">
        <f t="shared" si="107"/>
        <v>1.2191831928431806E-3</v>
      </c>
      <c r="QN18" s="20">
        <f t="shared" si="108"/>
        <v>-1.2361386125398739E-2</v>
      </c>
      <c r="QO18" s="20">
        <f t="shared" si="109"/>
        <v>2.9813937966993481E-2</v>
      </c>
      <c r="QP18" s="20">
        <f t="shared" si="110"/>
        <v>-7.5065436321104691E-3</v>
      </c>
      <c r="QQ18" s="20">
        <f t="shared" si="111"/>
        <v>-3.6009482480704368E-2</v>
      </c>
      <c r="QR18" s="20">
        <f t="shared" si="112"/>
        <v>2.0917824446602378E-2</v>
      </c>
      <c r="QS18" s="20">
        <f t="shared" si="113"/>
        <v>-7.270450527677403E-3</v>
      </c>
      <c r="QT18" s="20">
        <f t="shared" si="114"/>
        <v>-9.1201819076377602E-2</v>
      </c>
      <c r="QU18" s="20">
        <f t="shared" si="115"/>
        <v>-1.3280326286982014E-3</v>
      </c>
      <c r="QV18" s="20">
        <f t="shared" si="116"/>
        <v>-2.1418523809028329E-2</v>
      </c>
      <c r="QW18" s="20">
        <f t="shared" si="117"/>
        <v>8.2448770944630198E-2</v>
      </c>
      <c r="QX18" s="20">
        <f t="shared" si="118"/>
        <v>4.0768737317242044E-2</v>
      </c>
      <c r="QY18" s="20">
        <f t="shared" si="119"/>
        <v>-2.7767244122074226E-2</v>
      </c>
      <c r="QZ18" s="20">
        <f t="shared" si="120"/>
        <v>7.6036633293983689E-4</v>
      </c>
      <c r="RA18" s="20">
        <f t="shared" si="121"/>
        <v>3.0357827601458425E-2</v>
      </c>
      <c r="RB18" s="20">
        <f t="shared" si="122"/>
        <v>-2.6733147039063949E-2</v>
      </c>
      <c r="RC18" s="20">
        <f t="shared" si="123"/>
        <v>-4.4918637941584148E-2</v>
      </c>
      <c r="RD18" s="20">
        <f t="shared" si="124"/>
        <v>6.123913835282211E-2</v>
      </c>
      <c r="RE18" s="20">
        <f t="shared" si="125"/>
        <v>4.2613010980498724E-2</v>
      </c>
      <c r="RF18" s="20">
        <f t="shared" si="126"/>
        <v>4.5628577314193765E-2</v>
      </c>
      <c r="RG18" s="20">
        <f t="shared" si="127"/>
        <v>-2.1671780016897086E-2</v>
      </c>
      <c r="RH18" s="20">
        <f t="shared" si="128"/>
        <v>-1.5597092927689977E-2</v>
      </c>
      <c r="RI18" s="20">
        <f t="shared" si="129"/>
        <v>8.7382117644771821E-3</v>
      </c>
      <c r="RJ18" s="20">
        <f t="shared" si="130"/>
        <v>-4.7262601844985229E-2</v>
      </c>
      <c r="RK18" s="20">
        <f t="shared" si="131"/>
        <v>1.5282187738410596E-2</v>
      </c>
      <c r="RL18" s="20">
        <f t="shared" si="132"/>
        <v>-4.0359321391076806E-2</v>
      </c>
      <c r="RM18" s="20">
        <f t="shared" si="6"/>
        <v>-1.1089518197323529E-2</v>
      </c>
      <c r="RN18" s="20">
        <f t="shared" si="142"/>
        <v>2.3140154961615905E-2</v>
      </c>
      <c r="RO18" s="20">
        <f t="shared" si="143"/>
        <v>3.6784767525724217E-2</v>
      </c>
      <c r="RP18" s="20">
        <f t="shared" si="144"/>
        <v>9.6790632078411591E-3</v>
      </c>
      <c r="RQ18" s="20">
        <f t="shared" si="145"/>
        <v>-4.234636234699609E-2</v>
      </c>
      <c r="RR18" s="20">
        <f t="shared" si="146"/>
        <v>3.6429235306850473E-2</v>
      </c>
      <c r="RS18" s="20">
        <f t="shared" si="147"/>
        <v>2.833405924559072E-2</v>
      </c>
      <c r="RT18" s="20">
        <f t="shared" si="148"/>
        <v>-3.7898041621172072E-2</v>
      </c>
      <c r="RU18" s="20">
        <f t="shared" si="149"/>
        <v>2.3412064636820595E-3</v>
      </c>
      <c r="RV18" s="20">
        <f t="shared" si="150"/>
        <v>-2.9047944491737993E-2</v>
      </c>
      <c r="RW18" s="20">
        <f t="shared" si="151"/>
        <v>-2.0140719894514271E-4</v>
      </c>
      <c r="RX18" s="20">
        <f t="shared" si="152"/>
        <v>-2.3360119831341692E-2</v>
      </c>
      <c r="RY18" s="20">
        <f t="shared" si="153"/>
        <v>4.5400908701078914E-2</v>
      </c>
      <c r="RZ18" s="20">
        <f t="shared" si="154"/>
        <v>1.7625793953480944E-2</v>
      </c>
      <c r="SA18" s="20">
        <f t="shared" si="155"/>
        <v>1.1890200262960376E-2</v>
      </c>
      <c r="SB18" s="20">
        <f t="shared" si="156"/>
        <v>-2.7896499118513791E-5</v>
      </c>
      <c r="SC18" s="20">
        <f t="shared" si="157"/>
        <v>-3.6582423843119626E-2</v>
      </c>
      <c r="SD18" s="20">
        <f t="shared" si="158"/>
        <v>2.8054392143351797E-2</v>
      </c>
      <c r="SE18" s="20">
        <f t="shared" si="159"/>
        <v>4.3870860201990873E-3</v>
      </c>
      <c r="SF18" s="20">
        <f t="shared" si="160"/>
        <v>-4.2225698696920631E-2</v>
      </c>
      <c r="SG18" s="20">
        <f t="shared" si="161"/>
        <v>-1.7432511348988839E-2</v>
      </c>
      <c r="SH18" s="20">
        <f t="shared" si="162"/>
        <v>-2.708672402119507E-2</v>
      </c>
      <c r="SI18" s="20">
        <f t="shared" si="163"/>
        <v>5.5336045493183765E-3</v>
      </c>
      <c r="SJ18" s="20">
        <f t="shared" si="164"/>
        <v>-1.4639275063985453E-2</v>
      </c>
      <c r="SK18" s="20">
        <f t="shared" si="165"/>
        <v>3.2619170038162816E-2</v>
      </c>
      <c r="SL18" s="20">
        <f t="shared" si="166"/>
        <v>-3.4821024650180353E-2</v>
      </c>
      <c r="SM18" s="20">
        <f t="shared" si="167"/>
        <v>-1.7489027655792811E-3</v>
      </c>
      <c r="SN18" s="20">
        <f t="shared" si="168"/>
        <v>-1.3345635154426678E-2</v>
      </c>
      <c r="SO18" s="20">
        <f t="shared" si="169"/>
        <v>2.4119682829183624E-2</v>
      </c>
      <c r="SP18" s="20">
        <f t="shared" si="170"/>
        <v>5.3651590393703798E-2</v>
      </c>
      <c r="SQ18" s="20">
        <f t="shared" si="171"/>
        <v>-9.7857342735585724E-3</v>
      </c>
      <c r="SR18" s="20">
        <f t="shared" si="172"/>
        <v>1.7639872624961344E-2</v>
      </c>
      <c r="SS18" s="20">
        <f t="shared" si="173"/>
        <v>-3.5617614338396962E-2</v>
      </c>
      <c r="ST18" s="20">
        <f t="shared" si="174"/>
        <v>-4.4649941121163071E-2</v>
      </c>
      <c r="SU18" s="20">
        <f t="shared" si="175"/>
        <v>2.0717339277762852E-2</v>
      </c>
      <c r="SV18" s="20">
        <f t="shared" si="176"/>
        <v>1.4865982868379301E-3</v>
      </c>
      <c r="SW18" s="20">
        <f t="shared" si="133"/>
        <v>-3.3201195691835127E-2</v>
      </c>
      <c r="SX18" s="20">
        <f t="shared" si="134"/>
        <v>-1.4305333025186506E-3</v>
      </c>
      <c r="SY18" s="20">
        <f t="shared" si="135"/>
        <v>-9.8532213411285548E-3</v>
      </c>
      <c r="SZ18" s="20">
        <f t="shared" si="136"/>
        <v>-5.3626819593638041E-2</v>
      </c>
      <c r="TA18" s="20">
        <f t="shared" si="137"/>
        <v>1.3473153430020517E-2</v>
      </c>
      <c r="TB18" s="20">
        <f t="shared" si="138"/>
        <v>4.4221324481681194E-3</v>
      </c>
      <c r="TC18" s="20">
        <f t="shared" si="139"/>
        <v>1.230294584658263E-2</v>
      </c>
      <c r="TD18" s="20">
        <f t="shared" si="140"/>
        <v>2.6415472987375548E-2</v>
      </c>
      <c r="TE18" s="20">
        <f t="shared" si="141"/>
        <v>3.4696026794438328E-3</v>
      </c>
    </row>
    <row r="19" spans="1:525" x14ac:dyDescent="0.2">
      <c r="A19" t="s">
        <v>57</v>
      </c>
      <c r="B19" t="s">
        <v>30</v>
      </c>
      <c r="C19" s="15"/>
      <c r="D19" s="15">
        <f>'Constituents data'!D19/'Constituents data'!C19-1</f>
        <v>-2.0157068062827355E-2</v>
      </c>
      <c r="E19" s="15">
        <f>'Constituents data'!E19/'Constituents data'!D19-1</f>
        <v>6.3585359337430036E-2</v>
      </c>
      <c r="F19" s="15">
        <f>'Constituents data'!F19/'Constituents data'!E19-1</f>
        <v>3.9688520472243027E-2</v>
      </c>
      <c r="G19" s="15">
        <f>'Constituents data'!G19/'Constituents data'!F19-1</f>
        <v>7.7313360715147716E-3</v>
      </c>
      <c r="H19" s="15">
        <f>'Constituents data'!H19/'Constituents data'!G19-1</f>
        <v>2.397506593143639E-4</v>
      </c>
      <c r="I19" s="15">
        <f>'Constituents data'!I19/'Constituents data'!H19-1</f>
        <v>-9.5877277085332224E-4</v>
      </c>
      <c r="J19" s="15">
        <f>'Constituents data'!J19/'Constituents data'!I19-1</f>
        <v>1.4875239923224592E-2</v>
      </c>
      <c r="K19" s="15">
        <f>'Constituents data'!K19/'Constituents data'!J19-1</f>
        <v>7.2813238770685684E-2</v>
      </c>
      <c r="L19" s="15">
        <f>'Constituents data'!L19/'Constituents data'!K19-1</f>
        <v>4.4072278536799736E-3</v>
      </c>
      <c r="M19" s="15">
        <f>'Constituents data'!M19/'Constituents data'!L19-1</f>
        <v>2.6985519964896953E-2</v>
      </c>
      <c r="N19" s="15">
        <f>'Constituents data'!N19/'Constituents data'!M19-1</f>
        <v>1.7944883571886283E-2</v>
      </c>
      <c r="O19" s="15">
        <f>'Constituents data'!O19/'Constituents data'!N19-1</f>
        <v>-1.2381951731374574E-2</v>
      </c>
      <c r="P19" s="15">
        <f>'Constituents data'!P19/'Constituents data'!O19-1</f>
        <v>1.6362090947726227E-2</v>
      </c>
      <c r="Q19" s="15">
        <f>'Constituents data'!Q19/'Constituents data'!P19-1</f>
        <v>2.3416265941877512E-2</v>
      </c>
      <c r="R19" s="15">
        <f>'Constituents data'!R19/'Constituents data'!Q19-1</f>
        <v>-4.2492339121552702E-2</v>
      </c>
      <c r="S19" s="15">
        <f>'Constituents data'!S19/'Constituents data'!R19-1</f>
        <v>-2.4109238318753889E-2</v>
      </c>
      <c r="T19" s="15">
        <f>'Constituents data'!T19/'Constituents data'!S19-1</f>
        <v>-1.11499781372979E-2</v>
      </c>
      <c r="U19" s="15">
        <f>'Constituents data'!U19/'Constituents data'!T19-1</f>
        <v>3.6701304443953253E-2</v>
      </c>
      <c r="V19" s="15">
        <f>'Constituents data'!V19/'Constituents data'!U19-1</f>
        <v>-2.8150991682661552E-2</v>
      </c>
      <c r="W19" s="15">
        <f>'Constituents data'!W19/'Constituents data'!V19-1</f>
        <v>5.0471801623875212E-2</v>
      </c>
      <c r="X19" s="15">
        <f>'Constituents data'!X19/'Constituents data'!W19-1</f>
        <v>-4.2615416753707946E-2</v>
      </c>
      <c r="Y19" s="15">
        <f>'Constituents data'!Y19/'Constituents data'!X19-1</f>
        <v>-2.2256164084660579E-2</v>
      </c>
      <c r="Z19" s="15">
        <f>'Constituents data'!Z19/'Constituents data'!Y19-1</f>
        <v>4.6864539165365482E-3</v>
      </c>
      <c r="AA19" s="15">
        <f>'Constituents data'!AA19/'Constituents data'!Z19-1</f>
        <v>-3.998223011994706E-3</v>
      </c>
      <c r="AB19" s="15">
        <f>'Constituents data'!AB19/'Constituents data'!AA19-1</f>
        <v>6.4005352363960766E-2</v>
      </c>
      <c r="AC19" s="15">
        <f>'Constituents data'!AC19/'Constituents data'!AB19-1</f>
        <v>-5.4915112135820565E-2</v>
      </c>
      <c r="AD19" s="15">
        <f>'Constituents data'!AD19/'Constituents data'!AC19-1</f>
        <v>2.0847194499889143E-2</v>
      </c>
      <c r="AE19" s="15">
        <f>'Constituents data'!AE19/'Constituents data'!AD19-1</f>
        <v>6.3871388225070547E-2</v>
      </c>
      <c r="AF19" s="15">
        <f>'Constituents data'!AF19/'Constituents data'!AE19-1</f>
        <v>-1.5111292628139705E-2</v>
      </c>
      <c r="AG19" s="15">
        <f>'Constituents data'!AG19/'Constituents data'!AF19-1</f>
        <v>-4.7688160895706933E-3</v>
      </c>
      <c r="AH19" s="15">
        <f>'Constituents data'!AH19/'Constituents data'!AG19-1</f>
        <v>3.0208333333333393E-2</v>
      </c>
      <c r="AI19" s="15">
        <f>'Constituents data'!AI19/'Constituents data'!AH19-1</f>
        <v>-3.3367037411526912E-2</v>
      </c>
      <c r="AJ19" s="15">
        <f>'Constituents data'!AJ19/'Constituents data'!AI19-1</f>
        <v>-7.6569037656903705E-2</v>
      </c>
      <c r="AK19" s="15">
        <f>'Constituents data'!AK19/'Constituents data'!AJ19-1</f>
        <v>1.9256909832351621E-2</v>
      </c>
      <c r="AL19" s="15">
        <f>'Constituents data'!AL19/'Constituents data'!AK19-1</f>
        <v>-3.4229828850855681E-2</v>
      </c>
      <c r="AM19" s="15">
        <f>'Constituents data'!AM19/'Constituents data'!AL19-1</f>
        <v>2.3475258918296715E-2</v>
      </c>
      <c r="AN19" s="15">
        <f>'Constituents data'!AN19/'Constituents data'!AM19-1</f>
        <v>-3.1257027209354638E-2</v>
      </c>
      <c r="AO19" s="15">
        <f>'Constituents data'!AO19/'Constituents data'!AN19-1</f>
        <v>8.3565459610028814E-3</v>
      </c>
      <c r="AP19" s="15">
        <f>'Constituents data'!AP19/'Constituents data'!AO19-1</f>
        <v>-4.604051565377465E-3</v>
      </c>
      <c r="AQ19" s="15">
        <f>'Constituents data'!AQ19/'Constituents data'!AP19-1</f>
        <v>4.8566142460684691E-2</v>
      </c>
      <c r="AR19" s="15">
        <f>'Constituents data'!AR19/'Constituents data'!AQ19-1</f>
        <v>6.1755624172914469E-3</v>
      </c>
      <c r="AS19" s="15">
        <f>'Constituents data'!AS19/'Constituents data'!AR19-1</f>
        <v>5.4362121876370129E-2</v>
      </c>
      <c r="AT19" s="15">
        <f>'Constituents data'!AT19/'Constituents data'!AS19-1</f>
        <v>1.1434511434511352E-2</v>
      </c>
      <c r="AU19" s="15">
        <f>'Constituents data'!AU19/'Constituents data'!AT19-1</f>
        <v>1.7060637204522111E-2</v>
      </c>
      <c r="AV19" s="15">
        <f>'Constituents data'!AV19/'Constituents data'!AU19-1</f>
        <v>-1.3338722716248919E-2</v>
      </c>
      <c r="AW19" s="15">
        <f>'Constituents data'!AW19/'Constituents data'!AV19-1</f>
        <v>1.7001229004506291E-2</v>
      </c>
      <c r="AX19" s="15">
        <f>'Constituents data'!AX19/'Constituents data'!AW19-1</f>
        <v>2.9003021148036323E-2</v>
      </c>
      <c r="AY19" s="15">
        <f>'Constituents data'!AY19/'Constituents data'!AX19-1</f>
        <v>-1.1548248189469645E-2</v>
      </c>
      <c r="AZ19" s="15">
        <f>'Constituents data'!AZ19/'Constituents data'!AY19-1</f>
        <v>-2.3762376237623783E-2</v>
      </c>
      <c r="BA19" s="15">
        <f>'Constituents data'!BA19/'Constituents data'!AZ19-1</f>
        <v>1.3184584178498993E-2</v>
      </c>
      <c r="BB19" s="15">
        <f>'Constituents data'!BB19/'Constituents data'!BA19-1</f>
        <v>4.6046046046044342E-3</v>
      </c>
      <c r="BC19" s="15">
        <f>'Constituents data'!BC19/'Constituents data'!BB19-1</f>
        <v>5.5799123156636821E-3</v>
      </c>
      <c r="BD19" s="15">
        <f>'Constituents data'!BD19/'Constituents data'!BC19-1</f>
        <v>-7.867617915180336E-2</v>
      </c>
      <c r="BE19" s="15">
        <f>'Constituents data'!BE19/'Constituents data'!BD19-1</f>
        <v>-2.043450204345032E-2</v>
      </c>
      <c r="BF19" s="15">
        <f>'Constituents data'!BF19/'Constituents data'!BE19-1</f>
        <v>-1.4053579270970618E-2</v>
      </c>
      <c r="BG19" s="15">
        <f>'Constituents data'!BG19/'Constituents data'!BF19-1</f>
        <v>1.4253897550111416E-2</v>
      </c>
      <c r="BH19" s="15">
        <f>'Constituents data'!BH19/'Constituents data'!BG19-1</f>
        <v>-0.10715854194115071</v>
      </c>
      <c r="BI19" s="15">
        <f>'Constituents data'!BI19/'Constituents data'!BH19-1</f>
        <v>-4.8204623708804517E-2</v>
      </c>
      <c r="BJ19" s="15">
        <f>'Constituents data'!BJ19/'Constituents data'!BI19-1</f>
        <v>5.4263565891472743E-2</v>
      </c>
      <c r="BK19" s="15">
        <f>'Constituents data'!BK19/'Constituents data'!BJ19-1</f>
        <v>-4.4117647058823373E-3</v>
      </c>
      <c r="BL19" s="15">
        <f>'Constituents data'!BL19/'Constituents data'!BK19-1</f>
        <v>5.1206302314131147E-2</v>
      </c>
      <c r="BM19" s="15">
        <f>'Constituents data'!BM19/'Constituents data'!BL19-1</f>
        <v>1.3114754098360493E-2</v>
      </c>
      <c r="BN19" s="15">
        <f>'Constituents data'!BN19/'Constituents data'!BM19-1</f>
        <v>-1.8492834026814231E-3</v>
      </c>
      <c r="BO19" s="15">
        <f>'Constituents data'!BO19/'Constituents data'!BN19-1</f>
        <v>-4.4001852709587785E-2</v>
      </c>
      <c r="BP19" s="15">
        <f>'Constituents data'!BP19/'Constituents data'!BO19-1</f>
        <v>-1.4777131782945707E-2</v>
      </c>
      <c r="BQ19" s="15">
        <f>'Constituents data'!BQ19/'Constituents data'!BP19-1</f>
        <v>-2.0408163265306034E-2</v>
      </c>
      <c r="BR19" s="15">
        <f>'Constituents data'!BR19/'Constituents data'!BQ19-1</f>
        <v>0.11169678714859432</v>
      </c>
      <c r="BS19" s="15">
        <f>'Constituents data'!BS19/'Constituents data'!BR19-1</f>
        <v>3.2512982614585573E-2</v>
      </c>
      <c r="BT19" s="15">
        <f>'Constituents data'!BT19/'Constituents data'!BS19-1</f>
        <v>-3.7174721189590976E-2</v>
      </c>
      <c r="BU19" s="15">
        <f>'Constituents data'!BU19/'Constituents data'!BT19-1</f>
        <v>-7.1996366114013166E-2</v>
      </c>
      <c r="BV19" s="15">
        <f>'Constituents data'!BV19/'Constituents data'!BU19-1</f>
        <v>1.443954968184058E-2</v>
      </c>
      <c r="BW19" s="15">
        <f>'Constituents data'!BW19/'Constituents data'!BV19-1</f>
        <v>2.4849215922798429E-2</v>
      </c>
      <c r="BX19" s="15">
        <f>'Constituents data'!BX19/'Constituents data'!BW19-1</f>
        <v>6.8973634651600779E-2</v>
      </c>
      <c r="BY19" s="15">
        <f>'Constituents data'!BY19/'Constituents data'!BX19-1</f>
        <v>-4.1841004184100417E-2</v>
      </c>
      <c r="BZ19" s="15">
        <f>'Constituents data'!BZ19/'Constituents data'!BY19-1</f>
        <v>-6.6421512296023888E-2</v>
      </c>
      <c r="CA19" s="15">
        <f>'Constituents data'!CA19/'Constituents data'!BZ19-1</f>
        <v>-3.1019202363367748E-2</v>
      </c>
      <c r="CB19" s="15">
        <f>'Constituents data'!CB19/'Constituents data'!CA19-1</f>
        <v>-7.6219512195121908E-2</v>
      </c>
      <c r="CC19" s="15">
        <f>'Constituents data'!CC19/'Constituents data'!CB19-1</f>
        <v>-1.7601760176017667E-2</v>
      </c>
      <c r="CD19" s="15">
        <f>'Constituents data'!CD19/'Constituents data'!CC19-1</f>
        <v>-4.3952967525195952E-2</v>
      </c>
      <c r="CE19" s="15">
        <f>'Constituents data'!CE19/'Constituents data'!CD19-1</f>
        <v>6.2957540263543166E-2</v>
      </c>
      <c r="CF19" s="15">
        <f>'Constituents data'!CF19/'Constituents data'!CE19-1</f>
        <v>-1.7630853994490381E-2</v>
      </c>
      <c r="CG19" s="15">
        <f>'Constituents data'!CG19/'Constituents data'!CF19-1</f>
        <v>2.243409983174427E-2</v>
      </c>
      <c r="CH19" s="15">
        <f>'Constituents data'!CH19/'Constituents data'!CG19-1</f>
        <v>-3.1815688425672062E-2</v>
      </c>
      <c r="CI19" s="15">
        <f>'Constituents data'!CI19/'Constituents data'!CH19-1</f>
        <v>4.9575070821529676E-2</v>
      </c>
      <c r="CJ19" s="15">
        <f>'Constituents data'!CJ19/'Constituents data'!CI19-1</f>
        <v>-5.506072874493928E-2</v>
      </c>
      <c r="CK19" s="15">
        <f>'Constituents data'!CK19/'Constituents data'!CJ19-1</f>
        <v>2.799200228506149E-2</v>
      </c>
      <c r="CL19" s="15">
        <f>'Constituents data'!CL19/'Constituents data'!CK19-1</f>
        <v>7.2520144484579108E-2</v>
      </c>
      <c r="CM19" s="15">
        <f>'Constituents data'!CM19/'Constituents data'!CL19-1</f>
        <v>2.7202072538859978E-2</v>
      </c>
      <c r="CN19" s="15">
        <f>'Constituents data'!CN19/'Constituents data'!CM19-1</f>
        <v>-6.3303909205548514E-2</v>
      </c>
      <c r="CO19" s="15">
        <f>'Constituents data'!CO19/'Constituents data'!CN19-1</f>
        <v>6.4620355411954655E-2</v>
      </c>
      <c r="CP19" s="15">
        <f>'Constituents data'!CP19/'Constituents data'!CO19-1</f>
        <v>-4.1982802225594251E-2</v>
      </c>
      <c r="CQ19" s="15">
        <f>'Constituents data'!CQ19/'Constituents data'!CP19-1</f>
        <v>6.4413938753959732E-2</v>
      </c>
      <c r="CR19" s="15">
        <f>'Constituents data'!CR19/'Constituents data'!CQ19-1</f>
        <v>9.1765873015872135E-3</v>
      </c>
      <c r="CS19" s="15">
        <f>'Constituents data'!CS19/'Constituents data'!CR19-1</f>
        <v>9.8304251658885011E-3</v>
      </c>
      <c r="CT19" s="15">
        <f>'Constituents data'!CT19/'Constituents data'!CS19-1</f>
        <v>7.5444146994401162E-3</v>
      </c>
      <c r="CU19" s="15">
        <f>'Constituents data'!CU19/'Constituents data'!CT19-1</f>
        <v>-6.3285024154589364E-2</v>
      </c>
      <c r="CV19" s="15">
        <f>'Constituents data'!CV19/'Constituents data'!CU19-1</f>
        <v>0.14234141309953574</v>
      </c>
      <c r="CW19" s="15">
        <f>'Constituents data'!CW19/'Constituents data'!CV19-1</f>
        <v>-1.1286681715575675E-2</v>
      </c>
      <c r="CX19" s="15">
        <f>'Constituents data'!CX19/'Constituents data'!CW19-1</f>
        <v>1.0958904109589218E-2</v>
      </c>
      <c r="CY19" s="15">
        <f>'Constituents data'!CY19/'Constituents data'!CX19-1</f>
        <v>3.6133694670279493E-3</v>
      </c>
      <c r="CZ19" s="15">
        <f>'Constituents data'!CZ19/'Constituents data'!CY19-1</f>
        <v>7.7632763276327621E-2</v>
      </c>
      <c r="DA19" s="15">
        <f>'Constituents data'!DA19/'Constituents data'!CZ19-1</f>
        <v>1.8793067446229994E-3</v>
      </c>
      <c r="DB19" s="15">
        <f>'Constituents data'!DB19/'Constituents data'!DA19-1</f>
        <v>2.501042100875539E-3</v>
      </c>
      <c r="DC19" s="15">
        <f>'Constituents data'!DC19/'Constituents data'!DB19-1</f>
        <v>-2.7027027027027861E-3</v>
      </c>
      <c r="DD19" s="15">
        <f>'Constituents data'!DD19/'Constituents data'!DC19-1</f>
        <v>4.231811548884723E-2</v>
      </c>
      <c r="DE19" s="15">
        <f>'Constituents data'!DE19/'Constituents data'!DD19-1</f>
        <v>-2.6200000000000001E-2</v>
      </c>
      <c r="DF19" s="15">
        <f>'Constituents data'!DF19/'Constituents data'!DE19-1</f>
        <v>-5.1139864448552008E-2</v>
      </c>
      <c r="DG19" s="15">
        <f>'Constituents data'!DG19/'Constituents data'!DF19-1</f>
        <v>6.7099567099566659E-3</v>
      </c>
      <c r="DH19" s="15">
        <f>'Constituents data'!DH19/'Constituents data'!DG19-1</f>
        <v>-4.085142980004286E-3</v>
      </c>
      <c r="DI19" s="15">
        <f>'Constituents data'!DI19/'Constituents data'!DH19-1</f>
        <v>-2.3963730569948161E-2</v>
      </c>
      <c r="DJ19" s="15">
        <f>'Constituents data'!DJ19/'Constituents data'!DI19-1</f>
        <v>-6.193320061933183E-3</v>
      </c>
      <c r="DK19" s="15">
        <f>'Constituents data'!DK19/'Constituents data'!DJ19-1</f>
        <v>-1.2018695748942765E-2</v>
      </c>
      <c r="DL19" s="15">
        <f>'Constituents data'!DL19/'Constituents data'!DK19-1</f>
        <v>6.3527821581437216E-2</v>
      </c>
      <c r="DM19" s="15">
        <f>'Constituents data'!DM19/'Constituents data'!DL19-1</f>
        <v>1.334463037492073E-2</v>
      </c>
      <c r="DN19" s="15">
        <f>'Constituents data'!DN19/'Constituents data'!DM19-1</f>
        <v>-2.2993311036790809E-3</v>
      </c>
      <c r="DO19" s="15">
        <f>'Constituents data'!DO19/'Constituents data'!DN19-1</f>
        <v>-1.3199245757385181E-2</v>
      </c>
      <c r="DP19" s="15">
        <f>'Constituents data'!DP19/'Constituents data'!DO19-1</f>
        <v>2.9936305732483959E-2</v>
      </c>
      <c r="DQ19" s="15">
        <f>'Constituents data'!DQ19/'Constituents data'!DP19-1</f>
        <v>-2.3706452277880818E-2</v>
      </c>
      <c r="DR19" s="15">
        <f>'Constituents data'!DR19/'Constituents data'!DQ19-1</f>
        <v>-1.8158783783783772E-2</v>
      </c>
      <c r="DS19" s="15">
        <f>'Constituents data'!DS19/'Constituents data'!DR19-1</f>
        <v>1.0537634408602115E-2</v>
      </c>
      <c r="DT19" s="15">
        <f>'Constituents data'!DT19/'Constituents data'!DS19-1</f>
        <v>4.3200680995956642E-2</v>
      </c>
      <c r="DU19" s="15">
        <f>'Constituents data'!DU19/'Constituents data'!DT19-1</f>
        <v>1.9991840065279431E-2</v>
      </c>
      <c r="DV19" s="15">
        <f>'Constituents data'!DV19/'Constituents data'!DU19-1</f>
        <v>-3.0600000000000072E-2</v>
      </c>
      <c r="DW19" s="15">
        <f>'Constituents data'!DW19/'Constituents data'!DV19-1</f>
        <v>-1.8361873323705424E-2</v>
      </c>
      <c r="DX19" s="15">
        <f>'Constituents data'!DX19/'Constituents data'!DW19-1</f>
        <v>-3.5729298024380629E-3</v>
      </c>
      <c r="DY19" s="15">
        <f>'Constituents data'!DY19/'Constituents data'!DX19-1</f>
        <v>7.5933347395065187E-3</v>
      </c>
      <c r="DZ19" s="15">
        <f>'Constituents data'!DZ19/'Constituents data'!DY19-1</f>
        <v>5.8614193008161841E-3</v>
      </c>
      <c r="EA19" s="15">
        <f>'Constituents data'!EA19/'Constituents data'!DZ19-1</f>
        <v>8.3246618106140868E-3</v>
      </c>
      <c r="EB19" s="15">
        <f>'Constituents data'!EB19/'Constituents data'!EA19-1</f>
        <v>-1.2590299277605799E-2</v>
      </c>
      <c r="EC19" s="15">
        <f>'Constituents data'!EC19/'Constituents data'!EB19-1</f>
        <v>1.2541806020065493E-3</v>
      </c>
      <c r="ED19" s="15">
        <f>'Constituents data'!ED19/'Constituents data'!EC19-1</f>
        <v>4.3841336116910323E-2</v>
      </c>
      <c r="EE19" s="15">
        <f>'Constituents data'!EE19/'Constituents data'!ED19-1</f>
        <v>8.599999999999941E-3</v>
      </c>
      <c r="EF19" s="15">
        <f>'Constituents data'!EF19/'Constituents data'!EE19-1</f>
        <v>-2.5976601229427021E-2</v>
      </c>
      <c r="EG19" s="15">
        <f>'Constituents data'!EG19/'Constituents data'!EF19-1</f>
        <v>2.3819218241042384E-2</v>
      </c>
      <c r="EH19" s="15">
        <f>'Constituents data'!EH19/'Constituents data'!EG19-1</f>
        <v>1.2925034798170643E-2</v>
      </c>
      <c r="EI19" s="15">
        <f>'Constituents data'!EI19/'Constituents data'!EH19-1</f>
        <v>-3.5531998429524814E-2</v>
      </c>
      <c r="EJ19" s="15">
        <f>'Constituents data'!EJ19/'Constituents data'!EI19-1</f>
        <v>8.7522898432730312E-3</v>
      </c>
      <c r="EK19" s="15">
        <f>'Constituents data'!EK19/'Constituents data'!EJ19-1</f>
        <v>4.0355125100877132E-4</v>
      </c>
      <c r="EL19" s="15">
        <f>'Constituents data'!EL19/'Constituents data'!EK19-1</f>
        <v>-1.1899959661153647E-2</v>
      </c>
      <c r="EM19" s="15">
        <f>'Constituents data'!EM19/'Constituents data'!EL19-1</f>
        <v>-2.2045315370483931E-2</v>
      </c>
      <c r="EN19" s="15">
        <f>'Constituents data'!EN19/'Constituents data'!EM19-1</f>
        <v>2.4838238363598553E-2</v>
      </c>
      <c r="EO19" s="15">
        <f>'Constituents data'!EO19/'Constituents data'!EN19-1</f>
        <v>1.6496945010183284E-2</v>
      </c>
      <c r="EP19" s="15">
        <f>'Constituents data'!EP19/'Constituents data'!EO19-1</f>
        <v>2.5445802444399979E-2</v>
      </c>
      <c r="EQ19" s="15">
        <f>'Constituents data'!EQ19/'Constituents data'!EP19-1</f>
        <v>1.3677217663149666E-2</v>
      </c>
      <c r="ER19" s="15">
        <f>'Constituents data'!ER19/'Constituents data'!EQ19-1</f>
        <v>-2.4286815728604583E-2</v>
      </c>
      <c r="ES19" s="15">
        <f>'Constituents data'!ES19/'Constituents data'!ER19-1</f>
        <v>6.5191623864087056E-3</v>
      </c>
      <c r="ET19" s="15">
        <f>'Constituents data'!ET19/'Constituents data'!ES19-1</f>
        <v>1.0991167811579938E-2</v>
      </c>
      <c r="EU19" s="15">
        <f>'Constituents data'!EU19/'Constituents data'!ET19-1</f>
        <v>-1.0871675402834291E-2</v>
      </c>
      <c r="EV19" s="15">
        <f>'Constituents data'!EV19/'Constituents data'!EU19-1</f>
        <v>-1.0206084396467197E-2</v>
      </c>
      <c r="EW19" s="15">
        <f>'Constituents data'!EW19/'Constituents data'!EV19-1</f>
        <v>-2.9744199881023281E-3</v>
      </c>
      <c r="EX19" s="15">
        <f>'Constituents data'!EX19/'Constituents data'!EW19-1</f>
        <v>8.3532219570405797E-3</v>
      </c>
      <c r="EY19" s="15">
        <f>'Constituents data'!EY19/'Constituents data'!EX19-1</f>
        <v>-4.7337278106509562E-3</v>
      </c>
      <c r="EZ19" s="15">
        <f>'Constituents data'!EZ19/'Constituents data'!EY19-1</f>
        <v>1.5854141894569018E-3</v>
      </c>
      <c r="FA19" s="15">
        <f>'Constituents data'!FA19/'Constituents data'!EZ19-1</f>
        <v>1.9786307874936071E-4</v>
      </c>
      <c r="FB19" s="15">
        <f>'Constituents data'!FB19/'Constituents data'!FA19-1</f>
        <v>-3.9564787339266827E-3</v>
      </c>
      <c r="FC19" s="15">
        <f>'Constituents data'!FC19/'Constituents data'!FB19-1</f>
        <v>-1.7477656405163855E-2</v>
      </c>
      <c r="FD19" s="15">
        <f>'Constituents data'!FD19/'Constituents data'!FC19-1</f>
        <v>3.1129977764301486E-2</v>
      </c>
      <c r="FE19" s="15">
        <f>'Constituents data'!FE19/'Constituents data'!FD19-1</f>
        <v>5.3126837874926558E-2</v>
      </c>
      <c r="FF19" s="15">
        <f>'Constituents data'!FF19/'Constituents data'!FE19-1</f>
        <v>1.7684288905435608E-2</v>
      </c>
      <c r="FG19" s="15">
        <f>'Constituents data'!FG19/'Constituents data'!FF19-1</f>
        <v>-1.5182001097494013E-2</v>
      </c>
      <c r="FH19" s="15">
        <f>'Constituents data'!FH19/'Constituents data'!FG19-1</f>
        <v>-1.3187221396731119E-2</v>
      </c>
      <c r="FI19" s="15">
        <f>'Constituents data'!FI19/'Constituents data'!FH19-1</f>
        <v>-6.2300018821757952E-2</v>
      </c>
      <c r="FJ19" s="15">
        <f>'Constituents data'!FJ19/'Constituents data'!FI19-1</f>
        <v>1.2444801284624551E-2</v>
      </c>
      <c r="FK19" s="15">
        <f>'Constituents data'!FK19/'Constituents data'!FJ19-1</f>
        <v>1.0309278350515427E-2</v>
      </c>
      <c r="FL19" s="15">
        <f>'Constituents data'!FL19/'Constituents data'!FK19-1</f>
        <v>-1.6875981161695419E-2</v>
      </c>
      <c r="FM19" s="15">
        <f>'Constituents data'!FM19/'Constituents data'!FL19-1</f>
        <v>-0.10219560878243517</v>
      </c>
      <c r="FN19" s="15">
        <f>'Constituents data'!FN19/'Constituents data'!FM19-1</f>
        <v>1.3561582925744942E-2</v>
      </c>
      <c r="FO19" s="15">
        <f>'Constituents data'!FO19/'Constituents data'!FN19-1</f>
        <v>-6.5145865321342478E-2</v>
      </c>
      <c r="FP19" s="15">
        <f>'Constituents data'!FP19/'Constituents data'!FO19-1</f>
        <v>1.360863444392324E-2</v>
      </c>
      <c r="FQ19" s="15">
        <f>'Constituents data'!FQ19/'Constituents data'!FP19-1</f>
        <v>1.8518518518518379E-2</v>
      </c>
      <c r="FR19" s="15">
        <f>'Constituents data'!FR19/'Constituents data'!FQ19-1</f>
        <v>3.1818181818181746E-2</v>
      </c>
      <c r="FS19" s="15">
        <f>'Constituents data'!FS19/'Constituents data'!FR19-1</f>
        <v>3.1497797356828228E-2</v>
      </c>
      <c r="FT19" s="16">
        <f>'Constituents data'!FT19/'Constituents data'!FS19-1</f>
        <v>5.3384582532565172E-3</v>
      </c>
      <c r="FU19" s="17">
        <f t="shared" si="3"/>
        <v>1.8933063210020828E-3</v>
      </c>
      <c r="FV19">
        <v>1.9622938276225181E-2</v>
      </c>
      <c r="FW19">
        <v>1.9701232959543596E-2</v>
      </c>
      <c r="FX19">
        <v>1.9855279348922936E-2</v>
      </c>
      <c r="FY19">
        <v>1.9514647090671144E-2</v>
      </c>
      <c r="FZ19">
        <v>1.9796038372714053E-2</v>
      </c>
      <c r="GA19">
        <v>1.9530545555031333E-2</v>
      </c>
      <c r="GB19">
        <v>1.9243385149086269E-2</v>
      </c>
      <c r="GC19">
        <v>1.9273978229425601E-2</v>
      </c>
      <c r="GD19">
        <v>2.0037754388942678E-2</v>
      </c>
      <c r="GE19">
        <v>1.9999889952673391E-2</v>
      </c>
      <c r="GF19">
        <v>2.0304614100273909E-2</v>
      </c>
      <c r="GG19">
        <v>2.0328462548742186E-2</v>
      </c>
      <c r="GH19">
        <v>2.0339315540024459E-2</v>
      </c>
      <c r="GI19">
        <v>2.0444968400578283E-2</v>
      </c>
      <c r="GJ19">
        <v>2.0350856395669061E-2</v>
      </c>
      <c r="GK19">
        <v>2.0219937328953396E-2</v>
      </c>
      <c r="GL19">
        <v>1.9526157729947039E-2</v>
      </c>
      <c r="GM19">
        <v>1.9887803535751897E-2</v>
      </c>
      <c r="GN19">
        <v>2.0401138544523089E-2</v>
      </c>
      <c r="GO19">
        <v>2.0338548724557818E-2</v>
      </c>
      <c r="GP19">
        <v>2.0719073491710305E-2</v>
      </c>
      <c r="GQ19">
        <v>2.0397936052186212E-2</v>
      </c>
      <c r="GR19">
        <v>2.0301205075223636E-2</v>
      </c>
      <c r="GS19">
        <v>2.0421006258256238E-2</v>
      </c>
      <c r="GT19">
        <v>2.0577452998022966E-2</v>
      </c>
      <c r="GU19">
        <v>2.0831832898320173E-2</v>
      </c>
      <c r="GV19">
        <v>2.0699166622429661E-2</v>
      </c>
      <c r="GW19">
        <v>2.05933466205151E-2</v>
      </c>
      <c r="GX19">
        <v>2.1054582780780158E-2</v>
      </c>
      <c r="GY19">
        <v>2.1137199690108192E-2</v>
      </c>
      <c r="GZ19">
        <v>2.102178889726769E-2</v>
      </c>
      <c r="HA19">
        <v>2.1411230078716405E-2</v>
      </c>
      <c r="HB19">
        <v>2.1560945284346766E-2</v>
      </c>
      <c r="HC19">
        <v>2.1407119165189389E-2</v>
      </c>
      <c r="HD19">
        <v>2.1516841780267398E-2</v>
      </c>
      <c r="HE19">
        <v>2.1440318981730828E-2</v>
      </c>
      <c r="HF19">
        <v>2.1864884417508234E-2</v>
      </c>
      <c r="HG19">
        <v>2.1270557519414791E-2</v>
      </c>
      <c r="HH19">
        <v>2.1744929140753998E-2</v>
      </c>
      <c r="HI19">
        <v>2.1824080442682858E-2</v>
      </c>
      <c r="HJ19">
        <v>2.1755529379641581E-2</v>
      </c>
      <c r="HK19">
        <v>2.1783435795350428E-2</v>
      </c>
      <c r="HL19">
        <v>2.1822663330350257E-2</v>
      </c>
      <c r="HM19">
        <v>2.2097533305803871E-2</v>
      </c>
      <c r="HN19">
        <v>2.2176872178862928E-2</v>
      </c>
      <c r="HO19">
        <v>2.2462144994886541E-2</v>
      </c>
      <c r="HP19">
        <v>2.2199937346335546E-2</v>
      </c>
      <c r="HQ19">
        <v>2.2590694061856091E-2</v>
      </c>
      <c r="HR19">
        <v>2.3536484505459792E-2</v>
      </c>
      <c r="HS19">
        <v>2.387735904078242E-2</v>
      </c>
      <c r="HT19">
        <v>2.3753221121095253E-2</v>
      </c>
      <c r="HU19">
        <v>2.3330034165191672E-2</v>
      </c>
      <c r="HV19">
        <v>2.3573939269635594E-2</v>
      </c>
      <c r="HW19">
        <v>2.3261200983142934E-2</v>
      </c>
      <c r="HX19">
        <v>2.3402506191272432E-2</v>
      </c>
      <c r="HY19">
        <v>2.2437402066812318E-2</v>
      </c>
      <c r="HZ19">
        <v>2.2483006401567984E-2</v>
      </c>
      <c r="IA19">
        <v>2.1214044134634076E-2</v>
      </c>
      <c r="IB19">
        <v>2.1074575849980827E-2</v>
      </c>
      <c r="IC19">
        <v>2.1284592759280713E-2</v>
      </c>
      <c r="ID19">
        <v>2.0870813361289486E-2</v>
      </c>
      <c r="IE19">
        <v>2.1202758829588286E-2</v>
      </c>
      <c r="IF19">
        <v>2.127448090406862E-2</v>
      </c>
      <c r="IG19">
        <v>2.1287902464957108E-2</v>
      </c>
      <c r="IH19">
        <v>2.0782150291867332E-2</v>
      </c>
      <c r="II19">
        <v>2.06418397608755E-2</v>
      </c>
      <c r="IJ19">
        <v>2.0508157836779988E-2</v>
      </c>
      <c r="IK19">
        <v>2.1817854231077596E-2</v>
      </c>
      <c r="IL19">
        <v>2.1960442110299221E-2</v>
      </c>
      <c r="IM19">
        <v>2.1896399557873241E-2</v>
      </c>
      <c r="IN19">
        <v>2.0879084667946662E-2</v>
      </c>
      <c r="IO19">
        <v>2.0979447211327176E-2</v>
      </c>
      <c r="IP19">
        <v>2.1485994466879897E-2</v>
      </c>
      <c r="IQ19">
        <v>2.2098806586835124E-2</v>
      </c>
      <c r="IR19">
        <v>2.1669306847133446E-2</v>
      </c>
      <c r="IS19">
        <v>2.0785990398315014E-2</v>
      </c>
      <c r="IT19">
        <v>2.0564514264985938E-2</v>
      </c>
      <c r="IU19">
        <v>1.9395358732027246E-2</v>
      </c>
      <c r="IV19">
        <v>1.8257218622591883E-2</v>
      </c>
      <c r="IW19">
        <v>1.7716518317495815E-2</v>
      </c>
      <c r="IX19">
        <v>1.8149190075797437E-2</v>
      </c>
      <c r="IY19">
        <v>1.7738572013592174E-2</v>
      </c>
      <c r="IZ19">
        <v>1.7928935190277103E-2</v>
      </c>
      <c r="JA19">
        <v>1.7425616420055488E-2</v>
      </c>
      <c r="JB19">
        <v>1.7885397476722971E-2</v>
      </c>
      <c r="JC19">
        <v>1.7293437906933842E-2</v>
      </c>
      <c r="JD19">
        <v>1.7569600796172986E-2</v>
      </c>
      <c r="JE19">
        <v>1.8469157841539036E-2</v>
      </c>
      <c r="JF19">
        <v>1.9178268969632407E-2</v>
      </c>
      <c r="JG19">
        <v>1.8589093651370181E-2</v>
      </c>
      <c r="JH19">
        <v>1.9142302908310729E-2</v>
      </c>
      <c r="JI19">
        <v>1.850552799584745E-2</v>
      </c>
      <c r="JJ19">
        <v>1.9754241770387936E-2</v>
      </c>
      <c r="JK19">
        <v>1.9331895163272238E-2</v>
      </c>
      <c r="JL19">
        <v>1.9213021746297229E-2</v>
      </c>
      <c r="JM19">
        <v>1.9444705601032508E-2</v>
      </c>
      <c r="JN19">
        <v>1.8991804221237835E-2</v>
      </c>
      <c r="JO19">
        <v>2.1279036457520543E-2</v>
      </c>
      <c r="JP19">
        <v>2.109839885594356E-2</v>
      </c>
      <c r="JQ19">
        <v>2.1075631671421586E-2</v>
      </c>
      <c r="JR19">
        <v>2.14183843564228E-2</v>
      </c>
      <c r="JS19">
        <v>2.2049844051986667E-2</v>
      </c>
      <c r="JT19">
        <v>2.1676260638757699E-2</v>
      </c>
      <c r="JU19">
        <v>2.1444892051218606E-2</v>
      </c>
      <c r="JV19">
        <v>2.1260416944498959E-2</v>
      </c>
      <c r="JW19">
        <v>2.1996653033209048E-2</v>
      </c>
      <c r="JX19">
        <v>2.1411731605684207E-2</v>
      </c>
      <c r="JY19">
        <v>2.0465656597093443E-2</v>
      </c>
      <c r="JZ19">
        <v>2.0608624603476879E-2</v>
      </c>
      <c r="KA19">
        <v>2.0696274906107977E-2</v>
      </c>
      <c r="KB19">
        <v>2.0189315429544833E-2</v>
      </c>
      <c r="KC19">
        <v>1.9831964116735826E-2</v>
      </c>
      <c r="KD19">
        <v>1.9604463986380705E-2</v>
      </c>
      <c r="KE19">
        <v>2.029522617023204E-2</v>
      </c>
      <c r="KF19">
        <v>2.0507950206451665E-2</v>
      </c>
      <c r="KG19">
        <v>2.0231644792641675E-2</v>
      </c>
      <c r="KH19">
        <v>2.0014535281281342E-2</v>
      </c>
      <c r="KI19">
        <v>2.0284986222115522E-2</v>
      </c>
      <c r="KJ19">
        <v>1.9730548424396033E-2</v>
      </c>
      <c r="KK19">
        <v>1.9606151922018852E-2</v>
      </c>
      <c r="KL19">
        <v>1.9874224898649002E-2</v>
      </c>
      <c r="KM19">
        <v>2.0059492810715861E-2</v>
      </c>
      <c r="KN19">
        <v>1.9873561835620248E-2</v>
      </c>
      <c r="KO19">
        <v>1.9361966561038006E-2</v>
      </c>
      <c r="KP19">
        <v>1.9302191186216917E-2</v>
      </c>
      <c r="KQ19">
        <v>1.9264735793005559E-2</v>
      </c>
      <c r="KR19">
        <v>1.9343538299005768E-2</v>
      </c>
      <c r="KS19">
        <v>1.9536170214266537E-2</v>
      </c>
      <c r="KT19">
        <v>1.9913111306411293E-2</v>
      </c>
      <c r="KU19">
        <v>1.9677628083289499E-2</v>
      </c>
      <c r="KV19">
        <v>2.0318079330388816E-2</v>
      </c>
      <c r="KW19">
        <v>2.1115006849017726E-2</v>
      </c>
      <c r="KX19">
        <v>2.0904089995930377E-2</v>
      </c>
      <c r="KY19">
        <v>2.07737425263416E-2</v>
      </c>
      <c r="KZ19">
        <v>2.1126873483195849E-2</v>
      </c>
      <c r="LA19">
        <v>2.1103778565310462E-2</v>
      </c>
      <c r="LB19">
        <v>2.0953024146013445E-2</v>
      </c>
      <c r="LC19">
        <v>2.0899003840259701E-2</v>
      </c>
      <c r="LD19">
        <v>2.0952618395183045E-2</v>
      </c>
      <c r="LE19">
        <v>2.0672984603406049E-2</v>
      </c>
      <c r="LF19">
        <v>2.0201019023035227E-2</v>
      </c>
      <c r="LG19">
        <v>2.03108583782277E-2</v>
      </c>
      <c r="LH19">
        <v>2.0542278413411826E-2</v>
      </c>
      <c r="LI19">
        <v>2.0748759133875919E-2</v>
      </c>
      <c r="LJ19">
        <v>2.0982017515431849E-2</v>
      </c>
      <c r="LK19">
        <v>2.040465731159212E-2</v>
      </c>
      <c r="LL19">
        <v>2.0549816605573187E-2</v>
      </c>
      <c r="LM19">
        <v>2.051460383344875E-2</v>
      </c>
      <c r="LN19">
        <v>2.0087342838458016E-2</v>
      </c>
      <c r="LO19">
        <v>2.0444758481197294E-2</v>
      </c>
      <c r="LP19">
        <v>2.0649820768980552E-2</v>
      </c>
      <c r="LQ19">
        <v>2.0626632721819915E-2</v>
      </c>
      <c r="LR19">
        <v>2.0837062686751288E-2</v>
      </c>
      <c r="LS19">
        <v>2.0673526131679214E-2</v>
      </c>
      <c r="LT19">
        <v>2.0873700756031378E-2</v>
      </c>
      <c r="LU19">
        <v>2.0838905352434857E-2</v>
      </c>
      <c r="LV19">
        <v>2.0580239984689733E-2</v>
      </c>
      <c r="LW19">
        <v>2.063620932408133E-2</v>
      </c>
      <c r="LX19">
        <v>2.1748283867089564E-2</v>
      </c>
      <c r="LY19">
        <v>2.1918043890755568E-2</v>
      </c>
      <c r="LZ19">
        <v>2.1601646012100153E-2</v>
      </c>
      <c r="MA19">
        <v>2.2058873135957571E-2</v>
      </c>
      <c r="MB19">
        <v>2.1913939883850729E-2</v>
      </c>
      <c r="MC19">
        <v>2.1538772826281048E-2</v>
      </c>
      <c r="MD19">
        <v>2.1685987440601868E-2</v>
      </c>
      <c r="ME19">
        <v>2.2021718677533334E-2</v>
      </c>
      <c r="MF19">
        <v>1.9195897833671451E-2</v>
      </c>
      <c r="MG19">
        <v>1.9337361212992954E-2</v>
      </c>
      <c r="MH19">
        <v>1.8816062729854414E-2</v>
      </c>
      <c r="MI19">
        <v>1.8692613406056428E-2</v>
      </c>
      <c r="MJ19">
        <v>1.8759767166569082E-2</v>
      </c>
      <c r="MK19">
        <v>1.9167159944931837E-2</v>
      </c>
      <c r="ML19">
        <v>1.951672458588662E-2</v>
      </c>
      <c r="MM19" s="4">
        <v>1.947490891601273E-2</v>
      </c>
      <c r="MN19" s="17">
        <v>2.05808641511586E-2</v>
      </c>
      <c r="MO19" s="20">
        <f t="shared" si="4"/>
        <v>-2.2050374383829438E-2</v>
      </c>
      <c r="MP19" s="20">
        <f t="shared" si="7"/>
        <v>6.1692053016427953E-2</v>
      </c>
      <c r="MQ19" s="20">
        <f t="shared" si="8"/>
        <v>3.7795214151240944E-2</v>
      </c>
      <c r="MR19" s="20">
        <f t="shared" si="9"/>
        <v>5.8380297505126891E-3</v>
      </c>
      <c r="MS19" s="20">
        <f t="shared" si="10"/>
        <v>-1.6535556616877189E-3</v>
      </c>
      <c r="MT19" s="20">
        <f t="shared" si="11"/>
        <v>-2.8520790918554048E-3</v>
      </c>
      <c r="MU19" s="20">
        <f t="shared" si="12"/>
        <v>1.2981933602222509E-2</v>
      </c>
      <c r="MV19" s="20">
        <f t="shared" si="13"/>
        <v>7.0919932449683601E-2</v>
      </c>
      <c r="MW19" s="20">
        <f t="shared" si="14"/>
        <v>2.5139215326778911E-3</v>
      </c>
      <c r="MX19" s="20">
        <f t="shared" si="15"/>
        <v>2.509221364389487E-2</v>
      </c>
      <c r="MY19" s="20">
        <f t="shared" si="16"/>
        <v>1.60515772508842E-2</v>
      </c>
      <c r="MZ19" s="20">
        <f t="shared" si="17"/>
        <v>-1.4275258052376658E-2</v>
      </c>
      <c r="NA19" s="20">
        <f t="shared" si="18"/>
        <v>1.4468784626724143E-2</v>
      </c>
      <c r="NB19" s="20">
        <f t="shared" si="19"/>
        <v>2.1522959620875429E-2</v>
      </c>
      <c r="NC19" s="20">
        <f t="shared" si="20"/>
        <v>-4.4385645442554786E-2</v>
      </c>
      <c r="ND19" s="20">
        <f t="shared" si="21"/>
        <v>-2.6002544639755973E-2</v>
      </c>
      <c r="NE19" s="20">
        <f t="shared" si="22"/>
        <v>-1.3043284458299984E-2</v>
      </c>
      <c r="NF19" s="20">
        <f t="shared" si="23"/>
        <v>3.480799812295117E-2</v>
      </c>
      <c r="NG19" s="20">
        <f t="shared" si="24"/>
        <v>-3.0044298003663636E-2</v>
      </c>
      <c r="NH19" s="20">
        <f t="shared" si="25"/>
        <v>4.8578495302873129E-2</v>
      </c>
      <c r="NI19" s="20">
        <f t="shared" si="26"/>
        <v>-4.450872307471003E-2</v>
      </c>
      <c r="NJ19" s="20">
        <f t="shared" si="27"/>
        <v>-2.4149470405662662E-2</v>
      </c>
      <c r="NK19" s="20">
        <f t="shared" si="28"/>
        <v>2.7931475955344657E-3</v>
      </c>
      <c r="NL19" s="20">
        <f t="shared" si="29"/>
        <v>-5.8915293329967885E-3</v>
      </c>
      <c r="NM19" s="20">
        <f t="shared" si="30"/>
        <v>6.2112046042958682E-2</v>
      </c>
      <c r="NN19" s="20">
        <f t="shared" si="31"/>
        <v>-5.6808418456822649E-2</v>
      </c>
      <c r="NO19" s="20">
        <f t="shared" si="32"/>
        <v>1.895388817888706E-2</v>
      </c>
      <c r="NP19" s="20">
        <f t="shared" si="33"/>
        <v>6.1978081904068463E-2</v>
      </c>
      <c r="NQ19" s="20">
        <f t="shared" si="34"/>
        <v>-1.7004598949141789E-2</v>
      </c>
      <c r="NR19" s="20">
        <f t="shared" si="35"/>
        <v>-6.6621224105727758E-3</v>
      </c>
      <c r="NS19" s="20">
        <f t="shared" si="36"/>
        <v>2.8315027012331309E-2</v>
      </c>
      <c r="NT19" s="20">
        <f t="shared" si="37"/>
        <v>-3.5260343732528995E-2</v>
      </c>
      <c r="NU19" s="20">
        <f t="shared" si="38"/>
        <v>-7.8462343977905788E-2</v>
      </c>
      <c r="NV19" s="20">
        <f t="shared" si="39"/>
        <v>1.7363603511349537E-2</v>
      </c>
      <c r="NW19" s="20">
        <f t="shared" si="40"/>
        <v>-3.6123135171857765E-2</v>
      </c>
      <c r="NX19" s="20">
        <f t="shared" si="41"/>
        <v>2.1581952597294632E-2</v>
      </c>
      <c r="NY19" s="20">
        <f t="shared" si="42"/>
        <v>-3.3150333530356721E-2</v>
      </c>
      <c r="NZ19" s="20">
        <f t="shared" si="43"/>
        <v>6.4632396400007988E-3</v>
      </c>
      <c r="OA19" s="20">
        <f t="shared" si="44"/>
        <v>-6.4973578863795475E-3</v>
      </c>
      <c r="OB19" s="20">
        <f t="shared" si="45"/>
        <v>4.6672836139682608E-2</v>
      </c>
      <c r="OC19" s="20">
        <f t="shared" si="46"/>
        <v>4.2822560962893644E-3</v>
      </c>
      <c r="OD19" s="20">
        <f t="shared" si="47"/>
        <v>5.2468815555368045E-2</v>
      </c>
      <c r="OE19" s="20">
        <f t="shared" si="48"/>
        <v>9.5412051135092685E-3</v>
      </c>
      <c r="OF19" s="20">
        <f t="shared" si="49"/>
        <v>1.5167330883520028E-2</v>
      </c>
      <c r="OG19" s="20">
        <f t="shared" si="50"/>
        <v>-1.5232029037251002E-2</v>
      </c>
      <c r="OH19" s="20">
        <f t="shared" si="51"/>
        <v>1.5107922683504207E-2</v>
      </c>
      <c r="OI19" s="20">
        <f t="shared" si="52"/>
        <v>2.710971482703424E-2</v>
      </c>
      <c r="OJ19" s="20">
        <f t="shared" si="53"/>
        <v>-1.3441554510471729E-2</v>
      </c>
      <c r="OK19" s="20">
        <f t="shared" si="54"/>
        <v>-2.5655682558625867E-2</v>
      </c>
      <c r="OL19" s="20">
        <f t="shared" si="55"/>
        <v>1.1291277857496909E-2</v>
      </c>
      <c r="OM19" s="20">
        <f t="shared" si="56"/>
        <v>2.7112982836023517E-3</v>
      </c>
      <c r="ON19" s="20">
        <f t="shared" si="57"/>
        <v>3.6866059946615995E-3</v>
      </c>
      <c r="OO19" s="20">
        <f t="shared" si="58"/>
        <v>-8.0569485472805444E-2</v>
      </c>
      <c r="OP19" s="20">
        <f t="shared" si="59"/>
        <v>-2.2327808364452403E-2</v>
      </c>
      <c r="OQ19" s="20">
        <f t="shared" si="60"/>
        <v>-1.5946885591972701E-2</v>
      </c>
      <c r="OR19" s="20">
        <f t="shared" si="61"/>
        <v>1.2360591229109333E-2</v>
      </c>
      <c r="OS19" s="20">
        <f t="shared" si="62"/>
        <v>-0.10905184826215279</v>
      </c>
      <c r="OT19" s="20">
        <f t="shared" si="63"/>
        <v>-5.00979300298066E-2</v>
      </c>
      <c r="OU19" s="20">
        <f t="shared" si="64"/>
        <v>5.2370259570470659E-2</v>
      </c>
      <c r="OV19" s="20">
        <f t="shared" si="65"/>
        <v>-6.3050710268844198E-3</v>
      </c>
      <c r="OW19" s="20">
        <f t="shared" si="66"/>
        <v>4.9312995993129063E-2</v>
      </c>
      <c r="OX19" s="20">
        <f t="shared" si="67"/>
        <v>1.1221447777358409E-2</v>
      </c>
      <c r="OY19" s="20">
        <f t="shared" si="68"/>
        <v>-3.7425897236835056E-3</v>
      </c>
      <c r="OZ19" s="20">
        <f t="shared" si="69"/>
        <v>-4.5895159030589869E-2</v>
      </c>
      <c r="PA19" s="20">
        <f t="shared" si="5"/>
        <v>-1.6670438103947791E-2</v>
      </c>
      <c r="PB19" s="20">
        <f t="shared" si="70"/>
        <v>-2.2301469586308117E-2</v>
      </c>
      <c r="PC19" s="20">
        <f t="shared" si="71"/>
        <v>0.10980348082759224</v>
      </c>
      <c r="PD19" s="20">
        <f t="shared" si="72"/>
        <v>3.0619676293583489E-2</v>
      </c>
      <c r="PE19" s="20">
        <f t="shared" si="73"/>
        <v>-3.9068027510593059E-2</v>
      </c>
      <c r="PF19" s="20">
        <f t="shared" si="74"/>
        <v>-7.388967243501525E-2</v>
      </c>
      <c r="PG19" s="20">
        <f t="shared" si="75"/>
        <v>1.2546243360838497E-2</v>
      </c>
      <c r="PH19" s="20">
        <f t="shared" si="76"/>
        <v>2.2955909601796345E-2</v>
      </c>
      <c r="PI19" s="20">
        <f t="shared" si="77"/>
        <v>6.7080328330598696E-2</v>
      </c>
      <c r="PJ19" s="20">
        <f t="shared" si="78"/>
        <v>-4.37343105051025E-2</v>
      </c>
      <c r="PK19" s="20">
        <f t="shared" si="79"/>
        <v>-6.8314818617025971E-2</v>
      </c>
      <c r="PL19" s="20">
        <f t="shared" si="80"/>
        <v>-3.2912508684369832E-2</v>
      </c>
      <c r="PM19" s="20">
        <f t="shared" si="81"/>
        <v>-7.8112818516123991E-2</v>
      </c>
      <c r="PN19" s="20">
        <f t="shared" si="82"/>
        <v>-1.949506649701975E-2</v>
      </c>
      <c r="PO19" s="20">
        <f t="shared" si="83"/>
        <v>-4.5846273846198035E-2</v>
      </c>
      <c r="PP19" s="20">
        <f t="shared" si="84"/>
        <v>6.1064233942541082E-2</v>
      </c>
      <c r="PQ19" s="20">
        <f t="shared" si="85"/>
        <v>-1.9524160315492464E-2</v>
      </c>
      <c r="PR19" s="20">
        <f t="shared" si="86"/>
        <v>2.0540793510742186E-2</v>
      </c>
      <c r="PS19" s="20">
        <f t="shared" si="87"/>
        <v>-3.3708994746674145E-2</v>
      </c>
      <c r="PT19" s="20">
        <f t="shared" si="88"/>
        <v>4.7681764500527593E-2</v>
      </c>
      <c r="PU19" s="20">
        <f t="shared" si="89"/>
        <v>-5.6954035065941364E-2</v>
      </c>
      <c r="PV19" s="20">
        <f t="shared" si="90"/>
        <v>2.6098695964059407E-2</v>
      </c>
      <c r="PW19" s="20">
        <f t="shared" si="91"/>
        <v>7.0626838163577024E-2</v>
      </c>
      <c r="PX19" s="20">
        <f t="shared" si="92"/>
        <v>2.5308766217857895E-2</v>
      </c>
      <c r="PY19" s="20">
        <f t="shared" si="93"/>
        <v>-6.5197215526550598E-2</v>
      </c>
      <c r="PZ19" s="20">
        <f t="shared" si="94"/>
        <v>6.2727049090952572E-2</v>
      </c>
      <c r="QA19" s="20">
        <f t="shared" si="95"/>
        <v>-4.3876108546596335E-2</v>
      </c>
      <c r="QB19" s="20">
        <f t="shared" si="96"/>
        <v>6.2520632432957648E-2</v>
      </c>
      <c r="QC19" s="20">
        <f t="shared" si="97"/>
        <v>7.2832809805851309E-3</v>
      </c>
      <c r="QD19" s="20">
        <f t="shared" si="98"/>
        <v>7.9371188448864177E-3</v>
      </c>
      <c r="QE19" s="20">
        <f t="shared" si="99"/>
        <v>5.6511083784380337E-3</v>
      </c>
      <c r="QF19" s="20">
        <f t="shared" si="100"/>
        <v>-6.5178330475591448E-2</v>
      </c>
      <c r="QG19" s="20">
        <f t="shared" si="101"/>
        <v>0.14044810677853367</v>
      </c>
      <c r="QH19" s="20">
        <f t="shared" si="102"/>
        <v>-1.3179988036577758E-2</v>
      </c>
      <c r="QI19" s="20">
        <f t="shared" si="103"/>
        <v>9.0655977885871347E-3</v>
      </c>
      <c r="QJ19" s="20">
        <f t="shared" si="104"/>
        <v>1.7200631460258665E-3</v>
      </c>
      <c r="QK19" s="20">
        <f t="shared" si="105"/>
        <v>7.5739456955325538E-2</v>
      </c>
      <c r="QL19" s="20">
        <f t="shared" si="106"/>
        <v>-1.3999576379083349E-5</v>
      </c>
      <c r="QM19" s="20">
        <f t="shared" si="107"/>
        <v>6.0773577987345627E-4</v>
      </c>
      <c r="QN19" s="20">
        <f t="shared" si="108"/>
        <v>-4.5960090237048687E-3</v>
      </c>
      <c r="QO19" s="20">
        <f t="shared" si="109"/>
        <v>4.0424809167845147E-2</v>
      </c>
      <c r="QP19" s="20">
        <f t="shared" si="110"/>
        <v>-2.8093306321002084E-2</v>
      </c>
      <c r="QQ19" s="20">
        <f t="shared" si="111"/>
        <v>-5.3033170769554092E-2</v>
      </c>
      <c r="QR19" s="20">
        <f t="shared" si="112"/>
        <v>4.8166503889545834E-3</v>
      </c>
      <c r="QS19" s="20">
        <f t="shared" si="113"/>
        <v>-5.9784493010063685E-3</v>
      </c>
      <c r="QT19" s="20">
        <f t="shared" si="114"/>
        <v>-2.5857036890950244E-2</v>
      </c>
      <c r="QU19" s="20">
        <f t="shared" si="115"/>
        <v>-8.0866263829352664E-3</v>
      </c>
      <c r="QV19" s="20">
        <f t="shared" si="116"/>
        <v>-1.3912002069944848E-2</v>
      </c>
      <c r="QW19" s="20">
        <f t="shared" si="117"/>
        <v>6.1634515260435133E-2</v>
      </c>
      <c r="QX19" s="20">
        <f t="shared" si="118"/>
        <v>1.1451324053918646E-2</v>
      </c>
      <c r="QY19" s="20">
        <f t="shared" si="119"/>
        <v>-4.1926374246811634E-3</v>
      </c>
      <c r="QZ19" s="20">
        <f t="shared" si="120"/>
        <v>-1.5092552078387264E-2</v>
      </c>
      <c r="RA19" s="20">
        <f t="shared" si="121"/>
        <v>2.8042999411481875E-2</v>
      </c>
      <c r="RB19" s="20">
        <f t="shared" si="122"/>
        <v>-2.5599758598882902E-2</v>
      </c>
      <c r="RC19" s="20">
        <f t="shared" si="123"/>
        <v>-2.0052090104785855E-2</v>
      </c>
      <c r="RD19" s="20">
        <f t="shared" si="124"/>
        <v>8.6443280876000311E-3</v>
      </c>
      <c r="RE19" s="20">
        <f t="shared" si="125"/>
        <v>4.1307374674954558E-2</v>
      </c>
      <c r="RF19" s="20">
        <f t="shared" si="126"/>
        <v>1.8098533744277348E-2</v>
      </c>
      <c r="RG19" s="20">
        <f t="shared" si="127"/>
        <v>-3.2493306321002155E-2</v>
      </c>
      <c r="RH19" s="20">
        <f t="shared" si="128"/>
        <v>-2.0255179644707508E-2</v>
      </c>
      <c r="RI19" s="20">
        <f t="shared" si="129"/>
        <v>-5.4662361234401454E-3</v>
      </c>
      <c r="RJ19" s="20">
        <f t="shared" si="130"/>
        <v>5.7000284185044362E-3</v>
      </c>
      <c r="RK19" s="20">
        <f t="shared" si="131"/>
        <v>3.9681129798141016E-3</v>
      </c>
      <c r="RL19" s="20">
        <f t="shared" si="132"/>
        <v>6.4313554896120043E-3</v>
      </c>
      <c r="RM19" s="20">
        <f t="shared" si="6"/>
        <v>-1.4483605598607882E-2</v>
      </c>
      <c r="RN19" s="20">
        <f t="shared" si="142"/>
        <v>-6.391257189955334E-4</v>
      </c>
      <c r="RO19" s="20">
        <f t="shared" si="143"/>
        <v>4.194802979590824E-2</v>
      </c>
      <c r="RP19" s="20">
        <f t="shared" si="144"/>
        <v>6.7066936789978585E-3</v>
      </c>
      <c r="RQ19" s="20">
        <f t="shared" si="145"/>
        <v>-2.7869907550429104E-2</v>
      </c>
      <c r="RR19" s="20">
        <f t="shared" si="146"/>
        <v>2.19259119200403E-2</v>
      </c>
      <c r="RS19" s="20">
        <f t="shared" si="147"/>
        <v>1.1031728477168559E-2</v>
      </c>
      <c r="RT19" s="20">
        <f t="shared" si="148"/>
        <v>-3.7425304750526897E-2</v>
      </c>
      <c r="RU19" s="20">
        <f t="shared" si="149"/>
        <v>6.8589835222709486E-3</v>
      </c>
      <c r="RV19" s="20">
        <f t="shared" si="150"/>
        <v>-1.4897550699933114E-3</v>
      </c>
      <c r="RW19" s="20">
        <f t="shared" si="151"/>
        <v>-1.3793265982155731E-2</v>
      </c>
      <c r="RX19" s="20">
        <f t="shared" si="152"/>
        <v>-2.3938621691486014E-2</v>
      </c>
      <c r="RY19" s="20">
        <f t="shared" si="153"/>
        <v>2.2944932042596469E-2</v>
      </c>
      <c r="RZ19" s="20">
        <f t="shared" si="154"/>
        <v>1.46036386891812E-2</v>
      </c>
      <c r="SA19" s="20">
        <f t="shared" si="155"/>
        <v>2.3552496123397895E-2</v>
      </c>
      <c r="SB19" s="20">
        <f t="shared" si="156"/>
        <v>1.1783911342147582E-2</v>
      </c>
      <c r="SC19" s="20">
        <f t="shared" si="157"/>
        <v>-2.6180122049606666E-2</v>
      </c>
      <c r="SD19" s="20">
        <f t="shared" si="158"/>
        <v>4.6258560654066231E-3</v>
      </c>
      <c r="SE19" s="20">
        <f t="shared" si="159"/>
        <v>9.0978614905778549E-3</v>
      </c>
      <c r="SF19" s="20">
        <f t="shared" si="160"/>
        <v>-1.2764981723836374E-2</v>
      </c>
      <c r="SG19" s="20">
        <f t="shared" si="161"/>
        <v>-1.209939071746928E-2</v>
      </c>
      <c r="SH19" s="20">
        <f t="shared" si="162"/>
        <v>-4.8677263091044106E-3</v>
      </c>
      <c r="SI19" s="20">
        <f t="shared" si="163"/>
        <v>6.4599156360384971E-3</v>
      </c>
      <c r="SJ19" s="20">
        <f t="shared" si="164"/>
        <v>-6.6270341316530387E-3</v>
      </c>
      <c r="SK19" s="20">
        <f t="shared" si="165"/>
        <v>-3.0789213154518093E-4</v>
      </c>
      <c r="SL19" s="20">
        <f t="shared" si="166"/>
        <v>-1.695443242252722E-3</v>
      </c>
      <c r="SM19" s="20">
        <f t="shared" si="167"/>
        <v>-5.8497850549287652E-3</v>
      </c>
      <c r="SN19" s="20">
        <f t="shared" si="168"/>
        <v>-1.9370962726165938E-2</v>
      </c>
      <c r="SO19" s="20">
        <f t="shared" si="169"/>
        <v>2.9236671443299403E-2</v>
      </c>
      <c r="SP19" s="20">
        <f t="shared" si="170"/>
        <v>5.1233531553924475E-2</v>
      </c>
      <c r="SQ19" s="20">
        <f t="shared" si="171"/>
        <v>1.5790982584433524E-2</v>
      </c>
      <c r="SR19" s="20">
        <f t="shared" si="172"/>
        <v>-1.7075307418496097E-2</v>
      </c>
      <c r="SS19" s="20">
        <f t="shared" si="173"/>
        <v>-1.5080527717733203E-2</v>
      </c>
      <c r="ST19" s="20">
        <f t="shared" si="174"/>
        <v>-6.4193325142760035E-2</v>
      </c>
      <c r="SU19" s="20">
        <f t="shared" si="175"/>
        <v>1.0551494963622468E-2</v>
      </c>
      <c r="SV19" s="20">
        <f t="shared" si="176"/>
        <v>8.4159720295133439E-3</v>
      </c>
      <c r="SW19" s="20">
        <f t="shared" si="133"/>
        <v>-1.8769287482697503E-2</v>
      </c>
      <c r="SX19" s="20">
        <f t="shared" si="134"/>
        <v>-0.10408891510343725</v>
      </c>
      <c r="SY19" s="20">
        <f t="shared" si="135"/>
        <v>1.1668276604742858E-2</v>
      </c>
      <c r="SZ19" s="20">
        <f t="shared" si="136"/>
        <v>-6.7039171642344561E-2</v>
      </c>
      <c r="TA19" s="20">
        <f t="shared" si="137"/>
        <v>1.1715328122921156E-2</v>
      </c>
      <c r="TB19" s="20">
        <f t="shared" si="138"/>
        <v>1.6625212197516295E-2</v>
      </c>
      <c r="TC19" s="20">
        <f t="shared" si="139"/>
        <v>2.9924875497179662E-2</v>
      </c>
      <c r="TD19" s="20">
        <f t="shared" si="140"/>
        <v>2.9604491035826144E-2</v>
      </c>
      <c r="TE19" s="20">
        <f t="shared" si="141"/>
        <v>3.4451519322544347E-3</v>
      </c>
    </row>
    <row r="20" spans="1:525" x14ac:dyDescent="0.2">
      <c r="A20" t="s">
        <v>63</v>
      </c>
      <c r="B20" t="s">
        <v>30</v>
      </c>
      <c r="C20" s="15"/>
      <c r="D20" s="15">
        <f>'Constituents data'!D20/'Constituents data'!C20-1</f>
        <v>-5.3238686779059408E-2</v>
      </c>
      <c r="E20" s="15">
        <f>'Constituents data'!E20/'Constituents data'!D20-1</f>
        <v>3.3223992502342981E-2</v>
      </c>
      <c r="F20" s="15">
        <f>'Constituents data'!F20/'Constituents data'!E20-1</f>
        <v>5.7508277019366005E-2</v>
      </c>
      <c r="G20" s="15">
        <f>'Constituents data'!G20/'Constituents data'!F20-1</f>
        <v>-1.2437277522837409E-2</v>
      </c>
      <c r="H20" s="15">
        <f>'Constituents data'!H20/'Constituents data'!G20-1</f>
        <v>4.9811091327571999E-2</v>
      </c>
      <c r="I20" s="15">
        <f>'Constituents data'!I20/'Constituents data'!H20-1</f>
        <v>4.6703069413419396E-2</v>
      </c>
      <c r="J20" s="15">
        <f>'Constituents data'!J20/'Constituents data'!I20-1</f>
        <v>2.8731770936252676E-2</v>
      </c>
      <c r="K20" s="15">
        <f>'Constituents data'!K20/'Constituents data'!J20-1</f>
        <v>7.1840184402611751E-3</v>
      </c>
      <c r="L20" s="15">
        <f>'Constituents data'!L20/'Constituents data'!K20-1</f>
        <v>3.7761757638172799E-3</v>
      </c>
      <c r="M20" s="15">
        <f>'Constituents data'!M20/'Constituents data'!L20-1</f>
        <v>2.1697826417388821E-2</v>
      </c>
      <c r="N20" s="15">
        <f>'Constituents data'!N20/'Constituents data'!M20-1</f>
        <v>5.0619258377654575E-2</v>
      </c>
      <c r="O20" s="15">
        <f>'Constituents data'!O20/'Constituents data'!N20-1</f>
        <v>-6.3721325403576223E-4</v>
      </c>
      <c r="P20" s="15">
        <f>'Constituents data'!P20/'Constituents data'!O20-1</f>
        <v>3.6025504782146722E-2</v>
      </c>
      <c r="Q20" s="15">
        <f>'Constituents data'!Q20/'Constituents data'!P20-1</f>
        <v>9.7787807296474405E-3</v>
      </c>
      <c r="R20" s="15">
        <f>'Constituents data'!R20/'Constituents data'!Q20-1</f>
        <v>-7.2224291470558422E-2</v>
      </c>
      <c r="S20" s="15">
        <f>'Constituents data'!S20/'Constituents data'!R20-1</f>
        <v>2.8503649635036599E-2</v>
      </c>
      <c r="T20" s="15">
        <f>'Constituents data'!T20/'Constituents data'!S20-1</f>
        <v>-9.0273588588055786E-2</v>
      </c>
      <c r="U20" s="15">
        <f>'Constituents data'!U20/'Constituents data'!T20-1</f>
        <v>4.87576549518276E-3</v>
      </c>
      <c r="V20" s="15">
        <f>'Constituents data'!V20/'Constituents data'!U20-1</f>
        <v>6.2495147892245306E-3</v>
      </c>
      <c r="W20" s="15">
        <f>'Constituents data'!W20/'Constituents data'!V20-1</f>
        <v>-8.7952783242680743E-3</v>
      </c>
      <c r="X20" s="15">
        <f>'Constituents data'!X20/'Constituents data'!W20-1</f>
        <v>-4.7752481027437232E-2</v>
      </c>
      <c r="Y20" s="15">
        <f>'Constituents data'!Y20/'Constituents data'!X20-1</f>
        <v>7.3156776197482731E-3</v>
      </c>
      <c r="Z20" s="15">
        <f>'Constituents data'!Z20/'Constituents data'!Y20-1</f>
        <v>3.0226802450602497E-2</v>
      </c>
      <c r="AA20" s="15">
        <f>'Constituents data'!AA20/'Constituents data'!Z20-1</f>
        <v>-5.9743226212980449E-2</v>
      </c>
      <c r="AB20" s="15">
        <f>'Constituents data'!AB20/'Constituents data'!AA20-1</f>
        <v>7.7738219895288063E-2</v>
      </c>
      <c r="AC20" s="15">
        <f>'Constituents data'!AC20/'Constituents data'!AB20-1</f>
        <v>-2.2735222105631392E-2</v>
      </c>
      <c r="AD20" s="15">
        <f>'Constituents data'!AD20/'Constituents data'!AC20-1</f>
        <v>1.2606378748110991E-2</v>
      </c>
      <c r="AE20" s="15">
        <f>'Constituents data'!AE20/'Constituents data'!AD20-1</f>
        <v>6.6449357891843031E-2</v>
      </c>
      <c r="AF20" s="15">
        <f>'Constituents data'!AF20/'Constituents data'!AE20-1</f>
        <v>7.6965568035352039E-3</v>
      </c>
      <c r="AG20" s="15">
        <f>'Constituents data'!AG20/'Constituents data'!AF20-1</f>
        <v>4.4364858938751528E-2</v>
      </c>
      <c r="AH20" s="15">
        <f>'Constituents data'!AH20/'Constituents data'!AG20-1</f>
        <v>-3.9330953880607367E-2</v>
      </c>
      <c r="AI20" s="15">
        <f>'Constituents data'!AI20/'Constituents data'!AH20-1</f>
        <v>-5.8679973774313443E-2</v>
      </c>
      <c r="AJ20" s="15">
        <f>'Constituents data'!AJ20/'Constituents data'!AI20-1</f>
        <v>-8.5825948999729174E-2</v>
      </c>
      <c r="AK20" s="15">
        <f>'Constituents data'!AK20/'Constituents data'!AJ20-1</f>
        <v>-3.5978835978835999E-3</v>
      </c>
      <c r="AL20" s="15">
        <f>'Constituents data'!AL20/'Constituents data'!AK20-1</f>
        <v>-3.5853865760407722E-2</v>
      </c>
      <c r="AM20" s="15">
        <f>'Constituents data'!AM20/'Constituents data'!AL20-1</f>
        <v>8.0630948184701179E-3</v>
      </c>
      <c r="AN20" s="15">
        <f>'Constituents data'!AN20/'Constituents data'!AM20-1</f>
        <v>-1.7352156999868917E-2</v>
      </c>
      <c r="AO20" s="15">
        <f>'Constituents data'!AO20/'Constituents data'!AN20-1</f>
        <v>-2.0416333066453185E-2</v>
      </c>
      <c r="AP20" s="15">
        <f>'Constituents data'!AP20/'Constituents data'!AO20-1</f>
        <v>-3.5462925123734279E-2</v>
      </c>
      <c r="AQ20" s="15">
        <f>'Constituents data'!AQ20/'Constituents data'!AP20-1</f>
        <v>8.79860653422464E-2</v>
      </c>
      <c r="AR20" s="15">
        <f>'Constituents data'!AR20/'Constituents data'!AQ20-1</f>
        <v>2.7259746441088417E-3</v>
      </c>
      <c r="AS20" s="15">
        <f>'Constituents data'!AS20/'Constituents data'!AR20-1</f>
        <v>6.895658928109083E-2</v>
      </c>
      <c r="AT20" s="15">
        <f>'Constituents data'!AT20/'Constituents data'!AS20-1</f>
        <v>-8.2351041498465949E-2</v>
      </c>
      <c r="AU20" s="15">
        <f>'Constituents data'!AU20/'Constituents data'!AT20-1</f>
        <v>7.2584902340313562E-3</v>
      </c>
      <c r="AV20" s="15">
        <f>'Constituents data'!AV20/'Constituents data'!AU20-1</f>
        <v>-7.1319386819233888E-2</v>
      </c>
      <c r="AW20" s="15">
        <f>'Constituents data'!AW20/'Constituents data'!AV20-1</f>
        <v>2.4360421369450824E-2</v>
      </c>
      <c r="AX20" s="15">
        <f>'Constituents data'!AX20/'Constituents data'!AW20-1</f>
        <v>-1.6802864750711577E-2</v>
      </c>
      <c r="AY20" s="15">
        <f>'Constituents data'!AY20/'Constituents data'!AX20-1</f>
        <v>-3.3152782966006766E-2</v>
      </c>
      <c r="AZ20" s="15">
        <f>'Constituents data'!AZ20/'Constituents data'!AY20-1</f>
        <v>-8.4468270066647255E-2</v>
      </c>
      <c r="BA20" s="15">
        <f>'Constituents data'!BA20/'Constituents data'!AZ20-1</f>
        <v>2.4001688030806489E-2</v>
      </c>
      <c r="BB20" s="15">
        <f>'Constituents data'!BB20/'Constituents data'!BA20-1</f>
        <v>2.5963321656707228E-2</v>
      </c>
      <c r="BC20" s="15">
        <f>'Constituents data'!BC20/'Constituents data'!BB20-1</f>
        <v>9.4396465153645526E-3</v>
      </c>
      <c r="BD20" s="15">
        <f>'Constituents data'!BD20/'Constituents data'!BC20-1</f>
        <v>-9.1474333465976887E-2</v>
      </c>
      <c r="BE20" s="15">
        <f>'Constituents data'!BE20/'Constituents data'!BD20-1</f>
        <v>-6.279770052012057E-2</v>
      </c>
      <c r="BF20" s="15">
        <f>'Constituents data'!BF20/'Constituents data'!BE20-1</f>
        <v>-8.3420960392569188E-2</v>
      </c>
      <c r="BG20" s="15">
        <f>'Constituents data'!BG20/'Constituents data'!BF20-1</f>
        <v>-6.7112810707456894E-2</v>
      </c>
      <c r="BH20" s="15">
        <f>'Constituents data'!BH20/'Constituents data'!BG20-1</f>
        <v>-6.8866571018651457E-2</v>
      </c>
      <c r="BI20" s="15">
        <f>'Constituents data'!BI20/'Constituents data'!BH20-1</f>
        <v>1.9076968229509994E-3</v>
      </c>
      <c r="BJ20" s="15">
        <f>'Constituents data'!BJ20/'Constituents data'!BI20-1</f>
        <v>-6.5177590626143145E-3</v>
      </c>
      <c r="BK20" s="15">
        <f>'Constituents data'!BK20/'Constituents data'!BJ20-1</f>
        <v>4.6734483266990923E-2</v>
      </c>
      <c r="BL20" s="15">
        <f>'Constituents data'!BL20/'Constituents data'!BK20-1</f>
        <v>0.13232394366197187</v>
      </c>
      <c r="BM20" s="15">
        <f>'Constituents data'!BM20/'Constituents data'!BL20-1</f>
        <v>1.8035947509173367E-2</v>
      </c>
      <c r="BN20" s="15">
        <f>'Constituents data'!BN20/'Constituents data'!BM20-1</f>
        <v>-6.8971837008980352E-2</v>
      </c>
      <c r="BO20" s="15">
        <f>'Constituents data'!BO20/'Constituents data'!BN20-1</f>
        <v>-8.5498687664042006E-2</v>
      </c>
      <c r="BP20" s="15">
        <f>'Constituents data'!BP20/'Constituents data'!BO20-1</f>
        <v>-4.5203415369161171E-2</v>
      </c>
      <c r="BQ20" s="15">
        <f>'Constituents data'!BQ20/'Constituents data'!BP20-1</f>
        <v>-6.1696851281280551E-2</v>
      </c>
      <c r="BR20" s="15">
        <f>'Constituents data'!BR20/'Constituents data'!BQ20-1</f>
        <v>9.7228896363927397E-2</v>
      </c>
      <c r="BS20" s="15">
        <f>'Constituents data'!BS20/'Constituents data'!BR20-1</f>
        <v>9.445255474452563E-2</v>
      </c>
      <c r="BT20" s="15">
        <f>'Constituents data'!BT20/'Constituents data'!BS20-1</f>
        <v>-1.9607843137254943E-2</v>
      </c>
      <c r="BU20" s="15">
        <f>'Constituents data'!BU20/'Constituents data'!BT20-1</f>
        <v>-0.10503401360544207</v>
      </c>
      <c r="BV20" s="15">
        <f>'Constituents data'!BV20/'Constituents data'!BU20-1</f>
        <v>-4.4086348434174694E-3</v>
      </c>
      <c r="BW20" s="15">
        <f>'Constituents data'!BW20/'Constituents data'!BV20-1</f>
        <v>3.1302488929607408E-2</v>
      </c>
      <c r="BX20" s="15">
        <f>'Constituents data'!BX20/'Constituents data'!BW20-1</f>
        <v>7.5954989635771408E-2</v>
      </c>
      <c r="BY20" s="15">
        <f>'Constituents data'!BY20/'Constituents data'!BX20-1</f>
        <v>-7.8849594055318661E-2</v>
      </c>
      <c r="BZ20" s="15">
        <f>'Constituents data'!BZ20/'Constituents data'!BY20-1</f>
        <v>-6.4386017328951328E-2</v>
      </c>
      <c r="CA20" s="15">
        <f>'Constituents data'!CA20/'Constituents data'!BZ20-1</f>
        <v>-2.5626696471339638E-2</v>
      </c>
      <c r="CB20" s="15">
        <f>'Constituents data'!CB20/'Constituents data'!CA20-1</f>
        <v>-2.2695616550593933E-2</v>
      </c>
      <c r="CC20" s="15">
        <f>'Constituents data'!CC20/'Constituents data'!CB20-1</f>
        <v>-6.0613682092555354E-2</v>
      </c>
      <c r="CD20" s="15">
        <f>'Constituents data'!CD20/'Constituents data'!CC20-1</f>
        <v>-6.3721552878179377E-2</v>
      </c>
      <c r="CE20" s="15">
        <f>'Constituents data'!CE20/'Constituents data'!CD20-1</f>
        <v>0.10761605185396994</v>
      </c>
      <c r="CF20" s="15">
        <f>'Constituents data'!CF20/'Constituents data'!CE20-1</f>
        <v>4.9913941480208557E-3</v>
      </c>
      <c r="CG20" s="15">
        <f>'Constituents data'!CG20/'Constituents data'!CF20-1</f>
        <v>-8.1007021750299835E-2</v>
      </c>
      <c r="CH20" s="15">
        <f>'Constituents data'!CH20/'Constituents data'!CG20-1</f>
        <v>-1.8635855385762179E-2</v>
      </c>
      <c r="CI20" s="15">
        <f>'Constituents data'!CI20/'Constituents data'!CH20-1</f>
        <v>8.0421572350930504E-2</v>
      </c>
      <c r="CJ20" s="15">
        <f>'Constituents data'!CJ20/'Constituents data'!CI20-1</f>
        <v>-6.2747165831795404E-2</v>
      </c>
      <c r="CK20" s="15">
        <f>'Constituents data'!CK20/'Constituents data'!CJ20-1</f>
        <v>5.4008438818565541E-2</v>
      </c>
      <c r="CL20" s="15">
        <f>'Constituents data'!CL20/'Constituents data'!CK20-1</f>
        <v>5.755715683658047E-2</v>
      </c>
      <c r="CM20" s="15">
        <f>'Constituents data'!CM20/'Constituents data'!CL20-1</f>
        <v>2.4814939434724126E-2</v>
      </c>
      <c r="CN20" s="15">
        <f>'Constituents data'!CN20/'Constituents data'!CM20-1</f>
        <v>-0.12164491504555519</v>
      </c>
      <c r="CO20" s="15">
        <f>'Constituents data'!CO20/'Constituents data'!CN20-1</f>
        <v>-4.831324175310725E-2</v>
      </c>
      <c r="CP20" s="15">
        <f>'Constituents data'!CP20/'Constituents data'!CO20-1</f>
        <v>1.3943440691280617E-2</v>
      </c>
      <c r="CQ20" s="15">
        <f>'Constituents data'!CQ20/'Constituents data'!CP20-1</f>
        <v>4.4935115243075696E-2</v>
      </c>
      <c r="CR20" s="15">
        <f>'Constituents data'!CR20/'Constituents data'!CQ20-1</f>
        <v>1.2048192771084487E-2</v>
      </c>
      <c r="CS20" s="15">
        <f>'Constituents data'!CS20/'Constituents data'!CR20-1</f>
        <v>7.2344322344322531E-2</v>
      </c>
      <c r="CT20" s="15">
        <f>'Constituents data'!CT20/'Constituents data'!CS20-1</f>
        <v>1.562766865926557E-2</v>
      </c>
      <c r="CU20" s="15">
        <f>'Constituents data'!CU20/'Constituents data'!CT20-1</f>
        <v>-8.2233246447490194E-2</v>
      </c>
      <c r="CV20" s="15">
        <f>'Constituents data'!CV20/'Constituents data'!CU20-1</f>
        <v>0.20604672469079266</v>
      </c>
      <c r="CW20" s="15">
        <f>'Constituents data'!CW20/'Constituents data'!CV20-1</f>
        <v>1.4281373442722733E-2</v>
      </c>
      <c r="CX20" s="15">
        <f>'Constituents data'!CX20/'Constituents data'!CW20-1</f>
        <v>-7.339724385859836E-3</v>
      </c>
      <c r="CY20" s="15">
        <f>'Constituents data'!CY20/'Constituents data'!CX20-1</f>
        <v>-1.0562848951259918E-3</v>
      </c>
      <c r="CZ20" s="15">
        <f>'Constituents data'!CZ20/'Constituents data'!CY20-1</f>
        <v>0.16888217522658611</v>
      </c>
      <c r="DA20" s="15">
        <f>'Constituents data'!DA20/'Constituents data'!CZ20-1</f>
        <v>5.6797622124580061E-2</v>
      </c>
      <c r="DB20" s="15">
        <f>'Constituents data'!DB20/'Constituents data'!DA20-1</f>
        <v>-2.8064811984102711E-2</v>
      </c>
      <c r="DC20" s="15">
        <f>'Constituents data'!DC20/'Constituents data'!DB20-1</f>
        <v>-3.1454453950679362E-2</v>
      </c>
      <c r="DD20" s="15">
        <f>'Constituents data'!DD20/'Constituents data'!DC20-1</f>
        <v>6.2029098467134114E-2</v>
      </c>
      <c r="DE20" s="15">
        <f>'Constituents data'!DE20/'Constituents data'!DD20-1</f>
        <v>-9.5407008745641564E-3</v>
      </c>
      <c r="DF20" s="15">
        <f>'Constituents data'!DF20/'Constituents data'!DE20-1</f>
        <v>-4.6928064217350851E-3</v>
      </c>
      <c r="DG20" s="15">
        <f>'Constituents data'!DG20/'Constituents data'!DF20-1</f>
        <v>6.1976549413735205E-2</v>
      </c>
      <c r="DH20" s="15">
        <f>'Constituents data'!DH20/'Constituents data'!DG20-1</f>
        <v>-1.7700665965650009E-2</v>
      </c>
      <c r="DI20" s="15">
        <f>'Constituents data'!DI20/'Constituents data'!DH20-1</f>
        <v>-5.5188819506393094E-2</v>
      </c>
      <c r="DJ20" s="15">
        <f>'Constituents data'!DJ20/'Constituents data'!DI20-1</f>
        <v>2.2471202870271156E-2</v>
      </c>
      <c r="DK20" s="15">
        <f>'Constituents data'!DK20/'Constituents data'!DJ20-1</f>
        <v>-3.3243043585322596E-3</v>
      </c>
      <c r="DL20" s="15">
        <f>'Constituents data'!DL20/'Constituents data'!DK20-1</f>
        <v>5.5157504632489029E-2</v>
      </c>
      <c r="DM20" s="15">
        <f>'Constituents data'!DM20/'Constituents data'!DL20-1</f>
        <v>-4.6010653866416784E-2</v>
      </c>
      <c r="DN20" s="15">
        <f>'Constituents data'!DN20/'Constituents data'!DM20-1</f>
        <v>-2.1905872246425817E-2</v>
      </c>
      <c r="DO20" s="15">
        <f>'Constituents data'!DO20/'Constituents data'!DN20-1</f>
        <v>-2.5407779171894518E-2</v>
      </c>
      <c r="DP20" s="15">
        <f>'Constituents data'!DP20/'Constituents data'!DO20-1</f>
        <v>3.9588027035725615E-2</v>
      </c>
      <c r="DQ20" s="15">
        <f>'Constituents data'!DQ20/'Constituents data'!DP20-1</f>
        <v>-3.8390092879256876E-2</v>
      </c>
      <c r="DR20" s="15">
        <f>'Constituents data'!DR20/'Constituents data'!DQ20-1</f>
        <v>-2.6078557630392796E-2</v>
      </c>
      <c r="DS20" s="15">
        <f>'Constituents data'!DS20/'Constituents data'!DR20-1</f>
        <v>2.9090909090909056E-2</v>
      </c>
      <c r="DT20" s="15">
        <f>'Constituents data'!DT20/'Constituents data'!DS20-1</f>
        <v>6.199807259877943E-2</v>
      </c>
      <c r="DU20" s="15">
        <f>'Constituents data'!DU20/'Constituents data'!DT20-1</f>
        <v>5.353901996370225E-2</v>
      </c>
      <c r="DV20" s="15">
        <f>'Constituents data'!DV20/'Constituents data'!DU20-1</f>
        <v>-1.3207005455067478E-2</v>
      </c>
      <c r="DW20" s="15">
        <f>'Constituents data'!DW20/'Constituents data'!DV20-1</f>
        <v>-5.5280768111725109E-3</v>
      </c>
      <c r="DX20" s="15">
        <f>'Constituents data'!DX20/'Constituents data'!DW20-1</f>
        <v>-3.5108250438853239E-2</v>
      </c>
      <c r="DY20" s="15">
        <f>'Constituents data'!DY20/'Constituents data'!DX20-1</f>
        <v>-5.4578532443905314E-2</v>
      </c>
      <c r="DZ20" s="15">
        <f>'Constituents data'!DZ20/'Constituents data'!DY20-1</f>
        <v>1.4432328415651119E-2</v>
      </c>
      <c r="EA20" s="15">
        <f>'Constituents data'!EA20/'Constituents data'!DZ20-1</f>
        <v>-5.153335441036988E-2</v>
      </c>
      <c r="EB20" s="15">
        <f>'Constituents data'!EB20/'Constituents data'!EA20-1</f>
        <v>-6.6666666666665986E-3</v>
      </c>
      <c r="EC20" s="15">
        <f>'Constituents data'!EC20/'Constituents data'!EB20-1</f>
        <v>4.1946308724832182E-2</v>
      </c>
      <c r="ED20" s="15">
        <f>'Constituents data'!ED20/'Constituents data'!EC20-1</f>
        <v>7.4396135265700547E-2</v>
      </c>
      <c r="EE20" s="15">
        <f>'Constituents data'!EE20/'Constituents data'!ED20-1</f>
        <v>-1.8585131894484297E-2</v>
      </c>
      <c r="EF20" s="15">
        <f>'Constituents data'!EF20/'Constituents data'!EE20-1</f>
        <v>-4.5510079413561444E-2</v>
      </c>
      <c r="EG20" s="15">
        <f>'Constituents data'!EG20/'Constituents data'!EF20-1</f>
        <v>-1.3759999999999994E-2</v>
      </c>
      <c r="EH20" s="15">
        <f>'Constituents data'!EH20/'Constituents data'!EG20-1</f>
        <v>1.4925373134328401E-2</v>
      </c>
      <c r="EI20" s="15">
        <f>'Constituents data'!EI20/'Constituents data'!EH20-1</f>
        <v>-9.0792838874680259E-2</v>
      </c>
      <c r="EJ20" s="15">
        <f>'Constituents data'!EJ20/'Constituents data'!EI20-1</f>
        <v>-8.4388185654009629E-3</v>
      </c>
      <c r="EK20" s="15">
        <f>'Constituents data'!EK20/'Constituents data'!EJ20-1</f>
        <v>-2.1631205673758869E-2</v>
      </c>
      <c r="EL20" s="15">
        <f>'Constituents data'!EL20/'Constituents data'!EK20-1</f>
        <v>-1.8847408481333816E-2</v>
      </c>
      <c r="EM20" s="15">
        <f>'Constituents data'!EM20/'Constituents data'!EL20-1</f>
        <v>-1.4407092722571124E-2</v>
      </c>
      <c r="EN20" s="15">
        <f>'Constituents data'!EN20/'Constituents data'!EM20-1</f>
        <v>3.5232383808095902E-2</v>
      </c>
      <c r="EO20" s="15">
        <f>'Constituents data'!EO20/'Constituents data'!EN20-1</f>
        <v>6.517016654598029E-3</v>
      </c>
      <c r="EP20" s="15">
        <f>'Constituents data'!EP20/'Constituents data'!EO20-1</f>
        <v>5.2517985611510776E-2</v>
      </c>
      <c r="EQ20" s="15">
        <f>'Constituents data'!EQ20/'Constituents data'!EP20-1</f>
        <v>6.1517429938482415E-3</v>
      </c>
      <c r="ER20" s="15">
        <f>'Constituents data'!ER20/'Constituents data'!EQ20-1</f>
        <v>-4.9252717391304435E-2</v>
      </c>
      <c r="ES20" s="15">
        <f>'Constituents data'!ES20/'Constituents data'!ER20-1</f>
        <v>2.893890675241173E-2</v>
      </c>
      <c r="ET20" s="15">
        <f>'Constituents data'!ET20/'Constituents data'!ES20-1</f>
        <v>-1.6666666666666718E-2</v>
      </c>
      <c r="EU20" s="15">
        <f>'Constituents data'!EU20/'Constituents data'!ET20-1</f>
        <v>2.4717514124293682E-2</v>
      </c>
      <c r="EV20" s="15">
        <f>'Constituents data'!EV20/'Constituents data'!EU20-1</f>
        <v>6.5472088215024149E-2</v>
      </c>
      <c r="EW20" s="15">
        <f>'Constituents data'!EW20/'Constituents data'!EV20-1</f>
        <v>4.9482535575679165E-2</v>
      </c>
      <c r="EX20" s="15">
        <f>'Constituents data'!EX20/'Constituents data'!EW20-1</f>
        <v>-1.0785824345146411E-2</v>
      </c>
      <c r="EY20" s="15">
        <f>'Constituents data'!EY20/'Constituents data'!EX20-1</f>
        <v>-1.7133956386292892E-2</v>
      </c>
      <c r="EZ20" s="15">
        <f>'Constituents data'!EZ20/'Constituents data'!EY20-1</f>
        <v>4.5324881141045825E-2</v>
      </c>
      <c r="FA20" s="15">
        <f>'Constituents data'!FA20/'Constituents data'!EZ20-1</f>
        <v>3.0321406913280669E-3</v>
      </c>
      <c r="FB20" s="15">
        <f>'Constituents data'!FB20/'Constituents data'!FA20-1</f>
        <v>-1.3603385731559725E-2</v>
      </c>
      <c r="FC20" s="15">
        <f>'Constituents data'!FC20/'Constituents data'!FB20-1</f>
        <v>-2.6969046889365744E-2</v>
      </c>
      <c r="FD20" s="15">
        <f>'Constituents data'!FD20/'Constituents data'!FC20-1</f>
        <v>-2.425196850393696E-2</v>
      </c>
      <c r="FE20" s="15">
        <f>'Constituents data'!FE20/'Constituents data'!FD20-1</f>
        <v>-1.3169786959328689E-2</v>
      </c>
      <c r="FF20" s="15">
        <f>'Constituents data'!FF20/'Constituents data'!FE20-1</f>
        <v>3.1401282219023496E-3</v>
      </c>
      <c r="FG20" s="15">
        <f>'Constituents data'!FG20/'Constituents data'!FF20-1</f>
        <v>2.060779966088444E-2</v>
      </c>
      <c r="FH20" s="15">
        <f>'Constituents data'!FH20/'Constituents data'!FG20-1</f>
        <v>-0.11463258785942498</v>
      </c>
      <c r="FI20" s="15">
        <f>'Constituents data'!FI20/'Constituents data'!FH20-1</f>
        <v>-9.6853348729792232E-2</v>
      </c>
      <c r="FJ20" s="15">
        <f>'Constituents data'!FJ20/'Constituents data'!FI20-1</f>
        <v>3.2603484097810664E-2</v>
      </c>
      <c r="FK20" s="15">
        <f>'Constituents data'!FK20/'Constituents data'!FJ20-1</f>
        <v>2.8942888097817532E-2</v>
      </c>
      <c r="FL20" s="15">
        <f>'Constituents data'!FL20/'Constituents data'!FK20-1</f>
        <v>-5.6107099879663003E-2</v>
      </c>
      <c r="FM20" s="15">
        <f>'Constituents data'!FM20/'Constituents data'!FL20-1</f>
        <v>3.8884462151394406E-2</v>
      </c>
      <c r="FN20" s="15">
        <f>'Constituents data'!FN20/'Constituents data'!FM20-1</f>
        <v>-1.5032980518484451E-2</v>
      </c>
      <c r="FO20" s="15">
        <f>'Constituents data'!FO20/'Constituents data'!FN20-1</f>
        <v>-0.11867310387790075</v>
      </c>
      <c r="FP20" s="15">
        <f>'Constituents data'!FP20/'Constituents data'!FO20-1</f>
        <v>7.0683866407494911E-4</v>
      </c>
      <c r="FQ20" s="15">
        <f>'Constituents data'!FQ20/'Constituents data'!FP20-1</f>
        <v>2.2956030372593972E-3</v>
      </c>
      <c r="FR20" s="15">
        <f>'Constituents data'!FR20/'Constituents data'!FQ20-1</f>
        <v>3.0655391120507414E-2</v>
      </c>
      <c r="FS20" s="15">
        <f>'Constituents data'!FS20/'Constituents data'!FR20-1</f>
        <v>-1.0769230769230753E-2</v>
      </c>
      <c r="FT20" s="16">
        <f>'Constituents data'!FT20/'Constituents data'!FS20-1</f>
        <v>-1.1923276308968389E-2</v>
      </c>
      <c r="FU20" s="17">
        <f t="shared" si="3"/>
        <v>-2.5158340889545063E-3</v>
      </c>
      <c r="FV20">
        <v>1.4654720972198379E-2</v>
      </c>
      <c r="FW20">
        <v>1.4216443442658598E-2</v>
      </c>
      <c r="FX20">
        <v>1.3917008590203433E-2</v>
      </c>
      <c r="FY20">
        <v>1.3912690431996576E-2</v>
      </c>
      <c r="FZ20">
        <v>1.3830842375767692E-2</v>
      </c>
      <c r="GA20">
        <v>1.4321607479381044E-2</v>
      </c>
      <c r="GB20">
        <v>1.4783608666201702E-2</v>
      </c>
      <c r="GC20">
        <v>1.5009279511349992E-2</v>
      </c>
      <c r="GD20">
        <v>1.4649480770154568E-2</v>
      </c>
      <c r="GE20">
        <v>1.4612611681507471E-2</v>
      </c>
      <c r="GF20">
        <v>1.4751508125465817E-2</v>
      </c>
      <c r="GG20">
        <v>1.5242889819704076E-2</v>
      </c>
      <c r="GH20">
        <v>1.5432392702025035E-2</v>
      </c>
      <c r="GI20">
        <v>1.5812675722364937E-2</v>
      </c>
      <c r="GJ20">
        <v>1.55301459024737E-2</v>
      </c>
      <c r="GK20">
        <v>1.4951108437052626E-2</v>
      </c>
      <c r="GL20">
        <v>1.5216508386699081E-2</v>
      </c>
      <c r="GM20">
        <v>1.4258223352965138E-2</v>
      </c>
      <c r="GN20">
        <v>1.4177241102945453E-2</v>
      </c>
      <c r="GO20">
        <v>1.4577929693435699E-2</v>
      </c>
      <c r="GP20">
        <v>1.4012808446923064E-2</v>
      </c>
      <c r="GQ20">
        <v>1.3721591955706791E-2</v>
      </c>
      <c r="GR20">
        <v>1.4064276428237512E-2</v>
      </c>
      <c r="GS20">
        <v>1.4506913162650674E-2</v>
      </c>
      <c r="GT20">
        <v>1.3799897127762958E-2</v>
      </c>
      <c r="GU20">
        <v>1.4213151396787157E-2</v>
      </c>
      <c r="GV20">
        <v>1.4598452761551379E-2</v>
      </c>
      <c r="GW20">
        <v>1.4406577407993717E-2</v>
      </c>
      <c r="GX20">
        <v>1.4764938264120788E-2</v>
      </c>
      <c r="GY20">
        <v>1.5166140068761174E-2</v>
      </c>
      <c r="GZ20">
        <v>1.5827982358516967E-2</v>
      </c>
      <c r="HA20">
        <v>1.503012991037387E-2</v>
      </c>
      <c r="HB20">
        <v>1.4738884347730836E-2</v>
      </c>
      <c r="HC20">
        <v>1.448703460834197E-2</v>
      </c>
      <c r="HD20">
        <v>1.4234780488086568E-2</v>
      </c>
      <c r="HE20">
        <v>1.4157321022924286E-2</v>
      </c>
      <c r="HF20">
        <v>1.4220255199131044E-2</v>
      </c>
      <c r="HG20">
        <v>1.4032285678037756E-2</v>
      </c>
      <c r="HH20">
        <v>1.3935897860132799E-2</v>
      </c>
      <c r="HI20">
        <v>1.3553016548571903E-2</v>
      </c>
      <c r="HJ20">
        <v>1.4016759380380378E-2</v>
      </c>
      <c r="HK20">
        <v>1.3986622147773665E-2</v>
      </c>
      <c r="HL20">
        <v>1.4205760497172622E-2</v>
      </c>
      <c r="HM20">
        <v>1.3050866304858062E-2</v>
      </c>
      <c r="HN20">
        <v>1.2970860624543419E-2</v>
      </c>
      <c r="HO20">
        <v>1.2365680497286508E-2</v>
      </c>
      <c r="HP20">
        <v>1.2309767657942578E-2</v>
      </c>
      <c r="HQ20">
        <v>1.1968828273060454E-2</v>
      </c>
      <c r="HR20">
        <v>1.2104622691863413E-2</v>
      </c>
      <c r="HS20">
        <v>1.1512855531963134E-2</v>
      </c>
      <c r="HT20">
        <v>1.1575276557651587E-2</v>
      </c>
      <c r="HU20">
        <v>1.1803823562471867E-2</v>
      </c>
      <c r="HV20">
        <v>1.1973007750525223E-2</v>
      </c>
      <c r="HW20">
        <v>1.1650059353046926E-2</v>
      </c>
      <c r="HX20">
        <v>1.120515012333448E-2</v>
      </c>
      <c r="HY20">
        <v>9.9872170365655679E-3</v>
      </c>
      <c r="HZ20">
        <v>9.2046810743373168E-3</v>
      </c>
      <c r="IA20">
        <v>9.0576471891503293E-3</v>
      </c>
      <c r="IB20">
        <v>9.4717230439133274E-3</v>
      </c>
      <c r="IC20">
        <v>9.0145988074285498E-3</v>
      </c>
      <c r="ID20">
        <v>9.2934551673132994E-3</v>
      </c>
      <c r="IE20">
        <v>1.0169812411800015E-2</v>
      </c>
      <c r="IF20">
        <v>1.025376777184042E-2</v>
      </c>
      <c r="IG20">
        <v>9.5653634851439982E-3</v>
      </c>
      <c r="IH20">
        <v>8.9327744810922486E-3</v>
      </c>
      <c r="II20">
        <v>8.5984597776063865E-3</v>
      </c>
      <c r="IJ20">
        <v>8.1821664110461028E-3</v>
      </c>
      <c r="IK20">
        <v>8.5914126448718552E-3</v>
      </c>
      <c r="IL20">
        <v>9.1663205415370378E-3</v>
      </c>
      <c r="IM20">
        <v>9.3063421317079818E-3</v>
      </c>
      <c r="IN20">
        <v>8.5569956636306049E-3</v>
      </c>
      <c r="IO20">
        <v>8.4383754756745793E-3</v>
      </c>
      <c r="IP20">
        <v>8.6965371677889709E-3</v>
      </c>
      <c r="IQ20">
        <v>9.0029912657644453E-3</v>
      </c>
      <c r="IR20">
        <v>8.4870350118330506E-3</v>
      </c>
      <c r="IS20">
        <v>8.1562006535769432E-3</v>
      </c>
      <c r="IT20">
        <v>8.1142024789740575E-3</v>
      </c>
      <c r="IU20">
        <v>8.096293870859729E-3</v>
      </c>
      <c r="IV20">
        <v>7.3018405363123595E-3</v>
      </c>
      <c r="IW20">
        <v>6.9390796746203734E-3</v>
      </c>
      <c r="IX20">
        <v>7.4071999733298869E-3</v>
      </c>
      <c r="IY20">
        <v>7.4063307881898676E-3</v>
      </c>
      <c r="IZ20">
        <v>6.7284621625725008E-3</v>
      </c>
      <c r="JA20">
        <v>6.6285531980325952E-3</v>
      </c>
      <c r="JB20">
        <v>7.0034000087644353E-3</v>
      </c>
      <c r="JC20">
        <v>6.7165235063967182E-3</v>
      </c>
      <c r="JD20">
        <v>6.9964775699527101E-3</v>
      </c>
      <c r="JE20">
        <v>7.2520875054286589E-3</v>
      </c>
      <c r="JF20">
        <v>7.51290543093868E-3</v>
      </c>
      <c r="JG20">
        <v>6.8285445081962782E-3</v>
      </c>
      <c r="JH20">
        <v>6.2858407534409754E-3</v>
      </c>
      <c r="JI20">
        <v>6.4314825496056167E-3</v>
      </c>
      <c r="JJ20">
        <v>6.7398270210739615E-3</v>
      </c>
      <c r="JK20">
        <v>6.6143445212985246E-3</v>
      </c>
      <c r="JL20">
        <v>6.9806178036917205E-3</v>
      </c>
      <c r="JM20">
        <v>7.1214738251683144E-3</v>
      </c>
      <c r="JN20">
        <v>6.8149016463965048E-3</v>
      </c>
      <c r="JO20">
        <v>8.0608085693614287E-3</v>
      </c>
      <c r="JP20">
        <v>8.1990627996697801E-3</v>
      </c>
      <c r="JQ20">
        <v>8.0419701270475381E-3</v>
      </c>
      <c r="JR20">
        <v>8.1347300234360341E-3</v>
      </c>
      <c r="JS20">
        <v>8.9906645565985266E-3</v>
      </c>
      <c r="JT20">
        <v>9.3228148081517231E-3</v>
      </c>
      <c r="JU20">
        <v>9.0392573382638008E-3</v>
      </c>
      <c r="JV20">
        <v>8.7031420023460804E-3</v>
      </c>
      <c r="JW20">
        <v>9.1748088954860217E-3</v>
      </c>
      <c r="JX20">
        <v>9.0765882676687431E-3</v>
      </c>
      <c r="JY20">
        <v>9.1002111458982279E-3</v>
      </c>
      <c r="JZ20">
        <v>9.6668584126369441E-3</v>
      </c>
      <c r="KA20">
        <v>9.575251109106413E-3</v>
      </c>
      <c r="KB20">
        <v>9.041221970358216E-3</v>
      </c>
      <c r="KC20">
        <v>9.1373537760161654E-3</v>
      </c>
      <c r="KD20">
        <v>9.1120233962014106E-3</v>
      </c>
      <c r="KE20">
        <v>9.3586930262576726E-3</v>
      </c>
      <c r="KF20">
        <v>8.902867608871547E-3</v>
      </c>
      <c r="KG20">
        <v>8.6103189756701944E-3</v>
      </c>
      <c r="KH20">
        <v>7.508257602805238E-3</v>
      </c>
      <c r="KI20">
        <v>7.6810266603422163E-3</v>
      </c>
      <c r="KJ20">
        <v>1.1026679890207856E-2</v>
      </c>
      <c r="KK20">
        <v>1.0867920233188904E-2</v>
      </c>
      <c r="KL20">
        <v>1.1218777330134442E-2</v>
      </c>
      <c r="KM20">
        <v>1.1527394146729864E-2</v>
      </c>
      <c r="KN20">
        <v>1.1791721481514873E-2</v>
      </c>
      <c r="KO20">
        <v>1.1694294061022559E-2</v>
      </c>
      <c r="KP20">
        <v>1.1810608284138768E-2</v>
      </c>
      <c r="KQ20">
        <v>1.1414628600308202E-2</v>
      </c>
      <c r="KR20">
        <v>1.0754118542037394E-2</v>
      </c>
      <c r="KS20">
        <v>1.0949059182571759E-2</v>
      </c>
      <c r="KT20">
        <v>1.0497796928441371E-2</v>
      </c>
      <c r="KU20">
        <v>1.0435888103930901E-2</v>
      </c>
      <c r="KV20">
        <v>1.1213477489675602E-2</v>
      </c>
      <c r="KW20">
        <v>1.1991938529439724E-2</v>
      </c>
      <c r="KX20">
        <v>1.1552157537105732E-2</v>
      </c>
      <c r="KY20">
        <v>1.1249896774924054E-2</v>
      </c>
      <c r="KZ20">
        <v>1.1040498397764387E-2</v>
      </c>
      <c r="LA20">
        <v>1.1047952232760595E-2</v>
      </c>
      <c r="LB20">
        <v>1.0340542029334533E-2</v>
      </c>
      <c r="LC20">
        <v>1.0138113736939514E-2</v>
      </c>
      <c r="LD20">
        <v>9.9402485584131894E-3</v>
      </c>
      <c r="LE20">
        <v>9.738627629242701E-3</v>
      </c>
      <c r="LF20">
        <v>9.5862863139302406E-3</v>
      </c>
      <c r="LG20">
        <v>9.7361649707251186E-3</v>
      </c>
      <c r="LH20">
        <v>9.7504194976622445E-3</v>
      </c>
      <c r="LI20">
        <v>1.0108428261686191E-2</v>
      </c>
      <c r="LJ20">
        <v>1.0144619482160212E-2</v>
      </c>
      <c r="LK20">
        <v>9.61303981576761E-3</v>
      </c>
      <c r="LL20">
        <v>9.8970765170522858E-3</v>
      </c>
      <c r="LM20">
        <v>9.6098257247687596E-3</v>
      </c>
      <c r="LN20">
        <v>9.7450622077158676E-3</v>
      </c>
      <c r="LO20">
        <v>1.0676807331016608E-2</v>
      </c>
      <c r="LP20">
        <v>1.1351274414590129E-2</v>
      </c>
      <c r="LQ20">
        <v>1.1123316963358654E-2</v>
      </c>
      <c r="LR20">
        <v>1.1096793895033147E-2</v>
      </c>
      <c r="LS20">
        <v>1.1397291952602813E-2</v>
      </c>
      <c r="LT20">
        <v>1.1540257417171355E-2</v>
      </c>
      <c r="LU20">
        <v>1.1409016971242731E-2</v>
      </c>
      <c r="LV20">
        <v>1.1256541972053002E-2</v>
      </c>
      <c r="LW20">
        <v>1.0680922292587774E-2</v>
      </c>
      <c r="LX20">
        <v>1.0547550489936242E-2</v>
      </c>
      <c r="LY20">
        <v>1.047796506401231E-2</v>
      </c>
      <c r="LZ20">
        <v>1.0701998959782338E-2</v>
      </c>
      <c r="MA20">
        <v>9.8050576284786032E-3</v>
      </c>
      <c r="MB20">
        <v>9.3817026096652649E-3</v>
      </c>
      <c r="MC20">
        <v>9.4046878017738887E-3</v>
      </c>
      <c r="MD20">
        <v>9.6436082052471696E-3</v>
      </c>
      <c r="ME20">
        <v>9.4021240966413837E-3</v>
      </c>
      <c r="MF20">
        <v>9.4815038885870742E-3</v>
      </c>
      <c r="MG20">
        <v>9.2819143196461226E-3</v>
      </c>
      <c r="MH20">
        <v>8.5130327219053777E-3</v>
      </c>
      <c r="MI20">
        <v>8.3495321410210731E-3</v>
      </c>
      <c r="MJ20">
        <v>8.2475398371446677E-3</v>
      </c>
      <c r="MK20">
        <v>8.4168165364315647E-3</v>
      </c>
      <c r="ML20">
        <v>8.2191392575596597E-3</v>
      </c>
      <c r="MM20" s="4">
        <v>8.0607084383246715E-3</v>
      </c>
      <c r="MN20" s="17">
        <v>1.0743814703901943E-2</v>
      </c>
      <c r="MO20" s="20">
        <f t="shared" si="4"/>
        <v>-5.0722852690104903E-2</v>
      </c>
      <c r="MP20" s="20">
        <f t="shared" si="7"/>
        <v>3.5739826591297486E-2</v>
      </c>
      <c r="MQ20" s="20">
        <f t="shared" si="8"/>
        <v>6.002411110832051E-2</v>
      </c>
      <c r="MR20" s="20">
        <f t="shared" si="9"/>
        <v>-9.9214434338829021E-3</v>
      </c>
      <c r="MS20" s="20">
        <f t="shared" si="10"/>
        <v>5.2326925416526504E-2</v>
      </c>
      <c r="MT20" s="20">
        <f t="shared" si="11"/>
        <v>4.9218903502373901E-2</v>
      </c>
      <c r="MU20" s="20">
        <f t="shared" si="12"/>
        <v>3.1247605025207181E-2</v>
      </c>
      <c r="MV20" s="20">
        <f t="shared" si="13"/>
        <v>9.6998525292156818E-3</v>
      </c>
      <c r="MW20" s="20">
        <f t="shared" si="14"/>
        <v>6.2920098527717867E-3</v>
      </c>
      <c r="MX20" s="20">
        <f t="shared" si="15"/>
        <v>2.4213660506343326E-2</v>
      </c>
      <c r="MY20" s="20">
        <f t="shared" si="16"/>
        <v>5.313509246660908E-2</v>
      </c>
      <c r="MZ20" s="20">
        <f t="shared" si="17"/>
        <v>1.8786208349187441E-3</v>
      </c>
      <c r="NA20" s="20">
        <f t="shared" si="18"/>
        <v>3.8541338871101227E-2</v>
      </c>
      <c r="NB20" s="20">
        <f t="shared" si="19"/>
        <v>1.2294614818601947E-2</v>
      </c>
      <c r="NC20" s="20">
        <f t="shared" si="20"/>
        <v>-6.9708457381603917E-2</v>
      </c>
      <c r="ND20" s="20">
        <f t="shared" si="21"/>
        <v>3.1019483723991104E-2</v>
      </c>
      <c r="NE20" s="20">
        <f t="shared" si="22"/>
        <v>-8.7757754499101281E-2</v>
      </c>
      <c r="NF20" s="20">
        <f t="shared" si="23"/>
        <v>7.3915995841372668E-3</v>
      </c>
      <c r="NG20" s="20">
        <f t="shared" si="24"/>
        <v>8.7653488781790374E-3</v>
      </c>
      <c r="NH20" s="20">
        <f t="shared" si="25"/>
        <v>-6.2794442353135676E-3</v>
      </c>
      <c r="NI20" s="20">
        <f t="shared" si="26"/>
        <v>-4.5236646938482727E-2</v>
      </c>
      <c r="NJ20" s="20">
        <f t="shared" si="27"/>
        <v>9.8315117087027799E-3</v>
      </c>
      <c r="NK20" s="20">
        <f t="shared" si="28"/>
        <v>3.2742636539557002E-2</v>
      </c>
      <c r="NL20" s="20">
        <f t="shared" si="29"/>
        <v>-5.7227392124025944E-2</v>
      </c>
      <c r="NM20" s="20">
        <f t="shared" si="30"/>
        <v>8.0254053984242568E-2</v>
      </c>
      <c r="NN20" s="20">
        <f t="shared" si="31"/>
        <v>-2.0219388016676887E-2</v>
      </c>
      <c r="NO20" s="20">
        <f t="shared" si="32"/>
        <v>1.5122212837065498E-2</v>
      </c>
      <c r="NP20" s="20">
        <f t="shared" si="33"/>
        <v>6.8965191980797536E-2</v>
      </c>
      <c r="NQ20" s="20">
        <f t="shared" si="34"/>
        <v>1.0212390892489711E-2</v>
      </c>
      <c r="NR20" s="20">
        <f t="shared" si="35"/>
        <v>4.6880693027706033E-2</v>
      </c>
      <c r="NS20" s="20">
        <f t="shared" si="36"/>
        <v>-3.6815119791652862E-2</v>
      </c>
      <c r="NT20" s="20">
        <f t="shared" si="37"/>
        <v>-5.6164139685358938E-2</v>
      </c>
      <c r="NU20" s="20">
        <f t="shared" si="38"/>
        <v>-8.3310114910774669E-2</v>
      </c>
      <c r="NV20" s="20">
        <f t="shared" si="39"/>
        <v>-1.0820495089290936E-3</v>
      </c>
      <c r="NW20" s="20">
        <f t="shared" si="40"/>
        <v>-3.3338031671453217E-2</v>
      </c>
      <c r="NX20" s="20">
        <f t="shared" si="41"/>
        <v>1.0578928907424625E-2</v>
      </c>
      <c r="NY20" s="20">
        <f t="shared" si="42"/>
        <v>-1.4836322910914411E-2</v>
      </c>
      <c r="NZ20" s="20">
        <f t="shared" si="43"/>
        <v>-1.790049897749868E-2</v>
      </c>
      <c r="OA20" s="20">
        <f t="shared" si="44"/>
        <v>-3.2947091034779774E-2</v>
      </c>
      <c r="OB20" s="20">
        <f t="shared" si="45"/>
        <v>9.0501899431200905E-2</v>
      </c>
      <c r="OC20" s="20">
        <f t="shared" si="46"/>
        <v>5.2418087330633484E-3</v>
      </c>
      <c r="OD20" s="20">
        <f t="shared" si="47"/>
        <v>7.1472423370045335E-2</v>
      </c>
      <c r="OE20" s="20">
        <f t="shared" si="48"/>
        <v>-7.9835207409511444E-2</v>
      </c>
      <c r="OF20" s="20">
        <f t="shared" si="49"/>
        <v>9.7743243229858629E-3</v>
      </c>
      <c r="OG20" s="20">
        <f t="shared" si="50"/>
        <v>-6.8803552730279383E-2</v>
      </c>
      <c r="OH20" s="20">
        <f t="shared" si="51"/>
        <v>2.6876255458405329E-2</v>
      </c>
      <c r="OI20" s="20">
        <f t="shared" si="52"/>
        <v>-1.428703066175707E-2</v>
      </c>
      <c r="OJ20" s="20">
        <f t="shared" si="53"/>
        <v>-3.0636948877052261E-2</v>
      </c>
      <c r="OK20" s="20">
        <f t="shared" si="54"/>
        <v>-8.195243597769275E-2</v>
      </c>
      <c r="OL20" s="20">
        <f t="shared" si="55"/>
        <v>2.6517522119760994E-2</v>
      </c>
      <c r="OM20" s="20">
        <f t="shared" si="56"/>
        <v>2.8479155745661733E-2</v>
      </c>
      <c r="ON20" s="20">
        <f t="shared" si="57"/>
        <v>1.1955480604319059E-2</v>
      </c>
      <c r="OO20" s="20">
        <f t="shared" si="58"/>
        <v>-8.8958499377022382E-2</v>
      </c>
      <c r="OP20" s="20">
        <f t="shared" si="59"/>
        <v>-6.0281866431166065E-2</v>
      </c>
      <c r="OQ20" s="20">
        <f t="shared" si="60"/>
        <v>-8.0905126303614683E-2</v>
      </c>
      <c r="OR20" s="20">
        <f t="shared" si="61"/>
        <v>-6.4596976618502389E-2</v>
      </c>
      <c r="OS20" s="20">
        <f t="shared" si="62"/>
        <v>-6.6350736929696952E-2</v>
      </c>
      <c r="OT20" s="20">
        <f t="shared" si="63"/>
        <v>4.4235309119055061E-3</v>
      </c>
      <c r="OU20" s="20">
        <f t="shared" si="64"/>
        <v>-4.0019249736598077E-3</v>
      </c>
      <c r="OV20" s="20">
        <f t="shared" si="65"/>
        <v>4.9250317355945428E-2</v>
      </c>
      <c r="OW20" s="20">
        <f t="shared" si="66"/>
        <v>0.13483977775092637</v>
      </c>
      <c r="OX20" s="20">
        <f t="shared" si="67"/>
        <v>2.0551781598127872E-2</v>
      </c>
      <c r="OY20" s="20">
        <f t="shared" si="68"/>
        <v>-6.6456002920025847E-2</v>
      </c>
      <c r="OZ20" s="20">
        <f t="shared" si="69"/>
        <v>-8.2982853575087501E-2</v>
      </c>
      <c r="PA20" s="20">
        <f t="shared" si="5"/>
        <v>-4.2687581280206666E-2</v>
      </c>
      <c r="PB20" s="20">
        <f t="shared" si="70"/>
        <v>-5.9181017192326046E-2</v>
      </c>
      <c r="PC20" s="20">
        <f t="shared" si="71"/>
        <v>9.9744730452881902E-2</v>
      </c>
      <c r="PD20" s="20">
        <f t="shared" si="72"/>
        <v>9.6968388833480135E-2</v>
      </c>
      <c r="PE20" s="20">
        <f t="shared" si="73"/>
        <v>-1.7092009048300438E-2</v>
      </c>
      <c r="PF20" s="20">
        <f t="shared" si="74"/>
        <v>-0.10251817951648756</v>
      </c>
      <c r="PG20" s="20">
        <f t="shared" si="75"/>
        <v>-1.8928007544629631E-3</v>
      </c>
      <c r="PH20" s="20">
        <f t="shared" si="76"/>
        <v>3.3818323018561913E-2</v>
      </c>
      <c r="PI20" s="20">
        <f t="shared" si="77"/>
        <v>7.8470823724725913E-2</v>
      </c>
      <c r="PJ20" s="20">
        <f t="shared" si="78"/>
        <v>-7.6333759966364156E-2</v>
      </c>
      <c r="PK20" s="20">
        <f t="shared" si="79"/>
        <v>-6.1870183239996823E-2</v>
      </c>
      <c r="PL20" s="20">
        <f t="shared" si="80"/>
        <v>-2.3110862382385133E-2</v>
      </c>
      <c r="PM20" s="20">
        <f t="shared" si="81"/>
        <v>-2.0179782461639428E-2</v>
      </c>
      <c r="PN20" s="20">
        <f t="shared" si="82"/>
        <v>-5.8097848003600849E-2</v>
      </c>
      <c r="PO20" s="20">
        <f t="shared" si="83"/>
        <v>-6.1205718789224872E-2</v>
      </c>
      <c r="PP20" s="20">
        <f t="shared" si="84"/>
        <v>0.11013188594292445</v>
      </c>
      <c r="PQ20" s="20">
        <f t="shared" si="85"/>
        <v>7.5072282369753624E-3</v>
      </c>
      <c r="PR20" s="20">
        <f t="shared" si="86"/>
        <v>-7.849118766134533E-2</v>
      </c>
      <c r="PS20" s="20">
        <f t="shared" si="87"/>
        <v>-1.6120021296807674E-2</v>
      </c>
      <c r="PT20" s="20">
        <f t="shared" si="88"/>
        <v>8.2937406439885009E-2</v>
      </c>
      <c r="PU20" s="20">
        <f t="shared" si="89"/>
        <v>-6.0231331742840899E-2</v>
      </c>
      <c r="PV20" s="20">
        <f t="shared" si="90"/>
        <v>5.6524272907520046E-2</v>
      </c>
      <c r="PW20" s="20">
        <f t="shared" si="91"/>
        <v>6.0072990925534975E-2</v>
      </c>
      <c r="PX20" s="20">
        <f t="shared" si="92"/>
        <v>2.7330773523678631E-2</v>
      </c>
      <c r="PY20" s="20">
        <f t="shared" si="93"/>
        <v>-0.11912908095660069</v>
      </c>
      <c r="PZ20" s="20">
        <f t="shared" si="94"/>
        <v>-4.5797407664152745E-2</v>
      </c>
      <c r="QA20" s="20">
        <f t="shared" si="95"/>
        <v>1.6459274780235122E-2</v>
      </c>
      <c r="QB20" s="20">
        <f t="shared" si="96"/>
        <v>4.7450949332030201E-2</v>
      </c>
      <c r="QC20" s="20">
        <f t="shared" si="97"/>
        <v>1.4564026860038994E-2</v>
      </c>
      <c r="QD20" s="20">
        <f t="shared" si="98"/>
        <v>7.4860156433277036E-2</v>
      </c>
      <c r="QE20" s="20">
        <f t="shared" si="99"/>
        <v>1.8143502748220075E-2</v>
      </c>
      <c r="QF20" s="20">
        <f t="shared" si="100"/>
        <v>-7.9717412358535689E-2</v>
      </c>
      <c r="QG20" s="20">
        <f t="shared" si="101"/>
        <v>0.20856255877974716</v>
      </c>
      <c r="QH20" s="20">
        <f t="shared" si="102"/>
        <v>1.6797207531677238E-2</v>
      </c>
      <c r="QI20" s="20">
        <f t="shared" si="103"/>
        <v>-4.8238902969053293E-3</v>
      </c>
      <c r="QJ20" s="20">
        <f t="shared" si="104"/>
        <v>1.4595491938285145E-3</v>
      </c>
      <c r="QK20" s="20">
        <f t="shared" si="105"/>
        <v>0.17139800931554061</v>
      </c>
      <c r="QL20" s="20">
        <f t="shared" si="106"/>
        <v>5.9313456213534566E-2</v>
      </c>
      <c r="QM20" s="20">
        <f t="shared" si="107"/>
        <v>-2.5548977895148206E-2</v>
      </c>
      <c r="QN20" s="20">
        <f t="shared" si="108"/>
        <v>-2.8938619861724857E-2</v>
      </c>
      <c r="QO20" s="20">
        <f t="shared" si="109"/>
        <v>6.4544932556088619E-2</v>
      </c>
      <c r="QP20" s="20">
        <f t="shared" si="110"/>
        <v>-7.0248667856096497E-3</v>
      </c>
      <c r="QQ20" s="20">
        <f t="shared" si="111"/>
        <v>-2.1769723327805788E-3</v>
      </c>
      <c r="QR20" s="20">
        <f t="shared" si="112"/>
        <v>6.449238350268971E-2</v>
      </c>
      <c r="QS20" s="20">
        <f t="shared" si="113"/>
        <v>-1.5184831876695502E-2</v>
      </c>
      <c r="QT20" s="20">
        <f t="shared" si="114"/>
        <v>-5.2672985417438589E-2</v>
      </c>
      <c r="QU20" s="20">
        <f t="shared" si="115"/>
        <v>2.4987036959225661E-2</v>
      </c>
      <c r="QV20" s="20">
        <f t="shared" si="116"/>
        <v>-8.0847026957775328E-4</v>
      </c>
      <c r="QW20" s="20">
        <f t="shared" si="117"/>
        <v>5.7673338721443534E-2</v>
      </c>
      <c r="QX20" s="20">
        <f t="shared" si="118"/>
        <v>-4.3494819777462279E-2</v>
      </c>
      <c r="QY20" s="20">
        <f t="shared" si="119"/>
        <v>-1.9390038157471312E-2</v>
      </c>
      <c r="QZ20" s="20">
        <f t="shared" si="120"/>
        <v>-2.2891945082940013E-2</v>
      </c>
      <c r="RA20" s="20">
        <f t="shared" si="121"/>
        <v>4.210386112468012E-2</v>
      </c>
      <c r="RB20" s="20">
        <f t="shared" si="122"/>
        <v>-3.5874258790302371E-2</v>
      </c>
      <c r="RC20" s="20">
        <f t="shared" si="123"/>
        <v>-2.3562723541438291E-2</v>
      </c>
      <c r="RD20" s="20">
        <f t="shared" si="124"/>
        <v>3.1606743179863561E-2</v>
      </c>
      <c r="RE20" s="20">
        <f t="shared" si="125"/>
        <v>6.4513906687733935E-2</v>
      </c>
      <c r="RF20" s="20">
        <f t="shared" si="126"/>
        <v>5.6054854052656755E-2</v>
      </c>
      <c r="RG20" s="20">
        <f t="shared" si="127"/>
        <v>-1.0691171366112971E-2</v>
      </c>
      <c r="RH20" s="20">
        <f t="shared" si="128"/>
        <v>-3.0122427222180046E-3</v>
      </c>
      <c r="RI20" s="20">
        <f t="shared" si="129"/>
        <v>-3.2592416349898734E-2</v>
      </c>
      <c r="RJ20" s="20">
        <f t="shared" si="130"/>
        <v>-5.2062698354950809E-2</v>
      </c>
      <c r="RK20" s="20">
        <f t="shared" si="131"/>
        <v>1.6948162504605624E-2</v>
      </c>
      <c r="RL20" s="20">
        <f t="shared" si="132"/>
        <v>-4.9017520321415375E-2</v>
      </c>
      <c r="RM20" s="20">
        <f t="shared" si="6"/>
        <v>-4.1508325777120918E-3</v>
      </c>
      <c r="RN20" s="20">
        <f t="shared" si="142"/>
        <v>4.4462142813786687E-2</v>
      </c>
      <c r="RO20" s="20">
        <f t="shared" si="143"/>
        <v>7.6911969354655052E-2</v>
      </c>
      <c r="RP20" s="20">
        <f t="shared" si="144"/>
        <v>-1.6069297805529792E-2</v>
      </c>
      <c r="RQ20" s="20">
        <f t="shared" si="145"/>
        <v>-4.2994245324606939E-2</v>
      </c>
      <c r="RR20" s="20">
        <f t="shared" si="146"/>
        <v>-1.1244165911045488E-2</v>
      </c>
      <c r="RS20" s="20">
        <f t="shared" si="147"/>
        <v>1.7441207223282906E-2</v>
      </c>
      <c r="RT20" s="20">
        <f t="shared" si="148"/>
        <v>-8.8277004785725754E-2</v>
      </c>
      <c r="RU20" s="20">
        <f t="shared" si="149"/>
        <v>-5.9229844764464561E-3</v>
      </c>
      <c r="RV20" s="20">
        <f t="shared" si="150"/>
        <v>-1.9115371584804364E-2</v>
      </c>
      <c r="RW20" s="20">
        <f t="shared" si="151"/>
        <v>-1.6331574392379311E-2</v>
      </c>
      <c r="RX20" s="20">
        <f t="shared" si="152"/>
        <v>-1.1891258633616618E-2</v>
      </c>
      <c r="RY20" s="20">
        <f t="shared" si="153"/>
        <v>3.7748217897050407E-2</v>
      </c>
      <c r="RZ20" s="20">
        <f t="shared" si="154"/>
        <v>9.0328507435525358E-3</v>
      </c>
      <c r="SA20" s="20">
        <f t="shared" si="155"/>
        <v>5.5033819700465281E-2</v>
      </c>
      <c r="SB20" s="20">
        <f t="shared" si="156"/>
        <v>8.6675770828027483E-3</v>
      </c>
      <c r="SC20" s="20">
        <f t="shared" si="157"/>
        <v>-4.673688330234993E-2</v>
      </c>
      <c r="SD20" s="20">
        <f t="shared" si="158"/>
        <v>3.1454740841366235E-2</v>
      </c>
      <c r="SE20" s="20">
        <f t="shared" si="159"/>
        <v>-1.4150832577712212E-2</v>
      </c>
      <c r="SF20" s="20">
        <f t="shared" si="160"/>
        <v>2.7233348213248187E-2</v>
      </c>
      <c r="SG20" s="20">
        <f t="shared" si="161"/>
        <v>6.7987922303978654E-2</v>
      </c>
      <c r="SH20" s="20">
        <f t="shared" si="162"/>
        <v>5.199836966463367E-2</v>
      </c>
      <c r="SI20" s="20">
        <f t="shared" si="163"/>
        <v>-8.2699902561919041E-3</v>
      </c>
      <c r="SJ20" s="20">
        <f t="shared" si="164"/>
        <v>-1.4618122297338386E-2</v>
      </c>
      <c r="SK20" s="20">
        <f t="shared" si="165"/>
        <v>4.784071523000033E-2</v>
      </c>
      <c r="SL20" s="20">
        <f t="shared" si="166"/>
        <v>5.5479747802825736E-3</v>
      </c>
      <c r="SM20" s="20">
        <f t="shared" si="167"/>
        <v>-1.1087551642605218E-2</v>
      </c>
      <c r="SN20" s="20">
        <f t="shared" si="168"/>
        <v>-2.4453212800411239E-2</v>
      </c>
      <c r="SO20" s="20">
        <f t="shared" si="169"/>
        <v>-2.1736134414982455E-2</v>
      </c>
      <c r="SP20" s="20">
        <f t="shared" si="170"/>
        <v>-1.0653952870374182E-2</v>
      </c>
      <c r="SQ20" s="20">
        <f t="shared" si="171"/>
        <v>5.6559623108568564E-3</v>
      </c>
      <c r="SR20" s="20">
        <f t="shared" si="172"/>
        <v>2.3123633749838945E-2</v>
      </c>
      <c r="SS20" s="20">
        <f t="shared" si="173"/>
        <v>-0.11211675377047048</v>
      </c>
      <c r="ST20" s="20">
        <f t="shared" si="174"/>
        <v>-9.4337514640837727E-2</v>
      </c>
      <c r="SU20" s="20">
        <f t="shared" si="175"/>
        <v>3.5119318186765169E-2</v>
      </c>
      <c r="SV20" s="20">
        <f t="shared" si="176"/>
        <v>3.1458722186772037E-2</v>
      </c>
      <c r="SW20" s="20">
        <f t="shared" si="133"/>
        <v>-5.3591265790708498E-2</v>
      </c>
      <c r="SX20" s="20">
        <f t="shared" si="134"/>
        <v>4.1400296240348911E-2</v>
      </c>
      <c r="SY20" s="20">
        <f t="shared" si="135"/>
        <v>-1.2517146429529944E-2</v>
      </c>
      <c r="SZ20" s="20">
        <f t="shared" si="136"/>
        <v>-0.11615726978894625</v>
      </c>
      <c r="TA20" s="20">
        <f t="shared" si="137"/>
        <v>3.2226727530294554E-3</v>
      </c>
      <c r="TB20" s="20">
        <f t="shared" si="138"/>
        <v>4.8114371262139039E-3</v>
      </c>
      <c r="TC20" s="20">
        <f t="shared" si="139"/>
        <v>3.3171225209461919E-2</v>
      </c>
      <c r="TD20" s="20">
        <f t="shared" si="140"/>
        <v>-8.2533966802762464E-3</v>
      </c>
      <c r="TE20" s="20">
        <f t="shared" si="141"/>
        <v>-9.4074422200138823E-3</v>
      </c>
    </row>
    <row r="21" spans="1:525" x14ac:dyDescent="0.2">
      <c r="A21" t="s">
        <v>99</v>
      </c>
      <c r="B21" t="s">
        <v>30</v>
      </c>
      <c r="C21" s="15"/>
      <c r="D21" s="15">
        <f>'Constituents data'!D21/'Constituents data'!C21-1</f>
        <v>-5.542986425339369E-2</v>
      </c>
      <c r="E21" s="15">
        <f>'Constituents data'!E21/'Constituents data'!D21-1</f>
        <v>2.1257485029940071E-2</v>
      </c>
      <c r="F21" s="15">
        <f>'Constituents data'!F21/'Constituents data'!E21-1</f>
        <v>0.1084725886836706</v>
      </c>
      <c r="G21" s="15">
        <f>'Constituents data'!G21/'Constituents data'!F21-1</f>
        <v>-5.2234858503041548E-2</v>
      </c>
      <c r="H21" s="15">
        <f>'Constituents data'!H21/'Constituents data'!G21-1</f>
        <v>3.864936514580708E-2</v>
      </c>
      <c r="I21" s="15">
        <f>'Constituents data'!I21/'Constituents data'!H21-1</f>
        <v>3.1703385276732998E-2</v>
      </c>
      <c r="J21" s="15">
        <f>'Constituents data'!J21/'Constituents data'!I21-1</f>
        <v>5.3515624999999956E-2</v>
      </c>
      <c r="K21" s="15">
        <f>'Constituents data'!K21/'Constituents data'!J21-1</f>
        <v>2.1258188110246046E-2</v>
      </c>
      <c r="L21" s="15">
        <f>'Constituents data'!L21/'Constituents data'!K21-1</f>
        <v>1.1860099237565036E-2</v>
      </c>
      <c r="M21" s="15">
        <f>'Constituents data'!M21/'Constituents data'!L21-1</f>
        <v>1.1601483076187025E-2</v>
      </c>
      <c r="N21" s="15">
        <f>'Constituents data'!N21/'Constituents data'!M21-1</f>
        <v>2.0454008039725746E-2</v>
      </c>
      <c r="O21" s="15">
        <f>'Constituents data'!O21/'Constituents data'!N21-1</f>
        <v>3.4758428919012818E-2</v>
      </c>
      <c r="P21" s="15">
        <f>'Constituents data'!P21/'Constituents data'!O21-1</f>
        <v>2.8328294703840573E-2</v>
      </c>
      <c r="Q21" s="15">
        <f>'Constituents data'!Q21/'Constituents data'!P21-1</f>
        <v>5.7709059233450599E-3</v>
      </c>
      <c r="R21" s="15">
        <f>'Constituents data'!R21/'Constituents data'!Q21-1</f>
        <v>-2.9338529825701065E-2</v>
      </c>
      <c r="S21" s="15">
        <f>'Constituents data'!S21/'Constituents data'!R21-1</f>
        <v>2.2418023644880769E-2</v>
      </c>
      <c r="T21" s="15">
        <f>'Constituents data'!T21/'Constituents data'!S21-1</f>
        <v>-2.4653648958219754E-2</v>
      </c>
      <c r="U21" s="15">
        <f>'Constituents data'!U21/'Constituents data'!T21-1</f>
        <v>-1.4092383402303899E-2</v>
      </c>
      <c r="V21" s="15">
        <f>'Constituents data'!V21/'Constituents data'!U21-1</f>
        <v>1.3045944412932498E-2</v>
      </c>
      <c r="W21" s="15">
        <f>'Constituents data'!W21/'Constituents data'!V21-1</f>
        <v>2.2396416573349232E-3</v>
      </c>
      <c r="X21" s="15">
        <f>'Constituents data'!X21/'Constituents data'!W21-1</f>
        <v>-4.9720670391061539E-2</v>
      </c>
      <c r="Y21" s="15">
        <f>'Constituents data'!Y21/'Constituents data'!X21-1</f>
        <v>-5.2910052910053462E-3</v>
      </c>
      <c r="Z21" s="15">
        <f>'Constituents data'!Z21/'Constituents data'!Y21-1</f>
        <v>1.4066193853428111E-2</v>
      </c>
      <c r="AA21" s="15">
        <f>'Constituents data'!AA21/'Constituents data'!Z21-1</f>
        <v>-1.1423242802191425E-2</v>
      </c>
      <c r="AB21" s="15">
        <f>'Constituents data'!AB21/'Constituents data'!AA21-1</f>
        <v>4.8343355736351734E-2</v>
      </c>
      <c r="AC21" s="15">
        <f>'Constituents data'!AC21/'Constituents data'!AB21-1</f>
        <v>-5.5674277359127222E-2</v>
      </c>
      <c r="AD21" s="15">
        <f>'Constituents data'!AD21/'Constituents data'!AC21-1</f>
        <v>1.119580752739413E-2</v>
      </c>
      <c r="AE21" s="15">
        <f>'Constituents data'!AE21/'Constituents data'!AD21-1</f>
        <v>5.6419316843345113E-2</v>
      </c>
      <c r="AF21" s="15">
        <f>'Constituents data'!AF21/'Constituents data'!AE21-1</f>
        <v>9.3655925967219833E-3</v>
      </c>
      <c r="AG21" s="15">
        <f>'Constituents data'!AG21/'Constituents data'!AF21-1</f>
        <v>-1.0272837733348084E-2</v>
      </c>
      <c r="AH21" s="15">
        <f>'Constituents data'!AH21/'Constituents data'!AG21-1</f>
        <v>6.8638392857143016E-2</v>
      </c>
      <c r="AI21" s="15">
        <f>'Constituents data'!AI21/'Constituents data'!AH21-1</f>
        <v>-2.4543080939947726E-2</v>
      </c>
      <c r="AJ21" s="15">
        <f>'Constituents data'!AJ21/'Constituents data'!AI21-1</f>
        <v>-6.7665952890792358E-2</v>
      </c>
      <c r="AK21" s="15">
        <f>'Constituents data'!AK21/'Constituents data'!AJ21-1</f>
        <v>3.1005971520441378E-3</v>
      </c>
      <c r="AL21" s="15">
        <f>'Constituents data'!AL21/'Constituents data'!AK21-1</f>
        <v>-4.7052089295935851E-2</v>
      </c>
      <c r="AM21" s="15">
        <f>'Constituents data'!AM21/'Constituents data'!AL21-1</f>
        <v>1.7779913503123579E-2</v>
      </c>
      <c r="AN21" s="15">
        <f>'Constituents data'!AN21/'Constituents data'!AM21-1</f>
        <v>-4.5443814919735481E-2</v>
      </c>
      <c r="AO21" s="15">
        <f>'Constituents data'!AO21/'Constituents data'!AN21-1</f>
        <v>-1.8053666378137878E-2</v>
      </c>
      <c r="AP21" s="15">
        <f>'Constituents data'!AP21/'Constituents data'!AO21-1</f>
        <v>-2.0148595894723398E-3</v>
      </c>
      <c r="AQ21" s="15">
        <f>'Constituents data'!AQ21/'Constituents data'!AP21-1</f>
        <v>5.728706624605695E-2</v>
      </c>
      <c r="AR21" s="15">
        <f>'Constituents data'!AR21/'Constituents data'!AQ21-1</f>
        <v>3.81907148824423E-3</v>
      </c>
      <c r="AS21" s="15">
        <f>'Constituents data'!AS21/'Constituents data'!AR21-1</f>
        <v>2.9604089882296902E-2</v>
      </c>
      <c r="AT21" s="15">
        <f>'Constituents data'!AT21/'Constituents data'!AS21-1</f>
        <v>-2.2863741339491761E-2</v>
      </c>
      <c r="AU21" s="15">
        <f>'Constituents data'!AU21/'Constituents data'!AT21-1</f>
        <v>7.315055542424953E-2</v>
      </c>
      <c r="AV21" s="15">
        <f>'Constituents data'!AV21/'Constituents data'!AU21-1</f>
        <v>-3.4027089527585153E-2</v>
      </c>
      <c r="AW21" s="15">
        <f>'Constituents data'!AW21/'Constituents data'!AV21-1</f>
        <v>3.761969904240825E-3</v>
      </c>
      <c r="AX21" s="15">
        <f>'Constituents data'!AX21/'Constituents data'!AW21-1</f>
        <v>1.7830777967064337E-2</v>
      </c>
      <c r="AY21" s="15">
        <f>'Constituents data'!AY21/'Constituents data'!AX21-1</f>
        <v>-2.4548091943762618E-2</v>
      </c>
      <c r="AZ21" s="15">
        <f>'Constituents data'!AZ21/'Constituents data'!AY21-1</f>
        <v>-6.9206131320064035E-2</v>
      </c>
      <c r="BA21" s="15">
        <f>'Constituents data'!BA21/'Constituents data'!AZ21-1</f>
        <v>5.4811355536438455E-2</v>
      </c>
      <c r="BB21" s="15">
        <f>'Constituents data'!BB21/'Constituents data'!BA21-1</f>
        <v>8.1556565303506634E-3</v>
      </c>
      <c r="BC21" s="15">
        <f>'Constituents data'!BC21/'Constituents data'!BB21-1</f>
        <v>-1.6063792904195129E-2</v>
      </c>
      <c r="BD21" s="15">
        <f>'Constituents data'!BD21/'Constituents data'!BC21-1</f>
        <v>-8.6093493070237281E-2</v>
      </c>
      <c r="BE21" s="15">
        <f>'Constituents data'!BE21/'Constituents data'!BD21-1</f>
        <v>-7.5183138414085748E-2</v>
      </c>
      <c r="BF21" s="15">
        <f>'Constituents data'!BF21/'Constituents data'!BE21-1</f>
        <v>-2.6403557531962107E-3</v>
      </c>
      <c r="BG21" s="15">
        <f>'Constituents data'!BG21/'Constituents data'!BF21-1</f>
        <v>-1.9646091681761124E-2</v>
      </c>
      <c r="BH21" s="15">
        <f>'Constituents data'!BH21/'Constituents data'!BG21-1</f>
        <v>-8.7265491756679969E-2</v>
      </c>
      <c r="BI21" s="15">
        <f>'Constituents data'!BI21/'Constituents data'!BH21-1</f>
        <v>-0.11554033011522891</v>
      </c>
      <c r="BJ21" s="15">
        <f>'Constituents data'!BJ21/'Constituents data'!BI21-1</f>
        <v>7.1478873239436691E-2</v>
      </c>
      <c r="BK21" s="15">
        <f>'Constituents data'!BK21/'Constituents data'!BJ21-1</f>
        <v>5.2251068024975478E-2</v>
      </c>
      <c r="BL21" s="15">
        <f>'Constituents data'!BL21/'Constituents data'!BK21-1</f>
        <v>9.6189881324172388E-2</v>
      </c>
      <c r="BM21" s="15">
        <f>'Constituents data'!BM21/'Constituents data'!BL21-1</f>
        <v>4.8148148148148051E-2</v>
      </c>
      <c r="BN21" s="15">
        <f>'Constituents data'!BN21/'Constituents data'!BM21-1</f>
        <v>-2.7181299266104908E-2</v>
      </c>
      <c r="BO21" s="15">
        <f>'Constituents data'!BO21/'Constituents data'!BN21-1</f>
        <v>-8.1447331656887334E-2</v>
      </c>
      <c r="BP21" s="15">
        <f>'Constituents data'!BP21/'Constituents data'!BO21-1</f>
        <v>-1.3992395437262384E-2</v>
      </c>
      <c r="BQ21" s="15">
        <f>'Constituents data'!BQ21/'Constituents data'!BP21-1</f>
        <v>-4.7200370198981934E-2</v>
      </c>
      <c r="BR21" s="15">
        <f>'Constituents data'!BR21/'Constituents data'!BQ21-1</f>
        <v>9.5677513355998167E-2</v>
      </c>
      <c r="BS21" s="15">
        <f>'Constituents data'!BS21/'Constituents data'!BR21-1</f>
        <v>5.8362884160756412E-2</v>
      </c>
      <c r="BT21" s="15">
        <f>'Constituents data'!BT21/'Constituents data'!BS21-1</f>
        <v>-4.3696775094234197E-2</v>
      </c>
      <c r="BU21" s="15">
        <f>'Constituents data'!BU21/'Constituents data'!BT21-1</f>
        <v>-4.0583941605839446E-2</v>
      </c>
      <c r="BV21" s="15">
        <f>'Constituents data'!BV21/'Constituents data'!BU21-1</f>
        <v>1.6281192939744393E-2</v>
      </c>
      <c r="BW21" s="15">
        <f>'Constituents data'!BW21/'Constituents data'!BV21-1</f>
        <v>3.8329091181314334E-2</v>
      </c>
      <c r="BX21" s="15">
        <f>'Constituents data'!BX21/'Constituents data'!BW21-1</f>
        <v>6.5609228550829402E-2</v>
      </c>
      <c r="BY21" s="15">
        <f>'Constituents data'!BY21/'Constituents data'!BX21-1</f>
        <v>-3.6265223274695613E-2</v>
      </c>
      <c r="BZ21" s="15">
        <f>'Constituents data'!BZ21/'Constituents data'!BY21-1</f>
        <v>-8.2420668351586679E-2</v>
      </c>
      <c r="CA21" s="15">
        <f>'Constituents data'!CA21/'Constituents data'!BZ21-1</f>
        <v>5.9678653404744431E-3</v>
      </c>
      <c r="CB21" s="15">
        <f>'Constituents data'!CB21/'Constituents data'!CA21-1</f>
        <v>-0.12382111347733482</v>
      </c>
      <c r="CC21" s="15">
        <f>'Constituents data'!CC21/'Constituents data'!CB21-1</f>
        <v>-1.4583333333333393E-2</v>
      </c>
      <c r="CD21" s="15">
        <f>'Constituents data'!CD21/'Constituents data'!CC21-1</f>
        <v>-1.3389711064129672E-2</v>
      </c>
      <c r="CE21" s="15">
        <f>'Constituents data'!CE21/'Constituents data'!CD21-1</f>
        <v>8.3749999999999991E-2</v>
      </c>
      <c r="CF21" s="15">
        <f>'Constituents data'!CF21/'Constituents data'!CE21-1</f>
        <v>-3.6249794035261296E-3</v>
      </c>
      <c r="CG21" s="15">
        <f>'Constituents data'!CG21/'Constituents data'!CF21-1</f>
        <v>1.0583760542417719E-2</v>
      </c>
      <c r="CH21" s="15">
        <f>'Constituents data'!CH21/'Constituents data'!CG21-1</f>
        <v>1.2600229095074411E-2</v>
      </c>
      <c r="CI21" s="15">
        <f>'Constituents data'!CI21/'Constituents data'!CH21-1</f>
        <v>3.5714285714285809E-2</v>
      </c>
      <c r="CJ21" s="15">
        <f>'Constituents data'!CJ21/'Constituents data'!CI21-1</f>
        <v>-6.1944141051646251E-2</v>
      </c>
      <c r="CK21" s="15">
        <f>'Constituents data'!CK21/'Constituents data'!CJ21-1</f>
        <v>6.1876247504990101E-2</v>
      </c>
      <c r="CL21" s="15">
        <f>'Constituents data'!CL21/'Constituents data'!CK21-1</f>
        <v>3.8847117794486019E-2</v>
      </c>
      <c r="CM21" s="15">
        <f>'Constituents data'!CM21/'Constituents data'!CL21-1</f>
        <v>5.4282267792522543E-3</v>
      </c>
      <c r="CN21" s="15">
        <f>'Constituents data'!CN21/'Constituents data'!CM21-1</f>
        <v>-6.6286742651469832E-2</v>
      </c>
      <c r="CO21" s="15">
        <f>'Constituents data'!CO21/'Constituents data'!CN21-1</f>
        <v>2.441374879537439E-2</v>
      </c>
      <c r="CP21" s="15">
        <f>'Constituents data'!CP21/'Constituents data'!CO21-1</f>
        <v>-3.4807149576669749E-2</v>
      </c>
      <c r="CQ21" s="15">
        <f>'Constituents data'!CQ21/'Constituents data'!CP21-1</f>
        <v>6.7901234567901092E-2</v>
      </c>
      <c r="CR21" s="15">
        <f>'Constituents data'!CR21/'Constituents data'!CQ21-1</f>
        <v>-6.0845756008509611E-4</v>
      </c>
      <c r="CS21" s="15">
        <f>'Constituents data'!CS21/'Constituents data'!CR21-1</f>
        <v>5.6316590563165958E-2</v>
      </c>
      <c r="CT21" s="15">
        <f>'Constituents data'!CT21/'Constituents data'!CS21-1</f>
        <v>4.0489913544668354E-2</v>
      </c>
      <c r="CU21" s="15">
        <f>'Constituents data'!CU21/'Constituents data'!CT21-1</f>
        <v>-1.4540922309929316E-2</v>
      </c>
      <c r="CV21" s="15">
        <f>'Constituents data'!CV21/'Constituents data'!CU21-1</f>
        <v>0.11832490163012932</v>
      </c>
      <c r="CW21" s="15">
        <f>'Constituents data'!CW21/'Constituents data'!CV21-1</f>
        <v>1.080673536064336E-2</v>
      </c>
      <c r="CX21" s="15">
        <f>'Constituents data'!CX21/'Constituents data'!CW21-1</f>
        <v>-7.4589756340128766E-3</v>
      </c>
      <c r="CY21" s="15">
        <f>'Constituents data'!CY21/'Constituents data'!CX21-1</f>
        <v>7.2645290581161426E-3</v>
      </c>
      <c r="CZ21" s="15">
        <f>'Constituents data'!CZ21/'Constituents data'!CY21-1</f>
        <v>0.15294702810246208</v>
      </c>
      <c r="DA21" s="15">
        <f>'Constituents data'!DA21/'Constituents data'!CZ21-1</f>
        <v>1.2834339948231133E-2</v>
      </c>
      <c r="DB21" s="15">
        <f>'Constituents data'!DB21/'Constituents data'!DA21-1</f>
        <v>-3.0880630390799357E-3</v>
      </c>
      <c r="DC21" s="15">
        <f>'Constituents data'!DC21/'Constituents data'!DB21-1</f>
        <v>-1.3885921811579438E-3</v>
      </c>
      <c r="DD21" s="15">
        <f>'Constituents data'!DD21/'Constituents data'!DC21-1</f>
        <v>1.2728634078511103E-2</v>
      </c>
      <c r="DE21" s="15">
        <f>'Constituents data'!DE21/'Constituents data'!DD21-1</f>
        <v>2.8517110266159662E-3</v>
      </c>
      <c r="DF21" s="15">
        <f>'Constituents data'!DF21/'Constituents data'!DE21-1</f>
        <v>-3.4439178515007884E-2</v>
      </c>
      <c r="DG21" s="15">
        <f>'Constituents data'!DG21/'Constituents data'!DF21-1</f>
        <v>3.3376963350785216E-2</v>
      </c>
      <c r="DH21" s="15">
        <f>'Constituents data'!DH21/'Constituents data'!DG21-1</f>
        <v>-3.1771163183449302E-2</v>
      </c>
      <c r="DI21" s="15">
        <f>'Constituents data'!DI21/'Constituents data'!DH21-1</f>
        <v>-7.5874850103564873E-2</v>
      </c>
      <c r="DJ21" s="15">
        <f>'Constituents data'!DJ21/'Constituents data'!DI21-1</f>
        <v>3.5389878494762605E-4</v>
      </c>
      <c r="DK21" s="15">
        <f>'Constituents data'!DK21/'Constituents data'!DJ21-1</f>
        <v>-2.2877358490566047E-2</v>
      </c>
      <c r="DL21" s="15">
        <f>'Constituents data'!DL21/'Constituents data'!DK21-1</f>
        <v>0.11344436398744873</v>
      </c>
      <c r="DM21" s="15">
        <f>'Constituents data'!DM21/'Constituents data'!DL21-1</f>
        <v>3.5118144374593374E-2</v>
      </c>
      <c r="DN21" s="15">
        <f>'Constituents data'!DN21/'Constituents data'!DM21-1</f>
        <v>-1.3403141361256532E-2</v>
      </c>
      <c r="DO21" s="15">
        <f>'Constituents data'!DO21/'Constituents data'!DN21-1</f>
        <v>4.3515177244746184E-3</v>
      </c>
      <c r="DP21" s="15">
        <f>'Constituents data'!DP21/'Constituents data'!DO21-1</f>
        <v>4.9667124590511147E-3</v>
      </c>
      <c r="DQ21" s="15">
        <f>'Constituents data'!DQ21/'Constituents data'!DP21-1</f>
        <v>-2.1661409043112423E-2</v>
      </c>
      <c r="DR21" s="15">
        <f>'Constituents data'!DR21/'Constituents data'!DQ21-1</f>
        <v>-6.481083404987098E-2</v>
      </c>
      <c r="DS21" s="15">
        <f>'Constituents data'!DS21/'Constituents data'!DR21-1</f>
        <v>6.3900701068842602E-2</v>
      </c>
      <c r="DT21" s="15">
        <f>'Constituents data'!DT21/'Constituents data'!DS21-1</f>
        <v>8.4800691368694059E-2</v>
      </c>
      <c r="DU21" s="15">
        <f>'Constituents data'!DU21/'Constituents data'!DT21-1</f>
        <v>3.3260306711810461E-2</v>
      </c>
      <c r="DV21" s="15">
        <f>'Constituents data'!DV21/'Constituents data'!DU21-1</f>
        <v>-4.211642251349268E-2</v>
      </c>
      <c r="DW21" s="15">
        <f>'Constituents data'!DW21/'Constituents data'!DV21-1</f>
        <v>6.5398933494316136E-3</v>
      </c>
      <c r="DX21" s="15">
        <f>'Constituents data'!DX21/'Constituents data'!DW21-1</f>
        <v>-1.3494602159136448E-2</v>
      </c>
      <c r="DY21" s="15">
        <f>'Constituents data'!DY21/'Constituents data'!DX21-1</f>
        <v>-4.1442902016415095E-2</v>
      </c>
      <c r="DZ21" s="15">
        <f>'Constituents data'!DZ21/'Constituents data'!DY21-1</f>
        <v>1.4799154334038223E-2</v>
      </c>
      <c r="EA21" s="15">
        <f>'Constituents data'!EA21/'Constituents data'!DZ21-1</f>
        <v>-3.1458333333333255E-2</v>
      </c>
      <c r="EB21" s="15">
        <f>'Constituents data'!EB21/'Constituents data'!EA21-1</f>
        <v>-8.7115508711551604E-3</v>
      </c>
      <c r="EC21" s="15">
        <f>'Constituents data'!EC21/'Constituents data'!EB21-1</f>
        <v>2.224151025279375E-2</v>
      </c>
      <c r="ED21" s="15">
        <f>'Constituents data'!ED21/'Constituents data'!EC21-1</f>
        <v>4.9140309912969693E-2</v>
      </c>
      <c r="EE21" s="15">
        <f>'Constituents data'!EE21/'Constituents data'!ED21-1</f>
        <v>-9.0035407182600391E-3</v>
      </c>
      <c r="EF21" s="15">
        <f>'Constituents data'!EF21/'Constituents data'!EE21-1</f>
        <v>-2.8174765210289832E-2</v>
      </c>
      <c r="EG21" s="15">
        <f>'Constituents data'!EG21/'Constituents data'!EF21-1</f>
        <v>4.9474789915966211E-2</v>
      </c>
      <c r="EH21" s="15">
        <f>'Constituents data'!EH21/'Constituents data'!EG21-1</f>
        <v>-2.5022520268241921E-3</v>
      </c>
      <c r="EI21" s="15">
        <f>'Constituents data'!EI21/'Constituents data'!EH21-1</f>
        <v>-5.2478426650611976E-2</v>
      </c>
      <c r="EJ21" s="15">
        <f>'Constituents data'!EJ21/'Constituents data'!EI21-1</f>
        <v>1.7049666419570064E-2</v>
      </c>
      <c r="EK21" s="15">
        <f>'Constituents data'!EK21/'Constituents data'!EJ21-1</f>
        <v>-2.280299875052072E-2</v>
      </c>
      <c r="EL21" s="15">
        <f>'Constituents data'!EL21/'Constituents data'!EK21-1</f>
        <v>9.9094299413959863E-3</v>
      </c>
      <c r="EM21" s="15">
        <f>'Constituents data'!EM21/'Constituents data'!EL21-1</f>
        <v>-2.2578603080818715E-2</v>
      </c>
      <c r="EN21" s="15">
        <f>'Constituents data'!EN21/'Constituents data'!EM21-1</f>
        <v>4.1990500863557934E-2</v>
      </c>
      <c r="EO21" s="15">
        <f>'Constituents data'!EO21/'Constituents data'!EN21-1</f>
        <v>1.3260126385579607E-2</v>
      </c>
      <c r="EP21" s="15">
        <f>'Constituents data'!EP21/'Constituents data'!EO21-1</f>
        <v>1.2882118392802289E-2</v>
      </c>
      <c r="EQ21" s="15">
        <f>'Constituents data'!EQ21/'Constituents data'!EP21-1</f>
        <v>-1.2617341273846727E-2</v>
      </c>
      <c r="ER21" s="15">
        <f>'Constituents data'!ER21/'Constituents data'!EQ21-1</f>
        <v>-3.2508689429564419E-2</v>
      </c>
      <c r="ES21" s="15">
        <f>'Constituents data'!ES21/'Constituents data'!ER21-1</f>
        <v>2.7472527472527375E-2</v>
      </c>
      <c r="ET21" s="15">
        <f>'Constituents data'!ET21/'Constituents data'!ES21-1</f>
        <v>0</v>
      </c>
      <c r="EU21" s="15">
        <f>'Constituents data'!EU21/'Constituents data'!ET21-1</f>
        <v>-6.0057589469354022E-2</v>
      </c>
      <c r="EV21" s="15">
        <f>'Constituents data'!EV21/'Constituents data'!EU21-1</f>
        <v>-4.2997811816192666E-2</v>
      </c>
      <c r="EW21" s="15">
        <f>'Constituents data'!EW21/'Constituents data'!EV21-1</f>
        <v>-1.0289242025837475E-2</v>
      </c>
      <c r="EX21" s="15">
        <f>'Constituents data'!EX21/'Constituents data'!EW21-1</f>
        <v>5.3136190366178671E-3</v>
      </c>
      <c r="EY21" s="15">
        <f>'Constituents data'!EY21/'Constituents data'!EX21-1</f>
        <v>-3.5734804090543526E-2</v>
      </c>
      <c r="EZ21" s="15">
        <f>'Constituents data'!EZ21/'Constituents data'!EY21-1</f>
        <v>4.6591992373689273E-2</v>
      </c>
      <c r="FA21" s="15">
        <f>'Constituents data'!FA21/'Constituents data'!EZ21-1</f>
        <v>-1.6395309119890622E-2</v>
      </c>
      <c r="FB21" s="15">
        <f>'Constituents data'!FB21/'Constituents data'!FA21-1</f>
        <v>6.0192151869429278E-3</v>
      </c>
      <c r="FC21" s="15">
        <f>'Constituents data'!FC21/'Constituents data'!FB21-1</f>
        <v>-9.3199861926130945E-3</v>
      </c>
      <c r="FD21" s="15">
        <f>'Constituents data'!FD21/'Constituents data'!FC21-1</f>
        <v>4.7038327526132573E-2</v>
      </c>
      <c r="FE21" s="15">
        <f>'Constituents data'!FE21/'Constituents data'!FD21-1</f>
        <v>3.0726566833056079E-2</v>
      </c>
      <c r="FF21" s="15">
        <f>'Constituents data'!FF21/'Constituents data'!FE21-1</f>
        <v>-2.4321997417133034E-2</v>
      </c>
      <c r="FG21" s="15">
        <f>'Constituents data'!FG21/'Constituents data'!FF21-1</f>
        <v>3.0222810500772246E-2</v>
      </c>
      <c r="FH21" s="15">
        <f>'Constituents data'!FH21/'Constituents data'!FG21-1</f>
        <v>-1.6595289079229247E-2</v>
      </c>
      <c r="FI21" s="15">
        <f>'Constituents data'!FI21/'Constituents data'!FH21-1</f>
        <v>-3.8976592270005384E-2</v>
      </c>
      <c r="FJ21" s="15">
        <f>'Constituents data'!FJ21/'Constituents data'!FI21-1</f>
        <v>5.4038744760394275E-2</v>
      </c>
      <c r="FK21" s="15">
        <f>'Constituents data'!FK21/'Constituents data'!FJ21-1</f>
        <v>3.2244196044706186E-4</v>
      </c>
      <c r="FL21" s="15">
        <f>'Constituents data'!FL21/'Constituents data'!FK21-1</f>
        <v>-2.8902976254432167E-2</v>
      </c>
      <c r="FM21" s="15">
        <f>'Constituents data'!FM21/'Constituents data'!FL21-1</f>
        <v>1.7260455853064904E-2</v>
      </c>
      <c r="FN21" s="15">
        <f>'Constituents data'!FN21/'Constituents data'!FM21-1</f>
        <v>-1.7076354144006878E-2</v>
      </c>
      <c r="FO21" s="15">
        <f>'Constituents data'!FO21/'Constituents data'!FN21-1</f>
        <v>-3.6184574526944902E-2</v>
      </c>
      <c r="FP21" s="15">
        <f>'Constituents data'!FP21/'Constituents data'!FO21-1</f>
        <v>1.4006888633754322E-2</v>
      </c>
      <c r="FQ21" s="15">
        <f>'Constituents data'!FQ21/'Constituents data'!FP21-1</f>
        <v>8.152173913043681E-3</v>
      </c>
      <c r="FR21" s="15">
        <f>'Constituents data'!FR21/'Constituents data'!FQ21-1</f>
        <v>-6.2893081761006275E-3</v>
      </c>
      <c r="FS21" s="15">
        <f>'Constituents data'!FS21/'Constituents data'!FR21-1</f>
        <v>3.0628390596745048E-2</v>
      </c>
      <c r="FT21" s="16">
        <f>'Constituents data'!FT21/'Constituents data'!FS21-1</f>
        <v>-5.5927184998354473E-3</v>
      </c>
      <c r="FU21" s="17">
        <f t="shared" si="3"/>
        <v>2.4133958505025642E-3</v>
      </c>
      <c r="FV21">
        <v>1.1978461122402218E-2</v>
      </c>
      <c r="FW21">
        <v>1.1593357313660809E-2</v>
      </c>
      <c r="FX21">
        <v>1.1217826033848733E-2</v>
      </c>
      <c r="FY21">
        <v>1.1754796363556971E-2</v>
      </c>
      <c r="FZ21">
        <v>1.1214725893103423E-2</v>
      </c>
      <c r="GA21">
        <v>1.1489195013171374E-2</v>
      </c>
      <c r="GB21">
        <v>1.1689883675482881E-2</v>
      </c>
      <c r="GC21">
        <v>1.2154256729777706E-2</v>
      </c>
      <c r="GD21">
        <v>1.2028667435717455E-2</v>
      </c>
      <c r="GE21">
        <v>1.209502349272798E-2</v>
      </c>
      <c r="GF21">
        <v>1.2089406489013887E-2</v>
      </c>
      <c r="GG21">
        <v>1.2133439985879233E-2</v>
      </c>
      <c r="GH21">
        <v>1.2719372937638305E-2</v>
      </c>
      <c r="GI21">
        <v>1.2935974136579662E-2</v>
      </c>
      <c r="GJ21">
        <v>1.265441689359533E-2</v>
      </c>
      <c r="GK21">
        <v>1.2745732131008731E-2</v>
      </c>
      <c r="GL21">
        <v>1.2895229179516347E-2</v>
      </c>
      <c r="GM21">
        <v>1.2954705034256841E-2</v>
      </c>
      <c r="GN21">
        <v>1.2637980758829274E-2</v>
      </c>
      <c r="GO21">
        <v>1.3082937729864796E-2</v>
      </c>
      <c r="GP21">
        <v>1.2715774643838306E-2</v>
      </c>
      <c r="GQ21">
        <v>1.2439449872344709E-2</v>
      </c>
      <c r="GR21">
        <v>1.2590544707653315E-2</v>
      </c>
      <c r="GS21">
        <v>1.2783082672127473E-2</v>
      </c>
      <c r="GT21">
        <v>1.2784989029922235E-2</v>
      </c>
      <c r="GU21">
        <v>1.2808702993080866E-2</v>
      </c>
      <c r="GV21">
        <v>1.2712506131707484E-2</v>
      </c>
      <c r="GW21">
        <v>1.2527942894957686E-2</v>
      </c>
      <c r="GX21">
        <v>1.2718815870879805E-2</v>
      </c>
      <c r="GY21">
        <v>1.3086057645968607E-2</v>
      </c>
      <c r="GZ21">
        <v>1.2942630812528364E-2</v>
      </c>
      <c r="HA21">
        <v>1.3671517272323347E-2</v>
      </c>
      <c r="HB21">
        <v>1.3892787327992002E-2</v>
      </c>
      <c r="HC21">
        <v>1.3926658576314182E-2</v>
      </c>
      <c r="HD21">
        <v>1.3776156030123738E-2</v>
      </c>
      <c r="HE21">
        <v>1.3542057595508776E-2</v>
      </c>
      <c r="HF21">
        <v>1.3734988691941025E-2</v>
      </c>
      <c r="HG21">
        <v>1.3165971916835535E-2</v>
      </c>
      <c r="HH21">
        <v>1.3107071811528761E-2</v>
      </c>
      <c r="HI21">
        <v>1.3188999203132023E-2</v>
      </c>
      <c r="HJ21">
        <v>1.3255456658120954E-2</v>
      </c>
      <c r="HK21">
        <v>1.3241375329787426E-2</v>
      </c>
      <c r="HL21">
        <v>1.2953732730347106E-2</v>
      </c>
      <c r="HM21">
        <v>1.2672092588921215E-2</v>
      </c>
      <c r="HN21">
        <v>1.341830030860568E-2</v>
      </c>
      <c r="HO21">
        <v>1.3305932120333047E-2</v>
      </c>
      <c r="HP21">
        <v>1.2979414011163055E-2</v>
      </c>
      <c r="HQ21">
        <v>1.3064649590875548E-2</v>
      </c>
      <c r="HR21">
        <v>1.3330468038861459E-2</v>
      </c>
      <c r="HS21">
        <v>1.2890258272759409E-2</v>
      </c>
      <c r="HT21">
        <v>1.3350086021206924E-2</v>
      </c>
      <c r="HU21">
        <v>1.3377382762193701E-2</v>
      </c>
      <c r="HV21">
        <v>1.3226297651731283E-2</v>
      </c>
      <c r="HW21">
        <v>1.2945765469242913E-2</v>
      </c>
      <c r="HX21">
        <v>1.2287175453456678E-2</v>
      </c>
      <c r="HY21">
        <v>1.1916829841132792E-2</v>
      </c>
      <c r="HZ21">
        <v>1.154193837593756E-2</v>
      </c>
      <c r="IA21">
        <v>1.1133147361394681E-2</v>
      </c>
      <c r="IB21">
        <v>1.0277558311547861E-2</v>
      </c>
      <c r="IC21">
        <v>1.0549475459930145E-2</v>
      </c>
      <c r="ID21">
        <v>1.0933130064685269E-2</v>
      </c>
      <c r="IE21">
        <v>1.158231432265904E-2</v>
      </c>
      <c r="IF21">
        <v>1.2024138984851385E-2</v>
      </c>
      <c r="IG21">
        <v>1.1720363477634659E-2</v>
      </c>
      <c r="IH21">
        <v>1.0993746091800996E-2</v>
      </c>
      <c r="II21">
        <v>1.0928219367320125E-2</v>
      </c>
      <c r="IJ21">
        <v>1.0559794198710271E-2</v>
      </c>
      <c r="IK21">
        <v>1.1090726697492921E-2</v>
      </c>
      <c r="IL21">
        <v>1.1442689849625121E-2</v>
      </c>
      <c r="IM21">
        <v>1.1314299631263848E-2</v>
      </c>
      <c r="IN21">
        <v>1.1169934943108542E-2</v>
      </c>
      <c r="IO21">
        <v>1.1244002800774037E-2</v>
      </c>
      <c r="IP21">
        <v>1.1666952042066529E-2</v>
      </c>
      <c r="IQ21">
        <v>1.1961943676017299E-2</v>
      </c>
      <c r="IR21">
        <v>1.1797715017377452E-2</v>
      </c>
      <c r="IS21">
        <v>1.1119281569019372E-2</v>
      </c>
      <c r="IT21">
        <v>1.1420717749075684E-2</v>
      </c>
      <c r="IU21">
        <v>1.0216373411542544E-2</v>
      </c>
      <c r="IV21">
        <v>9.6653706242230634E-3</v>
      </c>
      <c r="IW21">
        <v>9.6789591267813953E-3</v>
      </c>
      <c r="IX21">
        <v>1.0109291528560802E-2</v>
      </c>
      <c r="IY21">
        <v>1.0021442627632174E-2</v>
      </c>
      <c r="IZ21">
        <v>1.0011590465495877E-2</v>
      </c>
      <c r="JA21">
        <v>1.0176860993657796E-2</v>
      </c>
      <c r="JB21">
        <v>1.0307438407831621E-2</v>
      </c>
      <c r="JC21">
        <v>9.8936898751200656E-3</v>
      </c>
      <c r="JD21">
        <v>1.0383003932571024E-2</v>
      </c>
      <c r="JE21">
        <v>1.0571932916773625E-2</v>
      </c>
      <c r="JF21">
        <v>1.0744962667968186E-2</v>
      </c>
      <c r="JG21">
        <v>1.0381701521590824E-2</v>
      </c>
      <c r="JH21">
        <v>1.0286914741710557E-2</v>
      </c>
      <c r="JI21">
        <v>1.0019204197281157E-2</v>
      </c>
      <c r="JJ21">
        <v>1.0730319347647552E-2</v>
      </c>
      <c r="JK21">
        <v>1.0398846924720141E-2</v>
      </c>
      <c r="JL21">
        <v>1.0810656737871967E-2</v>
      </c>
      <c r="JM21">
        <v>1.1298777340797891E-2</v>
      </c>
      <c r="JN21">
        <v>1.1609872052670073E-2</v>
      </c>
      <c r="JO21">
        <v>1.2733573824172503E-2</v>
      </c>
      <c r="JP21">
        <v>1.2907602809751409E-2</v>
      </c>
      <c r="JQ21">
        <v>1.26587743785088E-2</v>
      </c>
      <c r="JR21">
        <v>1.2911445594006071E-2</v>
      </c>
      <c r="JS21">
        <v>1.407544512854041E-2</v>
      </c>
      <c r="JT21">
        <v>1.3988269510280931E-2</v>
      </c>
      <c r="JU21">
        <v>1.391134672242739E-2</v>
      </c>
      <c r="JV21">
        <v>1.3809850235703639E-2</v>
      </c>
      <c r="JW21">
        <v>1.3882465393063795E-2</v>
      </c>
      <c r="JX21">
        <v>1.3906766711217669E-2</v>
      </c>
      <c r="JY21">
        <v>1.3526252664562064E-2</v>
      </c>
      <c r="JZ21">
        <v>1.3981547201694734E-2</v>
      </c>
      <c r="KA21">
        <v>1.3650677645950623E-2</v>
      </c>
      <c r="KB21">
        <v>1.2607977723260406E-2</v>
      </c>
      <c r="KC21">
        <v>1.2466407673378746E-2</v>
      </c>
      <c r="KD21">
        <v>1.2187957183388881E-2</v>
      </c>
      <c r="KE21">
        <v>1.320938277453448E-2</v>
      </c>
      <c r="KF21">
        <v>1.3635229495967613E-2</v>
      </c>
      <c r="KG21">
        <v>1.3301813489734308E-2</v>
      </c>
      <c r="KH21">
        <v>1.3393110151614197E-2</v>
      </c>
      <c r="KI21">
        <v>1.3244999811914989E-2</v>
      </c>
      <c r="KJ21">
        <v>1.290996788877846E-2</v>
      </c>
      <c r="KK21">
        <v>1.2219817970518895E-2</v>
      </c>
      <c r="KL21">
        <v>1.3041008441662586E-2</v>
      </c>
      <c r="KM21">
        <v>1.3687464803845315E-2</v>
      </c>
      <c r="KN21">
        <v>1.373182329084806E-2</v>
      </c>
      <c r="KO21">
        <v>1.3219397856151121E-2</v>
      </c>
      <c r="KP21">
        <v>1.3512894782399931E-2</v>
      </c>
      <c r="KQ21">
        <v>1.3352383202610679E-2</v>
      </c>
      <c r="KR21">
        <v>1.2754526770142105E-2</v>
      </c>
      <c r="KS21">
        <v>1.2990424678715732E-2</v>
      </c>
      <c r="KT21">
        <v>1.271864833098822E-2</v>
      </c>
      <c r="KU21">
        <v>1.2617614137472222E-2</v>
      </c>
      <c r="KV21">
        <v>1.3301368206583175E-2</v>
      </c>
      <c r="KW21">
        <v>1.3890392894640996E-2</v>
      </c>
      <c r="KX21">
        <v>1.3511628904448007E-2</v>
      </c>
      <c r="KY21">
        <v>1.3397074392867556E-2</v>
      </c>
      <c r="KZ21">
        <v>1.3990702067975563E-2</v>
      </c>
      <c r="LA21">
        <v>1.3759746443062078E-2</v>
      </c>
      <c r="LB21">
        <v>1.3421411948225694E-2</v>
      </c>
      <c r="LC21">
        <v>1.3496921033478737E-2</v>
      </c>
      <c r="LD21">
        <v>1.3217652365298843E-2</v>
      </c>
      <c r="LE21">
        <v>1.3329096543605364E-2</v>
      </c>
      <c r="LF21">
        <v>1.301180726704463E-2</v>
      </c>
      <c r="LG21">
        <v>1.3301513535226021E-2</v>
      </c>
      <c r="LH21">
        <v>1.3410231302581446E-2</v>
      </c>
      <c r="LI21">
        <v>1.3379071640535797E-2</v>
      </c>
      <c r="LJ21">
        <v>1.3176501601402862E-2</v>
      </c>
      <c r="LK21">
        <v>1.2705948157196003E-2</v>
      </c>
      <c r="LL21">
        <v>1.3062728339353626E-2</v>
      </c>
      <c r="LM21">
        <v>1.2898574536673413E-2</v>
      </c>
      <c r="LN21">
        <v>1.1997973770393459E-2</v>
      </c>
      <c r="LO21">
        <v>1.1806890941054382E-2</v>
      </c>
      <c r="LP21">
        <v>1.1837823049564418E-2</v>
      </c>
      <c r="LQ21">
        <v>1.1788886016705375E-2</v>
      </c>
      <c r="LR21">
        <v>1.1538201953060451E-2</v>
      </c>
      <c r="LS21">
        <v>1.1865018220409007E-2</v>
      </c>
      <c r="LT21">
        <v>1.1781157829520189E-2</v>
      </c>
      <c r="LU21">
        <v>1.1878877590496252E-2</v>
      </c>
      <c r="LV21">
        <v>1.1932705479801438E-2</v>
      </c>
      <c r="LW21">
        <v>1.2149756604278151E-2</v>
      </c>
      <c r="LX21">
        <v>1.2531742656957542E-2</v>
      </c>
      <c r="LY21">
        <v>1.2108259246949835E-2</v>
      </c>
      <c r="LZ21">
        <v>1.2483660459031083E-2</v>
      </c>
      <c r="MA21">
        <v>1.2703867211294148E-2</v>
      </c>
      <c r="MB21">
        <v>1.2934306473154971E-2</v>
      </c>
      <c r="MC21">
        <v>1.3235149684531503E-2</v>
      </c>
      <c r="MD21">
        <v>1.3193887429717511E-2</v>
      </c>
      <c r="ME21">
        <v>1.3234242836872839E-2</v>
      </c>
      <c r="MF21">
        <v>1.3068184558929868E-2</v>
      </c>
      <c r="MG21">
        <v>1.2766553835375772E-2</v>
      </c>
      <c r="MH21">
        <v>1.2807231006561181E-2</v>
      </c>
      <c r="MI21">
        <v>1.2728203752649988E-2</v>
      </c>
      <c r="MJ21">
        <v>1.2643918852103943E-2</v>
      </c>
      <c r="MK21">
        <v>1.244089492686387E-2</v>
      </c>
      <c r="ML21">
        <v>1.2657110905991847E-2</v>
      </c>
      <c r="MM21" s="4">
        <v>1.2492664779423492E-2</v>
      </c>
      <c r="MN21" s="17">
        <v>1.240116678082483E-2</v>
      </c>
      <c r="MO21" s="20">
        <f t="shared" si="4"/>
        <v>-5.7843260103896253E-2</v>
      </c>
      <c r="MP21" s="20">
        <f t="shared" si="7"/>
        <v>1.8844089179437508E-2</v>
      </c>
      <c r="MQ21" s="20">
        <f t="shared" si="8"/>
        <v>0.10605919283316803</v>
      </c>
      <c r="MR21" s="20">
        <f t="shared" si="9"/>
        <v>-5.4648254353544111E-2</v>
      </c>
      <c r="MS21" s="20">
        <f t="shared" si="10"/>
        <v>3.6235969295304517E-2</v>
      </c>
      <c r="MT21" s="20">
        <f t="shared" si="11"/>
        <v>2.9289989426230435E-2</v>
      </c>
      <c r="MU21" s="20">
        <f t="shared" si="12"/>
        <v>5.1102229149497393E-2</v>
      </c>
      <c r="MV21" s="20">
        <f t="shared" si="13"/>
        <v>1.8844792259743483E-2</v>
      </c>
      <c r="MW21" s="20">
        <f t="shared" si="14"/>
        <v>9.4467033870624714E-3</v>
      </c>
      <c r="MX21" s="20">
        <f t="shared" si="15"/>
        <v>9.18808722568446E-3</v>
      </c>
      <c r="MY21" s="20">
        <f t="shared" si="16"/>
        <v>1.8040612189223183E-2</v>
      </c>
      <c r="MZ21" s="20">
        <f t="shared" si="17"/>
        <v>3.2345033068510255E-2</v>
      </c>
      <c r="NA21" s="20">
        <f t="shared" si="18"/>
        <v>2.591489885333801E-2</v>
      </c>
      <c r="NB21" s="20">
        <f t="shared" si="19"/>
        <v>3.3575100728424957E-3</v>
      </c>
      <c r="NC21" s="20">
        <f t="shared" si="20"/>
        <v>-3.1751925676203628E-2</v>
      </c>
      <c r="ND21" s="20">
        <f t="shared" si="21"/>
        <v>2.0004627794378206E-2</v>
      </c>
      <c r="NE21" s="20">
        <f t="shared" si="22"/>
        <v>-2.7067044808722317E-2</v>
      </c>
      <c r="NF21" s="20">
        <f t="shared" si="23"/>
        <v>-1.6505779252806461E-2</v>
      </c>
      <c r="NG21" s="20">
        <f t="shared" si="24"/>
        <v>1.0632548562429933E-2</v>
      </c>
      <c r="NH21" s="20">
        <f t="shared" si="25"/>
        <v>-1.7375419316764109E-4</v>
      </c>
      <c r="NI21" s="20">
        <f t="shared" si="26"/>
        <v>-5.2134066241564102E-2</v>
      </c>
      <c r="NJ21" s="20">
        <f t="shared" si="27"/>
        <v>-7.7044011415079109E-3</v>
      </c>
      <c r="NK21" s="20">
        <f t="shared" si="28"/>
        <v>1.1652798002925546E-2</v>
      </c>
      <c r="NL21" s="20">
        <f t="shared" si="29"/>
        <v>-1.3836638652693989E-2</v>
      </c>
      <c r="NM21" s="20">
        <f t="shared" si="30"/>
        <v>4.5929959885849171E-2</v>
      </c>
      <c r="NN21" s="20">
        <f t="shared" si="31"/>
        <v>-5.8087673209629785E-2</v>
      </c>
      <c r="NO21" s="20">
        <f t="shared" si="32"/>
        <v>8.7824116768915658E-3</v>
      </c>
      <c r="NP21" s="20">
        <f t="shared" si="33"/>
        <v>5.400592099284255E-2</v>
      </c>
      <c r="NQ21" s="20">
        <f t="shared" si="34"/>
        <v>6.9521967462194186E-3</v>
      </c>
      <c r="NR21" s="20">
        <f t="shared" si="35"/>
        <v>-1.2686233583850648E-2</v>
      </c>
      <c r="NS21" s="20">
        <f t="shared" si="36"/>
        <v>6.6224997006640446E-2</v>
      </c>
      <c r="NT21" s="20">
        <f t="shared" si="37"/>
        <v>-2.6956476790450289E-2</v>
      </c>
      <c r="NU21" s="20">
        <f t="shared" si="38"/>
        <v>-7.0079348741294928E-2</v>
      </c>
      <c r="NV21" s="20">
        <f t="shared" si="39"/>
        <v>6.8720130154157353E-4</v>
      </c>
      <c r="NW21" s="20">
        <f t="shared" si="40"/>
        <v>-4.9465485146438413E-2</v>
      </c>
      <c r="NX21" s="20">
        <f t="shared" si="41"/>
        <v>1.5366517652621014E-2</v>
      </c>
      <c r="NY21" s="20">
        <f t="shared" si="42"/>
        <v>-4.7857210770238044E-2</v>
      </c>
      <c r="NZ21" s="20">
        <f t="shared" si="43"/>
        <v>-2.0467062228640441E-2</v>
      </c>
      <c r="OA21" s="20">
        <f t="shared" si="44"/>
        <v>-4.4282554399749045E-3</v>
      </c>
      <c r="OB21" s="20">
        <f t="shared" si="45"/>
        <v>5.4873670395554387E-2</v>
      </c>
      <c r="OC21" s="20">
        <f t="shared" si="46"/>
        <v>1.4056756377416658E-3</v>
      </c>
      <c r="OD21" s="20">
        <f t="shared" si="47"/>
        <v>2.7190694031794339E-2</v>
      </c>
      <c r="OE21" s="20">
        <f t="shared" si="48"/>
        <v>-2.5277137189994324E-2</v>
      </c>
      <c r="OF21" s="20">
        <f t="shared" si="49"/>
        <v>7.0737159573746961E-2</v>
      </c>
      <c r="OG21" s="20">
        <f t="shared" si="50"/>
        <v>-3.6440485378087716E-2</v>
      </c>
      <c r="OH21" s="20">
        <f t="shared" si="51"/>
        <v>1.3485740537382608E-3</v>
      </c>
      <c r="OI21" s="20">
        <f t="shared" si="52"/>
        <v>1.5417382116561773E-2</v>
      </c>
      <c r="OJ21" s="20">
        <f t="shared" si="53"/>
        <v>-2.6961487794265181E-2</v>
      </c>
      <c r="OK21" s="20">
        <f t="shared" si="54"/>
        <v>-7.1619527170566605E-2</v>
      </c>
      <c r="OL21" s="20">
        <f t="shared" si="55"/>
        <v>5.2397959685935892E-2</v>
      </c>
      <c r="OM21" s="20">
        <f t="shared" si="56"/>
        <v>5.7422606798480987E-3</v>
      </c>
      <c r="ON21" s="20">
        <f t="shared" si="57"/>
        <v>-1.8477188754697692E-2</v>
      </c>
      <c r="OO21" s="20">
        <f t="shared" si="58"/>
        <v>-8.8506888920739851E-2</v>
      </c>
      <c r="OP21" s="20">
        <f t="shared" si="59"/>
        <v>-7.7596534264588318E-2</v>
      </c>
      <c r="OQ21" s="20">
        <f t="shared" si="60"/>
        <v>-5.0537516036987754E-3</v>
      </c>
      <c r="OR21" s="20">
        <f t="shared" si="61"/>
        <v>-2.2059487532263687E-2</v>
      </c>
      <c r="OS21" s="20">
        <f t="shared" si="62"/>
        <v>-8.9678887607182539E-2</v>
      </c>
      <c r="OT21" s="20">
        <f t="shared" si="63"/>
        <v>-0.11795372596573148</v>
      </c>
      <c r="OU21" s="20">
        <f t="shared" si="64"/>
        <v>6.9065477388934121E-2</v>
      </c>
      <c r="OV21" s="20">
        <f t="shared" si="65"/>
        <v>4.9837672174472915E-2</v>
      </c>
      <c r="OW21" s="20">
        <f t="shared" si="66"/>
        <v>9.3776485473669818E-2</v>
      </c>
      <c r="OX21" s="20">
        <f t="shared" si="67"/>
        <v>4.5734752297645488E-2</v>
      </c>
      <c r="OY21" s="20">
        <f t="shared" si="68"/>
        <v>-2.9594695116607471E-2</v>
      </c>
      <c r="OZ21" s="20">
        <f t="shared" si="69"/>
        <v>-8.3860727507389904E-2</v>
      </c>
      <c r="PA21" s="20">
        <f t="shared" si="5"/>
        <v>-1.6405791287764947E-2</v>
      </c>
      <c r="PB21" s="20">
        <f t="shared" si="70"/>
        <v>-4.9613766049484496E-2</v>
      </c>
      <c r="PC21" s="20">
        <f t="shared" si="71"/>
        <v>9.3264117505495597E-2</v>
      </c>
      <c r="PD21" s="20">
        <f t="shared" si="72"/>
        <v>5.5949488310253849E-2</v>
      </c>
      <c r="PE21" s="20">
        <f t="shared" si="73"/>
        <v>-4.611017094473676E-2</v>
      </c>
      <c r="PF21" s="20">
        <f t="shared" si="74"/>
        <v>-4.2997337456342009E-2</v>
      </c>
      <c r="PG21" s="20">
        <f t="shared" si="75"/>
        <v>1.3867797089241829E-2</v>
      </c>
      <c r="PH21" s="20">
        <f t="shared" si="76"/>
        <v>3.5915695330811771E-2</v>
      </c>
      <c r="PI21" s="20">
        <f t="shared" si="77"/>
        <v>6.3195832700326832E-2</v>
      </c>
      <c r="PJ21" s="20">
        <f t="shared" si="78"/>
        <v>-3.8678619125198176E-2</v>
      </c>
      <c r="PK21" s="20">
        <f t="shared" si="79"/>
        <v>-8.4834064202089249E-2</v>
      </c>
      <c r="PL21" s="20">
        <f t="shared" si="80"/>
        <v>3.5544694899718788E-3</v>
      </c>
      <c r="PM21" s="20">
        <f t="shared" si="81"/>
        <v>-0.12623450932783739</v>
      </c>
      <c r="PN21" s="20">
        <f t="shared" si="82"/>
        <v>-1.6996729183835955E-2</v>
      </c>
      <c r="PO21" s="20">
        <f t="shared" si="83"/>
        <v>-1.5803106914632235E-2</v>
      </c>
      <c r="PP21" s="20">
        <f t="shared" si="84"/>
        <v>8.1336604149497421E-2</v>
      </c>
      <c r="PQ21" s="20">
        <f t="shared" si="85"/>
        <v>-6.0383752540286943E-3</v>
      </c>
      <c r="PR21" s="20">
        <f t="shared" si="86"/>
        <v>8.1703646919151548E-3</v>
      </c>
      <c r="PS21" s="20">
        <f t="shared" si="87"/>
        <v>1.0186833244571846E-2</v>
      </c>
      <c r="PT21" s="20">
        <f t="shared" si="88"/>
        <v>3.3300889863783247E-2</v>
      </c>
      <c r="PU21" s="20">
        <f t="shared" si="89"/>
        <v>-6.4357536902148821E-2</v>
      </c>
      <c r="PV21" s="20">
        <f t="shared" si="90"/>
        <v>5.9462851654487538E-2</v>
      </c>
      <c r="PW21" s="20">
        <f t="shared" si="91"/>
        <v>3.6433721943983456E-2</v>
      </c>
      <c r="PX21" s="20">
        <f t="shared" si="92"/>
        <v>3.01483092874969E-3</v>
      </c>
      <c r="PY21" s="20">
        <f t="shared" si="93"/>
        <v>-6.8700138501972402E-2</v>
      </c>
      <c r="PZ21" s="20">
        <f t="shared" si="94"/>
        <v>2.2000352944871827E-2</v>
      </c>
      <c r="QA21" s="20">
        <f t="shared" si="95"/>
        <v>-3.7220545427172312E-2</v>
      </c>
      <c r="QB21" s="20">
        <f t="shared" si="96"/>
        <v>6.5487838717398522E-2</v>
      </c>
      <c r="QC21" s="20">
        <f t="shared" si="97"/>
        <v>-3.0218534105876604E-3</v>
      </c>
      <c r="QD21" s="20">
        <f t="shared" si="98"/>
        <v>5.3903194712663395E-2</v>
      </c>
      <c r="QE21" s="20">
        <f t="shared" si="99"/>
        <v>3.8076517694165792E-2</v>
      </c>
      <c r="QF21" s="20">
        <f t="shared" si="100"/>
        <v>-1.6954318160431879E-2</v>
      </c>
      <c r="QG21" s="20">
        <f t="shared" si="101"/>
        <v>0.11591150577962675</v>
      </c>
      <c r="QH21" s="20">
        <f t="shared" si="102"/>
        <v>8.3933395101407956E-3</v>
      </c>
      <c r="QI21" s="20">
        <f t="shared" si="103"/>
        <v>-9.8723714845154412E-3</v>
      </c>
      <c r="QJ21" s="20">
        <f t="shared" si="104"/>
        <v>4.8511332076135779E-3</v>
      </c>
      <c r="QK21" s="20">
        <f t="shared" si="105"/>
        <v>0.15053363225195951</v>
      </c>
      <c r="QL21" s="20">
        <f t="shared" si="106"/>
        <v>1.0420944097728568E-2</v>
      </c>
      <c r="QM21" s="20">
        <f t="shared" si="107"/>
        <v>-5.5014588895825004E-3</v>
      </c>
      <c r="QN21" s="20">
        <f t="shared" si="108"/>
        <v>-3.8019880316605081E-3</v>
      </c>
      <c r="QO21" s="20">
        <f t="shared" si="109"/>
        <v>1.0315238228008538E-2</v>
      </c>
      <c r="QP21" s="20">
        <f t="shared" si="110"/>
        <v>4.3831517611340196E-4</v>
      </c>
      <c r="QQ21" s="20">
        <f t="shared" si="111"/>
        <v>-3.6852574365510447E-2</v>
      </c>
      <c r="QR21" s="20">
        <f t="shared" si="112"/>
        <v>3.0963567500282653E-2</v>
      </c>
      <c r="QS21" s="20">
        <f t="shared" si="113"/>
        <v>-3.4184559033951865E-2</v>
      </c>
      <c r="QT21" s="20">
        <f t="shared" si="114"/>
        <v>-7.8288245954067442E-2</v>
      </c>
      <c r="QU21" s="20">
        <f t="shared" si="115"/>
        <v>-2.0594970655549382E-3</v>
      </c>
      <c r="QV21" s="20">
        <f t="shared" si="116"/>
        <v>-2.5290754341068609E-2</v>
      </c>
      <c r="QW21" s="20">
        <f t="shared" si="117"/>
        <v>0.11103096813694616</v>
      </c>
      <c r="QX21" s="20">
        <f t="shared" si="118"/>
        <v>3.2704748524090811E-2</v>
      </c>
      <c r="QY21" s="20">
        <f t="shared" si="119"/>
        <v>-1.5816537211759095E-2</v>
      </c>
      <c r="QZ21" s="20">
        <f t="shared" si="120"/>
        <v>1.9381218739720541E-3</v>
      </c>
      <c r="RA21" s="20">
        <f t="shared" si="121"/>
        <v>2.5533166085485504E-3</v>
      </c>
      <c r="RB21" s="20">
        <f t="shared" si="122"/>
        <v>-2.4074804893614986E-2</v>
      </c>
      <c r="RC21" s="20">
        <f t="shared" si="123"/>
        <v>-6.722422990037355E-2</v>
      </c>
      <c r="RD21" s="20">
        <f t="shared" si="124"/>
        <v>6.148730521834004E-2</v>
      </c>
      <c r="RE21" s="20">
        <f t="shared" si="125"/>
        <v>8.2387295518191489E-2</v>
      </c>
      <c r="RF21" s="20">
        <f t="shared" si="126"/>
        <v>3.0846910861307898E-2</v>
      </c>
      <c r="RG21" s="20">
        <f t="shared" si="127"/>
        <v>-4.4529818363995242E-2</v>
      </c>
      <c r="RH21" s="20">
        <f t="shared" si="128"/>
        <v>4.1264974989290489E-3</v>
      </c>
      <c r="RI21" s="20">
        <f t="shared" si="129"/>
        <v>-1.5907998009639011E-2</v>
      </c>
      <c r="RJ21" s="20">
        <f t="shared" si="130"/>
        <v>-4.3856297866917658E-2</v>
      </c>
      <c r="RK21" s="20">
        <f t="shared" si="131"/>
        <v>1.2385758483535658E-2</v>
      </c>
      <c r="RL21" s="20">
        <f t="shared" si="132"/>
        <v>-3.3871729183835818E-2</v>
      </c>
      <c r="RM21" s="20">
        <f t="shared" si="6"/>
        <v>-1.1124946721657725E-2</v>
      </c>
      <c r="RN21" s="20">
        <f t="shared" si="142"/>
        <v>1.9828114402291187E-2</v>
      </c>
      <c r="RO21" s="20">
        <f t="shared" si="143"/>
        <v>4.672691406246713E-2</v>
      </c>
      <c r="RP21" s="20">
        <f t="shared" si="144"/>
        <v>-1.1416936568762604E-2</v>
      </c>
      <c r="RQ21" s="20">
        <f t="shared" si="145"/>
        <v>-3.0588161060792395E-2</v>
      </c>
      <c r="RR21" s="20">
        <f t="shared" si="146"/>
        <v>4.7061394065463648E-2</v>
      </c>
      <c r="RS21" s="20">
        <f t="shared" si="147"/>
        <v>-4.9156478773267568E-3</v>
      </c>
      <c r="RT21" s="20">
        <f t="shared" si="148"/>
        <v>-5.4891822501114539E-2</v>
      </c>
      <c r="RU21" s="20">
        <f t="shared" si="149"/>
        <v>1.46362705690675E-2</v>
      </c>
      <c r="RV21" s="20">
        <f t="shared" si="150"/>
        <v>-2.5216394601023283E-2</v>
      </c>
      <c r="RW21" s="20">
        <f t="shared" si="151"/>
        <v>7.4960340908934216E-3</v>
      </c>
      <c r="RX21" s="20">
        <f t="shared" si="152"/>
        <v>-2.4991998931321278E-2</v>
      </c>
      <c r="RY21" s="20">
        <f t="shared" si="153"/>
        <v>3.9577105013055371E-2</v>
      </c>
      <c r="RZ21" s="20">
        <f t="shared" si="154"/>
        <v>1.0846730535077042E-2</v>
      </c>
      <c r="SA21" s="20">
        <f t="shared" si="155"/>
        <v>1.0468722542299724E-2</v>
      </c>
      <c r="SB21" s="20">
        <f t="shared" si="156"/>
        <v>-1.5030737124349292E-2</v>
      </c>
      <c r="SC21" s="20">
        <f t="shared" si="157"/>
        <v>-3.4922085280066982E-2</v>
      </c>
      <c r="SD21" s="20">
        <f t="shared" si="158"/>
        <v>2.5059131622024812E-2</v>
      </c>
      <c r="SE21" s="20">
        <f t="shared" si="159"/>
        <v>-2.4133958505025642E-3</v>
      </c>
      <c r="SF21" s="20">
        <f t="shared" si="160"/>
        <v>-6.2470985319856585E-2</v>
      </c>
      <c r="SG21" s="20">
        <f t="shared" si="161"/>
        <v>-4.5411207666695229E-2</v>
      </c>
      <c r="SH21" s="20">
        <f t="shared" si="162"/>
        <v>-1.270263787634004E-2</v>
      </c>
      <c r="SI21" s="20">
        <f t="shared" si="163"/>
        <v>2.9002231861153028E-3</v>
      </c>
      <c r="SJ21" s="20">
        <f t="shared" si="164"/>
        <v>-3.8148199941046089E-2</v>
      </c>
      <c r="SK21" s="20">
        <f t="shared" si="165"/>
        <v>4.417859652318671E-2</v>
      </c>
      <c r="SL21" s="20">
        <f t="shared" si="166"/>
        <v>-1.8808704970393185E-2</v>
      </c>
      <c r="SM21" s="20">
        <f t="shared" si="167"/>
        <v>3.6058193364403635E-3</v>
      </c>
      <c r="SN21" s="20">
        <f t="shared" si="168"/>
        <v>-1.1733382043115659E-2</v>
      </c>
      <c r="SO21" s="20">
        <f t="shared" si="169"/>
        <v>4.462493167563001E-2</v>
      </c>
      <c r="SP21" s="20">
        <f t="shared" si="170"/>
        <v>2.8313170982553516E-2</v>
      </c>
      <c r="SQ21" s="20">
        <f t="shared" si="171"/>
        <v>-2.6735393267635597E-2</v>
      </c>
      <c r="SR21" s="20">
        <f t="shared" si="172"/>
        <v>2.7809414650269683E-2</v>
      </c>
      <c r="SS21" s="20">
        <f t="shared" si="173"/>
        <v>-1.900868492973181E-2</v>
      </c>
      <c r="ST21" s="20">
        <f t="shared" si="174"/>
        <v>-4.1389988120507946E-2</v>
      </c>
      <c r="SU21" s="20">
        <f t="shared" si="175"/>
        <v>5.1625348909891712E-2</v>
      </c>
      <c r="SV21" s="20">
        <f t="shared" si="176"/>
        <v>-2.0909538900555024E-3</v>
      </c>
      <c r="SW21" s="20">
        <f t="shared" si="133"/>
        <v>-3.131637210493473E-2</v>
      </c>
      <c r="SX21" s="20">
        <f t="shared" si="134"/>
        <v>1.484706000256234E-2</v>
      </c>
      <c r="SY21" s="20">
        <f t="shared" si="135"/>
        <v>-1.9489749994509441E-2</v>
      </c>
      <c r="SZ21" s="20">
        <f t="shared" si="136"/>
        <v>-3.8597970377447464E-2</v>
      </c>
      <c r="TA21" s="20">
        <f t="shared" si="137"/>
        <v>1.1593492783251757E-2</v>
      </c>
      <c r="TB21" s="20">
        <f t="shared" si="138"/>
        <v>5.7387780625411163E-3</v>
      </c>
      <c r="TC21" s="20">
        <f t="shared" si="139"/>
        <v>-8.7027040266031922E-3</v>
      </c>
      <c r="TD21" s="20">
        <f t="shared" si="140"/>
        <v>2.8214994746242485E-2</v>
      </c>
      <c r="TE21" s="20">
        <f t="shared" si="141"/>
        <v>-8.006114350338012E-3</v>
      </c>
    </row>
    <row r="22" spans="1:525" x14ac:dyDescent="0.2">
      <c r="A22" t="s">
        <v>105</v>
      </c>
      <c r="B22" t="s">
        <v>30</v>
      </c>
      <c r="C22" s="15"/>
      <c r="D22" s="15">
        <f>'Constituents data'!D22/'Constituents data'!C22-1</f>
        <v>-4.1935483870967794E-2</v>
      </c>
      <c r="E22" s="15">
        <f>'Constituents data'!E22/'Constituents data'!D22-1</f>
        <v>5.4834054834054902E-2</v>
      </c>
      <c r="F22" s="15">
        <f>'Constituents data'!F22/'Constituents data'!E22-1</f>
        <v>3.8303693570451491E-2</v>
      </c>
      <c r="G22" s="15">
        <f>'Constituents data'!G22/'Constituents data'!F22-1</f>
        <v>-2.3276240667545078E-2</v>
      </c>
      <c r="H22" s="15">
        <f>'Constituents data'!H22/'Constituents data'!G22-1</f>
        <v>1.7985611510793476E-3</v>
      </c>
      <c r="I22" s="15">
        <f>'Constituents data'!I22/'Constituents data'!H22-1</f>
        <v>0.108617594254937</v>
      </c>
      <c r="J22" s="15">
        <f>'Constituents data'!J22/'Constituents data'!I22-1</f>
        <v>2.1052631578947434E-2</v>
      </c>
      <c r="K22" s="15">
        <f>'Constituents data'!K22/'Constituents data'!J22-1</f>
        <v>5.9080095162569402E-2</v>
      </c>
      <c r="L22" s="15">
        <f>'Constituents data'!L22/'Constituents data'!K22-1</f>
        <v>3.7439161362784468E-3</v>
      </c>
      <c r="M22" s="15">
        <f>'Constituents data'!M22/'Constituents data'!L22-1</f>
        <v>9.3248787765758401E-3</v>
      </c>
      <c r="N22" s="15">
        <f>'Constituents data'!N22/'Constituents data'!M22-1</f>
        <v>1.5890613451589042E-2</v>
      </c>
      <c r="O22" s="15">
        <f>'Constituents data'!O22/'Constituents data'!N22-1</f>
        <v>-2.6918879592579104E-2</v>
      </c>
      <c r="P22" s="15">
        <f>'Constituents data'!P22/'Constituents data'!O22-1</f>
        <v>3.6635514018691584E-2</v>
      </c>
      <c r="Q22" s="15">
        <f>'Constituents data'!Q22/'Constituents data'!P22-1</f>
        <v>1.9834114677244941E-2</v>
      </c>
      <c r="R22" s="15">
        <f>'Constituents data'!R22/'Constituents data'!Q22-1</f>
        <v>-4.8797736916548873E-2</v>
      </c>
      <c r="S22" s="15">
        <f>'Constituents data'!S22/'Constituents data'!R22-1</f>
        <v>3.866171003717489E-2</v>
      </c>
      <c r="T22" s="15">
        <f>'Constituents data'!T22/'Constituents data'!S22-1</f>
        <v>-1.2526843235504681E-2</v>
      </c>
      <c r="U22" s="15">
        <f>'Constituents data'!U22/'Constituents data'!T22-1</f>
        <v>3.3707865168539408E-2</v>
      </c>
      <c r="V22" s="15">
        <f>'Constituents data'!V22/'Constituents data'!U22-1</f>
        <v>1.718092566619922E-2</v>
      </c>
      <c r="W22" s="15">
        <f>'Constituents data'!W22/'Constituents data'!V22-1</f>
        <v>3.4126163391933861E-2</v>
      </c>
      <c r="X22" s="15">
        <f>'Constituents data'!X22/'Constituents data'!W22-1</f>
        <v>-1.6666666666667052E-3</v>
      </c>
      <c r="Y22" s="15">
        <f>'Constituents data'!Y22/'Constituents data'!X22-1</f>
        <v>-2.404006677796322E-2</v>
      </c>
      <c r="Z22" s="15">
        <f>'Constituents data'!Z22/'Constituents data'!Y22-1</f>
        <v>2.3947998631543843E-3</v>
      </c>
      <c r="AA22" s="15">
        <f>'Constituents data'!AA22/'Constituents data'!Z22-1</f>
        <v>-4.778156996587013E-3</v>
      </c>
      <c r="AB22" s="15">
        <f>'Constituents data'!AB22/'Constituents data'!AA22-1</f>
        <v>6.2071330589849039E-2</v>
      </c>
      <c r="AC22" s="15">
        <f>'Constituents data'!AC22/'Constituents data'!AB22-1</f>
        <v>-4.1007426541814662E-2</v>
      </c>
      <c r="AD22" s="15">
        <f>'Constituents data'!AD22/'Constituents data'!AC22-1</f>
        <v>2.1885521885522063E-2</v>
      </c>
      <c r="AE22" s="15">
        <f>'Constituents data'!AE22/'Constituents data'!AD22-1</f>
        <v>4.1845140032948924E-2</v>
      </c>
      <c r="AF22" s="15">
        <f>'Constituents data'!AF22/'Constituents data'!AE22-1</f>
        <v>-1.5812776723592714E-2</v>
      </c>
      <c r="AG22" s="15">
        <f>'Constituents data'!AG22/'Constituents data'!AF22-1</f>
        <v>-4.4987146529563704E-3</v>
      </c>
      <c r="AH22" s="15">
        <f>'Constituents data'!AH22/'Constituents data'!AG22-1</f>
        <v>-5.6165267914783823E-2</v>
      </c>
      <c r="AI22" s="15">
        <f>'Constituents data'!AI22/'Constituents data'!AH22-1</f>
        <v>-3.4883720930232509E-2</v>
      </c>
      <c r="AJ22" s="15">
        <f>'Constituents data'!AJ22/'Constituents data'!AI22-1</f>
        <v>-6.7682494684620842E-2</v>
      </c>
      <c r="AK22" s="15">
        <f>'Constituents data'!AK22/'Constituents data'!AJ22-1</f>
        <v>3.8768529076396829E-2</v>
      </c>
      <c r="AL22" s="15">
        <f>'Constituents data'!AL22/'Constituents data'!AK22-1</f>
        <v>-4.1346505671423284E-2</v>
      </c>
      <c r="AM22" s="15">
        <f>'Constituents data'!AM22/'Constituents data'!AL22-1</f>
        <v>1.1450381679389388E-2</v>
      </c>
      <c r="AN22" s="15">
        <f>'Constituents data'!AN22/'Constituents data'!AM22-1</f>
        <v>-3.6981132075471712E-2</v>
      </c>
      <c r="AO22" s="15">
        <f>'Constituents data'!AO22/'Constituents data'!AN22-1</f>
        <v>8.2288401253918231E-3</v>
      </c>
      <c r="AP22" s="15">
        <f>'Constituents data'!AP22/'Constituents data'!AO22-1</f>
        <v>-1.4768752429071053E-2</v>
      </c>
      <c r="AQ22" s="15">
        <f>'Constituents data'!AQ22/'Constituents data'!AP22-1</f>
        <v>3.9447731755424265E-3</v>
      </c>
      <c r="AR22" s="15">
        <f>'Constituents data'!AR22/'Constituents data'!AQ22-1</f>
        <v>1.9253438113949084E-2</v>
      </c>
      <c r="AS22" s="15">
        <f>'Constituents data'!AS22/'Constituents data'!AR22-1</f>
        <v>3.0454895913646807E-2</v>
      </c>
      <c r="AT22" s="15">
        <f>'Constituents data'!AT22/'Constituents data'!AS22-1</f>
        <v>-9.7268986157875714E-3</v>
      </c>
      <c r="AU22" s="15">
        <f>'Constituents data'!AU22/'Constituents data'!AT22-1</f>
        <v>3.8156403475632761E-2</v>
      </c>
      <c r="AV22" s="15">
        <f>'Constituents data'!AV22/'Constituents data'!AU22-1</f>
        <v>-3.4570596797671049E-2</v>
      </c>
      <c r="AW22" s="15">
        <f>'Constituents data'!AW22/'Constituents data'!AV22-1</f>
        <v>-1.093102148511127E-2</v>
      </c>
      <c r="AX22" s="15">
        <f>'Constituents data'!AX22/'Constituents data'!AW22-1</f>
        <v>4.1920731707318915E-3</v>
      </c>
      <c r="AY22" s="15">
        <f>'Constituents data'!AY22/'Constituents data'!AX22-1</f>
        <v>-4.2884250474383379E-2</v>
      </c>
      <c r="AZ22" s="15">
        <f>'Constituents data'!AZ22/'Constituents data'!AY22-1</f>
        <v>-4.203013481363993E-2</v>
      </c>
      <c r="BA22" s="15">
        <f>'Constituents data'!BA22/'Constituents data'!AZ22-1</f>
        <v>2.4834437086092676E-2</v>
      </c>
      <c r="BB22" s="15">
        <f>'Constituents data'!BB22/'Constituents data'!BA22-1</f>
        <v>1.3731825525040486E-2</v>
      </c>
      <c r="BC22" s="15">
        <f>'Constituents data'!BC22/'Constituents data'!BB22-1</f>
        <v>-7.9681274900399446E-3</v>
      </c>
      <c r="BD22" s="15">
        <f>'Constituents data'!BD22/'Constituents data'!BC22-1</f>
        <v>-7.4297188755020005E-2</v>
      </c>
      <c r="BE22" s="15">
        <f>'Constituents data'!BE22/'Constituents data'!BD22-1</f>
        <v>-4.4685466377440419E-2</v>
      </c>
      <c r="BF22" s="15">
        <f>'Constituents data'!BF22/'Constituents data'!BE22-1</f>
        <v>-1.0445049954586727E-2</v>
      </c>
      <c r="BG22" s="15">
        <f>'Constituents data'!BG22/'Constituents data'!BF22-1</f>
        <v>-2.7535566773749354E-2</v>
      </c>
      <c r="BH22" s="15">
        <f>'Constituents data'!BH22/'Constituents data'!BG22-1</f>
        <v>-8.0226521944314344E-3</v>
      </c>
      <c r="BI22" s="15">
        <f>'Constituents data'!BI22/'Constituents data'!BH22-1</f>
        <v>-7.0123691722169368E-2</v>
      </c>
      <c r="BJ22" s="15">
        <f>'Constituents data'!BJ22/'Constituents data'!BI22-1</f>
        <v>5.5970531054947426E-2</v>
      </c>
      <c r="BK22" s="15">
        <f>'Constituents data'!BK22/'Constituents data'!BJ22-1</f>
        <v>4.6996124031007724E-2</v>
      </c>
      <c r="BL22" s="15">
        <f>'Constituents data'!BL22/'Constituents data'!BK22-1</f>
        <v>5.9694585839888958E-2</v>
      </c>
      <c r="BM22" s="15">
        <f>'Constituents data'!BM22/'Constituents data'!BL22-1</f>
        <v>3.1441048034934527E-2</v>
      </c>
      <c r="BN22" s="15">
        <f>'Constituents data'!BN22/'Constituents data'!BM22-1</f>
        <v>-4.3607112616426802E-2</v>
      </c>
      <c r="BO22" s="15">
        <f>'Constituents data'!BO22/'Constituents data'!BN22-1</f>
        <v>-3.6741921204072492E-2</v>
      </c>
      <c r="BP22" s="15">
        <f>'Constituents data'!BP22/'Constituents data'!BO22-1</f>
        <v>-4.3198529411764719E-2</v>
      </c>
      <c r="BQ22" s="15">
        <f>'Constituents data'!BQ22/'Constituents data'!BP22-1</f>
        <v>-2.4015369836695499E-2</v>
      </c>
      <c r="BR22" s="15">
        <f>'Constituents data'!BR22/'Constituents data'!BQ22-1</f>
        <v>8.9566929133858331E-2</v>
      </c>
      <c r="BS22" s="15">
        <f>'Constituents data'!BS22/'Constituents data'!BR22-1</f>
        <v>3.6133694670280159E-2</v>
      </c>
      <c r="BT22" s="15">
        <f>'Constituents data'!BT22/'Constituents data'!BS22-1</f>
        <v>-6.7567567567567544E-2</v>
      </c>
      <c r="BU22" s="15">
        <f>'Constituents data'!BU22/'Constituents data'!BT22-1</f>
        <v>-4.6283309957924401E-2</v>
      </c>
      <c r="BV22" s="15">
        <f>'Constituents data'!BV22/'Constituents data'!BU22-1</f>
        <v>2.2058823529411908E-2</v>
      </c>
      <c r="BW22" s="15">
        <f>'Constituents data'!BW22/'Constituents data'!BV22-1</f>
        <v>6.2350119904075463E-3</v>
      </c>
      <c r="BX22" s="15">
        <f>'Constituents data'!BX22/'Constituents data'!BW22-1</f>
        <v>8.4842707340324175E-2</v>
      </c>
      <c r="BY22" s="15">
        <f>'Constituents data'!BY22/'Constituents data'!BX22-1</f>
        <v>-4.7451669595782175E-2</v>
      </c>
      <c r="BZ22" s="15">
        <f>'Constituents data'!BZ22/'Constituents data'!BY22-1</f>
        <v>-5.1199261992619927E-2</v>
      </c>
      <c r="CA22" s="15">
        <f>'Constituents data'!CA22/'Constituents data'!BZ22-1</f>
        <v>-2.9460379192999597E-2</v>
      </c>
      <c r="CB22" s="15">
        <f>'Constituents data'!CB22/'Constituents data'!CA22-1</f>
        <v>-6.4816670006010657E-2</v>
      </c>
      <c r="CC22" s="15">
        <f>'Constituents data'!CC22/'Constituents data'!CB22-1</f>
        <v>-1.8746652383503037E-2</v>
      </c>
      <c r="CD22" s="15">
        <f>'Constituents data'!CD22/'Constituents data'!CC22-1</f>
        <v>-4.257641921397326E-3</v>
      </c>
      <c r="CE22" s="15">
        <f>'Constituents data'!CE22/'Constituents data'!CD22-1</f>
        <v>7.2470123889924354E-2</v>
      </c>
      <c r="CF22" s="15">
        <f>'Constituents data'!CF22/'Constituents data'!CE22-1</f>
        <v>3.7108975669597255E-2</v>
      </c>
      <c r="CG22" s="15">
        <f>'Constituents data'!CG22/'Constituents data'!CF22-1</f>
        <v>-1.4292755051749539E-2</v>
      </c>
      <c r="CH22" s="15">
        <f>'Constituents data'!CH22/'Constituents data'!CG22-1</f>
        <v>3.0000000000000027E-2</v>
      </c>
      <c r="CI22" s="15">
        <f>'Constituents data'!CI22/'Constituents data'!CH22-1</f>
        <v>2.766990291262128E-2</v>
      </c>
      <c r="CJ22" s="15">
        <f>'Constituents data'!CJ22/'Constituents data'!CI22-1</f>
        <v>-1.3226263580538578E-2</v>
      </c>
      <c r="CK22" s="15">
        <f>'Constituents data'!CK22/'Constituents data'!CJ22-1</f>
        <v>4.1646720919100044E-2</v>
      </c>
      <c r="CL22" s="15">
        <f>'Constituents data'!CL22/'Constituents data'!CK22-1</f>
        <v>5.2389705882352811E-2</v>
      </c>
      <c r="CM22" s="15">
        <f>'Constituents data'!CM22/'Constituents data'!CL22-1</f>
        <v>-1.1353711790392906E-2</v>
      </c>
      <c r="CN22" s="15">
        <f>'Constituents data'!CN22/'Constituents data'!CM22-1</f>
        <v>-5.6095406360423983E-2</v>
      </c>
      <c r="CO22" s="15">
        <f>'Constituents data'!CO22/'Constituents data'!CN22-1</f>
        <v>3.509592887225077E-2</v>
      </c>
      <c r="CP22" s="15">
        <f>'Constituents data'!CP22/'Constituents data'!CO22-1</f>
        <v>-6.3291139240506666E-3</v>
      </c>
      <c r="CQ22" s="15">
        <f>'Constituents data'!CQ22/'Constituents data'!CP22-1</f>
        <v>2.3202911737943532E-2</v>
      </c>
      <c r="CR22" s="15">
        <f>'Constituents data'!CR22/'Constituents data'!CQ22-1</f>
        <v>3.5571365051134674E-3</v>
      </c>
      <c r="CS22" s="15">
        <f>'Constituents data'!CS22/'Constituents data'!CR22-1</f>
        <v>4.4749667700487272E-2</v>
      </c>
      <c r="CT22" s="15">
        <f>'Constituents data'!CT22/'Constituents data'!CS22-1</f>
        <v>2.3748939779474121E-2</v>
      </c>
      <c r="CU22" s="15">
        <f>'Constituents data'!CU22/'Constituents data'!CT22-1</f>
        <v>-9.9420049710026159E-3</v>
      </c>
      <c r="CV22" s="15">
        <f>'Constituents data'!CV22/'Constituents data'!CU22-1</f>
        <v>7.5313807531380839E-2</v>
      </c>
      <c r="CW22" s="15">
        <f>'Constituents data'!CW22/'Constituents data'!CV22-1</f>
        <v>-5.4474708171206032E-3</v>
      </c>
      <c r="CX22" s="15">
        <f>'Constituents data'!CX22/'Constituents data'!CW22-1</f>
        <v>-2.3474178403755097E-3</v>
      </c>
      <c r="CY22" s="15">
        <f>'Constituents data'!CY22/'Constituents data'!CX22-1</f>
        <v>-1.098039215686275E-2</v>
      </c>
      <c r="CZ22" s="15">
        <f>'Constituents data'!CZ22/'Constituents data'!CY22-1</f>
        <v>8.0095162569389311E-2</v>
      </c>
      <c r="DA22" s="15">
        <f>'Constituents data'!DA22/'Constituents data'!CZ22-1</f>
        <v>-1.468428781204123E-3</v>
      </c>
      <c r="DB22" s="15">
        <f>'Constituents data'!DB22/'Constituents data'!DA22-1</f>
        <v>1.8382352941177516E-3</v>
      </c>
      <c r="DC22" s="15">
        <f>'Constituents data'!DC22/'Constituents data'!DB22-1</f>
        <v>-1.8715596330275308E-2</v>
      </c>
      <c r="DD22" s="15">
        <f>'Constituents data'!DD22/'Constituents data'!DC22-1</f>
        <v>4.0014958863126449E-2</v>
      </c>
      <c r="DE22" s="15">
        <f>'Constituents data'!DE22/'Constituents data'!DD22-1</f>
        <v>-9.349154980222818E-3</v>
      </c>
      <c r="DF22" s="15">
        <f>'Constituents data'!DF22/'Constituents data'!DE22-1</f>
        <v>-2.9764065335753154E-2</v>
      </c>
      <c r="DG22" s="15">
        <f>'Constituents data'!DG22/'Constituents data'!DF22-1</f>
        <v>2.2072577628133194E-2</v>
      </c>
      <c r="DH22" s="15">
        <f>'Constituents data'!DH22/'Constituents data'!DG22-1</f>
        <v>1.0980966325036645E-2</v>
      </c>
      <c r="DI22" s="15">
        <f>'Constituents data'!DI22/'Constituents data'!DH22-1</f>
        <v>-2.7878349022447457E-2</v>
      </c>
      <c r="DJ22" s="15">
        <f>'Constituents data'!DJ22/'Constituents data'!DI22-1</f>
        <v>2.2346368715082665E-3</v>
      </c>
      <c r="DK22" s="15">
        <f>'Constituents data'!DK22/'Constituents data'!DJ22-1</f>
        <v>-3.1586770717205503E-2</v>
      </c>
      <c r="DL22" s="15">
        <f>'Constituents data'!DL22/'Constituents data'!DK22-1</f>
        <v>6.5234075211051623E-2</v>
      </c>
      <c r="DM22" s="15">
        <f>'Constituents data'!DM22/'Constituents data'!DL22-1</f>
        <v>5.3314121037463913E-2</v>
      </c>
      <c r="DN22" s="15">
        <f>'Constituents data'!DN22/'Constituents data'!DM22-1</f>
        <v>-1.6073871409028717E-2</v>
      </c>
      <c r="DO22" s="15">
        <f>'Constituents data'!DO22/'Constituents data'!DN22-1</f>
        <v>-4.3100451859575895E-2</v>
      </c>
      <c r="DP22" s="15">
        <f>'Constituents data'!DP22/'Constituents data'!DO22-1</f>
        <v>2.9422448238285437E-2</v>
      </c>
      <c r="DQ22" s="15">
        <f>'Constituents data'!DQ22/'Constituents data'!DP22-1</f>
        <v>-7.0571630204657732E-3</v>
      </c>
      <c r="DR22" s="15">
        <f>'Constituents data'!DR22/'Constituents data'!DQ22-1</f>
        <v>-1.8479033404406486E-2</v>
      </c>
      <c r="DS22" s="15">
        <f>'Constituents data'!DS22/'Constituents data'!DR22-1</f>
        <v>2.8964518464880573E-2</v>
      </c>
      <c r="DT22" s="15">
        <f>'Constituents data'!DT22/'Constituents data'!DS22-1</f>
        <v>5.1724137931034475E-2</v>
      </c>
      <c r="DU22" s="15">
        <f>'Constituents data'!DU22/'Constituents data'!DT22-1</f>
        <v>5.4198728671796648E-2</v>
      </c>
      <c r="DV22" s="15">
        <f>'Constituents data'!DV22/'Constituents data'!DU22-1</f>
        <v>-2.7927642018406917E-2</v>
      </c>
      <c r="DW22" s="15">
        <f>'Constituents data'!DW22/'Constituents data'!DV22-1</f>
        <v>-1.4691478942213454E-2</v>
      </c>
      <c r="DX22" s="15">
        <f>'Constituents data'!DX22/'Constituents data'!DW22-1</f>
        <v>7.2895957587806315E-3</v>
      </c>
      <c r="DY22" s="15">
        <f>'Constituents data'!DY22/'Constituents data'!DX22-1</f>
        <v>-1.7763157894736814E-2</v>
      </c>
      <c r="DZ22" s="15">
        <f>'Constituents data'!DZ22/'Constituents data'!DY22-1</f>
        <v>3.9517749497655741E-2</v>
      </c>
      <c r="EA22" s="15">
        <f>'Constituents data'!EA22/'Constituents data'!DZ22-1</f>
        <v>-2.448453608247414E-2</v>
      </c>
      <c r="EB22" s="15">
        <f>'Constituents data'!EB22/'Constituents data'!EA22-1</f>
        <v>-1.4200792602377832E-2</v>
      </c>
      <c r="EC22" s="15">
        <f>'Constituents data'!EC22/'Constituents data'!EB22-1</f>
        <v>1.1725293132328174E-2</v>
      </c>
      <c r="ED22" s="15">
        <f>'Constituents data'!ED22/'Constituents data'!EC22-1</f>
        <v>3.3112582781456901E-2</v>
      </c>
      <c r="EE22" s="15">
        <f>'Constituents data'!EE22/'Constituents data'!ED22-1</f>
        <v>6.4102564102563875E-3</v>
      </c>
      <c r="EF22" s="15">
        <f>'Constituents data'!EF22/'Constituents data'!EE22-1</f>
        <v>-1.4968152866241979E-2</v>
      </c>
      <c r="EG22" s="15">
        <f>'Constituents data'!EG22/'Constituents data'!EF22-1</f>
        <v>2.2308438409311293E-2</v>
      </c>
      <c r="EH22" s="15">
        <f>'Constituents data'!EH22/'Constituents data'!EG22-1</f>
        <v>-6.957621758380883E-3</v>
      </c>
      <c r="EI22" s="15">
        <f>'Constituents data'!EI22/'Constituents data'!EH22-1</f>
        <v>-3.5668789808917079E-2</v>
      </c>
      <c r="EJ22" s="15">
        <f>'Constituents data'!EJ22/'Constituents data'!EI22-1</f>
        <v>8.2562747688244009E-3</v>
      </c>
      <c r="EK22" s="15">
        <f>'Constituents data'!EK22/'Constituents data'!EJ22-1</f>
        <v>-1.9980347199475945E-2</v>
      </c>
      <c r="EL22" s="15">
        <f>'Constituents data'!EL22/'Constituents data'!EK22-1</f>
        <v>-2.0053475935829512E-3</v>
      </c>
      <c r="EM22" s="15">
        <f>'Constituents data'!EM22/'Constituents data'!EL22-1</f>
        <v>-1.6075016744809156E-2</v>
      </c>
      <c r="EN22" s="15">
        <f>'Constituents data'!EN22/'Constituents data'!EM22-1</f>
        <v>2.8931245745405176E-2</v>
      </c>
      <c r="EO22" s="15">
        <f>'Constituents data'!EO22/'Constituents data'!EN22-1</f>
        <v>1.5547469401256953E-2</v>
      </c>
      <c r="EP22" s="15">
        <f>'Constituents data'!EP22/'Constituents data'!EO22-1</f>
        <v>1.6286644951140072E-2</v>
      </c>
      <c r="EQ22" s="15">
        <f>'Constituents data'!EQ22/'Constituents data'!EP22-1</f>
        <v>7.692307692307665E-3</v>
      </c>
      <c r="ER22" s="15">
        <f>'Constituents data'!ER22/'Constituents data'!EQ22-1</f>
        <v>-9.223918575063661E-3</v>
      </c>
      <c r="ES22" s="15">
        <f>'Constituents data'!ES22/'Constituents data'!ER22-1</f>
        <v>1.7656500802568198E-2</v>
      </c>
      <c r="ET22" s="15">
        <f>'Constituents data'!ET22/'Constituents data'!ES22-1</f>
        <v>2.5236593059938528E-3</v>
      </c>
      <c r="EU22" s="15">
        <f>'Constituents data'!EU22/'Constituents data'!ET22-1</f>
        <v>-8.4959093769666483E-3</v>
      </c>
      <c r="EV22" s="15">
        <f>'Constituents data'!EV22/'Constituents data'!EU22-1</f>
        <v>-9.5207870517296511E-3</v>
      </c>
      <c r="EW22" s="15">
        <f>'Constituents data'!EW22/'Constituents data'!EV22-1</f>
        <v>-2.1147068247356571E-2</v>
      </c>
      <c r="EX22" s="15">
        <f>'Constituents data'!EX22/'Constituents data'!EW22-1</f>
        <v>1.309328968903456E-3</v>
      </c>
      <c r="EY22" s="15">
        <f>'Constituents data'!EY22/'Constituents data'!EX22-1</f>
        <v>-1.9614253023864103E-2</v>
      </c>
      <c r="EZ22" s="15">
        <f>'Constituents data'!EZ22/'Constituents data'!EY22-1</f>
        <v>4.3681227075691886E-2</v>
      </c>
      <c r="FA22" s="15">
        <f>'Constituents data'!FA22/'Constituents data'!EZ22-1</f>
        <v>-1.1182108626198173E-2</v>
      </c>
      <c r="FB22" s="15">
        <f>'Constituents data'!FB22/'Constituents data'!FA22-1</f>
        <v>4.5234248788368348E-3</v>
      </c>
      <c r="FC22" s="15">
        <f>'Constituents data'!FC22/'Constituents data'!FB22-1</f>
        <v>-1.4152460598263139E-2</v>
      </c>
      <c r="FD22" s="15">
        <f>'Constituents data'!FD22/'Constituents data'!FC22-1</f>
        <v>3.1778140293637902E-2</v>
      </c>
      <c r="FE22" s="15">
        <f>'Constituents data'!FE22/'Constituents data'!FD22-1</f>
        <v>5.0594485201113093E-2</v>
      </c>
      <c r="FF22" s="15">
        <f>'Constituents data'!FF22/'Constituents data'!FE22-1</f>
        <v>-9.7519865157716934E-3</v>
      </c>
      <c r="FG22" s="15">
        <f>'Constituents data'!FG22/'Constituents data'!FF22-1</f>
        <v>-1.3373860182370745E-2</v>
      </c>
      <c r="FH22" s="15">
        <f>'Constituents data'!FH22/'Constituents data'!FG22-1</f>
        <v>-3.4996919285274153E-2</v>
      </c>
      <c r="FI22" s="15">
        <f>'Constituents data'!FI22/'Constituents data'!FH22-1</f>
        <v>-5.9123994381305112E-2</v>
      </c>
      <c r="FJ22" s="15">
        <f>'Constituents data'!FJ22/'Constituents data'!FI22-1</f>
        <v>5.4288816503800241E-4</v>
      </c>
      <c r="FK22" s="15">
        <f>'Constituents data'!FK22/'Constituents data'!FJ22-1</f>
        <v>-5.4259359739550206E-4</v>
      </c>
      <c r="FL22" s="15">
        <f>'Constituents data'!FL22/'Constituents data'!FK22-1</f>
        <v>-4.1666666666666741E-2</v>
      </c>
      <c r="FM22" s="15">
        <f>'Constituents data'!FM22/'Constituents data'!FL22-1</f>
        <v>1.4728791955813669E-2</v>
      </c>
      <c r="FN22" s="15">
        <f>'Constituents data'!FN22/'Constituents data'!FM22-1</f>
        <v>1.5352407536637358E-3</v>
      </c>
      <c r="FO22" s="15">
        <f>'Constituents data'!FO22/'Constituents data'!FN22-1</f>
        <v>-6.5635451505016706E-2</v>
      </c>
      <c r="FP22" s="15">
        <f>'Constituents data'!FP22/'Constituents data'!FO22-1</f>
        <v>2.162565249813575E-2</v>
      </c>
      <c r="FQ22" s="15">
        <f>'Constituents data'!FQ22/'Constituents data'!FP22-1</f>
        <v>2.6277372262775156E-3</v>
      </c>
      <c r="FR22" s="15">
        <f>'Constituents data'!FR22/'Constituents data'!FQ22-1</f>
        <v>2.9411764705882248E-2</v>
      </c>
      <c r="FS22" s="15">
        <f>'Constituents data'!FS22/'Constituents data'!FR22-1</f>
        <v>8.2036775106082427E-3</v>
      </c>
      <c r="FT22" s="16">
        <f>'Constituents data'!FT22/'Constituents data'!FS22-1</f>
        <v>-2.6234567901234573E-2</v>
      </c>
      <c r="FU22" s="17">
        <f t="shared" si="3"/>
        <v>2.0305577787471285E-3</v>
      </c>
      <c r="FV22">
        <v>1.7613205490455162E-2</v>
      </c>
      <c r="FW22">
        <v>1.7289535486560929E-2</v>
      </c>
      <c r="FX22">
        <v>1.7279370589054825E-2</v>
      </c>
      <c r="FY22">
        <v>1.6960309345306457E-2</v>
      </c>
      <c r="FZ22">
        <v>1.6675479979834519E-2</v>
      </c>
      <c r="GA22">
        <v>1.6477490217945607E-2</v>
      </c>
      <c r="GB22">
        <v>1.8015155819561812E-2</v>
      </c>
      <c r="GC22">
        <v>1.815362611541451E-2</v>
      </c>
      <c r="GD22">
        <v>1.8631411294616321E-2</v>
      </c>
      <c r="GE22">
        <v>1.8585464704043712E-2</v>
      </c>
      <c r="GF22">
        <v>1.8534911330553093E-2</v>
      </c>
      <c r="GG22">
        <v>1.8519232775872363E-2</v>
      </c>
      <c r="GH22">
        <v>1.8256386401685039E-2</v>
      </c>
      <c r="GI22">
        <v>1.8735263411038715E-2</v>
      </c>
      <c r="GJ22">
        <v>1.8586262788301923E-2</v>
      </c>
      <c r="GK22">
        <v>1.8345088289115817E-2</v>
      </c>
      <c r="GL22">
        <v>1.8855137735145414E-2</v>
      </c>
      <c r="GM22">
        <v>1.9177615559668942E-2</v>
      </c>
      <c r="GN22">
        <v>1.9638417730140363E-2</v>
      </c>
      <c r="GO22">
        <v>2.0412826466360539E-2</v>
      </c>
      <c r="GP22">
        <v>2.047116888721397E-2</v>
      </c>
      <c r="GQ22">
        <v>2.101588476904696E-2</v>
      </c>
      <c r="GR22">
        <v>2.0872974744099066E-2</v>
      </c>
      <c r="GS22">
        <v>2.0948258574994202E-2</v>
      </c>
      <c r="GT22">
        <v>2.109221511518445E-2</v>
      </c>
      <c r="GU22">
        <v>2.1408050783544501E-2</v>
      </c>
      <c r="GV22">
        <v>2.158535711822249E-2</v>
      </c>
      <c r="GW22">
        <v>2.1496849387442226E-2</v>
      </c>
      <c r="GX22">
        <v>2.1523285430866686E-2</v>
      </c>
      <c r="GY22">
        <v>2.1592351450484586E-2</v>
      </c>
      <c r="GZ22">
        <v>2.1480283567095686E-2</v>
      </c>
      <c r="HA22">
        <v>2.0040075091599899E-2</v>
      </c>
      <c r="HB22">
        <v>2.0149190088197672E-2</v>
      </c>
      <c r="HC22">
        <v>2.019795636592733E-2</v>
      </c>
      <c r="HD22">
        <v>2.0690112337011391E-2</v>
      </c>
      <c r="HE22">
        <v>2.0460763070923434E-2</v>
      </c>
      <c r="HF22">
        <v>2.0620775967662174E-2</v>
      </c>
      <c r="HG22">
        <v>1.9943187449278407E-2</v>
      </c>
      <c r="HH22">
        <v>2.0385374251225677E-2</v>
      </c>
      <c r="HI22">
        <v>2.0251978579122008E-2</v>
      </c>
      <c r="HJ22">
        <v>1.9327051270493764E-2</v>
      </c>
      <c r="HK22">
        <v>1.9603370277913187E-2</v>
      </c>
      <c r="HL22">
        <v>1.9193373177063117E-2</v>
      </c>
      <c r="HM22">
        <v>1.902850050970455E-2</v>
      </c>
      <c r="HN22">
        <v>1.9491976026729328E-2</v>
      </c>
      <c r="HO22">
        <v>1.9317869994652601E-2</v>
      </c>
      <c r="HP22">
        <v>1.8567988755375422E-2</v>
      </c>
      <c r="HQ22">
        <v>1.8439232008047986E-2</v>
      </c>
      <c r="HR22">
        <v>1.8460738093638806E-2</v>
      </c>
      <c r="HS22">
        <v>1.8372121396999421E-2</v>
      </c>
      <c r="HT22">
        <v>1.8486754132903065E-2</v>
      </c>
      <c r="HU22">
        <v>1.8627014160304239E-2</v>
      </c>
      <c r="HV22">
        <v>1.8568168422147799E-2</v>
      </c>
      <c r="HW22">
        <v>1.8409534143365807E-2</v>
      </c>
      <c r="HX22">
        <v>1.8048677283331566E-2</v>
      </c>
      <c r="HY22">
        <v>1.7367694935047369E-2</v>
      </c>
      <c r="HZ22">
        <v>1.6685953811313693E-2</v>
      </c>
      <c r="IA22">
        <v>1.7492324604517089E-2</v>
      </c>
      <c r="IB22">
        <v>1.6976907729077555E-2</v>
      </c>
      <c r="IC22">
        <v>1.7173851020125124E-2</v>
      </c>
      <c r="ID22">
        <v>1.7709530117189905E-2</v>
      </c>
      <c r="IE22">
        <v>1.8136471464831994E-2</v>
      </c>
      <c r="IF22">
        <v>1.8526979862683101E-2</v>
      </c>
      <c r="IG22">
        <v>1.7753997298452163E-2</v>
      </c>
      <c r="IH22">
        <v>1.7463824905304362E-2</v>
      </c>
      <c r="II22">
        <v>1.6845528467357616E-2</v>
      </c>
      <c r="IJ22">
        <v>1.6679567572613525E-2</v>
      </c>
      <c r="IK22">
        <v>1.7391527751737523E-2</v>
      </c>
      <c r="IL22">
        <v>1.7566573345261009E-2</v>
      </c>
      <c r="IM22">
        <v>1.6962449607475328E-2</v>
      </c>
      <c r="IN22">
        <v>1.6620486065876915E-2</v>
      </c>
      <c r="IO22">
        <v>1.6825811732592136E-2</v>
      </c>
      <c r="IP22">
        <v>1.6919085898800305E-2</v>
      </c>
      <c r="IQ22">
        <v>1.7659973059881123E-2</v>
      </c>
      <c r="IR22">
        <v>1.7215342761012501E-2</v>
      </c>
      <c r="IS22">
        <v>1.6777447629521113E-2</v>
      </c>
      <c r="IT22">
        <v>1.6625385498503432E-2</v>
      </c>
      <c r="IU22">
        <v>1.5873732481403346E-2</v>
      </c>
      <c r="IV22">
        <v>1.4954161230365784E-2</v>
      </c>
      <c r="IW22">
        <v>1.5138826868954553E-2</v>
      </c>
      <c r="IX22">
        <v>1.5647334958073123E-2</v>
      </c>
      <c r="IY22">
        <v>1.6145498736662281E-2</v>
      </c>
      <c r="IZ22">
        <v>1.5732619888952828E-2</v>
      </c>
      <c r="JA22">
        <v>1.6267133087213458E-2</v>
      </c>
      <c r="JB22">
        <v>1.6347885856664104E-2</v>
      </c>
      <c r="JC22">
        <v>1.65066150402765E-2</v>
      </c>
      <c r="JD22">
        <v>1.6992970095840002E-2</v>
      </c>
      <c r="JE22">
        <v>1.752772801370988E-2</v>
      </c>
      <c r="JF22">
        <v>1.7517253070756973E-2</v>
      </c>
      <c r="JG22">
        <v>1.7109771371521754E-2</v>
      </c>
      <c r="JH22">
        <v>1.7130341074124415E-2</v>
      </c>
      <c r="JI22">
        <v>1.7176812175045023E-2</v>
      </c>
      <c r="JJ22">
        <v>1.762595532212852E-2</v>
      </c>
      <c r="JK22">
        <v>1.7153219113835022E-2</v>
      </c>
      <c r="JL22">
        <v>1.7637241784393482E-2</v>
      </c>
      <c r="JM22">
        <v>1.813700745826308E-2</v>
      </c>
      <c r="JN22">
        <v>1.8723354306904364E-2</v>
      </c>
      <c r="JO22">
        <v>1.9745755702152555E-2</v>
      </c>
      <c r="JP22">
        <v>1.9693759997551036E-2</v>
      </c>
      <c r="JQ22">
        <v>1.9413577421392044E-2</v>
      </c>
      <c r="JR22">
        <v>1.9442412072103399E-2</v>
      </c>
      <c r="JS22">
        <v>1.9855922948920957E-2</v>
      </c>
      <c r="JT22">
        <v>1.9454286851636516E-2</v>
      </c>
      <c r="JU22">
        <v>1.9442911766657939E-2</v>
      </c>
      <c r="JV22">
        <v>1.8966162728158282E-2</v>
      </c>
      <c r="JW22">
        <v>1.9581574449574441E-2</v>
      </c>
      <c r="JX22">
        <v>1.9375690880044021E-2</v>
      </c>
      <c r="JY22">
        <v>1.8936784781256242E-2</v>
      </c>
      <c r="JZ22">
        <v>1.936007081321647E-2</v>
      </c>
      <c r="KA22">
        <v>1.9736533928648343E-2</v>
      </c>
      <c r="KB22">
        <v>1.917447302721988E-2</v>
      </c>
      <c r="KC22">
        <v>1.8994814989460897E-2</v>
      </c>
      <c r="KD22">
        <v>1.8405020251720732E-2</v>
      </c>
      <c r="KE22">
        <v>1.9083781436152501E-2</v>
      </c>
      <c r="KF22">
        <v>2.0044421599314209E-2</v>
      </c>
      <c r="KG22">
        <v>1.9501350868253546E-2</v>
      </c>
      <c r="KH22">
        <v>1.8707505953268581E-2</v>
      </c>
      <c r="KI22">
        <v>1.8950835662941683E-2</v>
      </c>
      <c r="KJ22">
        <v>1.8747209536990668E-2</v>
      </c>
      <c r="KK22">
        <v>1.8644621525763072E-2</v>
      </c>
      <c r="KL22">
        <v>1.9244175798515693E-2</v>
      </c>
      <c r="KM22">
        <v>1.9582270397446564E-2</v>
      </c>
      <c r="KN22">
        <v>2.0043842238451699E-2</v>
      </c>
      <c r="KO22">
        <v>1.9581696242937763E-2</v>
      </c>
      <c r="KP22">
        <v>1.9594233414659028E-2</v>
      </c>
      <c r="KQ22">
        <v>1.9769402885050556E-2</v>
      </c>
      <c r="KR22">
        <v>1.9350729690976745E-2</v>
      </c>
      <c r="KS22">
        <v>2.0188690879719116E-2</v>
      </c>
      <c r="KT22">
        <v>1.9908641122394797E-2</v>
      </c>
      <c r="KU22">
        <v>1.9641123194920996E-2</v>
      </c>
      <c r="KV22">
        <v>2.0492478516242436E-2</v>
      </c>
      <c r="KW22">
        <v>2.10730200394409E-2</v>
      </c>
      <c r="KX22">
        <v>2.0827966021372327E-2</v>
      </c>
      <c r="KY22">
        <v>2.0932023835588755E-2</v>
      </c>
      <c r="KZ22">
        <v>2.1293678616681869E-2</v>
      </c>
      <c r="LA22">
        <v>2.0848627805414643E-2</v>
      </c>
      <c r="LB22">
        <v>2.0696760193621908E-2</v>
      </c>
      <c r="LC22">
        <v>2.0633249981128695E-2</v>
      </c>
      <c r="LD22">
        <v>2.0264687813863425E-2</v>
      </c>
      <c r="LE22">
        <v>2.0194452932374311E-2</v>
      </c>
      <c r="LF22">
        <v>1.9844910605299627E-2</v>
      </c>
      <c r="LG22">
        <v>2.003250139727944E-2</v>
      </c>
      <c r="LH22">
        <v>2.024182497383668E-2</v>
      </c>
      <c r="LI22">
        <v>2.0262670875233646E-2</v>
      </c>
      <c r="LJ22">
        <v>2.0366353521596433E-2</v>
      </c>
      <c r="LK22">
        <v>2.0113025514536014E-2</v>
      </c>
      <c r="LL22">
        <v>2.0480248093646472E-2</v>
      </c>
      <c r="LM22">
        <v>2.0273917108756413E-2</v>
      </c>
      <c r="LN22">
        <v>1.9892855215913368E-2</v>
      </c>
      <c r="LO22">
        <v>2.0260828481198749E-2</v>
      </c>
      <c r="LP22">
        <v>2.0091050585201723E-2</v>
      </c>
      <c r="LQ22">
        <v>1.9928300727022105E-2</v>
      </c>
      <c r="LR22">
        <v>1.9830612709561071E-2</v>
      </c>
      <c r="LS22">
        <v>2.0335594366189459E-2</v>
      </c>
      <c r="LT22">
        <v>2.0298883903269411E-2</v>
      </c>
      <c r="LU22">
        <v>2.043682308102478E-2</v>
      </c>
      <c r="LV22">
        <v>2.0429289141573759E-2</v>
      </c>
      <c r="LW22">
        <v>2.049890629938669E-2</v>
      </c>
      <c r="LX22">
        <v>2.1550940462346457E-2</v>
      </c>
      <c r="LY22">
        <v>2.1133622053322802E-2</v>
      </c>
      <c r="LZ22">
        <v>2.0866789226803486E-2</v>
      </c>
      <c r="MA22">
        <v>2.0837520612460157E-2</v>
      </c>
      <c r="MB22">
        <v>2.0770725740643141E-2</v>
      </c>
      <c r="MC22">
        <v>2.0175138078896027E-2</v>
      </c>
      <c r="MD22">
        <v>2.009484733723688E-2</v>
      </c>
      <c r="ME22">
        <v>1.9891384268970129E-2</v>
      </c>
      <c r="MF22">
        <v>1.9592912010966301E-2</v>
      </c>
      <c r="MG22">
        <v>1.9503109640359083E-2</v>
      </c>
      <c r="MH22">
        <v>1.8967404397971475E-2</v>
      </c>
      <c r="MI22">
        <v>1.8991998333219511E-2</v>
      </c>
      <c r="MJ22">
        <v>1.8773716985565209E-2</v>
      </c>
      <c r="MK22">
        <v>1.9135920299468229E-2</v>
      </c>
      <c r="ML22">
        <v>1.9044891043450099E-2</v>
      </c>
      <c r="MM22" s="4">
        <v>1.8407255943297549E-2</v>
      </c>
      <c r="MN22" s="17">
        <v>1.900236112146814E-2</v>
      </c>
      <c r="MO22" s="20">
        <f t="shared" si="4"/>
        <v>-4.3966041649714925E-2</v>
      </c>
      <c r="MP22" s="20">
        <f t="shared" si="7"/>
        <v>5.280349705530777E-2</v>
      </c>
      <c r="MQ22" s="20">
        <f t="shared" si="8"/>
        <v>3.627313579170436E-2</v>
      </c>
      <c r="MR22" s="20">
        <f t="shared" si="9"/>
        <v>-2.5306798446292206E-2</v>
      </c>
      <c r="MS22" s="20">
        <f t="shared" si="10"/>
        <v>-2.3199662766778097E-4</v>
      </c>
      <c r="MT22" s="20">
        <f t="shared" si="11"/>
        <v>0.10658703647618988</v>
      </c>
      <c r="MU22" s="20">
        <f t="shared" si="12"/>
        <v>1.9022073800200306E-2</v>
      </c>
      <c r="MV22" s="20">
        <f t="shared" si="13"/>
        <v>5.704953738382227E-2</v>
      </c>
      <c r="MW22" s="20">
        <f t="shared" si="14"/>
        <v>1.7133583575313182E-3</v>
      </c>
      <c r="MX22" s="20">
        <f t="shared" si="15"/>
        <v>7.294320997828712E-3</v>
      </c>
      <c r="MY22" s="20">
        <f t="shared" si="16"/>
        <v>1.3860055672841914E-2</v>
      </c>
      <c r="MZ22" s="20">
        <f t="shared" si="17"/>
        <v>-2.8949437371326232E-2</v>
      </c>
      <c r="NA22" s="20">
        <f t="shared" si="18"/>
        <v>3.4604956239944452E-2</v>
      </c>
      <c r="NB22" s="20">
        <f t="shared" si="19"/>
        <v>1.7803556898497813E-2</v>
      </c>
      <c r="NC22" s="20">
        <f t="shared" si="20"/>
        <v>-5.0828294695296004E-2</v>
      </c>
      <c r="ND22" s="20">
        <f t="shared" si="21"/>
        <v>3.6631152258427759E-2</v>
      </c>
      <c r="NE22" s="20">
        <f t="shared" si="22"/>
        <v>-1.4557401014251809E-2</v>
      </c>
      <c r="NF22" s="20">
        <f t="shared" si="23"/>
        <v>3.1677307389792277E-2</v>
      </c>
      <c r="NG22" s="20">
        <f t="shared" si="24"/>
        <v>1.5150367887452092E-2</v>
      </c>
      <c r="NH22" s="20">
        <f t="shared" si="25"/>
        <v>3.209560561318673E-2</v>
      </c>
      <c r="NI22" s="20">
        <f t="shared" si="26"/>
        <v>-3.6972244454138337E-3</v>
      </c>
      <c r="NJ22" s="20">
        <f t="shared" si="27"/>
        <v>-2.6070624556710349E-2</v>
      </c>
      <c r="NK22" s="20">
        <f t="shared" si="28"/>
        <v>3.6424208440725579E-4</v>
      </c>
      <c r="NL22" s="20">
        <f t="shared" si="29"/>
        <v>-6.8087147753341411E-3</v>
      </c>
      <c r="NM22" s="20">
        <f t="shared" si="30"/>
        <v>6.0040772811101907E-2</v>
      </c>
      <c r="NN22" s="20">
        <f t="shared" si="31"/>
        <v>-4.3037984320561794E-2</v>
      </c>
      <c r="NO22" s="20">
        <f t="shared" si="32"/>
        <v>1.9854964106774935E-2</v>
      </c>
      <c r="NP22" s="20">
        <f t="shared" si="33"/>
        <v>3.9814582254201793E-2</v>
      </c>
      <c r="NQ22" s="20">
        <f t="shared" si="34"/>
        <v>-1.7843334502339842E-2</v>
      </c>
      <c r="NR22" s="20">
        <f t="shared" si="35"/>
        <v>-6.5292724317034985E-3</v>
      </c>
      <c r="NS22" s="20">
        <f t="shared" si="36"/>
        <v>-5.8195825693530955E-2</v>
      </c>
      <c r="NT22" s="20">
        <f t="shared" si="37"/>
        <v>-3.6914278708979641E-2</v>
      </c>
      <c r="NU22" s="20">
        <f t="shared" si="38"/>
        <v>-6.9713052463367967E-2</v>
      </c>
      <c r="NV22" s="20">
        <f t="shared" si="39"/>
        <v>3.6737971297649698E-2</v>
      </c>
      <c r="NW22" s="20">
        <f t="shared" si="40"/>
        <v>-4.3377063450170415E-2</v>
      </c>
      <c r="NX22" s="20">
        <f t="shared" si="41"/>
        <v>9.4198239006422595E-3</v>
      </c>
      <c r="NY22" s="20">
        <f t="shared" si="42"/>
        <v>-3.9011689854218844E-2</v>
      </c>
      <c r="NZ22" s="20">
        <f t="shared" si="43"/>
        <v>6.198282346644695E-3</v>
      </c>
      <c r="OA22" s="20">
        <f t="shared" si="44"/>
        <v>-1.6799310207818181E-2</v>
      </c>
      <c r="OB22" s="20">
        <f t="shared" si="45"/>
        <v>1.9142153967952979E-3</v>
      </c>
      <c r="OC22" s="20">
        <f t="shared" si="46"/>
        <v>1.7222880335201956E-2</v>
      </c>
      <c r="OD22" s="20">
        <f t="shared" si="47"/>
        <v>2.8424338134899679E-2</v>
      </c>
      <c r="OE22" s="20">
        <f t="shared" si="48"/>
        <v>-1.17574563945347E-2</v>
      </c>
      <c r="OF22" s="20">
        <f t="shared" si="49"/>
        <v>3.6125845696885629E-2</v>
      </c>
      <c r="OG22" s="20">
        <f t="shared" si="50"/>
        <v>-3.6601154576418181E-2</v>
      </c>
      <c r="OH22" s="20">
        <f t="shared" si="51"/>
        <v>-1.2961579263858398E-2</v>
      </c>
      <c r="OI22" s="20">
        <f t="shared" si="52"/>
        <v>2.1615153919847629E-3</v>
      </c>
      <c r="OJ22" s="20">
        <f t="shared" si="53"/>
        <v>-4.491480825313051E-2</v>
      </c>
      <c r="OK22" s="20">
        <f t="shared" si="54"/>
        <v>-4.4060692592387062E-2</v>
      </c>
      <c r="OL22" s="20">
        <f t="shared" si="55"/>
        <v>2.2803879307345547E-2</v>
      </c>
      <c r="OM22" s="20">
        <f t="shared" si="56"/>
        <v>1.1701267746293358E-2</v>
      </c>
      <c r="ON22" s="20">
        <f t="shared" si="57"/>
        <v>-9.9986852687870727E-3</v>
      </c>
      <c r="OO22" s="20">
        <f t="shared" si="58"/>
        <v>-7.632774653376713E-2</v>
      </c>
      <c r="OP22" s="20">
        <f t="shared" si="59"/>
        <v>-4.6716024156187551E-2</v>
      </c>
      <c r="OQ22" s="20">
        <f t="shared" si="60"/>
        <v>-1.2475607733333855E-2</v>
      </c>
      <c r="OR22" s="20">
        <f t="shared" si="61"/>
        <v>-2.9566124552496482E-2</v>
      </c>
      <c r="OS22" s="20">
        <f t="shared" si="62"/>
        <v>-1.0053209973178562E-2</v>
      </c>
      <c r="OT22" s="20">
        <f t="shared" si="63"/>
        <v>-7.2154249500916492E-2</v>
      </c>
      <c r="OU22" s="20">
        <f t="shared" si="64"/>
        <v>5.3939973276200294E-2</v>
      </c>
      <c r="OV22" s="20">
        <f t="shared" si="65"/>
        <v>4.4965566252260593E-2</v>
      </c>
      <c r="OW22" s="20">
        <f t="shared" si="66"/>
        <v>5.7664028061141827E-2</v>
      </c>
      <c r="OX22" s="20">
        <f t="shared" si="67"/>
        <v>2.9410490256187399E-2</v>
      </c>
      <c r="OY22" s="20">
        <f t="shared" si="68"/>
        <v>-4.5637670395173933E-2</v>
      </c>
      <c r="OZ22" s="20">
        <f t="shared" si="69"/>
        <v>-3.8772478982819623E-2</v>
      </c>
      <c r="PA22" s="20">
        <f t="shared" si="5"/>
        <v>-4.5229087190511851E-2</v>
      </c>
      <c r="PB22" s="20">
        <f t="shared" si="70"/>
        <v>-2.6045927615442627E-2</v>
      </c>
      <c r="PC22" s="20">
        <f t="shared" si="71"/>
        <v>8.7536371355111206E-2</v>
      </c>
      <c r="PD22" s="20">
        <f t="shared" si="72"/>
        <v>3.4103136891533027E-2</v>
      </c>
      <c r="PE22" s="20">
        <f t="shared" si="73"/>
        <v>-6.9598125346314668E-2</v>
      </c>
      <c r="PF22" s="20">
        <f t="shared" si="74"/>
        <v>-4.8313867736671533E-2</v>
      </c>
      <c r="PG22" s="20">
        <f t="shared" si="75"/>
        <v>2.002826575066478E-2</v>
      </c>
      <c r="PH22" s="20">
        <f t="shared" si="76"/>
        <v>4.2044542116604182E-3</v>
      </c>
      <c r="PI22" s="20">
        <f t="shared" si="77"/>
        <v>8.281214956157705E-2</v>
      </c>
      <c r="PJ22" s="20">
        <f t="shared" si="78"/>
        <v>-4.9482227374529307E-2</v>
      </c>
      <c r="PK22" s="20">
        <f t="shared" si="79"/>
        <v>-5.3229819771367058E-2</v>
      </c>
      <c r="PL22" s="20">
        <f t="shared" si="80"/>
        <v>-3.1490936971746729E-2</v>
      </c>
      <c r="PM22" s="20">
        <f t="shared" si="81"/>
        <v>-6.6847227784757782E-2</v>
      </c>
      <c r="PN22" s="20">
        <f t="shared" si="82"/>
        <v>-2.0777210162250166E-2</v>
      </c>
      <c r="PO22" s="20">
        <f t="shared" si="83"/>
        <v>-6.2881997001444541E-3</v>
      </c>
      <c r="PP22" s="20">
        <f t="shared" si="84"/>
        <v>7.0439566111177229E-2</v>
      </c>
      <c r="PQ22" s="20">
        <f t="shared" si="85"/>
        <v>3.5078417890850123E-2</v>
      </c>
      <c r="PR22" s="20">
        <f t="shared" si="86"/>
        <v>-1.6323312830496668E-2</v>
      </c>
      <c r="PS22" s="20">
        <f t="shared" si="87"/>
        <v>2.7969442221252899E-2</v>
      </c>
      <c r="PT22" s="20">
        <f t="shared" si="88"/>
        <v>2.5639345133874152E-2</v>
      </c>
      <c r="PU22" s="20">
        <f t="shared" si="89"/>
        <v>-1.5256821359285706E-2</v>
      </c>
      <c r="PV22" s="20">
        <f t="shared" si="90"/>
        <v>3.9616163140352913E-2</v>
      </c>
      <c r="PW22" s="20">
        <f t="shared" si="91"/>
        <v>5.0359148103605679E-2</v>
      </c>
      <c r="PX22" s="20">
        <f t="shared" si="92"/>
        <v>-1.3384269569140034E-2</v>
      </c>
      <c r="PY22" s="20">
        <f t="shared" si="93"/>
        <v>-5.8125964139171114E-2</v>
      </c>
      <c r="PZ22" s="20">
        <f t="shared" si="94"/>
        <v>3.3065371093503639E-2</v>
      </c>
      <c r="QA22" s="20">
        <f t="shared" si="95"/>
        <v>-8.3596717027977947E-3</v>
      </c>
      <c r="QB22" s="20">
        <f t="shared" si="96"/>
        <v>2.1172353959196404E-2</v>
      </c>
      <c r="QC22" s="20">
        <f t="shared" si="97"/>
        <v>1.5265787263663388E-3</v>
      </c>
      <c r="QD22" s="20">
        <f t="shared" si="98"/>
        <v>4.2719109921740141E-2</v>
      </c>
      <c r="QE22" s="20">
        <f t="shared" si="99"/>
        <v>2.1718382000726993E-2</v>
      </c>
      <c r="QF22" s="20">
        <f t="shared" si="100"/>
        <v>-1.1972562749749744E-2</v>
      </c>
      <c r="QG22" s="20">
        <f t="shared" si="101"/>
        <v>7.3283249752633714E-2</v>
      </c>
      <c r="QH22" s="20">
        <f t="shared" si="102"/>
        <v>-7.4780285958677313E-3</v>
      </c>
      <c r="QI22" s="20">
        <f t="shared" si="103"/>
        <v>-4.3779756191226378E-3</v>
      </c>
      <c r="QJ22" s="20">
        <f t="shared" si="104"/>
        <v>-1.3010949935609879E-2</v>
      </c>
      <c r="QK22" s="20">
        <f t="shared" si="105"/>
        <v>7.8064604790642186E-2</v>
      </c>
      <c r="QL22" s="20">
        <f t="shared" si="106"/>
        <v>-3.4989865599512515E-3</v>
      </c>
      <c r="QM22" s="20">
        <f t="shared" si="107"/>
        <v>-1.9232248462937697E-4</v>
      </c>
      <c r="QN22" s="20">
        <f t="shared" si="108"/>
        <v>-2.0746154109022436E-2</v>
      </c>
      <c r="QO22" s="20">
        <f t="shared" si="109"/>
        <v>3.7984401084379317E-2</v>
      </c>
      <c r="QP22" s="20">
        <f t="shared" si="110"/>
        <v>-1.1379712758969946E-2</v>
      </c>
      <c r="QQ22" s="20">
        <f t="shared" si="111"/>
        <v>-3.1794623114500285E-2</v>
      </c>
      <c r="QR22" s="20">
        <f t="shared" si="112"/>
        <v>2.0042019849386066E-2</v>
      </c>
      <c r="QS22" s="20">
        <f t="shared" si="113"/>
        <v>8.9504085462895171E-3</v>
      </c>
      <c r="QT22" s="20">
        <f t="shared" si="114"/>
        <v>-2.9908906801194585E-2</v>
      </c>
      <c r="QU22" s="20">
        <f t="shared" si="115"/>
        <v>2.0407909276113799E-4</v>
      </c>
      <c r="QV22" s="20">
        <f t="shared" si="116"/>
        <v>-3.3617328495952635E-2</v>
      </c>
      <c r="QW22" s="20">
        <f t="shared" si="117"/>
        <v>6.3203517432304498E-2</v>
      </c>
      <c r="QX22" s="20">
        <f t="shared" si="118"/>
        <v>5.1283563258716781E-2</v>
      </c>
      <c r="QY22" s="20">
        <f t="shared" si="119"/>
        <v>-1.8104429187775845E-2</v>
      </c>
      <c r="QZ22" s="20">
        <f t="shared" si="120"/>
        <v>-4.5131009638323026E-2</v>
      </c>
      <c r="RA22" s="20">
        <f t="shared" si="121"/>
        <v>2.7391890459538309E-2</v>
      </c>
      <c r="RB22" s="20">
        <f t="shared" si="122"/>
        <v>-9.0877207992129012E-3</v>
      </c>
      <c r="RC22" s="20">
        <f t="shared" si="123"/>
        <v>-2.0509591183153614E-2</v>
      </c>
      <c r="RD22" s="20">
        <f t="shared" si="124"/>
        <v>2.6933960686133445E-2</v>
      </c>
      <c r="RE22" s="20">
        <f t="shared" si="125"/>
        <v>4.9693580152287344E-2</v>
      </c>
      <c r="RF22" s="20">
        <f t="shared" si="126"/>
        <v>5.2168170893049516E-2</v>
      </c>
      <c r="RG22" s="20">
        <f t="shared" si="127"/>
        <v>-2.9958199797154045E-2</v>
      </c>
      <c r="RH22" s="20">
        <f t="shared" si="128"/>
        <v>-1.6722036720960582E-2</v>
      </c>
      <c r="RI22" s="20">
        <f t="shared" si="129"/>
        <v>5.2590379800335034E-3</v>
      </c>
      <c r="RJ22" s="20">
        <f t="shared" si="130"/>
        <v>-1.9793715673483942E-2</v>
      </c>
      <c r="RK22" s="20">
        <f t="shared" si="131"/>
        <v>3.7487191718908609E-2</v>
      </c>
      <c r="RL22" s="20">
        <f t="shared" si="132"/>
        <v>-2.6515093861221268E-2</v>
      </c>
      <c r="RM22" s="20">
        <f t="shared" si="6"/>
        <v>-1.623135038112496E-2</v>
      </c>
      <c r="RN22" s="20">
        <f t="shared" si="142"/>
        <v>9.6947353535810459E-3</v>
      </c>
      <c r="RO22" s="20">
        <f t="shared" si="143"/>
        <v>3.1082025002709773E-2</v>
      </c>
      <c r="RP22" s="20">
        <f t="shared" si="144"/>
        <v>4.3796986315092594E-3</v>
      </c>
      <c r="RQ22" s="20">
        <f t="shared" si="145"/>
        <v>-1.6998710644989107E-2</v>
      </c>
      <c r="RR22" s="20">
        <f t="shared" si="146"/>
        <v>2.0277880630564165E-2</v>
      </c>
      <c r="RS22" s="20">
        <f t="shared" si="147"/>
        <v>-8.9881795371280111E-3</v>
      </c>
      <c r="RT22" s="20">
        <f t="shared" si="148"/>
        <v>-3.769934758766421E-2</v>
      </c>
      <c r="RU22" s="20">
        <f t="shared" si="149"/>
        <v>6.2257169900772728E-3</v>
      </c>
      <c r="RV22" s="20">
        <f t="shared" si="150"/>
        <v>-2.2010904978223073E-2</v>
      </c>
      <c r="RW22" s="20">
        <f t="shared" si="151"/>
        <v>-4.0359053723300793E-3</v>
      </c>
      <c r="RX22" s="20">
        <f t="shared" si="152"/>
        <v>-1.8105574523556284E-2</v>
      </c>
      <c r="RY22" s="20">
        <f t="shared" si="153"/>
        <v>2.6900687966658048E-2</v>
      </c>
      <c r="RZ22" s="20">
        <f t="shared" si="154"/>
        <v>1.3516911622509824E-2</v>
      </c>
      <c r="SA22" s="20">
        <f t="shared" si="155"/>
        <v>1.4256087172392944E-2</v>
      </c>
      <c r="SB22" s="20">
        <f t="shared" si="156"/>
        <v>5.6617499135605369E-3</v>
      </c>
      <c r="SC22" s="20">
        <f t="shared" si="157"/>
        <v>-1.1254476353810789E-2</v>
      </c>
      <c r="SD22" s="20">
        <f t="shared" si="158"/>
        <v>1.562594302382107E-2</v>
      </c>
      <c r="SE22" s="20">
        <f t="shared" si="159"/>
        <v>4.9310152724672427E-4</v>
      </c>
      <c r="SF22" s="20">
        <f t="shared" si="160"/>
        <v>-1.0526467155713776E-2</v>
      </c>
      <c r="SG22" s="20">
        <f t="shared" si="161"/>
        <v>-1.1551344830476779E-2</v>
      </c>
      <c r="SH22" s="20">
        <f t="shared" si="162"/>
        <v>-2.3177626026103699E-2</v>
      </c>
      <c r="SI22" s="20">
        <f t="shared" si="163"/>
        <v>-7.2122880984367256E-4</v>
      </c>
      <c r="SJ22" s="20">
        <f t="shared" si="164"/>
        <v>-2.1644810802611231E-2</v>
      </c>
      <c r="SK22" s="20">
        <f t="shared" si="165"/>
        <v>4.1650669296944755E-2</v>
      </c>
      <c r="SL22" s="20">
        <f t="shared" si="166"/>
        <v>-1.3212666404945301E-2</v>
      </c>
      <c r="SM22" s="20">
        <f t="shared" si="167"/>
        <v>2.4928671000897062E-3</v>
      </c>
      <c r="SN22" s="20">
        <f t="shared" si="168"/>
        <v>-1.6183018377010267E-2</v>
      </c>
      <c r="SO22" s="20">
        <f t="shared" si="169"/>
        <v>2.9747582514890774E-2</v>
      </c>
      <c r="SP22" s="20">
        <f t="shared" si="170"/>
        <v>4.8563927422365961E-2</v>
      </c>
      <c r="SQ22" s="20">
        <f t="shared" si="171"/>
        <v>-1.1782544294518821E-2</v>
      </c>
      <c r="SR22" s="20">
        <f t="shared" si="172"/>
        <v>-1.5404417961117873E-2</v>
      </c>
      <c r="SS22" s="20">
        <f t="shared" si="173"/>
        <v>-3.7027477064021284E-2</v>
      </c>
      <c r="ST22" s="20">
        <f t="shared" si="174"/>
        <v>-6.1154552160052243E-2</v>
      </c>
      <c r="SU22" s="20">
        <f t="shared" si="175"/>
        <v>-1.4876696137091261E-3</v>
      </c>
      <c r="SV22" s="20">
        <f t="shared" si="176"/>
        <v>-2.5731513761426306E-3</v>
      </c>
      <c r="SW22" s="20">
        <f t="shared" si="133"/>
        <v>-4.3697224445413872E-2</v>
      </c>
      <c r="SX22" s="20">
        <f t="shared" si="134"/>
        <v>1.2698234177066541E-2</v>
      </c>
      <c r="SY22" s="20">
        <f t="shared" si="135"/>
        <v>-4.9531702508339272E-4</v>
      </c>
      <c r="SZ22" s="20">
        <f t="shared" si="136"/>
        <v>-6.7666009283763831E-2</v>
      </c>
      <c r="TA22" s="20">
        <f t="shared" si="137"/>
        <v>1.9595094719388622E-2</v>
      </c>
      <c r="TB22" s="20">
        <f t="shared" si="138"/>
        <v>5.9717944753038708E-4</v>
      </c>
      <c r="TC22" s="20">
        <f t="shared" si="139"/>
        <v>2.738120692713512E-2</v>
      </c>
      <c r="TD22" s="20">
        <f t="shared" si="140"/>
        <v>6.1731197318611146E-3</v>
      </c>
      <c r="TE22" s="20">
        <f t="shared" si="141"/>
        <v>-2.8265125679981701E-2</v>
      </c>
    </row>
    <row r="23" spans="1:525" x14ac:dyDescent="0.2">
      <c r="A23" t="s">
        <v>108</v>
      </c>
      <c r="B23" t="s">
        <v>30</v>
      </c>
      <c r="C23" s="15"/>
      <c r="D23" s="15">
        <f>'Constituents data'!D23/'Constituents data'!C23-1</f>
        <v>-7.2534637326813534E-2</v>
      </c>
      <c r="E23" s="15">
        <f>'Constituents data'!E23/'Constituents data'!D23-1</f>
        <v>9.7539543057996614E-2</v>
      </c>
      <c r="F23" s="15">
        <f>'Constituents data'!F23/'Constituents data'!E23-1</f>
        <v>4.643714971977575E-2</v>
      </c>
      <c r="G23" s="15">
        <f>'Constituents data'!G23/'Constituents data'!F23-1</f>
        <v>-6.1208875286916653E-3</v>
      </c>
      <c r="H23" s="15">
        <f>'Constituents data'!H23/'Constituents data'!G23-1</f>
        <v>-9.2378752886835835E-3</v>
      </c>
      <c r="I23" s="15">
        <f>'Constituents data'!I23/'Constituents data'!H23-1</f>
        <v>9.4794094794094841E-2</v>
      </c>
      <c r="J23" s="15">
        <f>'Constituents data'!J23/'Constituents data'!I23-1</f>
        <v>3.0518097941802713E-2</v>
      </c>
      <c r="K23" s="15">
        <f>'Constituents data'!K23/'Constituents data'!J23-1</f>
        <v>2.7548209366391241E-2</v>
      </c>
      <c r="L23" s="15">
        <f>'Constituents data'!L23/'Constituents data'!K23-1</f>
        <v>-8.0428954423592547E-3</v>
      </c>
      <c r="M23" s="15">
        <f>'Constituents data'!M23/'Constituents data'!L23-1</f>
        <v>2.9729729729729648E-2</v>
      </c>
      <c r="N23" s="15">
        <f>'Constituents data'!N23/'Constituents data'!M23-1</f>
        <v>2.5590551181102317E-2</v>
      </c>
      <c r="O23" s="15">
        <f>'Constituents data'!O23/'Constituents data'!N23-1</f>
        <v>4.4785668586053706E-3</v>
      </c>
      <c r="P23" s="15">
        <f>'Constituents data'!P23/'Constituents data'!O23-1</f>
        <v>1.3375796178343835E-2</v>
      </c>
      <c r="Q23" s="15">
        <f>'Constituents data'!Q23/'Constituents data'!P23-1</f>
        <v>6.2853551225661164E-4</v>
      </c>
      <c r="R23" s="15">
        <f>'Constituents data'!R23/'Constituents data'!Q23-1</f>
        <v>-6.2814070351758899E-2</v>
      </c>
      <c r="S23" s="15">
        <f>'Constituents data'!S23/'Constituents data'!R23-1</f>
        <v>3.0831099195710587E-2</v>
      </c>
      <c r="T23" s="15">
        <f>'Constituents data'!T23/'Constituents data'!S23-1</f>
        <v>-1.950585175552666E-2</v>
      </c>
      <c r="U23" s="15">
        <f>'Constituents data'!U23/'Constituents data'!T23-1</f>
        <v>4.31034482758621E-2</v>
      </c>
      <c r="V23" s="15">
        <f>'Constituents data'!V23/'Constituents data'!U23-1</f>
        <v>5.6579783852511056E-2</v>
      </c>
      <c r="W23" s="15">
        <f>'Constituents data'!W23/'Constituents data'!V23-1</f>
        <v>7.821901323706415E-3</v>
      </c>
      <c r="X23" s="15">
        <f>'Constituents data'!X23/'Constituents data'!W23-1</f>
        <v>-2.0298507462686577E-2</v>
      </c>
      <c r="Y23" s="15">
        <f>'Constituents data'!Y23/'Constituents data'!X23-1</f>
        <v>-2.1328458257160232E-2</v>
      </c>
      <c r="Z23" s="15">
        <f>'Constituents data'!Z23/'Constituents data'!Y23-1</f>
        <v>1.3075965130759704E-2</v>
      </c>
      <c r="AA23" s="15">
        <f>'Constituents data'!AA23/'Constituents data'!Z23-1</f>
        <v>-9.8340503995083539E-3</v>
      </c>
      <c r="AB23" s="15">
        <f>'Constituents data'!AB23/'Constituents data'!AA23-1</f>
        <v>7.9453755431408979E-2</v>
      </c>
      <c r="AC23" s="15">
        <f>'Constituents data'!AC23/'Constituents data'!AB23-1</f>
        <v>-6.7280046003450278E-2</v>
      </c>
      <c r="AD23" s="15">
        <f>'Constituents data'!AD23/'Constituents data'!AC23-1</f>
        <v>3.3292231812577011E-2</v>
      </c>
      <c r="AE23" s="15">
        <f>'Constituents data'!AE23/'Constituents data'!AD23-1</f>
        <v>6.14558472553699E-2</v>
      </c>
      <c r="AF23" s="15">
        <f>'Constituents data'!AF23/'Constituents data'!AE23-1</f>
        <v>-8.993816750983652E-3</v>
      </c>
      <c r="AG23" s="15">
        <f>'Constituents data'!AG23/'Constituents data'!AF23-1</f>
        <v>-6.8065796937039069E-3</v>
      </c>
      <c r="AH23" s="15">
        <f>'Constituents data'!AH23/'Constituents data'!AG23-1</f>
        <v>-1.8846373500856606E-2</v>
      </c>
      <c r="AI23" s="15">
        <f>'Constituents data'!AI23/'Constituents data'!AH23-1</f>
        <v>-1.396973224679865E-2</v>
      </c>
      <c r="AJ23" s="15">
        <f>'Constituents data'!AJ23/'Constituents data'!AI23-1</f>
        <v>-6.6706021251475844E-2</v>
      </c>
      <c r="AK23" s="15">
        <f>'Constituents data'!AK23/'Constituents data'!AJ23-1</f>
        <v>2.5932953826691918E-2</v>
      </c>
      <c r="AL23" s="15">
        <f>'Constituents data'!AL23/'Constituents data'!AK23-1</f>
        <v>-3.20591861898889E-2</v>
      </c>
      <c r="AM23" s="15">
        <f>'Constituents data'!AM23/'Constituents data'!AL23-1</f>
        <v>7.0063694267514798E-3</v>
      </c>
      <c r="AN23" s="15">
        <f>'Constituents data'!AN23/'Constituents data'!AM23-1</f>
        <v>-2.5932953826691918E-2</v>
      </c>
      <c r="AO23" s="15">
        <f>'Constituents data'!AO23/'Constituents data'!AN23-1</f>
        <v>1.6233766233766156E-2</v>
      </c>
      <c r="AP23" s="15">
        <f>'Constituents data'!AP23/'Constituents data'!AO23-1</f>
        <v>5.7507987220448697E-3</v>
      </c>
      <c r="AQ23" s="15">
        <f>'Constituents data'!AQ23/'Constituents data'!AP23-1</f>
        <v>1.2071156289707785E-2</v>
      </c>
      <c r="AR23" s="15">
        <f>'Constituents data'!AR23/'Constituents data'!AQ23-1</f>
        <v>2.1971123666038928E-2</v>
      </c>
      <c r="AS23" s="15">
        <f>'Constituents data'!AS23/'Constituents data'!AR23-1</f>
        <v>-1.2285012285012331E-2</v>
      </c>
      <c r="AT23" s="15">
        <f>'Constituents data'!AT23/'Constituents data'!AS23-1</f>
        <v>-1.4925373134328401E-2</v>
      </c>
      <c r="AU23" s="15">
        <f>'Constituents data'!AU23/'Constituents data'!AT23-1</f>
        <v>2.525252525252597E-3</v>
      </c>
      <c r="AV23" s="15">
        <f>'Constituents data'!AV23/'Constituents data'!AU23-1</f>
        <v>-1.6372795969773368E-2</v>
      </c>
      <c r="AW23" s="15">
        <f>'Constituents data'!AW23/'Constituents data'!AV23-1</f>
        <v>-3.2010243277850181E-3</v>
      </c>
      <c r="AX23" s="15">
        <f>'Constituents data'!AX23/'Constituents data'!AW23-1</f>
        <v>3.211303789338471E-2</v>
      </c>
      <c r="AY23" s="15">
        <f>'Constituents data'!AY23/'Constituents data'!AX23-1</f>
        <v>-1.4934660858743065E-2</v>
      </c>
      <c r="AZ23" s="15">
        <f>'Constituents data'!AZ23/'Constituents data'!AY23-1</f>
        <v>-4.6746683512318477E-2</v>
      </c>
      <c r="BA23" s="15">
        <f>'Constituents data'!BA23/'Constituents data'!AZ23-1</f>
        <v>2.3194168323393161E-2</v>
      </c>
      <c r="BB23" s="15">
        <f>'Constituents data'!BB23/'Constituents data'!BA23-1</f>
        <v>6.4766839378238572E-4</v>
      </c>
      <c r="BC23" s="15">
        <f>'Constituents data'!BC23/'Constituents data'!BB23-1</f>
        <v>-6.4724919093839262E-4</v>
      </c>
      <c r="BD23" s="15">
        <f>'Constituents data'!BD23/'Constituents data'!BC23-1</f>
        <v>-6.1528497409326421E-2</v>
      </c>
      <c r="BE23" s="15">
        <f>'Constituents data'!BE23/'Constituents data'!BD23-1</f>
        <v>-3.3126293995859202E-2</v>
      </c>
      <c r="BF23" s="15">
        <f>'Constituents data'!BF23/'Constituents data'!BE23-1</f>
        <v>-3.1406138472519607E-2</v>
      </c>
      <c r="BG23" s="15">
        <f>'Constituents data'!BG23/'Constituents data'!BF23-1</f>
        <v>-3.537214443625647E-2</v>
      </c>
      <c r="BH23" s="15">
        <f>'Constituents data'!BH23/'Constituents data'!BG23-1</f>
        <v>-8.9381207028265797E-2</v>
      </c>
      <c r="BI23" s="15">
        <f>'Constituents data'!BI23/'Constituents data'!BH23-1</f>
        <v>5.0335570469799418E-3</v>
      </c>
      <c r="BJ23" s="15">
        <f>'Constituents data'!BJ23/'Constituents data'!BI23-1</f>
        <v>-2.8380634390651083E-2</v>
      </c>
      <c r="BK23" s="15">
        <f>'Constituents data'!BK23/'Constituents data'!BJ23-1</f>
        <v>4.2955326460483167E-3</v>
      </c>
      <c r="BL23" s="15">
        <f>'Constituents data'!BL23/'Constituents data'!BK23-1</f>
        <v>7.9555175363558606E-2</v>
      </c>
      <c r="BM23" s="15">
        <f>'Constituents data'!BM23/'Constituents data'!BL23-1</f>
        <v>8.3201267828843184E-2</v>
      </c>
      <c r="BN23" s="15">
        <f>'Constituents data'!BN23/'Constituents data'!BM23-1</f>
        <v>-8.851499634235549E-2</v>
      </c>
      <c r="BO23" s="15">
        <f>'Constituents data'!BO23/'Constituents data'!BN23-1</f>
        <v>-3.3707865168539408E-2</v>
      </c>
      <c r="BP23" s="15">
        <f>'Constituents data'!BP23/'Constituents data'!BO23-1</f>
        <v>-1.4950166112956853E-2</v>
      </c>
      <c r="BQ23" s="15">
        <f>'Constituents data'!BQ23/'Constituents data'!BP23-1</f>
        <v>-3.2883642495784127E-2</v>
      </c>
      <c r="BR23" s="15">
        <f>'Constituents data'!BR23/'Constituents data'!BQ23-1</f>
        <v>6.7131647776809134E-2</v>
      </c>
      <c r="BS23" s="15">
        <f>'Constituents data'!BS23/'Constituents data'!BR23-1</f>
        <v>4.9019607843137081E-3</v>
      </c>
      <c r="BT23" s="15">
        <f>'Constituents data'!BT23/'Constituents data'!BS23-1</f>
        <v>-1.6260162601625994E-2</v>
      </c>
      <c r="BU23" s="15">
        <f>'Constituents data'!BU23/'Constituents data'!BT23-1</f>
        <v>-8.0165289256198369E-2</v>
      </c>
      <c r="BV23" s="15">
        <f>'Constituents data'!BV23/'Constituents data'!BU23-1</f>
        <v>-8.9847259658570877E-4</v>
      </c>
      <c r="BW23" s="15">
        <f>'Constituents data'!BW23/'Constituents data'!BV23-1</f>
        <v>4.0467625899280435E-2</v>
      </c>
      <c r="BX23" s="15">
        <f>'Constituents data'!BX23/'Constituents data'!BW23-1</f>
        <v>1.8150388936905681E-2</v>
      </c>
      <c r="BY23" s="15">
        <f>'Constituents data'!BY23/'Constituents data'!BX23-1</f>
        <v>-6.1120543293718077E-2</v>
      </c>
      <c r="BZ23" s="15">
        <f>'Constituents data'!BZ23/'Constituents data'!BY23-1</f>
        <v>-4.792043399638346E-2</v>
      </c>
      <c r="CA23" s="15">
        <f>'Constituents data'!CA23/'Constituents data'!BZ23-1</f>
        <v>-3.1339031339031265E-2</v>
      </c>
      <c r="CB23" s="15">
        <f>'Constituents data'!CB23/'Constituents data'!CA23-1</f>
        <v>-0.1470588235294118</v>
      </c>
      <c r="CC23" s="15">
        <f>'Constituents data'!CC23/'Constituents data'!CB23-1</f>
        <v>-3.4482758620689613E-2</v>
      </c>
      <c r="CD23" s="15">
        <f>'Constituents data'!CD23/'Constituents data'!CC23-1</f>
        <v>4.761904761904745E-2</v>
      </c>
      <c r="CE23" s="15">
        <f>'Constituents data'!CE23/'Constituents data'!CD23-1</f>
        <v>9.7159090909090917E-2</v>
      </c>
      <c r="CF23" s="15">
        <f>'Constituents data'!CF23/'Constituents data'!CE23-1</f>
        <v>1.2946659761781332E-2</v>
      </c>
      <c r="CG23" s="15">
        <f>'Constituents data'!CG23/'Constituents data'!CF23-1</f>
        <v>7.1574642126790433E-3</v>
      </c>
      <c r="CH23" s="15">
        <f>'Constituents data'!CH23/'Constituents data'!CG23-1</f>
        <v>-3.5532994923857864E-2</v>
      </c>
      <c r="CI23" s="15">
        <f>'Constituents data'!CI23/'Constituents data'!CH23-1</f>
        <v>4.0000000000000036E-2</v>
      </c>
      <c r="CJ23" s="15">
        <f>'Constituents data'!CJ23/'Constituents data'!CI23-1</f>
        <v>-7.4392712550607309E-2</v>
      </c>
      <c r="CK23" s="15">
        <f>'Constituents data'!CK23/'Constituents data'!CJ23-1</f>
        <v>0.10114816839803153</v>
      </c>
      <c r="CL23" s="15">
        <f>'Constituents data'!CL23/'Constituents data'!CK23-1</f>
        <v>8.8381330685203707E-2</v>
      </c>
      <c r="CM23" s="15">
        <f>'Constituents data'!CM23/'Constituents data'!CL23-1</f>
        <v>-1.1861313868613221E-2</v>
      </c>
      <c r="CN23" s="15">
        <f>'Constituents data'!CN23/'Constituents data'!CM23-1</f>
        <v>-7.0175438596491335E-2</v>
      </c>
      <c r="CO23" s="15">
        <f>'Constituents data'!CO23/'Constituents data'!CN23-1</f>
        <v>-8.9374379344586696E-3</v>
      </c>
      <c r="CP23" s="15">
        <f>'Constituents data'!CP23/'Constituents data'!CO23-1</f>
        <v>-1.1022044088176308E-2</v>
      </c>
      <c r="CQ23" s="15">
        <f>'Constituents data'!CQ23/'Constituents data'!CP23-1</f>
        <v>1.4184397163120366E-2</v>
      </c>
      <c r="CR23" s="15">
        <f>'Constituents data'!CR23/'Constituents data'!CQ23-1</f>
        <v>-9.4905094905093357E-3</v>
      </c>
      <c r="CS23" s="15">
        <f>'Constituents data'!CS23/'Constituents data'!CR23-1</f>
        <v>6.5052950075642935E-2</v>
      </c>
      <c r="CT23" s="15">
        <f>'Constituents data'!CT23/'Constituents data'!CS23-1</f>
        <v>2.4621212121212155E-2</v>
      </c>
      <c r="CU23" s="15">
        <f>'Constituents data'!CU23/'Constituents data'!CT23-1</f>
        <v>-7.3012939001848576E-2</v>
      </c>
      <c r="CV23" s="15">
        <f>'Constituents data'!CV23/'Constituents data'!CU23-1</f>
        <v>0.11166500498504495</v>
      </c>
      <c r="CW23" s="15">
        <f>'Constituents data'!CW23/'Constituents data'!CV23-1</f>
        <v>-8.6995515695067249E-2</v>
      </c>
      <c r="CX23" s="15">
        <f>'Constituents data'!CX23/'Constituents data'!CW23-1</f>
        <v>-7.8585461689587577E-3</v>
      </c>
      <c r="CY23" s="15">
        <f>'Constituents data'!CY23/'Constituents data'!CX23-1</f>
        <v>5.4455445544554504E-2</v>
      </c>
      <c r="CZ23" s="15">
        <f>'Constituents data'!CZ23/'Constituents data'!CY23-1</f>
        <v>0.10610328638497646</v>
      </c>
      <c r="DA23" s="15">
        <f>'Constituents data'!DA23/'Constituents data'!CZ23-1</f>
        <v>2.4617996604414438E-2</v>
      </c>
      <c r="DB23" s="15">
        <f>'Constituents data'!DB23/'Constituents data'!DA23-1</f>
        <v>1.9055509527754699E-2</v>
      </c>
      <c r="DC23" s="15">
        <f>'Constituents data'!DC23/'Constituents data'!DB23-1</f>
        <v>-1.3821138211382089E-2</v>
      </c>
      <c r="DD23" s="15">
        <f>'Constituents data'!DD23/'Constituents data'!DC23-1</f>
        <v>4.8639736191261385E-2</v>
      </c>
      <c r="DE23" s="15">
        <f>'Constituents data'!DE23/'Constituents data'!DD23-1</f>
        <v>-3.0660377358490476E-2</v>
      </c>
      <c r="DF23" s="15">
        <f>'Constituents data'!DF23/'Constituents data'!DE23-1</f>
        <v>1.6220600162204502E-3</v>
      </c>
      <c r="DG23" s="15">
        <f>'Constituents data'!DG23/'Constituents data'!DF23-1</f>
        <v>-8.1781376518218596E-2</v>
      </c>
      <c r="DH23" s="15">
        <f>'Constituents data'!DH23/'Constituents data'!DG23-1</f>
        <v>-1.3227513227513144E-2</v>
      </c>
      <c r="DI23" s="15">
        <f>'Constituents data'!DI23/'Constituents data'!DH23-1</f>
        <v>-4.6470062555853509E-2</v>
      </c>
      <c r="DJ23" s="15">
        <f>'Constituents data'!DJ23/'Constituents data'!DI23-1</f>
        <v>1.6869728209934376E-2</v>
      </c>
      <c r="DK23" s="15">
        <f>'Constituents data'!DK23/'Constituents data'!DJ23-1</f>
        <v>-4.3317972350230383E-2</v>
      </c>
      <c r="DL23" s="15">
        <f>'Constituents data'!DL23/'Constituents data'!DK23-1</f>
        <v>0.12524084778420019</v>
      </c>
      <c r="DM23" s="15">
        <f>'Constituents data'!DM23/'Constituents data'!DL23-1</f>
        <v>4.1095890410958846E-2</v>
      </c>
      <c r="DN23" s="15">
        <f>'Constituents data'!DN23/'Constituents data'!DM23-1</f>
        <v>2.055921052631593E-2</v>
      </c>
      <c r="DO23" s="15">
        <f>'Constituents data'!DO23/'Constituents data'!DN23-1</f>
        <v>2.2562449637389292E-2</v>
      </c>
      <c r="DP23" s="15">
        <f>'Constituents data'!DP23/'Constituents data'!DO23-1</f>
        <v>3.1520882584712417E-3</v>
      </c>
      <c r="DQ23" s="15">
        <f>'Constituents data'!DQ23/'Constituents data'!DP23-1</f>
        <v>-2.3566378633150808E-3</v>
      </c>
      <c r="DR23" s="15">
        <f>'Constituents data'!DR23/'Constituents data'!DQ23-1</f>
        <v>-4.0157480314960581E-2</v>
      </c>
      <c r="DS23" s="15">
        <f>'Constituents data'!DS23/'Constituents data'!DR23-1</f>
        <v>3.1173092698933536E-2</v>
      </c>
      <c r="DT23" s="15">
        <f>'Constituents data'!DT23/'Constituents data'!DS23-1</f>
        <v>6.3643595863166036E-2</v>
      </c>
      <c r="DU23" s="15">
        <f>'Constituents data'!DU23/'Constituents data'!DT23-1</f>
        <v>6.2827225130890119E-2</v>
      </c>
      <c r="DV23" s="15">
        <f>'Constituents data'!DV23/'Constituents data'!DU23-1</f>
        <v>-4.9261083743843415E-3</v>
      </c>
      <c r="DW23" s="15">
        <f>'Constituents data'!DW23/'Constituents data'!DV23-1</f>
        <v>-9.9009900990099098E-3</v>
      </c>
      <c r="DX23" s="15">
        <f>'Constituents data'!DX23/'Constituents data'!DW23-1</f>
        <v>-6.3571428571428501E-2</v>
      </c>
      <c r="DY23" s="15">
        <f>'Constituents data'!DY23/'Constituents data'!DX23-1</f>
        <v>-1.2204424103737566E-2</v>
      </c>
      <c r="DZ23" s="15">
        <f>'Constituents data'!DZ23/'Constituents data'!DY23-1</f>
        <v>-1.5444015444014969E-3</v>
      </c>
      <c r="EA23" s="15">
        <f>'Constituents data'!EA23/'Constituents data'!DZ23-1</f>
        <v>-1.1600928074245842E-2</v>
      </c>
      <c r="EB23" s="15">
        <f>'Constituents data'!EB23/'Constituents data'!EA23-1</f>
        <v>2.3474178403755985E-2</v>
      </c>
      <c r="EC23" s="15">
        <f>'Constituents data'!EC23/'Constituents data'!EB23-1</f>
        <v>6.1162079510703293E-2</v>
      </c>
      <c r="ED23" s="15">
        <f>'Constituents data'!ED23/'Constituents data'!EC23-1</f>
        <v>2.3054755043227626E-2</v>
      </c>
      <c r="EE23" s="15">
        <f>'Constituents data'!EE23/'Constituents data'!ED23-1</f>
        <v>8.4507042253521014E-3</v>
      </c>
      <c r="EF23" s="15">
        <f>'Constituents data'!EF23/'Constituents data'!EE23-1</f>
        <v>-4.1899441340782495E-3</v>
      </c>
      <c r="EG23" s="15">
        <f>'Constituents data'!EG23/'Constituents data'!EF23-1</f>
        <v>1.8232819074333717E-2</v>
      </c>
      <c r="EH23" s="15">
        <f>'Constituents data'!EH23/'Constituents data'!EG23-1</f>
        <v>5.5096418732782926E-3</v>
      </c>
      <c r="EI23" s="15">
        <f>'Constituents data'!EI23/'Constituents data'!EH23-1</f>
        <v>-2.5342465753424581E-2</v>
      </c>
      <c r="EJ23" s="15">
        <f>'Constituents data'!EJ23/'Constituents data'!EI23-1</f>
        <v>2.4595924104005462E-2</v>
      </c>
      <c r="EK23" s="15">
        <f>'Constituents data'!EK23/'Constituents data'!EJ23-1</f>
        <v>-2.6063100137174278E-2</v>
      </c>
      <c r="EL23" s="15">
        <f>'Constituents data'!EL23/'Constituents data'!EK23-1</f>
        <v>7.0422535211278614E-4</v>
      </c>
      <c r="EM23" s="15">
        <f>'Constituents data'!EM23/'Constituents data'!EL23-1</f>
        <v>-1.0555946516537573E-2</v>
      </c>
      <c r="EN23" s="15">
        <f>'Constituents data'!EN23/'Constituents data'!EM23-1</f>
        <v>3.6273115220483598E-2</v>
      </c>
      <c r="EO23" s="15">
        <f>'Constituents data'!EO23/'Constituents data'!EN23-1</f>
        <v>1.9903912148249825E-2</v>
      </c>
      <c r="EP23" s="15">
        <f>'Constituents data'!EP23/'Constituents data'!EO23-1</f>
        <v>6.7294751009421283E-3</v>
      </c>
      <c r="EQ23" s="15">
        <f>'Constituents data'!EQ23/'Constituents data'!EP23-1</f>
        <v>-2.0721925133689756E-2</v>
      </c>
      <c r="ER23" s="15">
        <f>'Constituents data'!ER23/'Constituents data'!EQ23-1</f>
        <v>-2.3890784982935287E-2</v>
      </c>
      <c r="ES23" s="15">
        <f>'Constituents data'!ES23/'Constituents data'!ER23-1</f>
        <v>2.7972027972027469E-3</v>
      </c>
      <c r="ET23" s="15">
        <f>'Constituents data'!ET23/'Constituents data'!ES23-1</f>
        <v>1.6736401673640211E-2</v>
      </c>
      <c r="EU23" s="15">
        <f>'Constituents data'!EU23/'Constituents data'!ET23-1</f>
        <v>-2.2633744855967031E-2</v>
      </c>
      <c r="EV23" s="15">
        <f>'Constituents data'!EV23/'Constituents data'!EU23-1</f>
        <v>-7.0175438596491446E-3</v>
      </c>
      <c r="EW23" s="15">
        <f>'Constituents data'!EW23/'Constituents data'!EV23-1</f>
        <v>-2.0494699646643078E-2</v>
      </c>
      <c r="EX23" s="15">
        <f>'Constituents data'!EX23/'Constituents data'!EW23-1</f>
        <v>1.6594516594516495E-2</v>
      </c>
      <c r="EY23" s="15">
        <f>'Constituents data'!EY23/'Constituents data'!EX23-1</f>
        <v>-1.7743080198722616E-2</v>
      </c>
      <c r="EZ23" s="15">
        <f>'Constituents data'!EZ23/'Constituents data'!EY23-1</f>
        <v>4.0462427745664886E-2</v>
      </c>
      <c r="FA23" s="15">
        <f>'Constituents data'!FA23/'Constituents data'!EZ23-1</f>
        <v>-2.7083333333333237E-2</v>
      </c>
      <c r="FB23" s="15">
        <f>'Constituents data'!FB23/'Constituents data'!FA23-1</f>
        <v>1.3561741613133504E-2</v>
      </c>
      <c r="FC23" s="15">
        <f>'Constituents data'!FC23/'Constituents data'!FB23-1</f>
        <v>-2.4647887323943629E-2</v>
      </c>
      <c r="FD23" s="15">
        <f>'Constituents data'!FD23/'Constituents data'!FC23-1</f>
        <v>1.6606498194945862E-2</v>
      </c>
      <c r="FE23" s="15">
        <f>'Constituents data'!FE23/'Constituents data'!FD23-1</f>
        <v>7.4573863636363535E-2</v>
      </c>
      <c r="FF23" s="15">
        <f>'Constituents data'!FF23/'Constituents data'!FE23-1</f>
        <v>2.0489094514210215E-2</v>
      </c>
      <c r="FG23" s="15">
        <f>'Constituents data'!FG23/'Constituents data'!FF23-1</f>
        <v>2.3316062176165886E-2</v>
      </c>
      <c r="FH23" s="15">
        <f>'Constituents data'!FH23/'Constituents data'!FG23-1</f>
        <v>-1.4082278481012733E-2</v>
      </c>
      <c r="FI23" s="15">
        <f>'Constituents data'!FI23/'Constituents data'!FH23-1</f>
        <v>-1.0271224522548583E-2</v>
      </c>
      <c r="FJ23" s="15">
        <f>'Constituents data'!FJ23/'Constituents data'!FI23-1</f>
        <v>1.7512566888276293E-2</v>
      </c>
      <c r="FK23" s="15">
        <f>'Constituents data'!FK23/'Constituents data'!FJ23-1</f>
        <v>-1.7370517928286811E-2</v>
      </c>
      <c r="FL23" s="15">
        <f>'Constituents data'!FL23/'Constituents data'!FK23-1</f>
        <v>-2.4813493350632543E-2</v>
      </c>
      <c r="FM23" s="15">
        <f>'Constituents data'!FM23/'Constituents data'!FL23-1</f>
        <v>1.0477299185098987E-2</v>
      </c>
      <c r="FN23" s="15">
        <f>'Constituents data'!FN23/'Constituents data'!FM23-1</f>
        <v>1.283739302172493E-2</v>
      </c>
      <c r="FO23" s="15">
        <f>'Constituents data'!FO23/'Constituents data'!FN23-1</f>
        <v>-4.0461488462788409E-2</v>
      </c>
      <c r="FP23" s="15">
        <f>'Constituents data'!FP23/'Constituents data'!FO23-1</f>
        <v>3.3869602032177148E-4</v>
      </c>
      <c r="FQ23" s="15">
        <f>'Constituents data'!FQ23/'Constituents data'!FP23-1</f>
        <v>1.4220416455053231E-2</v>
      </c>
      <c r="FR23" s="15">
        <f>'Constituents data'!FR23/'Constituents data'!FQ23-1</f>
        <v>2.3869137038891708E-2</v>
      </c>
      <c r="FS23" s="15">
        <f>'Constituents data'!FS23/'Constituents data'!FR23-1</f>
        <v>2.2171503097489387E-2</v>
      </c>
      <c r="FT23" s="16">
        <f>'Constituents data'!FT23/'Constituents data'!FS23-1</f>
        <v>5.741626794258492E-3</v>
      </c>
      <c r="FU23" s="17">
        <f t="shared" si="3"/>
        <v>2.3599013333874715E-3</v>
      </c>
      <c r="FV23">
        <v>1.6359959381931553E-2</v>
      </c>
      <c r="FW23">
        <v>1.5547222891343698E-2</v>
      </c>
      <c r="FX23">
        <v>1.6167149430496158E-2</v>
      </c>
      <c r="FY23">
        <v>1.5992930611046053E-2</v>
      </c>
      <c r="FZ23">
        <v>1.6000532571736698E-2</v>
      </c>
      <c r="GA23">
        <v>1.5636365444157269E-2</v>
      </c>
      <c r="GB23">
        <v>1.6882371460586805E-2</v>
      </c>
      <c r="GC23">
        <v>1.7169842439833913E-2</v>
      </c>
      <c r="GD23">
        <v>1.7097085255183709E-2</v>
      </c>
      <c r="GE23">
        <v>1.6853251326887878E-2</v>
      </c>
      <c r="GF23">
        <v>1.7147193900673798E-2</v>
      </c>
      <c r="GG23">
        <v>1.7296275734831359E-2</v>
      </c>
      <c r="GH23">
        <v>1.7600947867509653E-2</v>
      </c>
      <c r="GI23">
        <v>1.7640392156349244E-2</v>
      </c>
      <c r="GJ23">
        <v>1.7168211312012013E-2</v>
      </c>
      <c r="GK23">
        <v>1.669573980691225E-2</v>
      </c>
      <c r="GL23">
        <v>1.7030561284838205E-2</v>
      </c>
      <c r="GM23">
        <v>1.7199410737820848E-2</v>
      </c>
      <c r="GN23">
        <v>1.7752310612360503E-2</v>
      </c>
      <c r="GO23">
        <v>1.916706551012938E-2</v>
      </c>
      <c r="GP23">
        <v>1.8732916223458639E-2</v>
      </c>
      <c r="GQ23">
        <v>1.887246488007454E-2</v>
      </c>
      <c r="GR23">
        <v>1.8793725782159026E-2</v>
      </c>
      <c r="GS23">
        <v>1.9062491856596316E-2</v>
      </c>
      <c r="GT23">
        <v>1.9095983262188098E-2</v>
      </c>
      <c r="GU23">
        <v>1.9699142216050954E-2</v>
      </c>
      <c r="GV23">
        <v>1.931091195594116E-2</v>
      </c>
      <c r="GW23">
        <v>1.9446402816517657E-2</v>
      </c>
      <c r="GX23">
        <v>1.983680812716242E-2</v>
      </c>
      <c r="GY23">
        <v>2.0050549952384644E-2</v>
      </c>
      <c r="GZ23">
        <v>1.9900242451847988E-2</v>
      </c>
      <c r="HA23">
        <v>1.93000644990695E-2</v>
      </c>
      <c r="HB23">
        <v>1.9825017774381934E-2</v>
      </c>
      <c r="HC23">
        <v>1.9893813684789496E-2</v>
      </c>
      <c r="HD23">
        <v>2.0126750438972187E-2</v>
      </c>
      <c r="HE23">
        <v>2.0096013114631439E-2</v>
      </c>
      <c r="HF23">
        <v>2.0164187070610497E-2</v>
      </c>
      <c r="HG23">
        <v>1.9723895412719253E-2</v>
      </c>
      <c r="HH23">
        <v>2.0321291871239953E-2</v>
      </c>
      <c r="HI23">
        <v>2.0607427851440527E-2</v>
      </c>
      <c r="HJ23">
        <v>1.9825454492729197E-2</v>
      </c>
      <c r="HK23">
        <v>2.0162516521518334E-2</v>
      </c>
      <c r="HL23">
        <v>1.892204004884512E-2</v>
      </c>
      <c r="HM23">
        <v>1.8661019490426596E-2</v>
      </c>
      <c r="HN23">
        <v>1.84594689363589E-2</v>
      </c>
      <c r="HO23">
        <v>1.8639428091839237E-2</v>
      </c>
      <c r="HP23">
        <v>1.80559029024812E-2</v>
      </c>
      <c r="HQ23">
        <v>1.8433704651321152E-2</v>
      </c>
      <c r="HR23">
        <v>1.8994131150898083E-2</v>
      </c>
      <c r="HS23">
        <v>1.8809885638948785E-2</v>
      </c>
      <c r="HT23">
        <v>1.8896956346392112E-2</v>
      </c>
      <c r="HU23">
        <v>1.8794576573422643E-2</v>
      </c>
      <c r="HV23">
        <v>1.8873461280272796E-2</v>
      </c>
      <c r="HW23">
        <v>1.8969693648980337E-2</v>
      </c>
      <c r="HX23">
        <v>1.882288821829339E-2</v>
      </c>
      <c r="HY23">
        <v>1.7729025404471896E-2</v>
      </c>
      <c r="HZ23">
        <v>1.6895840059699796E-2</v>
      </c>
      <c r="IA23">
        <v>1.6259647813321135E-2</v>
      </c>
      <c r="IB23">
        <v>1.7056015211473489E-2</v>
      </c>
      <c r="IC23">
        <v>1.5875632658315156E-2</v>
      </c>
      <c r="ID23">
        <v>1.5703152394452875E-2</v>
      </c>
      <c r="IE23">
        <v>1.6383124527097889E-2</v>
      </c>
      <c r="IF23">
        <v>1.7575727624066399E-2</v>
      </c>
      <c r="IG23">
        <v>1.6051588725149977E-2</v>
      </c>
      <c r="IH23">
        <v>1.5838973315771342E-2</v>
      </c>
      <c r="II23">
        <v>1.5729273595057051E-2</v>
      </c>
      <c r="IJ23">
        <v>1.542736894515585E-2</v>
      </c>
      <c r="IK23">
        <v>1.5754655088777714E-2</v>
      </c>
      <c r="IL23">
        <v>1.5433560033279786E-2</v>
      </c>
      <c r="IM23">
        <v>1.5722822826793027E-2</v>
      </c>
      <c r="IN23">
        <v>1.4858538088017967E-2</v>
      </c>
      <c r="IO23">
        <v>1.4704224254219288E-2</v>
      </c>
      <c r="IP23">
        <v>1.5288755479679004E-2</v>
      </c>
      <c r="IQ23">
        <v>1.4977193261624349E-2</v>
      </c>
      <c r="IR23">
        <v>1.4390599528482139E-2</v>
      </c>
      <c r="IS23">
        <v>1.4073020999892223E-2</v>
      </c>
      <c r="IT23">
        <v>1.3918476457238961E-2</v>
      </c>
      <c r="IU23">
        <v>1.212052288668365E-2</v>
      </c>
      <c r="IV23">
        <v>1.1235262917918147E-2</v>
      </c>
      <c r="IW23">
        <v>1.1946787246279926E-2</v>
      </c>
      <c r="IX23">
        <v>1.2632336620355436E-2</v>
      </c>
      <c r="IY23">
        <v>1.2730837048131452E-2</v>
      </c>
      <c r="IZ23">
        <v>1.2675200896337901E-2</v>
      </c>
      <c r="JA23">
        <v>1.2271989397456455E-2</v>
      </c>
      <c r="JB23">
        <v>1.2480881218060779E-2</v>
      </c>
      <c r="JC23">
        <v>1.1820908603670282E-2</v>
      </c>
      <c r="JD23">
        <v>1.2864337912657136E-2</v>
      </c>
      <c r="JE23">
        <v>1.3722974739768488E-2</v>
      </c>
      <c r="JF23">
        <v>1.3707732002442114E-2</v>
      </c>
      <c r="JG23">
        <v>1.3189147384937124E-2</v>
      </c>
      <c r="JH23">
        <v>1.2643257857604411E-2</v>
      </c>
      <c r="JI23">
        <v>1.2617682587050044E-2</v>
      </c>
      <c r="JJ23">
        <v>1.2833492279140608E-2</v>
      </c>
      <c r="JK23">
        <v>1.2326516542145182E-2</v>
      </c>
      <c r="JL23">
        <v>1.2920649757229204E-2</v>
      </c>
      <c r="JM23">
        <v>1.3298087759460094E-2</v>
      </c>
      <c r="JN23">
        <v>1.2853466081004012E-2</v>
      </c>
      <c r="JO23">
        <v>1.4013579179304311E-2</v>
      </c>
      <c r="JP23">
        <v>1.2830664161678522E-2</v>
      </c>
      <c r="JQ23">
        <v>1.2578419770689046E-2</v>
      </c>
      <c r="JR23">
        <v>1.343055586751897E-2</v>
      </c>
      <c r="JS23">
        <v>1.4046482573994429E-2</v>
      </c>
      <c r="JT23">
        <v>1.4121895710879007E-2</v>
      </c>
      <c r="JU23">
        <v>1.4356191036037457E-2</v>
      </c>
      <c r="JV23">
        <v>1.4074020816646436E-2</v>
      </c>
      <c r="JW23">
        <v>1.4649710441623337E-2</v>
      </c>
      <c r="JX23">
        <v>1.418384512967903E-2</v>
      </c>
      <c r="JY23">
        <v>1.4310985851687257E-2</v>
      </c>
      <c r="JZ23">
        <v>1.314421369628911E-2</v>
      </c>
      <c r="KA23">
        <v>1.3078941821847176E-2</v>
      </c>
      <c r="KB23">
        <v>1.2463467242267923E-2</v>
      </c>
      <c r="KC23">
        <v>1.2526980991054929E-2</v>
      </c>
      <c r="KD23">
        <v>1.1990976501922407E-2</v>
      </c>
      <c r="KE23">
        <v>1.3133580039141675E-2</v>
      </c>
      <c r="KF23">
        <v>1.3634683009976202E-2</v>
      </c>
      <c r="KG23">
        <v>1.3759160158661457E-2</v>
      </c>
      <c r="KH23">
        <v>1.4104789623550515E-2</v>
      </c>
      <c r="KI23">
        <v>1.3923622285504271E-2</v>
      </c>
      <c r="KJ23">
        <v>1.3839218667956696E-2</v>
      </c>
      <c r="KK23">
        <v>1.3442786580395017E-2</v>
      </c>
      <c r="KL23">
        <v>1.3904847181629168E-2</v>
      </c>
      <c r="KM23">
        <v>1.4309492648523806E-2</v>
      </c>
      <c r="KN23">
        <v>1.4766662572558589E-2</v>
      </c>
      <c r="KO23">
        <v>1.4767549067551318E-2</v>
      </c>
      <c r="KP23">
        <v>1.4848848559622402E-2</v>
      </c>
      <c r="KQ23">
        <v>1.3927666554105716E-2</v>
      </c>
      <c r="KR23">
        <v>1.3709859745196958E-2</v>
      </c>
      <c r="KS23">
        <v>1.3738542803923197E-2</v>
      </c>
      <c r="KT23">
        <v>1.3726894677699962E-2</v>
      </c>
      <c r="KU23">
        <v>1.4060003497211041E-2</v>
      </c>
      <c r="KV23">
        <v>1.5386247429161297E-2</v>
      </c>
      <c r="KW23">
        <v>1.5668096258865935E-2</v>
      </c>
      <c r="KX23">
        <v>1.5509292282102898E-2</v>
      </c>
      <c r="KY23">
        <v>1.5757328038546473E-2</v>
      </c>
      <c r="KZ23">
        <v>1.5965671747859053E-2</v>
      </c>
      <c r="LA23">
        <v>1.5828232982070672E-2</v>
      </c>
      <c r="LB23">
        <v>1.5881193858668284E-2</v>
      </c>
      <c r="LC23">
        <v>1.6089039198212945E-2</v>
      </c>
      <c r="LD23">
        <v>1.5703571021909085E-2</v>
      </c>
      <c r="LE23">
        <v>1.5691632103474806E-2</v>
      </c>
      <c r="LF23">
        <v>1.5506522952696864E-2</v>
      </c>
      <c r="LG23">
        <v>1.5764795319294665E-2</v>
      </c>
      <c r="LH23">
        <v>1.5997858436832636E-2</v>
      </c>
      <c r="LI23">
        <v>1.5863734763404684E-2</v>
      </c>
      <c r="LJ23">
        <v>1.549530451883349E-2</v>
      </c>
      <c r="LK23">
        <v>1.5075037982600539E-2</v>
      </c>
      <c r="LL23">
        <v>1.5126140374822582E-2</v>
      </c>
      <c r="LM23">
        <v>1.518603238428797E-2</v>
      </c>
      <c r="LN23">
        <v>1.4688133358491121E-2</v>
      </c>
      <c r="LO23">
        <v>1.4997639930025746E-2</v>
      </c>
      <c r="LP23">
        <v>1.4881877120458553E-2</v>
      </c>
      <c r="LQ23">
        <v>1.4986659350627549E-2</v>
      </c>
      <c r="LR23">
        <v>1.4941658586931097E-2</v>
      </c>
      <c r="LS23">
        <v>1.5274889472248856E-2</v>
      </c>
      <c r="LT23">
        <v>1.5002122004990685E-2</v>
      </c>
      <c r="LU23">
        <v>1.523996813997891E-2</v>
      </c>
      <c r="LV23">
        <v>1.5072163656958237E-2</v>
      </c>
      <c r="LW23">
        <v>1.4900284445721116E-2</v>
      </c>
      <c r="LX23">
        <v>1.6022535866343425E-2</v>
      </c>
      <c r="LY23">
        <v>1.6192106432146677E-2</v>
      </c>
      <c r="LZ23">
        <v>1.6582202567628504E-2</v>
      </c>
      <c r="MA23">
        <v>1.6917827891037011E-2</v>
      </c>
      <c r="MB23">
        <v>1.7739200207636134E-2</v>
      </c>
      <c r="MC23">
        <v>1.7522777727568654E-2</v>
      </c>
      <c r="MD23">
        <v>1.7159184626011459E-2</v>
      </c>
      <c r="ME23">
        <v>1.7284150229007957E-2</v>
      </c>
      <c r="MF23">
        <v>1.695346957932525E-2</v>
      </c>
      <c r="MG23">
        <v>1.7066204951165159E-2</v>
      </c>
      <c r="MH23">
        <v>1.7044609518335179E-2</v>
      </c>
      <c r="MI23">
        <v>1.6711102214278496E-2</v>
      </c>
      <c r="MJ23">
        <v>1.6700363897139844E-2</v>
      </c>
      <c r="MK23">
        <v>1.6930911752766318E-2</v>
      </c>
      <c r="ML23">
        <v>1.7083819607215688E-2</v>
      </c>
      <c r="MM23" s="4">
        <v>1.7054052977384847E-2</v>
      </c>
      <c r="MN23" s="17">
        <v>1.5913621397892926E-2</v>
      </c>
      <c r="MO23" s="20">
        <f t="shared" si="4"/>
        <v>-7.4894538660201002E-2</v>
      </c>
      <c r="MP23" s="20">
        <f t="shared" si="7"/>
        <v>9.5179641724609146E-2</v>
      </c>
      <c r="MQ23" s="20">
        <f t="shared" si="8"/>
        <v>4.4077248386388282E-2</v>
      </c>
      <c r="MR23" s="20">
        <f t="shared" si="9"/>
        <v>-8.4807888620791368E-3</v>
      </c>
      <c r="MS23" s="20">
        <f t="shared" si="10"/>
        <v>-1.1597776622071055E-2</v>
      </c>
      <c r="MT23" s="20">
        <f t="shared" si="11"/>
        <v>9.2434193460707373E-2</v>
      </c>
      <c r="MU23" s="20">
        <f t="shared" si="12"/>
        <v>2.8158196608415242E-2</v>
      </c>
      <c r="MV23" s="20">
        <f t="shared" si="13"/>
        <v>2.5188308033003769E-2</v>
      </c>
      <c r="MW23" s="20">
        <f t="shared" si="14"/>
        <v>-1.0402796775746726E-2</v>
      </c>
      <c r="MX23" s="20">
        <f t="shared" si="15"/>
        <v>2.7369828396342177E-2</v>
      </c>
      <c r="MY23" s="20">
        <f t="shared" si="16"/>
        <v>2.3230649847714845E-2</v>
      </c>
      <c r="MZ23" s="20">
        <f t="shared" si="17"/>
        <v>2.1186655252178992E-3</v>
      </c>
      <c r="NA23" s="20">
        <f t="shared" si="18"/>
        <v>1.1015894844956364E-2</v>
      </c>
      <c r="NB23" s="20">
        <f t="shared" si="19"/>
        <v>-1.7313658211308598E-3</v>
      </c>
      <c r="NC23" s="20">
        <f t="shared" si="20"/>
        <v>-6.5173971685146367E-2</v>
      </c>
      <c r="ND23" s="20">
        <f t="shared" si="21"/>
        <v>2.8471197862323116E-2</v>
      </c>
      <c r="NE23" s="20">
        <f t="shared" si="22"/>
        <v>-2.1865753088914131E-2</v>
      </c>
      <c r="NF23" s="20">
        <f t="shared" si="23"/>
        <v>4.0743546942474632E-2</v>
      </c>
      <c r="NG23" s="20">
        <f t="shared" si="24"/>
        <v>5.4219882519123588E-2</v>
      </c>
      <c r="NH23" s="20">
        <f t="shared" si="25"/>
        <v>5.4619999903189435E-3</v>
      </c>
      <c r="NI23" s="20">
        <f t="shared" si="26"/>
        <v>-2.2658408796074048E-2</v>
      </c>
      <c r="NJ23" s="20">
        <f t="shared" si="27"/>
        <v>-2.3688359590547704E-2</v>
      </c>
      <c r="NK23" s="20">
        <f t="shared" si="28"/>
        <v>1.0716063797372232E-2</v>
      </c>
      <c r="NL23" s="20">
        <f t="shared" si="29"/>
        <v>-1.2193951732895825E-2</v>
      </c>
      <c r="NM23" s="20">
        <f t="shared" si="30"/>
        <v>7.7093854098021511E-2</v>
      </c>
      <c r="NN23" s="20">
        <f t="shared" si="31"/>
        <v>-6.9639947336837746E-2</v>
      </c>
      <c r="NO23" s="20">
        <f t="shared" si="32"/>
        <v>3.093233047918954E-2</v>
      </c>
      <c r="NP23" s="20">
        <f t="shared" si="33"/>
        <v>5.9095945921982432E-2</v>
      </c>
      <c r="NQ23" s="20">
        <f t="shared" si="34"/>
        <v>-1.1353718084371123E-2</v>
      </c>
      <c r="NR23" s="20">
        <f t="shared" si="35"/>
        <v>-9.1664810270913784E-3</v>
      </c>
      <c r="NS23" s="20">
        <f t="shared" si="36"/>
        <v>-2.1206274834244077E-2</v>
      </c>
      <c r="NT23" s="20">
        <f t="shared" si="37"/>
        <v>-1.6329633580186121E-2</v>
      </c>
      <c r="NU23" s="20">
        <f t="shared" si="38"/>
        <v>-6.9065922584863312E-2</v>
      </c>
      <c r="NV23" s="20">
        <f t="shared" si="39"/>
        <v>2.3573052493304446E-2</v>
      </c>
      <c r="NW23" s="20">
        <f t="shared" si="40"/>
        <v>-3.4419087523276368E-2</v>
      </c>
      <c r="NX23" s="20">
        <f t="shared" si="41"/>
        <v>4.6464680933640083E-3</v>
      </c>
      <c r="NY23" s="20">
        <f t="shared" si="42"/>
        <v>-2.8292855160079389E-2</v>
      </c>
      <c r="NZ23" s="20">
        <f t="shared" si="43"/>
        <v>1.3873864900378684E-2</v>
      </c>
      <c r="OA23" s="20">
        <f t="shared" si="44"/>
        <v>3.3908973886573983E-3</v>
      </c>
      <c r="OB23" s="20">
        <f t="shared" si="45"/>
        <v>9.7112549563203136E-3</v>
      </c>
      <c r="OC23" s="20">
        <f t="shared" si="46"/>
        <v>1.9611222332651456E-2</v>
      </c>
      <c r="OD23" s="20">
        <f t="shared" si="47"/>
        <v>-1.4644913618399803E-2</v>
      </c>
      <c r="OE23" s="20">
        <f t="shared" si="48"/>
        <v>-1.7285274467715873E-2</v>
      </c>
      <c r="OF23" s="20">
        <f t="shared" si="49"/>
        <v>1.6535119186512556E-4</v>
      </c>
      <c r="OG23" s="20">
        <f t="shared" si="50"/>
        <v>-1.873269730316084E-2</v>
      </c>
      <c r="OH23" s="20">
        <f t="shared" si="51"/>
        <v>-5.5609256611724896E-3</v>
      </c>
      <c r="OI23" s="20">
        <f t="shared" si="52"/>
        <v>2.9753136559997239E-2</v>
      </c>
      <c r="OJ23" s="20">
        <f t="shared" si="53"/>
        <v>-1.7294562192130537E-2</v>
      </c>
      <c r="OK23" s="20">
        <f t="shared" si="54"/>
        <v>-4.9106584845705945E-2</v>
      </c>
      <c r="OL23" s="20">
        <f t="shared" si="55"/>
        <v>2.0834266990005689E-2</v>
      </c>
      <c r="OM23" s="20">
        <f t="shared" si="56"/>
        <v>-1.7122329396050857E-3</v>
      </c>
      <c r="ON23" s="20">
        <f t="shared" si="57"/>
        <v>-3.0071505243258641E-3</v>
      </c>
      <c r="OO23" s="20">
        <f t="shared" si="58"/>
        <v>-6.3888398742713889E-2</v>
      </c>
      <c r="OP23" s="20">
        <f t="shared" si="59"/>
        <v>-3.548619532924667E-2</v>
      </c>
      <c r="OQ23" s="20">
        <f t="shared" si="60"/>
        <v>-3.3766039805907075E-2</v>
      </c>
      <c r="OR23" s="20">
        <f t="shared" si="61"/>
        <v>-3.7732045769643938E-2</v>
      </c>
      <c r="OS23" s="20">
        <f t="shared" si="62"/>
        <v>-9.1741108361653265E-2</v>
      </c>
      <c r="OT23" s="20">
        <f t="shared" si="63"/>
        <v>2.6736557135924703E-3</v>
      </c>
      <c r="OU23" s="20">
        <f t="shared" si="64"/>
        <v>-3.0740535724038554E-2</v>
      </c>
      <c r="OV23" s="20">
        <f t="shared" si="65"/>
        <v>1.9356313126608453E-3</v>
      </c>
      <c r="OW23" s="20">
        <f t="shared" si="66"/>
        <v>7.7195274030171138E-2</v>
      </c>
      <c r="OX23" s="20">
        <f t="shared" si="67"/>
        <v>8.0841366495455716E-2</v>
      </c>
      <c r="OY23" s="20">
        <f t="shared" si="68"/>
        <v>-9.0874897675742958E-2</v>
      </c>
      <c r="OZ23" s="20">
        <f t="shared" si="69"/>
        <v>-3.6067766501926876E-2</v>
      </c>
      <c r="PA23" s="20">
        <f t="shared" si="5"/>
        <v>-1.7310067446344325E-2</v>
      </c>
      <c r="PB23" s="20">
        <f t="shared" si="70"/>
        <v>-3.5243543829171595E-2</v>
      </c>
      <c r="PC23" s="20">
        <f t="shared" si="71"/>
        <v>6.4771746443421666E-2</v>
      </c>
      <c r="PD23" s="20">
        <f t="shared" si="72"/>
        <v>2.5420594509262366E-3</v>
      </c>
      <c r="PE23" s="20">
        <f t="shared" si="73"/>
        <v>-1.8620063935013465E-2</v>
      </c>
      <c r="PF23" s="20">
        <f t="shared" si="74"/>
        <v>-8.2525190589585837E-2</v>
      </c>
      <c r="PG23" s="20">
        <f t="shared" si="75"/>
        <v>-3.2583739299731802E-3</v>
      </c>
      <c r="PH23" s="20">
        <f t="shared" si="76"/>
        <v>3.8107724565892967E-2</v>
      </c>
      <c r="PI23" s="20">
        <f t="shared" si="77"/>
        <v>1.579048760351821E-2</v>
      </c>
      <c r="PJ23" s="20">
        <f t="shared" si="78"/>
        <v>-6.3480444627105545E-2</v>
      </c>
      <c r="PK23" s="20">
        <f t="shared" si="79"/>
        <v>-5.0280335329770928E-2</v>
      </c>
      <c r="PL23" s="20">
        <f t="shared" si="80"/>
        <v>-3.3698932672418733E-2</v>
      </c>
      <c r="PM23" s="20">
        <f t="shared" si="81"/>
        <v>-0.14941872486279928</v>
      </c>
      <c r="PN23" s="20">
        <f t="shared" si="82"/>
        <v>-3.6842659954077081E-2</v>
      </c>
      <c r="PO23" s="20">
        <f t="shared" si="83"/>
        <v>4.5259146285659982E-2</v>
      </c>
      <c r="PP23" s="20">
        <f t="shared" si="84"/>
        <v>9.4799189575703449E-2</v>
      </c>
      <c r="PQ23" s="20">
        <f t="shared" si="85"/>
        <v>1.058675842839386E-2</v>
      </c>
      <c r="PR23" s="20">
        <f t="shared" si="86"/>
        <v>4.7975628792915719E-3</v>
      </c>
      <c r="PS23" s="20">
        <f t="shared" si="87"/>
        <v>-3.7892896257245332E-2</v>
      </c>
      <c r="PT23" s="20">
        <f t="shared" si="88"/>
        <v>3.7640098666612568E-2</v>
      </c>
      <c r="PU23" s="20">
        <f t="shared" si="89"/>
        <v>-7.6752613883994777E-2</v>
      </c>
      <c r="PV23" s="20">
        <f t="shared" si="90"/>
        <v>9.8788267064644067E-2</v>
      </c>
      <c r="PW23" s="20">
        <f t="shared" si="91"/>
        <v>8.6021429351816239E-2</v>
      </c>
      <c r="PX23" s="20">
        <f t="shared" si="92"/>
        <v>-1.4221215202000693E-2</v>
      </c>
      <c r="PY23" s="20">
        <f t="shared" si="93"/>
        <v>-7.2535339929878803E-2</v>
      </c>
      <c r="PZ23" s="20">
        <f t="shared" si="94"/>
        <v>-1.1297339267846141E-2</v>
      </c>
      <c r="QA23" s="20">
        <f t="shared" si="95"/>
        <v>-1.338194542156378E-2</v>
      </c>
      <c r="QB23" s="20">
        <f t="shared" si="96"/>
        <v>1.1824495829732894E-2</v>
      </c>
      <c r="QC23" s="20">
        <f t="shared" si="97"/>
        <v>-1.1850410823896807E-2</v>
      </c>
      <c r="QD23" s="20">
        <f t="shared" si="98"/>
        <v>6.2693048742255467E-2</v>
      </c>
      <c r="QE23" s="20">
        <f t="shared" si="99"/>
        <v>2.2261310787824683E-2</v>
      </c>
      <c r="QF23" s="20">
        <f t="shared" si="100"/>
        <v>-7.5372840335236044E-2</v>
      </c>
      <c r="QG23" s="20">
        <f t="shared" si="101"/>
        <v>0.10930510365165748</v>
      </c>
      <c r="QH23" s="20">
        <f t="shared" si="102"/>
        <v>-8.9355417028454717E-2</v>
      </c>
      <c r="QI23" s="20">
        <f t="shared" si="103"/>
        <v>-1.0218447502346229E-2</v>
      </c>
      <c r="QJ23" s="20">
        <f t="shared" si="104"/>
        <v>5.2095544211167036E-2</v>
      </c>
      <c r="QK23" s="20">
        <f t="shared" si="105"/>
        <v>0.10374338505158899</v>
      </c>
      <c r="QL23" s="20">
        <f t="shared" si="106"/>
        <v>2.2258095271026967E-2</v>
      </c>
      <c r="QM23" s="20">
        <f t="shared" si="107"/>
        <v>1.6695608194367228E-2</v>
      </c>
      <c r="QN23" s="20">
        <f t="shared" si="108"/>
        <v>-1.6181039544769561E-2</v>
      </c>
      <c r="QO23" s="20">
        <f t="shared" si="109"/>
        <v>4.6279834857873917E-2</v>
      </c>
      <c r="QP23" s="20">
        <f t="shared" si="110"/>
        <v>-3.3020278691877944E-2</v>
      </c>
      <c r="QQ23" s="20">
        <f t="shared" si="111"/>
        <v>-7.3784131716702131E-4</v>
      </c>
      <c r="QR23" s="20">
        <f t="shared" si="112"/>
        <v>-8.4141277851606064E-2</v>
      </c>
      <c r="QS23" s="20">
        <f t="shared" si="113"/>
        <v>-1.5587414560900615E-2</v>
      </c>
      <c r="QT23" s="20">
        <f t="shared" si="114"/>
        <v>-4.8829963889240977E-2</v>
      </c>
      <c r="QU23" s="20">
        <f t="shared" si="115"/>
        <v>1.4509826876546904E-2</v>
      </c>
      <c r="QV23" s="20">
        <f t="shared" si="116"/>
        <v>-4.5677873683617851E-2</v>
      </c>
      <c r="QW23" s="20">
        <f t="shared" si="117"/>
        <v>0.12288094645081273</v>
      </c>
      <c r="QX23" s="20">
        <f t="shared" si="118"/>
        <v>3.8735989077571378E-2</v>
      </c>
      <c r="QY23" s="20">
        <f t="shared" si="119"/>
        <v>1.8199309192928458E-2</v>
      </c>
      <c r="QZ23" s="20">
        <f t="shared" si="120"/>
        <v>2.0202548304001821E-2</v>
      </c>
      <c r="RA23" s="20">
        <f t="shared" si="121"/>
        <v>7.9218692508377028E-4</v>
      </c>
      <c r="RB23" s="20">
        <f t="shared" si="122"/>
        <v>-4.7165391967025523E-3</v>
      </c>
      <c r="RC23" s="20">
        <f t="shared" si="123"/>
        <v>-4.2517381648348049E-2</v>
      </c>
      <c r="RD23" s="20">
        <f t="shared" si="124"/>
        <v>2.8813191365546064E-2</v>
      </c>
      <c r="RE23" s="20">
        <f t="shared" si="125"/>
        <v>6.1283694529778568E-2</v>
      </c>
      <c r="RF23" s="20">
        <f t="shared" si="126"/>
        <v>6.0467323797502651E-2</v>
      </c>
      <c r="RG23" s="20">
        <f t="shared" si="127"/>
        <v>-7.2860097077718129E-3</v>
      </c>
      <c r="RH23" s="20">
        <f t="shared" si="128"/>
        <v>-1.2260891432397381E-2</v>
      </c>
      <c r="RI23" s="20">
        <f t="shared" si="129"/>
        <v>-6.5931329904815969E-2</v>
      </c>
      <c r="RJ23" s="20">
        <f t="shared" si="130"/>
        <v>-1.4564325437125037E-2</v>
      </c>
      <c r="RK23" s="20">
        <f t="shared" si="131"/>
        <v>-3.9043028777889684E-3</v>
      </c>
      <c r="RL23" s="20">
        <f t="shared" si="132"/>
        <v>-1.3960829407633314E-2</v>
      </c>
      <c r="RM23" s="20">
        <f t="shared" si="6"/>
        <v>2.1114277070368514E-2</v>
      </c>
      <c r="RN23" s="20">
        <f t="shared" si="142"/>
        <v>5.8802178177315825E-2</v>
      </c>
      <c r="RO23" s="20">
        <f t="shared" si="143"/>
        <v>2.0694853709840155E-2</v>
      </c>
      <c r="RP23" s="20">
        <f t="shared" si="144"/>
        <v>6.09080289196463E-3</v>
      </c>
      <c r="RQ23" s="20">
        <f t="shared" si="145"/>
        <v>-6.549845467465721E-3</v>
      </c>
      <c r="RR23" s="20">
        <f t="shared" si="146"/>
        <v>1.5872917740946246E-2</v>
      </c>
      <c r="RS23" s="20">
        <f t="shared" si="147"/>
        <v>3.1497405398908211E-3</v>
      </c>
      <c r="RT23" s="20">
        <f t="shared" si="148"/>
        <v>-2.7702367086812053E-2</v>
      </c>
      <c r="RU23" s="20">
        <f t="shared" si="149"/>
        <v>2.2236022770617991E-2</v>
      </c>
      <c r="RV23" s="20">
        <f t="shared" si="150"/>
        <v>-2.8423001470561749E-2</v>
      </c>
      <c r="RW23" s="20">
        <f t="shared" si="151"/>
        <v>-1.6556759812746853E-3</v>
      </c>
      <c r="RX23" s="20">
        <f t="shared" si="152"/>
        <v>-1.2915847849925045E-2</v>
      </c>
      <c r="RY23" s="20">
        <f t="shared" si="153"/>
        <v>3.391321388709613E-2</v>
      </c>
      <c r="RZ23" s="20">
        <f t="shared" si="154"/>
        <v>1.7544010814862353E-2</v>
      </c>
      <c r="SA23" s="20">
        <f t="shared" si="155"/>
        <v>4.3695737675546568E-3</v>
      </c>
      <c r="SB23" s="20">
        <f t="shared" si="156"/>
        <v>-2.3081826467077227E-2</v>
      </c>
      <c r="SC23" s="20">
        <f t="shared" si="157"/>
        <v>-2.6250686316322758E-2</v>
      </c>
      <c r="SD23" s="20">
        <f t="shared" si="158"/>
        <v>4.3730146381527543E-4</v>
      </c>
      <c r="SE23" s="20">
        <f t="shared" si="159"/>
        <v>1.437650034025274E-2</v>
      </c>
      <c r="SF23" s="20">
        <f t="shared" si="160"/>
        <v>-2.4993646189354502E-2</v>
      </c>
      <c r="SG23" s="20">
        <f t="shared" si="161"/>
        <v>-9.3774451930366161E-3</v>
      </c>
      <c r="SH23" s="20">
        <f t="shared" si="162"/>
        <v>-2.2854600980030549E-2</v>
      </c>
      <c r="SI23" s="20">
        <f t="shared" si="163"/>
        <v>1.4234615261129024E-2</v>
      </c>
      <c r="SJ23" s="20">
        <f t="shared" si="164"/>
        <v>-2.0102981532110088E-2</v>
      </c>
      <c r="SK23" s="20">
        <f t="shared" si="165"/>
        <v>3.8102526412277418E-2</v>
      </c>
      <c r="SL23" s="20">
        <f t="shared" si="166"/>
        <v>-2.9443234666720709E-2</v>
      </c>
      <c r="SM23" s="20">
        <f t="shared" si="167"/>
        <v>1.1201840279746033E-2</v>
      </c>
      <c r="SN23" s="20">
        <f t="shared" si="168"/>
        <v>-2.7007788657331101E-2</v>
      </c>
      <c r="SO23" s="20">
        <f t="shared" si="169"/>
        <v>1.4246596861558391E-2</v>
      </c>
      <c r="SP23" s="20">
        <f t="shared" si="170"/>
        <v>7.2213962302976067E-2</v>
      </c>
      <c r="SQ23" s="20">
        <f t="shared" si="171"/>
        <v>1.8129193180822744E-2</v>
      </c>
      <c r="SR23" s="20">
        <f t="shared" si="172"/>
        <v>2.0956160842778414E-2</v>
      </c>
      <c r="SS23" s="20">
        <f t="shared" si="173"/>
        <v>-1.6442179814400205E-2</v>
      </c>
      <c r="ST23" s="20">
        <f t="shared" si="174"/>
        <v>-1.2631125855936055E-2</v>
      </c>
      <c r="SU23" s="20">
        <f t="shared" si="175"/>
        <v>1.5152665554888822E-2</v>
      </c>
      <c r="SV23" s="20">
        <f t="shared" si="176"/>
        <v>-1.9730419261674282E-2</v>
      </c>
      <c r="SW23" s="20">
        <f t="shared" si="133"/>
        <v>-2.7173394684020014E-2</v>
      </c>
      <c r="SX23" s="20">
        <f t="shared" si="134"/>
        <v>8.1173978517115157E-3</v>
      </c>
      <c r="SY23" s="20">
        <f t="shared" si="135"/>
        <v>1.0477491688337458E-2</v>
      </c>
      <c r="SZ23" s="20">
        <f t="shared" si="136"/>
        <v>-4.2821389796175877E-2</v>
      </c>
      <c r="TA23" s="20">
        <f t="shared" si="137"/>
        <v>-2.0212053130657E-3</v>
      </c>
      <c r="TB23" s="20">
        <f t="shared" si="138"/>
        <v>1.1860515121665759E-2</v>
      </c>
      <c r="TC23" s="20">
        <f t="shared" si="139"/>
        <v>2.1509235705504236E-2</v>
      </c>
      <c r="TD23" s="20">
        <f t="shared" si="140"/>
        <v>1.9811601764101915E-2</v>
      </c>
      <c r="TE23" s="20">
        <f t="shared" si="141"/>
        <v>3.3817254608710205E-3</v>
      </c>
    </row>
    <row r="24" spans="1:525" x14ac:dyDescent="0.2">
      <c r="A24" t="s">
        <v>117</v>
      </c>
      <c r="B24" t="s">
        <v>30</v>
      </c>
      <c r="C24" s="15"/>
      <c r="D24" s="15">
        <f>'Constituents data'!D24/'Constituents data'!C24-1</f>
        <v>-2.0928116469517644E-2</v>
      </c>
      <c r="E24" s="15">
        <f>'Constituents data'!E24/'Constituents data'!D24-1</f>
        <v>6.0099132589838788E-2</v>
      </c>
      <c r="F24" s="15">
        <f>'Constituents data'!F24/'Constituents data'!E24-1</f>
        <v>4.2080654587960398E-2</v>
      </c>
      <c r="G24" s="15">
        <f>'Constituents data'!G24/'Constituents data'!F24-1</f>
        <v>-1.6825574873808868E-3</v>
      </c>
      <c r="H24" s="15">
        <f>'Constituents data'!H24/'Constituents data'!G24-1</f>
        <v>1.3764044943820108E-2</v>
      </c>
      <c r="I24" s="15">
        <f>'Constituents data'!I24/'Constituents data'!H24-1</f>
        <v>1.08063175394848E-2</v>
      </c>
      <c r="J24" s="15">
        <f>'Constituents data'!J24/'Constituents data'!I24-1</f>
        <v>-2.1381578947368474E-2</v>
      </c>
      <c r="K24" s="15">
        <f>'Constituents data'!K24/'Constituents data'!J24-1</f>
        <v>3.9215686274509887E-2</v>
      </c>
      <c r="L24" s="15">
        <f>'Constituents data'!L24/'Constituents data'!K24-1</f>
        <v>8.3557951482480242E-3</v>
      </c>
      <c r="M24" s="15">
        <f>'Constituents data'!M24/'Constituents data'!L24-1</f>
        <v>3.9294306335204476E-2</v>
      </c>
      <c r="N24" s="15">
        <f>'Constituents data'!N24/'Constituents data'!M24-1</f>
        <v>4.4753086419752952E-2</v>
      </c>
      <c r="O24" s="15">
        <f>'Constituents data'!O24/'Constituents data'!N24-1</f>
        <v>-1.7725258493353047E-2</v>
      </c>
      <c r="P24" s="15">
        <f>'Constituents data'!P24/'Constituents data'!O24-1</f>
        <v>7.0175438596491446E-3</v>
      </c>
      <c r="Q24" s="15">
        <f>'Constituents data'!Q24/'Constituents data'!P24-1</f>
        <v>2.1901443504231066E-2</v>
      </c>
      <c r="R24" s="15">
        <f>'Constituents data'!R24/'Constituents data'!Q24-1</f>
        <v>-4.6760837798343946E-2</v>
      </c>
      <c r="S24" s="15">
        <f>'Constituents data'!S24/'Constituents data'!R24-1</f>
        <v>-7.0771589167092475E-2</v>
      </c>
      <c r="T24" s="15">
        <f>'Constituents data'!T24/'Constituents data'!S24-1</f>
        <v>-3.8218311795435778E-2</v>
      </c>
      <c r="U24" s="15">
        <f>'Constituents data'!U24/'Constituents data'!T24-1</f>
        <v>-1.7152658662092923E-3</v>
      </c>
      <c r="V24" s="15">
        <f>'Constituents data'!V24/'Constituents data'!U24-1</f>
        <v>-1.2027491408934665E-2</v>
      </c>
      <c r="W24" s="15">
        <f>'Constituents data'!W24/'Constituents data'!V24-1</f>
        <v>1.449275362318847E-2</v>
      </c>
      <c r="X24" s="15">
        <f>'Constituents data'!X24/'Constituents data'!W24-1</f>
        <v>-4.0000000000000036E-2</v>
      </c>
      <c r="Y24" s="15">
        <f>'Constituents data'!Y24/'Constituents data'!X24-1</f>
        <v>-1.6964285714285654E-2</v>
      </c>
      <c r="Z24" s="15">
        <f>'Constituents data'!Z24/'Constituents data'!Y24-1</f>
        <v>-7.8716318498335269E-3</v>
      </c>
      <c r="AA24" s="15">
        <f>'Constituents data'!AA24/'Constituents data'!Z24-1</f>
        <v>-1.9530057979859516E-2</v>
      </c>
      <c r="AB24" s="15">
        <f>'Constituents data'!AB24/'Constituents data'!AA24-1</f>
        <v>2.5832555244319932E-2</v>
      </c>
      <c r="AC24" s="15">
        <f>'Constituents data'!AC24/'Constituents data'!AB24-1</f>
        <v>-6.6747572815535339E-3</v>
      </c>
      <c r="AD24" s="15">
        <f>'Constituents data'!AD24/'Constituents data'!AC24-1</f>
        <v>2.8711056811240088E-2</v>
      </c>
      <c r="AE24" s="15">
        <f>'Constituents data'!AE24/'Constituents data'!AD24-1</f>
        <v>3.0878859857482066E-2</v>
      </c>
      <c r="AF24" s="15">
        <f>'Constituents data'!AF24/'Constituents data'!AE24-1</f>
        <v>-2.0161290322580627E-2</v>
      </c>
      <c r="AG24" s="15">
        <f>'Constituents data'!AG24/'Constituents data'!AF24-1</f>
        <v>-1.6460905349794164E-2</v>
      </c>
      <c r="AH24" s="15">
        <f>'Constituents data'!AH24/'Constituents data'!AG24-1</f>
        <v>3.5265989240884421E-2</v>
      </c>
      <c r="AI24" s="15">
        <f>'Constituents data'!AI24/'Constituents data'!AH24-1</f>
        <v>-3.0023094688221619E-2</v>
      </c>
      <c r="AJ24" s="15">
        <f>'Constituents data'!AJ24/'Constituents data'!AI24-1</f>
        <v>-3.6309523809523792E-2</v>
      </c>
      <c r="AK24" s="15">
        <f>'Constituents data'!AK24/'Constituents data'!AJ24-1</f>
        <v>1.3279802347127889E-2</v>
      </c>
      <c r="AL24" s="15">
        <f>'Constituents data'!AL24/'Constituents data'!AK24-1</f>
        <v>-1.5239256324290906E-3</v>
      </c>
      <c r="AM24" s="15">
        <f>'Constituents data'!AM24/'Constituents data'!AL24-1</f>
        <v>1.1599511599511558E-2</v>
      </c>
      <c r="AN24" s="15">
        <f>'Constituents data'!AN24/'Constituents data'!AM24-1</f>
        <v>-8.4490042245020103E-3</v>
      </c>
      <c r="AO24" s="15">
        <f>'Constituents data'!AO24/'Constituents data'!AN24-1</f>
        <v>2.1606816798539041E-2</v>
      </c>
      <c r="AP24" s="15">
        <f>'Constituents data'!AP24/'Constituents data'!AO24-1</f>
        <v>-2.323503127792681E-2</v>
      </c>
      <c r="AQ24" s="15">
        <f>'Constituents data'!AQ24/'Constituents data'!AP24-1</f>
        <v>2.9887160719731742E-2</v>
      </c>
      <c r="AR24" s="15">
        <f>'Constituents data'!AR24/'Constituents data'!AQ24-1</f>
        <v>8.2913828842168247E-3</v>
      </c>
      <c r="AS24" s="15">
        <f>'Constituents data'!AS24/'Constituents data'!AR24-1</f>
        <v>4.4346549192364249E-2</v>
      </c>
      <c r="AT24" s="15">
        <f>'Constituents data'!AT24/'Constituents data'!AS24-1</f>
        <v>2.0809898762654599E-2</v>
      </c>
      <c r="AU24" s="15">
        <f>'Constituents data'!AU24/'Constituents data'!AT24-1</f>
        <v>-1.1294765840220489E-2</v>
      </c>
      <c r="AV24" s="15">
        <f>'Constituents data'!AV24/'Constituents data'!AU24-1</f>
        <v>3.9008080245195309E-3</v>
      </c>
      <c r="AW24" s="15">
        <f>'Constituents data'!AW24/'Constituents data'!AV24-1</f>
        <v>2.5811823480432983E-2</v>
      </c>
      <c r="AX24" s="15">
        <f>'Constituents data'!AX24/'Constituents data'!AW24-1</f>
        <v>2.2456709956709897E-2</v>
      </c>
      <c r="AY24" s="15">
        <f>'Constituents data'!AY24/'Constituents data'!AX24-1</f>
        <v>-1.4024874305371693E-2</v>
      </c>
      <c r="AZ24" s="15">
        <f>'Constituents data'!AZ24/'Constituents data'!AY24-1</f>
        <v>-1.6371443907675864E-2</v>
      </c>
      <c r="BA24" s="15">
        <f>'Constituents data'!BA24/'Constituents data'!AZ24-1</f>
        <v>1.6371077762619368E-2</v>
      </c>
      <c r="BB24" s="15">
        <f>'Constituents data'!BB24/'Constituents data'!BA24-1</f>
        <v>-1.1006711409396019E-2</v>
      </c>
      <c r="BC24" s="15">
        <f>'Constituents data'!BC24/'Constituents data'!BB24-1</f>
        <v>1.9001085776331195E-3</v>
      </c>
      <c r="BD24" s="15">
        <f>'Constituents data'!BD24/'Constituents data'!BC24-1</f>
        <v>-6.3397453264698034E-2</v>
      </c>
      <c r="BE24" s="15">
        <f>'Constituents data'!BE24/'Constituents data'!BD24-1</f>
        <v>2.6034133641887891E-3</v>
      </c>
      <c r="BF24" s="15">
        <f>'Constituents data'!BF24/'Constituents data'!BE24-1</f>
        <v>8.655510675128486E-4</v>
      </c>
      <c r="BG24" s="15">
        <f>'Constituents data'!BG24/'Constituents data'!BF24-1</f>
        <v>1.9602190833093225E-2</v>
      </c>
      <c r="BH24" s="15">
        <f>'Constituents data'!BH24/'Constituents data'!BG24-1</f>
        <v>-3.505795872208084E-2</v>
      </c>
      <c r="BI24" s="15">
        <f>'Constituents data'!BI24/'Constituents data'!BH24-1</f>
        <v>-3.8382654556109008E-2</v>
      </c>
      <c r="BJ24" s="15">
        <f>'Constituents data'!BJ24/'Constituents data'!BI24-1</f>
        <v>6.7641681901279727E-2</v>
      </c>
      <c r="BK24" s="15">
        <f>'Constituents data'!BK24/'Constituents data'!BJ24-1</f>
        <v>3.7671232876712368E-2</v>
      </c>
      <c r="BL24" s="15">
        <f>'Constituents data'!BL24/'Constituents data'!BK24-1</f>
        <v>-1.1276127612761311E-2</v>
      </c>
      <c r="BM24" s="15">
        <f>'Constituents data'!BM24/'Constituents data'!BL24-1</f>
        <v>2.726008344923514E-2</v>
      </c>
      <c r="BN24" s="15">
        <f>'Constituents data'!BN24/'Constituents data'!BM24-1</f>
        <v>-1.7600866504197121E-2</v>
      </c>
      <c r="BO24" s="15">
        <f>'Constituents data'!BO24/'Constituents data'!BN24-1</f>
        <v>-2.6185226019845631E-2</v>
      </c>
      <c r="BP24" s="15">
        <f>'Constituents data'!BP24/'Constituents data'!BO24-1</f>
        <v>-4.8117746957260232E-3</v>
      </c>
      <c r="BQ24" s="15">
        <f>'Constituents data'!BQ24/'Constituents data'!BP24-1</f>
        <v>-5.6882821387941318E-3</v>
      </c>
      <c r="BR24" s="15">
        <f>'Constituents data'!BR24/'Constituents data'!BQ24-1</f>
        <v>3.5755148741418719E-2</v>
      </c>
      <c r="BS24" s="15">
        <f>'Constituents data'!BS24/'Constituents data'!BR24-1</f>
        <v>5.5233360950013299E-3</v>
      </c>
      <c r="BT24" s="15">
        <f>'Constituents data'!BT24/'Constituents data'!BS24-1</f>
        <v>-0.11040922823400179</v>
      </c>
      <c r="BU24" s="15">
        <f>'Constituents data'!BU24/'Constituents data'!BT24-1</f>
        <v>4.0135844396418374E-3</v>
      </c>
      <c r="BV24" s="15">
        <f>'Constituents data'!BV24/'Constituents data'!BU24-1</f>
        <v>-2.5830258302583009E-2</v>
      </c>
      <c r="BW24" s="15">
        <f>'Constituents data'!BW24/'Constituents data'!BV24-1</f>
        <v>8.5227272727272929E-3</v>
      </c>
      <c r="BX24" s="15">
        <f>'Constituents data'!BX24/'Constituents data'!BW24-1</f>
        <v>6.071987480438179E-2</v>
      </c>
      <c r="BY24" s="15">
        <f>'Constituents data'!BY24/'Constituents data'!BX24-1</f>
        <v>-5.1932723517261636E-2</v>
      </c>
      <c r="BZ24" s="15">
        <f>'Constituents data'!BZ24/'Constituents data'!BY24-1</f>
        <v>-3.2679738562091498E-2</v>
      </c>
      <c r="CA24" s="15">
        <f>'Constituents data'!CA24/'Constituents data'!BZ24-1</f>
        <v>-3.1853281853281956E-2</v>
      </c>
      <c r="CB24" s="15">
        <f>'Constituents data'!CB24/'Constituents data'!CA24-1</f>
        <v>-7.3113991359254893E-3</v>
      </c>
      <c r="CC24" s="15">
        <f>'Constituents data'!CC24/'Constituents data'!CB24-1</f>
        <v>1.9417475728155331E-2</v>
      </c>
      <c r="CD24" s="15">
        <f>'Constituents data'!CD24/'Constituents data'!CC24-1</f>
        <v>-4.696223316912973E-2</v>
      </c>
      <c r="CE24" s="15">
        <f>'Constituents data'!CE24/'Constituents data'!CD24-1</f>
        <v>2.1364576154376147E-2</v>
      </c>
      <c r="CF24" s="15">
        <f>'Constituents data'!CF24/'Constituents data'!CE24-1</f>
        <v>-1.0796221322537103E-2</v>
      </c>
      <c r="CG24" s="15">
        <f>'Constituents data'!CG24/'Constituents data'!CF24-1</f>
        <v>1.7735334242837686E-2</v>
      </c>
      <c r="CH24" s="15">
        <f>'Constituents data'!CH24/'Constituents data'!CG24-1</f>
        <v>1.1394101876675666E-2</v>
      </c>
      <c r="CI24" s="15">
        <f>'Constituents data'!CI24/'Constituents data'!CH24-1</f>
        <v>6.2955599734923817E-2</v>
      </c>
      <c r="CJ24" s="15">
        <f>'Constituents data'!CJ24/'Constituents data'!CI24-1</f>
        <v>-8.1047381546135444E-3</v>
      </c>
      <c r="CK24" s="15">
        <f>'Constituents data'!CK24/'Constituents data'!CJ24-1</f>
        <v>2.5141420490257804E-3</v>
      </c>
      <c r="CL24" s="15">
        <f>'Constituents data'!CL24/'Constituents data'!CK24-1</f>
        <v>3.416927899686506E-2</v>
      </c>
      <c r="CM24" s="15">
        <f>'Constituents data'!CM24/'Constituents data'!CL24-1</f>
        <v>1.1215519854501421E-2</v>
      </c>
      <c r="CN24" s="15">
        <f>'Constituents data'!CN24/'Constituents data'!CM24-1</f>
        <v>-3.6870503597122295E-2</v>
      </c>
      <c r="CO24" s="15">
        <f>'Constituents data'!CO24/'Constituents data'!CN24-1</f>
        <v>6.1002178649237404E-2</v>
      </c>
      <c r="CP24" s="15">
        <f>'Constituents data'!CP24/'Constituents data'!CO24-1</f>
        <v>-2.6107362863009631E-2</v>
      </c>
      <c r="CQ24" s="15">
        <f>'Constituents data'!CQ24/'Constituents data'!CP24-1</f>
        <v>-7.2289156626504925E-3</v>
      </c>
      <c r="CR24" s="15">
        <f>'Constituents data'!CR24/'Constituents data'!CQ24-1</f>
        <v>3.8228155339805614E-2</v>
      </c>
      <c r="CS24" s="15">
        <f>'Constituents data'!CS24/'Constituents data'!CR24-1</f>
        <v>2.9222676797194591E-2</v>
      </c>
      <c r="CT24" s="15">
        <f>'Constituents data'!CT24/'Constituents data'!CS24-1</f>
        <v>1.9875070982395826E-3</v>
      </c>
      <c r="CU24" s="15">
        <f>'Constituents data'!CU24/'Constituents data'!CT24-1</f>
        <v>-2.7769906489090279E-2</v>
      </c>
      <c r="CV24" s="15">
        <f>'Constituents data'!CV24/'Constituents data'!CU24-1</f>
        <v>3.9638589332555929E-2</v>
      </c>
      <c r="CW24" s="15">
        <f>'Constituents data'!CW24/'Constituents data'!CV24-1</f>
        <v>-2.7754415475189198E-2</v>
      </c>
      <c r="CX24" s="15">
        <f>'Constituents data'!CX24/'Constituents data'!CW24-1</f>
        <v>2.5951557093424338E-3</v>
      </c>
      <c r="CY24" s="15">
        <f>'Constituents data'!CY24/'Constituents data'!CX24-1</f>
        <v>-2.3295944779982647E-2</v>
      </c>
      <c r="CZ24" s="15">
        <f>'Constituents data'!CZ24/'Constituents data'!CY24-1</f>
        <v>3.1213191990577149E-2</v>
      </c>
      <c r="DA24" s="15">
        <f>'Constituents data'!DA24/'Constituents data'!CZ24-1</f>
        <v>9.7087378640776656E-3</v>
      </c>
      <c r="DB24" s="15">
        <f>'Constituents data'!DB24/'Constituents data'!DA24-1</f>
        <v>9.6153846153845812E-3</v>
      </c>
      <c r="DC24" s="15">
        <f>'Constituents data'!DC24/'Constituents data'!DB24-1</f>
        <v>6.442577030812302E-3</v>
      </c>
      <c r="DD24" s="15">
        <f>'Constituents data'!DD24/'Constituents data'!DC24-1</f>
        <v>-7.2362927915391451E-3</v>
      </c>
      <c r="DE24" s="15">
        <f>'Constituents data'!DE24/'Constituents data'!DD24-1</f>
        <v>7.2890384076256254E-3</v>
      </c>
      <c r="DF24" s="15">
        <f>'Constituents data'!DF24/'Constituents data'!DE24-1</f>
        <v>-2.0317283607013681E-2</v>
      </c>
      <c r="DG24" s="15">
        <f>'Constituents data'!DG24/'Constituents data'!DF24-1</f>
        <v>5.6818181818181213E-3</v>
      </c>
      <c r="DH24" s="15">
        <f>'Constituents data'!DH24/'Constituents data'!DG24-1</f>
        <v>5.0847457627118953E-3</v>
      </c>
      <c r="DI24" s="15">
        <f>'Constituents data'!DI24/'Constituents data'!DH24-1</f>
        <v>3.3726812816188279E-3</v>
      </c>
      <c r="DJ24" s="15">
        <f>'Constituents data'!DJ24/'Constituents data'!DI24-1</f>
        <v>-5.8823529411765607E-3</v>
      </c>
      <c r="DK24" s="15">
        <f>'Constituents data'!DK24/'Constituents data'!DJ24-1</f>
        <v>3.9447731755424265E-3</v>
      </c>
      <c r="DL24" s="15">
        <f>'Constituents data'!DL24/'Constituents data'!DK24-1</f>
        <v>1.1787819253438192E-2</v>
      </c>
      <c r="DM24" s="15">
        <f>'Constituents data'!DM24/'Constituents data'!DL24-1</f>
        <v>-4.1608876560332853E-3</v>
      </c>
      <c r="DN24" s="15">
        <f>'Constituents data'!DN24/'Constituents data'!DM24-1</f>
        <v>2.7855153203342198E-3</v>
      </c>
      <c r="DO24" s="15">
        <f>'Constituents data'!DO24/'Constituents data'!DN24-1</f>
        <v>-7.222222222222241E-3</v>
      </c>
      <c r="DP24" s="15">
        <f>'Constituents data'!DP24/'Constituents data'!DO24-1</f>
        <v>2.6301063234471345E-2</v>
      </c>
      <c r="DQ24" s="15">
        <f>'Constituents data'!DQ24/'Constituents data'!DP24-1</f>
        <v>-3.5441657579062813E-3</v>
      </c>
      <c r="DR24" s="15">
        <f>'Constituents data'!DR24/'Constituents data'!DQ24-1</f>
        <v>1.3679890560875929E-3</v>
      </c>
      <c r="DS24" s="15">
        <f>'Constituents data'!DS24/'Constituents data'!DR24-1</f>
        <v>-3.2786885245901232E-3</v>
      </c>
      <c r="DT24" s="15">
        <f>'Constituents data'!DT24/'Constituents data'!DS24-1</f>
        <v>-3.5361842105263275E-2</v>
      </c>
      <c r="DU24" s="15">
        <f>'Constituents data'!DU24/'Constituents data'!DT24-1</f>
        <v>2.4722932651321639E-2</v>
      </c>
      <c r="DV24" s="15">
        <f>'Constituents data'!DV24/'Constituents data'!DU24-1</f>
        <v>-2.6622296173045013E-2</v>
      </c>
      <c r="DW24" s="15">
        <f>'Constituents data'!DW24/'Constituents data'!DV24-1</f>
        <v>-1.7948717948717996E-2</v>
      </c>
      <c r="DX24" s="15">
        <f>'Constituents data'!DX24/'Constituents data'!DW24-1</f>
        <v>1.4505366985784196E-3</v>
      </c>
      <c r="DY24" s="15">
        <f>'Constituents data'!DY24/'Constituents data'!DX24-1</f>
        <v>2.7809965237543421E-2</v>
      </c>
      <c r="DZ24" s="15">
        <f>'Constituents data'!DZ24/'Constituents data'!DY24-1</f>
        <v>-5.6369785794807559E-4</v>
      </c>
      <c r="EA24" s="15">
        <f>'Constituents data'!EA24/'Constituents data'!DZ24-1</f>
        <v>-4.230118443316444E-3</v>
      </c>
      <c r="EB24" s="15">
        <f>'Constituents data'!EB24/'Constituents data'!EA24-1</f>
        <v>4.2480883602378228E-3</v>
      </c>
      <c r="EC24" s="15">
        <f>'Constituents data'!EC24/'Constituents data'!EB24-1</f>
        <v>-4.230118443316444E-3</v>
      </c>
      <c r="ED24" s="15">
        <f>'Constituents data'!ED24/'Constituents data'!EC24-1</f>
        <v>2.0107618238459191E-2</v>
      </c>
      <c r="EE24" s="15">
        <f>'Constituents data'!EE24/'Constituents data'!ED24-1</f>
        <v>9.4392004441976596E-3</v>
      </c>
      <c r="EF24" s="15">
        <f>'Constituents data'!EF24/'Constituents data'!EE24-1</f>
        <v>-2.2827282728272835E-2</v>
      </c>
      <c r="EG24" s="15">
        <f>'Constituents data'!EG24/'Constituents data'!EF24-1</f>
        <v>1.8294399099352709E-2</v>
      </c>
      <c r="EH24" s="15">
        <f>'Constituents data'!EH24/'Constituents data'!EG24-1</f>
        <v>2.9021558872305064E-2</v>
      </c>
      <c r="EI24" s="15">
        <f>'Constituents data'!EI24/'Constituents data'!EH24-1</f>
        <v>-5.2914316411496021E-2</v>
      </c>
      <c r="EJ24" s="15">
        <f>'Constituents data'!EJ24/'Constituents data'!EI24-1</f>
        <v>1.3613159387407592E-2</v>
      </c>
      <c r="EK24" s="15">
        <f>'Constituents data'!EK24/'Constituents data'!EJ24-1</f>
        <v>-1.0632344711807407E-2</v>
      </c>
      <c r="EL24" s="15">
        <f>'Constituents data'!EL24/'Constituents data'!EK24-1</f>
        <v>-1.9513574660633526E-2</v>
      </c>
      <c r="EM24" s="15">
        <f>'Constituents data'!EM24/'Constituents data'!EL24-1</f>
        <v>-2.2209402942024781E-2</v>
      </c>
      <c r="EN24" s="15">
        <f>'Constituents data'!EN24/'Constituents data'!EM24-1</f>
        <v>3.4218289085545806E-2</v>
      </c>
      <c r="EO24" s="15">
        <f>'Constituents data'!EO24/'Constituents data'!EN24-1</f>
        <v>1.5402167712492698E-2</v>
      </c>
      <c r="EP24" s="15">
        <f>'Constituents data'!EP24/'Constituents data'!EO24-1</f>
        <v>1.6292134831460636E-2</v>
      </c>
      <c r="EQ24" s="15">
        <f>'Constituents data'!EQ24/'Constituents data'!EP24-1</f>
        <v>2.2664455500276404E-2</v>
      </c>
      <c r="ER24" s="15">
        <f>'Constituents data'!ER24/'Constituents data'!EQ24-1</f>
        <v>-1.8918918918918726E-3</v>
      </c>
      <c r="ES24" s="15">
        <f>'Constituents data'!ES24/'Constituents data'!ER24-1</f>
        <v>2.0037909558624278E-2</v>
      </c>
      <c r="ET24" s="15">
        <f>'Constituents data'!ET24/'Constituents data'!ES24-1</f>
        <v>2.3891691000796467E-2</v>
      </c>
      <c r="EU24" s="15">
        <f>'Constituents data'!EU24/'Constituents data'!ET24-1</f>
        <v>1.0370754472387889E-2</v>
      </c>
      <c r="EV24" s="15">
        <f>'Constituents data'!EV24/'Constituents data'!EU24-1</f>
        <v>2.8226841159866289E-3</v>
      </c>
      <c r="EW24" s="15">
        <f>'Constituents data'!EW24/'Constituents data'!EV24-1</f>
        <v>-2.3541453428863823E-2</v>
      </c>
      <c r="EX24" s="15">
        <f>'Constituents data'!EX24/'Constituents data'!EW24-1</f>
        <v>-6.2893081761007386E-3</v>
      </c>
      <c r="EY24" s="15">
        <f>'Constituents data'!EY24/'Constituents data'!EX24-1</f>
        <v>-2.7162447257384037E-2</v>
      </c>
      <c r="EZ24" s="15">
        <f>'Constituents data'!EZ24/'Constituents data'!EY24-1</f>
        <v>1.8975332068311701E-3</v>
      </c>
      <c r="FA24" s="15">
        <f>'Constituents data'!FA24/'Constituents data'!EZ24-1</f>
        <v>8.116883116883189E-3</v>
      </c>
      <c r="FB24" s="15">
        <f>'Constituents data'!FB24/'Constituents data'!FA24-1</f>
        <v>-1.5029522275899154E-2</v>
      </c>
      <c r="FC24" s="15">
        <f>'Constituents data'!FC24/'Constituents data'!FB24-1</f>
        <v>-1.498637602179842E-2</v>
      </c>
      <c r="FD24" s="15">
        <f>'Constituents data'!FD24/'Constituents data'!FC24-1</f>
        <v>2.2130013831258566E-2</v>
      </c>
      <c r="FE24" s="15">
        <f>'Constituents data'!FE24/'Constituents data'!FD24-1</f>
        <v>2.8416779431664319E-2</v>
      </c>
      <c r="FF24" s="15">
        <f>'Constituents data'!FF24/'Constituents data'!FE24-1</f>
        <v>1.1842105263157876E-2</v>
      </c>
      <c r="FG24" s="15">
        <f>'Constituents data'!FG24/'Constituents data'!FF24-1</f>
        <v>-6.2418725617684467E-3</v>
      </c>
      <c r="FH24" s="15">
        <f>'Constituents data'!FH24/'Constituents data'!FG24-1</f>
        <v>-8.3747710023555078E-3</v>
      </c>
      <c r="FI24" s="15">
        <f>'Constituents data'!FI24/'Constituents data'!FH24-1</f>
        <v>-6.3341250989706999E-2</v>
      </c>
      <c r="FJ24" s="15">
        <f>'Constituents data'!FJ24/'Constituents data'!FI24-1</f>
        <v>2.6204564666103103E-2</v>
      </c>
      <c r="FK24" s="15">
        <f>'Constituents data'!FK24/'Constituents data'!FJ24-1</f>
        <v>7.9626578802856063E-3</v>
      </c>
      <c r="FL24" s="15">
        <f>'Constituents data'!FL24/'Constituents data'!FK24-1</f>
        <v>-2.9964587305911228E-2</v>
      </c>
      <c r="FM24" s="15">
        <f>'Constituents data'!FM24/'Constituents data'!FL24-1</f>
        <v>3.734905925301879E-2</v>
      </c>
      <c r="FN24" s="15">
        <f>'Constituents data'!FN24/'Constituents data'!FM24-1</f>
        <v>2.3280996210070404E-2</v>
      </c>
      <c r="FO24" s="15">
        <f>'Constituents data'!FO24/'Constituents data'!FN24-1</f>
        <v>-2.2486772486772444E-2</v>
      </c>
      <c r="FP24" s="15">
        <f>'Constituents data'!FP24/'Constituents data'!FO24-1</f>
        <v>2.2192151556156947E-2</v>
      </c>
      <c r="FQ24" s="15">
        <f>'Constituents data'!FQ24/'Constituents data'!FP24-1</f>
        <v>1.6944665078104437E-2</v>
      </c>
      <c r="FR24" s="15">
        <f>'Constituents data'!FR24/'Constituents data'!FQ24-1</f>
        <v>-3.644884144754057E-3</v>
      </c>
      <c r="FS24" s="15">
        <f>'Constituents data'!FS24/'Constituents data'!FR24-1</f>
        <v>2.3255813953488413E-2</v>
      </c>
      <c r="FT24" s="16">
        <f>'Constituents data'!FT24/'Constituents data'!FS24-1</f>
        <v>-3.0388151174668088E-2</v>
      </c>
      <c r="FU24" s="17">
        <f t="shared" si="3"/>
        <v>1.1820096883214512E-3</v>
      </c>
      <c r="FV24">
        <v>1.1994371173865776E-2</v>
      </c>
      <c r="FW24">
        <v>1.2032752048844457E-2</v>
      </c>
      <c r="FX24">
        <v>1.2085702458764636E-2</v>
      </c>
      <c r="FY24">
        <v>1.1905693090970363E-2</v>
      </c>
      <c r="FZ24">
        <v>1.1964544349954026E-2</v>
      </c>
      <c r="GA24">
        <v>1.196368654778125E-2</v>
      </c>
      <c r="GB24">
        <v>1.1926092324257334E-2</v>
      </c>
      <c r="GC24">
        <v>1.1518310677158763E-2</v>
      </c>
      <c r="GD24">
        <v>1.1599734327349707E-2</v>
      </c>
      <c r="GE24">
        <v>1.1623330020351081E-2</v>
      </c>
      <c r="GF24">
        <v>1.1935901519763491E-2</v>
      </c>
      <c r="GG24">
        <v>1.2264629124575837E-2</v>
      </c>
      <c r="GH24">
        <v>1.2204786274380118E-2</v>
      </c>
      <c r="GI24">
        <v>1.2155389146330568E-2</v>
      </c>
      <c r="GJ24">
        <v>1.2081526490123179E-2</v>
      </c>
      <c r="GK24">
        <v>1.1950292759968815E-2</v>
      </c>
      <c r="GL24">
        <v>1.098845934694005E-2</v>
      </c>
      <c r="GM24">
        <v>1.0501721946408095E-2</v>
      </c>
      <c r="GN24">
        <v>1.0373585344623026E-2</v>
      </c>
      <c r="GO24">
        <v>1.0473026117196331E-2</v>
      </c>
      <c r="GP24">
        <v>1.030355533004697E-2</v>
      </c>
      <c r="GQ24">
        <v>1.017156563671869E-2</v>
      </c>
      <c r="GR24">
        <v>1.0174296794412833E-2</v>
      </c>
      <c r="GS24">
        <v>1.0106413036438779E-2</v>
      </c>
      <c r="GT24">
        <v>1.0025030306354961E-2</v>
      </c>
      <c r="GU24">
        <v>9.8279609070385573E-3</v>
      </c>
      <c r="GV24">
        <v>1.0260277165035473E-2</v>
      </c>
      <c r="GW24">
        <v>1.0286457352068812E-2</v>
      </c>
      <c r="GX24">
        <v>1.0190700656960013E-2</v>
      </c>
      <c r="GY24">
        <v>1.0178230694381443E-2</v>
      </c>
      <c r="GZ24">
        <v>1.0003734620650942E-2</v>
      </c>
      <c r="HA24">
        <v>1.0237112791261799E-2</v>
      </c>
      <c r="HB24">
        <v>1.0344356059772594E-2</v>
      </c>
      <c r="HC24">
        <v>1.0718327548769089E-2</v>
      </c>
      <c r="HD24">
        <v>1.0710088171453082E-2</v>
      </c>
      <c r="HE24">
        <v>1.103108294725978E-2</v>
      </c>
      <c r="HF24">
        <v>1.111899042210986E-2</v>
      </c>
      <c r="HG24">
        <v>1.1071425278860831E-2</v>
      </c>
      <c r="HH24">
        <v>1.1467066129141239E-2</v>
      </c>
      <c r="HI24">
        <v>1.129339402139116E-2</v>
      </c>
      <c r="HJ24">
        <v>1.1056112294737328E-2</v>
      </c>
      <c r="HK24">
        <v>1.1093573268285618E-2</v>
      </c>
      <c r="HL24">
        <v>1.1007980949782939E-2</v>
      </c>
      <c r="HM24">
        <v>1.1249955856711008E-2</v>
      </c>
      <c r="HN24">
        <v>1.0975041393476274E-2</v>
      </c>
      <c r="HO24">
        <v>1.1310448316376894E-2</v>
      </c>
      <c r="HP24">
        <v>1.1275259986183356E-2</v>
      </c>
      <c r="HQ24">
        <v>1.1400730236337694E-2</v>
      </c>
      <c r="HR24">
        <v>1.1758187941638854E-2</v>
      </c>
      <c r="HS24">
        <v>1.2015170108661523E-2</v>
      </c>
      <c r="HT24">
        <v>1.1990295059295837E-2</v>
      </c>
      <c r="HU24">
        <v>1.1786441721319971E-2</v>
      </c>
      <c r="HV24">
        <v>1.1866081672911455E-2</v>
      </c>
      <c r="HW24">
        <v>1.1902833014708783E-2</v>
      </c>
      <c r="HX24">
        <v>1.2247169141048833E-2</v>
      </c>
      <c r="HY24">
        <v>1.1919782860247174E-2</v>
      </c>
      <c r="HZ24">
        <v>1.200699231105897E-2</v>
      </c>
      <c r="IA24">
        <v>1.2244193854074461E-2</v>
      </c>
      <c r="IB24">
        <v>1.2289051461225718E-2</v>
      </c>
      <c r="IC24">
        <v>1.2569013365441434E-2</v>
      </c>
      <c r="ID24">
        <v>1.2845624962777663E-2</v>
      </c>
      <c r="IE24">
        <v>1.2274259523671163E-2</v>
      </c>
      <c r="IF24">
        <v>1.2487719533982186E-2</v>
      </c>
      <c r="IG24">
        <v>1.2292105789747442E-2</v>
      </c>
      <c r="IH24">
        <v>1.2223714762328306E-2</v>
      </c>
      <c r="II24">
        <v>1.2263992422788875E-2</v>
      </c>
      <c r="IJ24">
        <v>1.2366844538432438E-2</v>
      </c>
      <c r="IK24">
        <v>1.225787070930325E-2</v>
      </c>
      <c r="IL24">
        <v>1.2015468593944803E-2</v>
      </c>
      <c r="IM24">
        <v>1.068503748581052E-2</v>
      </c>
      <c r="IN24">
        <v>1.1021771580375773E-2</v>
      </c>
      <c r="IO24">
        <v>1.0635121480492985E-2</v>
      </c>
      <c r="IP24">
        <v>1.0718390862700886E-2</v>
      </c>
      <c r="IQ24">
        <v>1.0938975863271694E-2</v>
      </c>
      <c r="IR24">
        <v>1.0613397693272875E-2</v>
      </c>
      <c r="IS24">
        <v>1.0545323969331983E-2</v>
      </c>
      <c r="IT24">
        <v>1.0423982341434102E-2</v>
      </c>
      <c r="IU24">
        <v>1.0564702642858102E-2</v>
      </c>
      <c r="IV24">
        <v>1.0339777720391392E-2</v>
      </c>
      <c r="IW24">
        <v>1.0001976214841155E-2</v>
      </c>
      <c r="IX24">
        <v>9.8453138016980999E-3</v>
      </c>
      <c r="IY24">
        <v>9.6895146195960548E-3</v>
      </c>
      <c r="IZ24">
        <v>9.7484909214891249E-3</v>
      </c>
      <c r="JA24">
        <v>9.8976149287733333E-3</v>
      </c>
      <c r="JB24">
        <v>1.0288276247287939E-2</v>
      </c>
      <c r="JC24">
        <v>1.044208626755931E-2</v>
      </c>
      <c r="JD24">
        <v>1.0345907797800076E-2</v>
      </c>
      <c r="JE24">
        <v>1.0486727361116473E-2</v>
      </c>
      <c r="JF24">
        <v>1.0719712607529011E-2</v>
      </c>
      <c r="JG24">
        <v>1.0683607596741782E-2</v>
      </c>
      <c r="JH24">
        <v>1.096416107581146E-2</v>
      </c>
      <c r="JI24">
        <v>1.077507944422201E-2</v>
      </c>
      <c r="JJ24">
        <v>1.0727979403393994E-2</v>
      </c>
      <c r="JK24">
        <v>1.0800593013733642E-2</v>
      </c>
      <c r="JL24">
        <v>1.0940312802348745E-2</v>
      </c>
      <c r="JM24">
        <v>1.1011171937869241E-2</v>
      </c>
      <c r="JN24">
        <v>1.1162461980904453E-2</v>
      </c>
      <c r="JO24">
        <v>1.1381441369477843E-2</v>
      </c>
      <c r="JP24">
        <v>1.1096867494816176E-2</v>
      </c>
      <c r="JQ24">
        <v>1.0993186661141297E-2</v>
      </c>
      <c r="JR24">
        <v>1.0872421052604799E-2</v>
      </c>
      <c r="JS24">
        <v>1.0601141646052583E-2</v>
      </c>
      <c r="JT24">
        <v>1.0502971510943164E-2</v>
      </c>
      <c r="JU24">
        <v>1.0578315962415395E-2</v>
      </c>
      <c r="JV24">
        <v>1.0583487633510909E-2</v>
      </c>
      <c r="JW24">
        <v>1.0429397976368696E-2</v>
      </c>
      <c r="JX24">
        <v>1.049306401938354E-2</v>
      </c>
      <c r="JY24">
        <v>1.0355223087306546E-2</v>
      </c>
      <c r="JZ24">
        <v>1.0416912589629583E-2</v>
      </c>
      <c r="KA24">
        <v>1.0557538320464173E-2</v>
      </c>
      <c r="KB24">
        <v>1.0586609028416689E-2</v>
      </c>
      <c r="KC24">
        <v>1.0402479793481306E-2</v>
      </c>
      <c r="KD24">
        <v>1.0449300579119936E-2</v>
      </c>
      <c r="KE24">
        <v>1.0291051526683465E-2</v>
      </c>
      <c r="KF24">
        <v>1.0219275808443092E-2</v>
      </c>
      <c r="KG24">
        <v>1.013297209117783E-2</v>
      </c>
      <c r="KH24">
        <v>1.0084949789185293E-2</v>
      </c>
      <c r="KI24">
        <v>1.0185148326916405E-2</v>
      </c>
      <c r="KJ24">
        <v>1.0111356741595209E-2</v>
      </c>
      <c r="KK24">
        <v>1.0246626000159367E-2</v>
      </c>
      <c r="KL24">
        <v>1.0244717177105997E-2</v>
      </c>
      <c r="KM24">
        <v>9.2037523720698393E-3</v>
      </c>
      <c r="KN24">
        <v>9.1572869965160439E-3</v>
      </c>
      <c r="KO24">
        <v>8.9581629805073285E-3</v>
      </c>
      <c r="KP24">
        <v>8.9342655291653958E-3</v>
      </c>
      <c r="KQ24">
        <v>8.9618833349528436E-3</v>
      </c>
      <c r="KR24">
        <v>9.1790911944790218E-3</v>
      </c>
      <c r="KS24">
        <v>9.2073299691408806E-3</v>
      </c>
      <c r="KT24">
        <v>9.268127404585675E-3</v>
      </c>
      <c r="KU24">
        <v>9.3147080192092935E-3</v>
      </c>
      <c r="KV24">
        <v>9.5651942377182539E-3</v>
      </c>
      <c r="KW24">
        <v>9.7123522496445451E-3</v>
      </c>
      <c r="KX24">
        <v>9.6233363910295557E-3</v>
      </c>
      <c r="KY24">
        <v>9.5942512694068387E-3</v>
      </c>
      <c r="KZ24">
        <v>9.7216945600981236E-3</v>
      </c>
      <c r="LA24">
        <v>9.8633727182673731E-3</v>
      </c>
      <c r="LB24">
        <v>9.6164191579396936E-3</v>
      </c>
      <c r="LC24">
        <v>9.6378455863632678E-3</v>
      </c>
      <c r="LD24">
        <v>9.555978522101178E-3</v>
      </c>
      <c r="LE24">
        <v>9.355795299445132E-3</v>
      </c>
      <c r="LF24">
        <v>9.1365373473365867E-3</v>
      </c>
      <c r="LG24">
        <v>9.2702944012093558E-3</v>
      </c>
      <c r="LH24">
        <v>9.3658213170750848E-3</v>
      </c>
      <c r="LI24">
        <v>9.3755172877783895E-3</v>
      </c>
      <c r="LJ24">
        <v>9.5635040233280656E-3</v>
      </c>
      <c r="LK24">
        <v>9.5138109051825515E-3</v>
      </c>
      <c r="LL24">
        <v>9.7101832351317099E-3</v>
      </c>
      <c r="LM24">
        <v>9.8172367970272203E-3</v>
      </c>
      <c r="LN24">
        <v>9.8160096892125365E-3</v>
      </c>
      <c r="LO24">
        <v>1.0122174976141254E-2</v>
      </c>
      <c r="LP24">
        <v>1.0012802562188793E-2</v>
      </c>
      <c r="LQ24">
        <v>9.8563240605613871E-3</v>
      </c>
      <c r="LR24">
        <v>9.7324947107369428E-3</v>
      </c>
      <c r="LS24">
        <v>9.5807685664900093E-3</v>
      </c>
      <c r="LT24">
        <v>9.7501256145360576E-3</v>
      </c>
      <c r="LU24">
        <v>9.6253068068807828E-3</v>
      </c>
      <c r="LV24">
        <v>9.6136195639235679E-3</v>
      </c>
      <c r="LW24">
        <v>9.5556261367940026E-3</v>
      </c>
      <c r="LX24">
        <v>9.8339664796586301E-3</v>
      </c>
      <c r="LY24">
        <v>9.8538330647666428E-3</v>
      </c>
      <c r="LZ24">
        <v>9.7997493881246175E-3</v>
      </c>
      <c r="MA24">
        <v>1.005597651481961E-2</v>
      </c>
      <c r="MB24">
        <v>9.9788129070987018E-3</v>
      </c>
      <c r="MC24">
        <v>9.9412720169287892E-3</v>
      </c>
      <c r="MD24">
        <v>9.9859711065966392E-3</v>
      </c>
      <c r="ME24">
        <v>1.0005564505018001E-2</v>
      </c>
      <c r="MF24">
        <v>1.0075126580110292E-2</v>
      </c>
      <c r="MG24">
        <v>1.0246700883686736E-2</v>
      </c>
      <c r="MH24">
        <v>1.0425439946295563E-2</v>
      </c>
      <c r="MI24">
        <v>1.0444746490956851E-2</v>
      </c>
      <c r="MJ24">
        <v>1.0466071947857682E-2</v>
      </c>
      <c r="MK24">
        <v>1.0325422482203748E-2</v>
      </c>
      <c r="ML24">
        <v>1.0429726335376985E-2</v>
      </c>
      <c r="MM24" s="4">
        <v>9.6820753011756227E-3</v>
      </c>
      <c r="MN24" s="17">
        <v>1.0622350024161722E-2</v>
      </c>
      <c r="MO24" s="20">
        <f t="shared" si="4"/>
        <v>-2.2110126157839093E-2</v>
      </c>
      <c r="MP24" s="20">
        <f t="shared" si="7"/>
        <v>5.8917122901517335E-2</v>
      </c>
      <c r="MQ24" s="20">
        <f t="shared" si="8"/>
        <v>4.0898644899638945E-2</v>
      </c>
      <c r="MR24" s="20">
        <f t="shared" si="9"/>
        <v>-2.8645671757023383E-3</v>
      </c>
      <c r="MS24" s="20">
        <f t="shared" si="10"/>
        <v>1.2582035255498657E-2</v>
      </c>
      <c r="MT24" s="20">
        <f t="shared" si="11"/>
        <v>9.6243078511633485E-3</v>
      </c>
      <c r="MU24" s="20">
        <f t="shared" si="12"/>
        <v>-2.2563588635689923E-2</v>
      </c>
      <c r="MV24" s="20">
        <f t="shared" si="13"/>
        <v>3.8033676586188433E-2</v>
      </c>
      <c r="MW24" s="20">
        <f t="shared" si="14"/>
        <v>7.1737854599265728E-3</v>
      </c>
      <c r="MX24" s="20">
        <f t="shared" si="15"/>
        <v>3.8112296646883023E-2</v>
      </c>
      <c r="MY24" s="20">
        <f t="shared" si="16"/>
        <v>4.3571076731431499E-2</v>
      </c>
      <c r="MZ24" s="20">
        <f t="shared" si="17"/>
        <v>-1.8907268181674496E-2</v>
      </c>
      <c r="NA24" s="20">
        <f t="shared" si="18"/>
        <v>5.8355341713276932E-3</v>
      </c>
      <c r="NB24" s="20">
        <f t="shared" si="19"/>
        <v>2.0719433815909617E-2</v>
      </c>
      <c r="NC24" s="20">
        <f t="shared" si="20"/>
        <v>-4.7942847486665399E-2</v>
      </c>
      <c r="ND24" s="20">
        <f t="shared" si="21"/>
        <v>-7.1953598855413928E-2</v>
      </c>
      <c r="NE24" s="20">
        <f t="shared" si="22"/>
        <v>-3.9400321483757231E-2</v>
      </c>
      <c r="NF24" s="20">
        <f t="shared" si="23"/>
        <v>-2.8972755545307437E-3</v>
      </c>
      <c r="NG24" s="20">
        <f t="shared" si="24"/>
        <v>-1.3209501097256117E-2</v>
      </c>
      <c r="NH24" s="20">
        <f t="shared" si="25"/>
        <v>1.3310743934867019E-2</v>
      </c>
      <c r="NI24" s="20">
        <f t="shared" si="26"/>
        <v>-4.1182009688321489E-2</v>
      </c>
      <c r="NJ24" s="20">
        <f t="shared" si="27"/>
        <v>-1.8146295402607104E-2</v>
      </c>
      <c r="NK24" s="20">
        <f t="shared" si="28"/>
        <v>-9.0536415381549783E-3</v>
      </c>
      <c r="NL24" s="20">
        <f t="shared" si="29"/>
        <v>-2.0712067668180966E-2</v>
      </c>
      <c r="NM24" s="20">
        <f t="shared" si="30"/>
        <v>2.4650545555998483E-2</v>
      </c>
      <c r="NN24" s="20">
        <f t="shared" si="31"/>
        <v>-7.8567669698749853E-3</v>
      </c>
      <c r="NO24" s="20">
        <f t="shared" si="32"/>
        <v>2.7529047122918638E-2</v>
      </c>
      <c r="NP24" s="20">
        <f t="shared" si="33"/>
        <v>2.9696850169160616E-2</v>
      </c>
      <c r="NQ24" s="20">
        <f t="shared" si="34"/>
        <v>-2.1343300010902077E-2</v>
      </c>
      <c r="NR24" s="20">
        <f t="shared" si="35"/>
        <v>-1.7642915038115613E-2</v>
      </c>
      <c r="NS24" s="20">
        <f t="shared" si="36"/>
        <v>3.4083979552562968E-2</v>
      </c>
      <c r="NT24" s="20">
        <f t="shared" si="37"/>
        <v>-3.1205104376543068E-2</v>
      </c>
      <c r="NU24" s="20">
        <f t="shared" si="38"/>
        <v>-3.7491533497845245E-2</v>
      </c>
      <c r="NV24" s="20">
        <f t="shared" si="39"/>
        <v>1.2097792658806438E-2</v>
      </c>
      <c r="NW24" s="20">
        <f t="shared" si="40"/>
        <v>-2.705935320750542E-3</v>
      </c>
      <c r="NX24" s="20">
        <f t="shared" si="41"/>
        <v>1.0417501911190107E-2</v>
      </c>
      <c r="NY24" s="20">
        <f t="shared" si="42"/>
        <v>-9.6310139128234617E-3</v>
      </c>
      <c r="NZ24" s="20">
        <f t="shared" si="43"/>
        <v>2.0424807110217592E-2</v>
      </c>
      <c r="OA24" s="20">
        <f t="shared" si="44"/>
        <v>-2.4417040966248259E-2</v>
      </c>
      <c r="OB24" s="20">
        <f t="shared" si="45"/>
        <v>2.8705151031410293E-2</v>
      </c>
      <c r="OC24" s="20">
        <f t="shared" si="46"/>
        <v>7.1093731958953733E-3</v>
      </c>
      <c r="OD24" s="20">
        <f t="shared" si="47"/>
        <v>4.3164539504042795E-2</v>
      </c>
      <c r="OE24" s="20">
        <f t="shared" si="48"/>
        <v>1.962788907433315E-2</v>
      </c>
      <c r="OF24" s="20">
        <f t="shared" si="49"/>
        <v>-1.247677552854194E-2</v>
      </c>
      <c r="OG24" s="20">
        <f t="shared" si="50"/>
        <v>2.7187983361980795E-3</v>
      </c>
      <c r="OH24" s="20">
        <f t="shared" si="51"/>
        <v>2.4629813792111533E-2</v>
      </c>
      <c r="OI24" s="20">
        <f t="shared" si="52"/>
        <v>2.1274700268388447E-2</v>
      </c>
      <c r="OJ24" s="20">
        <f t="shared" si="53"/>
        <v>-1.5206883993693144E-2</v>
      </c>
      <c r="OK24" s="20">
        <f t="shared" si="54"/>
        <v>-1.7553453595997314E-2</v>
      </c>
      <c r="OL24" s="20">
        <f t="shared" si="55"/>
        <v>1.5189068074297917E-2</v>
      </c>
      <c r="OM24" s="20">
        <f t="shared" si="56"/>
        <v>-1.2188721097717471E-2</v>
      </c>
      <c r="ON24" s="20">
        <f t="shared" si="57"/>
        <v>7.1809888931166827E-4</v>
      </c>
      <c r="OO24" s="20">
        <f t="shared" si="58"/>
        <v>-6.4579462953019487E-2</v>
      </c>
      <c r="OP24" s="20">
        <f t="shared" si="59"/>
        <v>1.4214036758673379E-3</v>
      </c>
      <c r="OQ24" s="20">
        <f t="shared" si="60"/>
        <v>-3.1645862080860259E-4</v>
      </c>
      <c r="OR24" s="20">
        <f t="shared" si="61"/>
        <v>1.8420181144771775E-2</v>
      </c>
      <c r="OS24" s="20">
        <f t="shared" si="62"/>
        <v>-3.6239968410402293E-2</v>
      </c>
      <c r="OT24" s="20">
        <f t="shared" si="63"/>
        <v>-3.9564664244430461E-2</v>
      </c>
      <c r="OU24" s="20">
        <f t="shared" si="64"/>
        <v>6.6459672212958273E-2</v>
      </c>
      <c r="OV24" s="20">
        <f t="shared" si="65"/>
        <v>3.6489223188390915E-2</v>
      </c>
      <c r="OW24" s="20">
        <f t="shared" si="66"/>
        <v>-1.2458137301082762E-2</v>
      </c>
      <c r="OX24" s="20">
        <f t="shared" si="67"/>
        <v>2.607807376091369E-2</v>
      </c>
      <c r="OY24" s="20">
        <f t="shared" si="68"/>
        <v>-1.8782876192518571E-2</v>
      </c>
      <c r="OZ24" s="20">
        <f t="shared" si="69"/>
        <v>-2.7367235708167081E-2</v>
      </c>
      <c r="PA24" s="20">
        <f t="shared" si="5"/>
        <v>-5.9937843840474746E-3</v>
      </c>
      <c r="PB24" s="20">
        <f t="shared" si="70"/>
        <v>-6.8702918271155832E-3</v>
      </c>
      <c r="PC24" s="20">
        <f t="shared" si="71"/>
        <v>3.4573139053097265E-2</v>
      </c>
      <c r="PD24" s="20">
        <f t="shared" si="72"/>
        <v>4.3413264066798785E-3</v>
      </c>
      <c r="PE24" s="20">
        <f t="shared" si="73"/>
        <v>-0.11159123792232324</v>
      </c>
      <c r="PF24" s="20">
        <f t="shared" si="74"/>
        <v>2.831574751320386E-3</v>
      </c>
      <c r="PG24" s="20">
        <f t="shared" si="75"/>
        <v>-2.7012267990904459E-2</v>
      </c>
      <c r="PH24" s="20">
        <f t="shared" si="76"/>
        <v>7.3407175844058415E-3</v>
      </c>
      <c r="PI24" s="20">
        <f t="shared" si="77"/>
        <v>5.9537865116060337E-2</v>
      </c>
      <c r="PJ24" s="20">
        <f t="shared" si="78"/>
        <v>-5.311473320558309E-2</v>
      </c>
      <c r="PK24" s="20">
        <f t="shared" si="79"/>
        <v>-3.3861748250412951E-2</v>
      </c>
      <c r="PL24" s="20">
        <f t="shared" si="80"/>
        <v>-3.3035291541603409E-2</v>
      </c>
      <c r="PM24" s="20">
        <f t="shared" si="81"/>
        <v>-8.4934088242469407E-3</v>
      </c>
      <c r="PN24" s="20">
        <f t="shared" si="82"/>
        <v>1.8235466039833882E-2</v>
      </c>
      <c r="PO24" s="20">
        <f t="shared" si="83"/>
        <v>-4.8144242857451183E-2</v>
      </c>
      <c r="PP24" s="20">
        <f t="shared" si="84"/>
        <v>2.0182566466054697E-2</v>
      </c>
      <c r="PQ24" s="20">
        <f t="shared" si="85"/>
        <v>-1.1978231010858554E-2</v>
      </c>
      <c r="PR24" s="20">
        <f t="shared" si="86"/>
        <v>1.6553324554516236E-2</v>
      </c>
      <c r="PS24" s="20">
        <f t="shared" si="87"/>
        <v>1.0212092188354215E-2</v>
      </c>
      <c r="PT24" s="20">
        <f t="shared" si="88"/>
        <v>6.1773590046602364E-2</v>
      </c>
      <c r="PU24" s="20">
        <f t="shared" si="89"/>
        <v>-9.2867478429349958E-3</v>
      </c>
      <c r="PV24" s="20">
        <f t="shared" si="90"/>
        <v>1.3321323607043292E-3</v>
      </c>
      <c r="PW24" s="20">
        <f t="shared" si="91"/>
        <v>3.2987269308543607E-2</v>
      </c>
      <c r="PX24" s="20">
        <f t="shared" si="92"/>
        <v>1.003351016617997E-2</v>
      </c>
      <c r="PY24" s="20">
        <f t="shared" si="93"/>
        <v>-3.8052513285443748E-2</v>
      </c>
      <c r="PZ24" s="20">
        <f t="shared" si="94"/>
        <v>5.9820168960915951E-2</v>
      </c>
      <c r="QA24" s="20">
        <f t="shared" si="95"/>
        <v>-2.7289372551331081E-2</v>
      </c>
      <c r="QB24" s="20">
        <f t="shared" si="96"/>
        <v>-8.4109253509719439E-3</v>
      </c>
      <c r="QC24" s="20">
        <f t="shared" si="97"/>
        <v>3.7046145651484161E-2</v>
      </c>
      <c r="QD24" s="20">
        <f t="shared" si="98"/>
        <v>2.8040667108873141E-2</v>
      </c>
      <c r="QE24" s="20">
        <f t="shared" si="99"/>
        <v>8.0549740991813141E-4</v>
      </c>
      <c r="QF24" s="20">
        <f t="shared" si="100"/>
        <v>-2.8951916177411729E-2</v>
      </c>
      <c r="QG24" s="20">
        <f t="shared" si="101"/>
        <v>3.8456579644234476E-2</v>
      </c>
      <c r="QH24" s="20">
        <f t="shared" si="102"/>
        <v>-2.8936425163510648E-2</v>
      </c>
      <c r="QI24" s="20">
        <f t="shared" si="103"/>
        <v>1.4131460210209826E-3</v>
      </c>
      <c r="QJ24" s="20">
        <f t="shared" si="104"/>
        <v>-2.4477954468304097E-2</v>
      </c>
      <c r="QK24" s="20">
        <f t="shared" si="105"/>
        <v>3.00311823022557E-2</v>
      </c>
      <c r="QL24" s="20">
        <f t="shared" si="106"/>
        <v>8.5267281757562142E-3</v>
      </c>
      <c r="QM24" s="20">
        <f t="shared" si="107"/>
        <v>8.4333749270631298E-3</v>
      </c>
      <c r="QN24" s="20">
        <f t="shared" si="108"/>
        <v>5.2605673424908506E-3</v>
      </c>
      <c r="QO24" s="20">
        <f t="shared" si="109"/>
        <v>-8.4183024798605965E-3</v>
      </c>
      <c r="QP24" s="20">
        <f t="shared" si="110"/>
        <v>6.107028719304174E-3</v>
      </c>
      <c r="QQ24" s="20">
        <f t="shared" si="111"/>
        <v>-2.1499293295335131E-2</v>
      </c>
      <c r="QR24" s="20">
        <f t="shared" si="112"/>
        <v>4.4998084934966699E-3</v>
      </c>
      <c r="QS24" s="20">
        <f t="shared" si="113"/>
        <v>3.9027360743904439E-3</v>
      </c>
      <c r="QT24" s="20">
        <f t="shared" si="114"/>
        <v>2.1906715932973764E-3</v>
      </c>
      <c r="QU24" s="20">
        <f t="shared" si="115"/>
        <v>-7.0643626294980121E-3</v>
      </c>
      <c r="QV24" s="20">
        <f t="shared" si="116"/>
        <v>2.762763487220975E-3</v>
      </c>
      <c r="QW24" s="20">
        <f t="shared" si="117"/>
        <v>1.0605809565116741E-2</v>
      </c>
      <c r="QX24" s="20">
        <f t="shared" si="118"/>
        <v>-5.3428973443547367E-3</v>
      </c>
      <c r="QY24" s="20">
        <f t="shared" si="119"/>
        <v>1.6035056320127686E-3</v>
      </c>
      <c r="QZ24" s="20">
        <f t="shared" si="120"/>
        <v>-8.4042319105436924E-3</v>
      </c>
      <c r="RA24" s="20">
        <f t="shared" si="121"/>
        <v>2.5119053546149895E-2</v>
      </c>
      <c r="RB24" s="20">
        <f t="shared" si="122"/>
        <v>-4.7261754462277327E-3</v>
      </c>
      <c r="RC24" s="20">
        <f t="shared" si="123"/>
        <v>1.8597936776614172E-4</v>
      </c>
      <c r="RD24" s="20">
        <f t="shared" si="124"/>
        <v>-4.4606982129115746E-3</v>
      </c>
      <c r="RE24" s="20">
        <f t="shared" si="125"/>
        <v>-3.6543851793584728E-2</v>
      </c>
      <c r="RF24" s="20">
        <f t="shared" si="126"/>
        <v>2.3540922963000189E-2</v>
      </c>
      <c r="RG24" s="20">
        <f t="shared" si="127"/>
        <v>-2.7804305861366462E-2</v>
      </c>
      <c r="RH24" s="20">
        <f t="shared" si="128"/>
        <v>-1.9130727637039446E-2</v>
      </c>
      <c r="RI24" s="20">
        <f t="shared" si="129"/>
        <v>2.6852701025696841E-4</v>
      </c>
      <c r="RJ24" s="20">
        <f t="shared" si="130"/>
        <v>2.6627955549221972E-2</v>
      </c>
      <c r="RK24" s="20">
        <f t="shared" si="131"/>
        <v>-1.7457075462695268E-3</v>
      </c>
      <c r="RL24" s="20">
        <f t="shared" si="132"/>
        <v>-5.4121281316378955E-3</v>
      </c>
      <c r="RM24" s="20">
        <f t="shared" si="6"/>
        <v>3.0660786719163714E-3</v>
      </c>
      <c r="RN24" s="20">
        <f t="shared" si="142"/>
        <v>-5.4121281316378955E-3</v>
      </c>
      <c r="RO24" s="20">
        <f t="shared" si="143"/>
        <v>1.8925608550137741E-2</v>
      </c>
      <c r="RP24" s="20">
        <f t="shared" si="144"/>
        <v>8.2571907558762082E-3</v>
      </c>
      <c r="RQ24" s="20">
        <f t="shared" si="145"/>
        <v>-2.4009292416594285E-2</v>
      </c>
      <c r="RR24" s="20">
        <f t="shared" si="146"/>
        <v>1.711238941103126E-2</v>
      </c>
      <c r="RS24" s="20">
        <f t="shared" si="147"/>
        <v>2.7839549183983615E-2</v>
      </c>
      <c r="RT24" s="20">
        <f t="shared" si="148"/>
        <v>-5.4096326099817474E-2</v>
      </c>
      <c r="RU24" s="20">
        <f t="shared" si="149"/>
        <v>1.243114969908614E-2</v>
      </c>
      <c r="RV24" s="20">
        <f t="shared" si="150"/>
        <v>-1.1814354400128858E-2</v>
      </c>
      <c r="RW24" s="20">
        <f t="shared" si="151"/>
        <v>-2.0695584348954976E-2</v>
      </c>
      <c r="RX24" s="20">
        <f t="shared" si="152"/>
        <v>-2.339141263034623E-2</v>
      </c>
      <c r="RY24" s="20">
        <f t="shared" si="153"/>
        <v>3.3036279397224352E-2</v>
      </c>
      <c r="RZ24" s="20">
        <f t="shared" si="154"/>
        <v>1.4220158024171247E-2</v>
      </c>
      <c r="SA24" s="20">
        <f t="shared" si="155"/>
        <v>1.5110125143139185E-2</v>
      </c>
      <c r="SB24" s="20">
        <f t="shared" si="156"/>
        <v>2.1482445811954954E-2</v>
      </c>
      <c r="SC24" s="20">
        <f t="shared" si="157"/>
        <v>-3.073901580213324E-3</v>
      </c>
      <c r="SD24" s="20">
        <f t="shared" si="158"/>
        <v>1.8855899870302829E-2</v>
      </c>
      <c r="SE24" s="20">
        <f t="shared" si="159"/>
        <v>2.2709681312475017E-2</v>
      </c>
      <c r="SF24" s="20">
        <f t="shared" si="160"/>
        <v>9.1887447840664372E-3</v>
      </c>
      <c r="SG24" s="20">
        <f t="shared" si="161"/>
        <v>1.6406744276651777E-3</v>
      </c>
      <c r="SH24" s="20">
        <f t="shared" si="162"/>
        <v>-2.4723463117185273E-2</v>
      </c>
      <c r="SI24" s="20">
        <f t="shared" si="163"/>
        <v>-7.47131786442219E-3</v>
      </c>
      <c r="SJ24" s="20">
        <f t="shared" si="164"/>
        <v>-2.8344456945705487E-2</v>
      </c>
      <c r="SK24" s="20">
        <f t="shared" si="165"/>
        <v>7.1552351850971891E-4</v>
      </c>
      <c r="SL24" s="20">
        <f t="shared" si="166"/>
        <v>6.9348734285617376E-3</v>
      </c>
      <c r="SM24" s="20">
        <f t="shared" si="167"/>
        <v>-1.6211531964220604E-2</v>
      </c>
      <c r="SN24" s="20">
        <f t="shared" si="168"/>
        <v>-1.616838571011987E-2</v>
      </c>
      <c r="SO24" s="20">
        <f t="shared" si="169"/>
        <v>2.0948004142937116E-2</v>
      </c>
      <c r="SP24" s="20">
        <f t="shared" si="170"/>
        <v>2.7234769743342869E-2</v>
      </c>
      <c r="SQ24" s="20">
        <f t="shared" si="171"/>
        <v>1.0660095574836425E-2</v>
      </c>
      <c r="SR24" s="20">
        <f t="shared" si="172"/>
        <v>-7.4238822500898981E-3</v>
      </c>
      <c r="SS24" s="20">
        <f t="shared" si="173"/>
        <v>-9.5567806906769592E-3</v>
      </c>
      <c r="ST24" s="20">
        <f t="shared" si="174"/>
        <v>-6.4523260678028452E-2</v>
      </c>
      <c r="SU24" s="20">
        <f t="shared" si="175"/>
        <v>2.5022554977781653E-2</v>
      </c>
      <c r="SV24" s="20">
        <f t="shared" si="176"/>
        <v>6.7806481919641549E-3</v>
      </c>
      <c r="SW24" s="20">
        <f t="shared" si="133"/>
        <v>-3.1146596994232677E-2</v>
      </c>
      <c r="SX24" s="20">
        <f t="shared" si="134"/>
        <v>3.6167049564697337E-2</v>
      </c>
      <c r="SY24" s="20">
        <f t="shared" si="135"/>
        <v>2.2098986521748954E-2</v>
      </c>
      <c r="SZ24" s="20">
        <f t="shared" si="136"/>
        <v>-2.3668782175093894E-2</v>
      </c>
      <c r="TA24" s="20">
        <f t="shared" si="137"/>
        <v>2.1010141867835497E-2</v>
      </c>
      <c r="TB24" s="20">
        <f t="shared" si="138"/>
        <v>1.5762655389782988E-2</v>
      </c>
      <c r="TC24" s="20">
        <f t="shared" si="139"/>
        <v>-4.8268938330755084E-3</v>
      </c>
      <c r="TD24" s="20">
        <f t="shared" si="140"/>
        <v>2.2073804265166964E-2</v>
      </c>
      <c r="TE24" s="20">
        <f t="shared" si="141"/>
        <v>-3.1570160862989541E-2</v>
      </c>
    </row>
    <row r="25" spans="1:525" x14ac:dyDescent="0.2">
      <c r="A25" t="s">
        <v>138</v>
      </c>
      <c r="B25" t="s">
        <v>30</v>
      </c>
      <c r="C25" s="15"/>
      <c r="D25" s="15">
        <f>'Constituents data'!D25/'Constituents data'!C25-1</f>
        <v>-0.16228996153512454</v>
      </c>
      <c r="E25" s="15">
        <f>'Constituents data'!E25/'Constituents data'!D25-1</f>
        <v>2.038632165852472E-2</v>
      </c>
      <c r="F25" s="15">
        <f>'Constituents data'!F25/'Constituents data'!E25-1</f>
        <v>3.3597239139260937E-2</v>
      </c>
      <c r="G25" s="15">
        <f>'Constituents data'!G25/'Constituents data'!F25-1</f>
        <v>-4.0557792399096515E-2</v>
      </c>
      <c r="H25" s="15">
        <f>'Constituents data'!H25/'Constituents data'!G25-1</f>
        <v>3.0365063118389601E-2</v>
      </c>
      <c r="I25" s="15">
        <f>'Constituents data'!I25/'Constituents data'!H25-1</f>
        <v>2.4271523178807985E-2</v>
      </c>
      <c r="J25" s="15">
        <f>'Constituents data'!J25/'Constituents data'!I25-1</f>
        <v>1.8750202049591103E-2</v>
      </c>
      <c r="K25" s="15">
        <f>'Constituents data'!K25/'Constituents data'!J25-1</f>
        <v>1.9515755402532253E-2</v>
      </c>
      <c r="L25" s="15">
        <f>'Constituents data'!L25/'Constituents data'!K25-1</f>
        <v>-8.1237549800796671E-3</v>
      </c>
      <c r="M25" s="15">
        <f>'Constituents data'!M25/'Constituents data'!L25-1</f>
        <v>-8.331502808548108E-3</v>
      </c>
      <c r="N25" s="15">
        <f>'Constituents data'!N25/'Constituents data'!M25-1</f>
        <v>5.8209262218565705E-2</v>
      </c>
      <c r="O25" s="15">
        <f>'Constituents data'!O25/'Constituents data'!N25-1</f>
        <v>1.2051075027660563E-2</v>
      </c>
      <c r="P25" s="15">
        <f>'Constituents data'!P25/'Constituents data'!O25-1</f>
        <v>2.7907457747311293E-2</v>
      </c>
      <c r="Q25" s="15">
        <f>'Constituents data'!Q25/'Constituents data'!P25-1</f>
        <v>-1.9834140592437377E-3</v>
      </c>
      <c r="R25" s="15">
        <f>'Constituents data'!R25/'Constituents data'!Q25-1</f>
        <v>-7.1242385403015529E-2</v>
      </c>
      <c r="S25" s="15">
        <f>'Constituents data'!S25/'Constituents data'!R25-1</f>
        <v>1.5862432549773597E-2</v>
      </c>
      <c r="T25" s="15">
        <f>'Constituents data'!T25/'Constituents data'!S25-1</f>
        <v>1.4256277188430033E-2</v>
      </c>
      <c r="U25" s="15">
        <f>'Constituents data'!U25/'Constituents data'!T25-1</f>
        <v>6.5162756399645971E-3</v>
      </c>
      <c r="V25" s="15">
        <f>'Constituents data'!V25/'Constituents data'!U25-1</f>
        <v>-2.3085434048024878E-2</v>
      </c>
      <c r="W25" s="15">
        <f>'Constituents data'!W25/'Constituents data'!V25-1</f>
        <v>1.7463038354403215E-2</v>
      </c>
      <c r="X25" s="15">
        <f>'Constituents data'!X25/'Constituents data'!W25-1</f>
        <v>-4.0689541058078538E-2</v>
      </c>
      <c r="Y25" s="15">
        <f>'Constituents data'!Y25/'Constituents data'!X25-1</f>
        <v>7.8558660269076874E-3</v>
      </c>
      <c r="Z25" s="15">
        <f>'Constituents data'!Z25/'Constituents data'!Y25-1</f>
        <v>-8.2613768961494749E-3</v>
      </c>
      <c r="AA25" s="15">
        <f>'Constituents data'!AA25/'Constituents data'!Z25-1</f>
        <v>-1.1561872489959768E-2</v>
      </c>
      <c r="AB25" s="15">
        <f>'Constituents data'!AB25/'Constituents data'!AA25-1</f>
        <v>5.8215753805132886E-2</v>
      </c>
      <c r="AC25" s="15">
        <f>'Constituents data'!AC25/'Constituents data'!AB25-1</f>
        <v>-6.8436445444319594E-2</v>
      </c>
      <c r="AD25" s="15">
        <f>'Constituents data'!AD25/'Constituents data'!AC25-1</f>
        <v>2.5808217413704426E-2</v>
      </c>
      <c r="AE25" s="15">
        <f>'Constituents data'!AE25/'Constituents data'!AD25-1</f>
        <v>3.6270893824060124E-2</v>
      </c>
      <c r="AF25" s="15">
        <f>'Constituents data'!AF25/'Constituents data'!AE25-1</f>
        <v>-2.4126859116105792E-2</v>
      </c>
      <c r="AG25" s="15">
        <f>'Constituents data'!AG25/'Constituents data'!AF25-1</f>
        <v>-4.0755513479117877E-2</v>
      </c>
      <c r="AH25" s="15">
        <f>'Constituents data'!AH25/'Constituents data'!AG25-1</f>
        <v>-1.2733185561505933E-2</v>
      </c>
      <c r="AI25" s="15">
        <f>'Constituents data'!AI25/'Constituents data'!AH25-1</f>
        <v>-4.319895116355299E-2</v>
      </c>
      <c r="AJ25" s="15">
        <f>'Constituents data'!AJ25/'Constituents data'!AI25-1</f>
        <v>-5.7104686215401546E-2</v>
      </c>
      <c r="AK25" s="15">
        <f>'Constituents data'!AK25/'Constituents data'!AJ25-1</f>
        <v>-5.9037238873750342E-3</v>
      </c>
      <c r="AL25" s="15">
        <f>'Constituents data'!AL25/'Constituents data'!AK25-1</f>
        <v>-6.9365006852444067E-2</v>
      </c>
      <c r="AM25" s="15">
        <f>'Constituents data'!AM25/'Constituents data'!AL25-1</f>
        <v>-2.8588819729427284E-2</v>
      </c>
      <c r="AN25" s="15">
        <f>'Constituents data'!AN25/'Constituents data'!AM25-1</f>
        <v>4.163887372910402E-3</v>
      </c>
      <c r="AO25" s="15">
        <f>'Constituents data'!AO25/'Constituents data'!AN25-1</f>
        <v>-6.6124519414642036E-2</v>
      </c>
      <c r="AP25" s="15">
        <f>'Constituents data'!AP25/'Constituents data'!AO25-1</f>
        <v>1.0604819588739822E-2</v>
      </c>
      <c r="AQ25" s="15">
        <f>'Constituents data'!AQ25/'Constituents data'!AP25-1</f>
        <v>0.12649831506206533</v>
      </c>
      <c r="AR25" s="15">
        <f>'Constituents data'!AR25/'Constituents data'!AQ25-1</f>
        <v>-3.3511937444383411E-2</v>
      </c>
      <c r="AS25" s="15">
        <f>'Constituents data'!AS25/'Constituents data'!AR25-1</f>
        <v>1.5593472682038145E-2</v>
      </c>
      <c r="AT25" s="15">
        <f>'Constituents data'!AT25/'Constituents data'!AS25-1</f>
        <v>-3.2444110101653156E-2</v>
      </c>
      <c r="AU25" s="15">
        <f>'Constituents data'!AU25/'Constituents data'!AT25-1</f>
        <v>4.0210522118777625E-2</v>
      </c>
      <c r="AV25" s="15">
        <f>'Constituents data'!AV25/'Constituents data'!AU25-1</f>
        <v>-5.7878799494039734E-2</v>
      </c>
      <c r="AW25" s="15">
        <f>'Constituents data'!AW25/'Constituents data'!AV25-1</f>
        <v>3.3015989259123746E-2</v>
      </c>
      <c r="AX25" s="15">
        <f>'Constituents data'!AX25/'Constituents data'!AW25-1</f>
        <v>-8.9009668970678746E-3</v>
      </c>
      <c r="AY25" s="15">
        <f>'Constituents data'!AY25/'Constituents data'!AX25-1</f>
        <v>-3.0876830455602189E-2</v>
      </c>
      <c r="AZ25" s="15">
        <f>'Constituents data'!AZ25/'Constituents data'!AY25-1</f>
        <v>-7.0999487442337195E-2</v>
      </c>
      <c r="BA25" s="15">
        <f>'Constituents data'!BA25/'Constituents data'!AZ25-1</f>
        <v>2.1054025423728806E-2</v>
      </c>
      <c r="BB25" s="15">
        <f>'Constituents data'!BB25/'Constituents data'!BA25-1</f>
        <v>-2.744996325595439E-3</v>
      </c>
      <c r="BC25" s="15">
        <f>'Constituents data'!BC25/'Constituents data'!BB25-1</f>
        <v>-2.8370792604954675E-2</v>
      </c>
      <c r="BD25" s="15">
        <f>'Constituents data'!BD25/'Constituents data'!BC25-1</f>
        <v>-0.11385233102832915</v>
      </c>
      <c r="BE25" s="15">
        <f>'Constituents data'!BE25/'Constituents data'!BD25-1</f>
        <v>-1.0144489754820518E-2</v>
      </c>
      <c r="BF25" s="15">
        <f>'Constituents data'!BF25/'Constituents data'!BE25-1</f>
        <v>5.2386643948834077E-3</v>
      </c>
      <c r="BG25" s="15">
        <f>'Constituents data'!BG25/'Constituents data'!BF25-1</f>
        <v>-2.0896051000531268E-2</v>
      </c>
      <c r="BH25" s="15">
        <f>'Constituents data'!BH25/'Constituents data'!BG25-1</f>
        <v>-4.7257318554117189E-2</v>
      </c>
      <c r="BI25" s="15">
        <f>'Constituents data'!BI25/'Constituents data'!BH25-1</f>
        <v>-7.1242609969083937E-2</v>
      </c>
      <c r="BJ25" s="15">
        <f>'Constituents data'!BJ25/'Constituents data'!BI25-1</f>
        <v>4.9055391713141994E-3</v>
      </c>
      <c r="BK25" s="15">
        <f>'Constituents data'!BK25/'Constituents data'!BJ25-1</f>
        <v>5.3436001743425887E-2</v>
      </c>
      <c r="BL25" s="15">
        <f>'Constituents data'!BL25/'Constituents data'!BK25-1</f>
        <v>0.11827660396094219</v>
      </c>
      <c r="BM25" s="15">
        <f>'Constituents data'!BM25/'Constituents data'!BL25-1</f>
        <v>8.0065117655764517E-2</v>
      </c>
      <c r="BN25" s="15">
        <f>'Constituents data'!BN25/'Constituents data'!BM25-1</f>
        <v>-3.8183977345391473E-2</v>
      </c>
      <c r="BO25" s="15">
        <f>'Constituents data'!BO25/'Constituents data'!BN25-1</f>
        <v>-6.8192610884224458E-2</v>
      </c>
      <c r="BP25" s="15">
        <f>'Constituents data'!BP25/'Constituents data'!BO25-1</f>
        <v>-4.8873713179084621E-2</v>
      </c>
      <c r="BQ25" s="15">
        <f>'Constituents data'!BQ25/'Constituents data'!BP25-1</f>
        <v>-3.4774687885120281E-2</v>
      </c>
      <c r="BR25" s="15">
        <f>'Constituents data'!BR25/'Constituents data'!BQ25-1</f>
        <v>0.10755523481736429</v>
      </c>
      <c r="BS25" s="15">
        <f>'Constituents data'!BS25/'Constituents data'!BR25-1</f>
        <v>0.10179685737914435</v>
      </c>
      <c r="BT25" s="15">
        <f>'Constituents data'!BT25/'Constituents data'!BS25-1</f>
        <v>-1.0963266234504609E-2</v>
      </c>
      <c r="BU25" s="15">
        <f>'Constituents data'!BU25/'Constituents data'!BT25-1</f>
        <v>-8.0307246510130437E-2</v>
      </c>
      <c r="BV25" s="15">
        <f>'Constituents data'!BV25/'Constituents data'!BU25-1</f>
        <v>-1.225275687029459E-3</v>
      </c>
      <c r="BW25" s="15">
        <f>'Constituents data'!BW25/'Constituents data'!BV25-1</f>
        <v>2.0679985979670468E-2</v>
      </c>
      <c r="BX25" s="15">
        <f>'Constituents data'!BX25/'Constituents data'!BW25-1</f>
        <v>6.1518838304552625E-2</v>
      </c>
      <c r="BY25" s="15">
        <f>'Constituents data'!BY25/'Constituents data'!BX25-1</f>
        <v>-7.8842776596728004E-2</v>
      </c>
      <c r="BZ25" s="15">
        <f>'Constituents data'!BZ25/'Constituents data'!BY25-1</f>
        <v>-4.738611278346383E-2</v>
      </c>
      <c r="CA25" s="15">
        <f>'Constituents data'!CA25/'Constituents data'!BZ25-1</f>
        <v>-1.4246214614878183E-2</v>
      </c>
      <c r="CB25" s="15">
        <f>'Constituents data'!CB25/'Constituents data'!CA25-1</f>
        <v>-0.11086178340546016</v>
      </c>
      <c r="CC25" s="15">
        <f>'Constituents data'!CC25/'Constituents data'!CB25-1</f>
        <v>3.5152024996995657E-2</v>
      </c>
      <c r="CD25" s="15">
        <f>'Constituents data'!CD25/'Constituents data'!CC25-1</f>
        <v>5.717768619028174E-3</v>
      </c>
      <c r="CE25" s="15">
        <f>'Constituents data'!CE25/'Constituents data'!CD25-1</f>
        <v>8.2017834983117321E-2</v>
      </c>
      <c r="CF25" s="15">
        <f>'Constituents data'!CF25/'Constituents data'!CE25-1</f>
        <v>1.7309897847598288E-2</v>
      </c>
      <c r="CG25" s="15">
        <f>'Constituents data'!CG25/'Constituents data'!CF25-1</f>
        <v>-2.1655917361438792E-2</v>
      </c>
      <c r="CH25" s="15">
        <f>'Constituents data'!CH25/'Constituents data'!CG25-1</f>
        <v>-2.3716368313860037E-2</v>
      </c>
      <c r="CI25" s="15">
        <f>'Constituents data'!CI25/'Constituents data'!CH25-1</f>
        <v>3.7248497159013016E-2</v>
      </c>
      <c r="CJ25" s="15">
        <f>'Constituents data'!CJ25/'Constituents data'!CI25-1</f>
        <v>-5.2582830528210001E-2</v>
      </c>
      <c r="CK25" s="15">
        <f>'Constituents data'!CK25/'Constituents data'!CJ25-1</f>
        <v>6.7316555403480471E-2</v>
      </c>
      <c r="CL25" s="15">
        <f>'Constituents data'!CL25/'Constituents data'!CK25-1</f>
        <v>5.5612258250242075E-2</v>
      </c>
      <c r="CM25" s="15">
        <f>'Constituents data'!CM25/'Constituents data'!CL25-1</f>
        <v>2.4370289567631875E-2</v>
      </c>
      <c r="CN25" s="15">
        <f>'Constituents data'!CN25/'Constituents data'!CM25-1</f>
        <v>-7.6647547133280036E-2</v>
      </c>
      <c r="CO25" s="15">
        <f>'Constituents data'!CO25/'Constituents data'!CN25-1</f>
        <v>2.0365904801845192E-2</v>
      </c>
      <c r="CP25" s="15">
        <f>'Constituents data'!CP25/'Constituents data'!CO25-1</f>
        <v>-2.7742813840582192E-3</v>
      </c>
      <c r="CQ25" s="15">
        <f>'Constituents data'!CQ25/'Constituents data'!CP25-1</f>
        <v>5.5639988665927564E-3</v>
      </c>
      <c r="CR25" s="15">
        <f>'Constituents data'!CR25/'Constituents data'!CQ25-1</f>
        <v>2.041652790941928E-2</v>
      </c>
      <c r="CS25" s="15">
        <f>'Constituents data'!CS25/'Constituents data'!CR25-1</f>
        <v>6.9136918210573883E-2</v>
      </c>
      <c r="CT25" s="15">
        <f>'Constituents data'!CT25/'Constituents data'!CS25-1</f>
        <v>4.3415985723677997E-2</v>
      </c>
      <c r="CU25" s="15">
        <f>'Constituents data'!CU25/'Constituents data'!CT25-1</f>
        <v>-4.8923194635101308E-2</v>
      </c>
      <c r="CV25" s="15">
        <f>'Constituents data'!CV25/'Constituents data'!CU25-1</f>
        <v>-1.0931547689468246E-2</v>
      </c>
      <c r="CW25" s="15">
        <f>'Constituents data'!CW25/'Constituents data'!CV25-1</f>
        <v>3.7558910073920426E-3</v>
      </c>
      <c r="CX25" s="15">
        <f>'Constituents data'!CX25/'Constituents data'!CW25-1</f>
        <v>2.8361695028360501E-3</v>
      </c>
      <c r="CY25" s="15">
        <f>'Constituents data'!CY25/'Constituents data'!CX25-1</f>
        <v>2.8043824417141039E-3</v>
      </c>
      <c r="CZ25" s="15">
        <f>'Constituents data'!CZ25/'Constituents data'!CY25-1</f>
        <v>0.13612987320772607</v>
      </c>
      <c r="DA25" s="15">
        <f>'Constituents data'!DA25/'Constituents data'!CZ25-1</f>
        <v>3.2603934166336446E-2</v>
      </c>
      <c r="DB25" s="15">
        <f>'Constituents data'!DB25/'Constituents data'!DA25-1</f>
        <v>-1.1918710355137252E-2</v>
      </c>
      <c r="DC25" s="15">
        <f>'Constituents data'!DC25/'Constituents data'!DB25-1</f>
        <v>-2.8009486424599439E-3</v>
      </c>
      <c r="DD25" s="15">
        <f>'Constituents data'!DD25/'Constituents data'!DC25-1</f>
        <v>4.4161968221425152E-2</v>
      </c>
      <c r="DE25" s="15">
        <f>'Constituents data'!DE25/'Constituents data'!DD25-1</f>
        <v>-5.6156610182803712E-3</v>
      </c>
      <c r="DF25" s="15">
        <f>'Constituents data'!DF25/'Constituents data'!DE25-1</f>
        <v>-3.1001322986394797E-3</v>
      </c>
      <c r="DG25" s="15">
        <f>'Constituents data'!DG25/'Constituents data'!DF25-1</f>
        <v>4.3635859446182979E-2</v>
      </c>
      <c r="DH25" s="15">
        <f>'Constituents data'!DH25/'Constituents data'!DG25-1</f>
        <v>-4.09952741558961E-3</v>
      </c>
      <c r="DI25" s="15">
        <f>'Constituents data'!DI25/'Constituents data'!DH25-1</f>
        <v>-5.5114058658738752E-2</v>
      </c>
      <c r="DJ25" s="15">
        <f>'Constituents data'!DJ25/'Constituents data'!DI25-1</f>
        <v>1.9644621931788508E-2</v>
      </c>
      <c r="DK25" s="15">
        <f>'Constituents data'!DK25/'Constituents data'!DJ25-1</f>
        <v>-1.7703491247156533E-2</v>
      </c>
      <c r="DL25" s="15">
        <f>'Constituents data'!DL25/'Constituents data'!DK25-1</f>
        <v>5.2678211840515354E-2</v>
      </c>
      <c r="DM25" s="15">
        <f>'Constituents data'!DM25/'Constituents data'!DL25-1</f>
        <v>3.2921417093886296E-2</v>
      </c>
      <c r="DN25" s="15">
        <f>'Constituents data'!DN25/'Constituents data'!DM25-1</f>
        <v>2.9149767579680352E-2</v>
      </c>
      <c r="DO25" s="15">
        <f>'Constituents data'!DO25/'Constituents data'!DN25-1</f>
        <v>1.1498803332673502E-2</v>
      </c>
      <c r="DP25" s="15">
        <f>'Constituents data'!DP25/'Constituents data'!DO25-1</f>
        <v>5.248176481053024E-3</v>
      </c>
      <c r="DQ25" s="15">
        <f>'Constituents data'!DQ25/'Constituents data'!DP25-1</f>
        <v>5.2207769223961975E-3</v>
      </c>
      <c r="DR25" s="15">
        <f>'Constituents data'!DR25/'Constituents data'!DQ25-1</f>
        <v>-4.9859154929577487E-2</v>
      </c>
      <c r="DS25" s="15">
        <f>'Constituents data'!DS25/'Constituents data'!DR25-1</f>
        <v>3.3353098132226533E-2</v>
      </c>
      <c r="DT25" s="15">
        <f>'Constituents data'!DT25/'Constituents data'!DS25-1</f>
        <v>5.5892267967292852E-2</v>
      </c>
      <c r="DU25" s="15">
        <f>'Constituents data'!DU25/'Constituents data'!DT25-1</f>
        <v>5.1795873312388663E-2</v>
      </c>
      <c r="DV25" s="15">
        <f>'Constituents data'!DV25/'Constituents data'!DU25-1</f>
        <v>-4.2722208767256076E-2</v>
      </c>
      <c r="DW25" s="15">
        <f>'Constituents data'!DW25/'Constituents data'!DV25-1</f>
        <v>-3.2350014336554822E-2</v>
      </c>
      <c r="DX25" s="15">
        <f>'Constituents data'!DX25/'Constituents data'!DW25-1</f>
        <v>5.8217566366283169E-3</v>
      </c>
      <c r="DY25" s="15">
        <f>'Constituents data'!DY25/'Constituents data'!DX25-1</f>
        <v>-8.0062386275019382E-3</v>
      </c>
      <c r="DZ25" s="15">
        <f>'Constituents data'!DZ25/'Constituents data'!DY25-1</f>
        <v>5.155215484862774E-2</v>
      </c>
      <c r="EA25" s="15">
        <f>'Constituents data'!EA25/'Constituents data'!DZ25-1</f>
        <v>-4.3476093962853457E-2</v>
      </c>
      <c r="EB25" s="15">
        <f>'Constituents data'!EB25/'Constituents data'!EA25-1</f>
        <v>-1.0073466835715639E-2</v>
      </c>
      <c r="EC25" s="15">
        <f>'Constituents data'!EC25/'Constituents data'!EB25-1</f>
        <v>-5.0879870870401689E-4</v>
      </c>
      <c r="ED25" s="15">
        <f>'Constituents data'!ED25/'Constituents data'!EC25-1</f>
        <v>1.9695267518607062E-2</v>
      </c>
      <c r="EE25" s="15">
        <f>'Constituents data'!EE25/'Constituents data'!ED25-1</f>
        <v>-2.4100533654674017E-3</v>
      </c>
      <c r="EF25" s="15">
        <f>'Constituents data'!EF25/'Constituents data'!EE25-1</f>
        <v>-2.7264883520276006E-2</v>
      </c>
      <c r="EG25" s="15">
        <f>'Constituents data'!EG25/'Constituents data'!EF25-1</f>
        <v>2.8916090118857429E-2</v>
      </c>
      <c r="EH25" s="15">
        <f>'Constituents data'!EH25/'Constituents data'!EG25-1</f>
        <v>2.586206896551646E-3</v>
      </c>
      <c r="EI25" s="15">
        <f>'Constituents data'!EI25/'Constituents data'!EH25-1</f>
        <v>-5.9157351676698111E-2</v>
      </c>
      <c r="EJ25" s="15">
        <f>'Constituents data'!EJ25/'Constituents data'!EI25-1</f>
        <v>3.4728568817401495E-3</v>
      </c>
      <c r="EK25" s="15">
        <f>'Constituents data'!EK25/'Constituents data'!EJ25-1</f>
        <v>-3.6429872495447047E-3</v>
      </c>
      <c r="EL25" s="15">
        <f>'Constituents data'!EL25/'Constituents data'!EK25-1</f>
        <v>1.2797074954298271E-3</v>
      </c>
      <c r="EM25" s="15">
        <f>'Constituents data'!EM25/'Constituents data'!EL25-1</f>
        <v>-2.4283366806646001E-2</v>
      </c>
      <c r="EN25" s="15">
        <f>'Constituents data'!EN25/'Constituents data'!EM25-1</f>
        <v>4.5471556886227393E-2</v>
      </c>
      <c r="EO25" s="15">
        <f>'Constituents data'!EO25/'Constituents data'!EN25-1</f>
        <v>2.7206013960980879E-2</v>
      </c>
      <c r="EP25" s="15">
        <f>'Constituents data'!EP25/'Constituents data'!EO25-1</f>
        <v>2.927339257710404E-2</v>
      </c>
      <c r="EQ25" s="15">
        <f>'Constituents data'!EQ25/'Constituents data'!EP25-1</f>
        <v>-2.2515659387167819E-2</v>
      </c>
      <c r="ER25" s="15">
        <f>'Constituents data'!ER25/'Constituents data'!EQ25-1</f>
        <v>-3.6369934187738151E-2</v>
      </c>
      <c r="ES25" s="15">
        <f>'Constituents data'!ES25/'Constituents data'!ER25-1</f>
        <v>6.4701653486698429E-3</v>
      </c>
      <c r="ET25" s="15">
        <f>'Constituents data'!ET25/'Constituents data'!ES25-1</f>
        <v>1.7500000000000071E-2</v>
      </c>
      <c r="EU25" s="15">
        <f>'Constituents data'!EU25/'Constituents data'!ET25-1</f>
        <v>2.2815022815023678E-3</v>
      </c>
      <c r="EV25" s="15">
        <f>'Constituents data'!EV25/'Constituents data'!EU25-1</f>
        <v>-2.5914901068114227E-2</v>
      </c>
      <c r="EW25" s="15">
        <f>'Constituents data'!EW25/'Constituents data'!EV25-1</f>
        <v>-1.4740248067589445E-2</v>
      </c>
      <c r="EX25" s="15">
        <f>'Constituents data'!EX25/'Constituents data'!EW25-1</f>
        <v>1.3866082831600179E-2</v>
      </c>
      <c r="EY25" s="15">
        <f>'Constituents data'!EY25/'Constituents data'!EX25-1</f>
        <v>-9.7174734569012156E-3</v>
      </c>
      <c r="EZ25" s="15">
        <f>'Constituents data'!EZ25/'Constituents data'!EY25-1</f>
        <v>2.3078320915864037E-2</v>
      </c>
      <c r="FA25" s="15">
        <f>'Constituents data'!FA25/'Constituents data'!EZ25-1</f>
        <v>-1.065719360568429E-3</v>
      </c>
      <c r="FB25" s="15">
        <f>'Constituents data'!FB25/'Constituents data'!FA25-1</f>
        <v>-5.3342816500709933E-3</v>
      </c>
      <c r="FC25" s="15">
        <f>'Constituents data'!FC25/'Constituents data'!FB25-1</f>
        <v>-2.0557740436181637E-2</v>
      </c>
      <c r="FD25" s="15">
        <f>'Constituents data'!FD25/'Constituents data'!FC25-1</f>
        <v>3.577295126847968E-2</v>
      </c>
      <c r="FE25" s="15">
        <f>'Constituents data'!FE25/'Constituents data'!FD25-1</f>
        <v>4.2819383259911969E-2</v>
      </c>
      <c r="FF25" s="15">
        <f>'Constituents data'!FF25/'Constituents data'!FE25-1</f>
        <v>2.0277120648866109E-3</v>
      </c>
      <c r="FG25" s="15">
        <f>'Constituents data'!FG25/'Constituents data'!FF25-1</f>
        <v>2.1416526138280156E-2</v>
      </c>
      <c r="FH25" s="15">
        <f>'Constituents data'!FH25/'Constituents data'!FG25-1</f>
        <v>-3.3514941390127118E-2</v>
      </c>
      <c r="FI25" s="15">
        <f>'Constituents data'!FI25/'Constituents data'!FH25-1</f>
        <v>-6.3375469764263781E-2</v>
      </c>
      <c r="FJ25" s="15">
        <f>'Constituents data'!FJ25/'Constituents data'!FI25-1</f>
        <v>2.4074411818347796E-2</v>
      </c>
      <c r="FK25" s="15">
        <f>'Constituents data'!FK25/'Constituents data'!FJ25-1</f>
        <v>6.7675868210150814E-3</v>
      </c>
      <c r="FL25" s="15">
        <f>'Constituents data'!FL25/'Constituents data'!FK25-1</f>
        <v>-2.9895630638599013E-2</v>
      </c>
      <c r="FM25" s="15">
        <f>'Constituents data'!FM25/'Constituents data'!FL25-1</f>
        <v>-4.5587162654997515E-3</v>
      </c>
      <c r="FN25" s="15">
        <f>'Constituents data'!FN25/'Constituents data'!FM25-1</f>
        <v>-3.4804909324051003E-3</v>
      </c>
      <c r="FO25" s="15">
        <f>'Constituents data'!FO25/'Constituents data'!FN25-1</f>
        <v>-4.7794117647058987E-2</v>
      </c>
      <c r="FP25" s="15">
        <f>'Constituents data'!FP25/'Constituents data'!FO25-1</f>
        <v>2.2200772200772212E-2</v>
      </c>
      <c r="FQ25" s="15">
        <f>'Constituents data'!FQ25/'Constituents data'!FP25-1</f>
        <v>7.9320113314447216E-3</v>
      </c>
      <c r="FR25" s="15">
        <f>'Constituents data'!FR25/'Constituents data'!FQ25-1</f>
        <v>5.9958778339890273E-3</v>
      </c>
      <c r="FS25" s="15">
        <f>'Constituents data'!FS25/'Constituents data'!FR25-1</f>
        <v>2.5889364872415666E-2</v>
      </c>
      <c r="FT25" s="16">
        <f>'Constituents data'!FT25/'Constituents data'!FS25-1</f>
        <v>-3.4858387799564294E-2</v>
      </c>
      <c r="FU25" s="17">
        <f t="shared" si="3"/>
        <v>-5.6772209981316652E-4</v>
      </c>
      <c r="FV25">
        <v>3.7225178847219743E-2</v>
      </c>
      <c r="FW25">
        <v>3.1952395055289524E-2</v>
      </c>
      <c r="FX25">
        <v>3.3869737206922573E-2</v>
      </c>
      <c r="FY25">
        <v>3.3093646146611352E-2</v>
      </c>
      <c r="FZ25">
        <v>3.1962170259576386E-2</v>
      </c>
      <c r="GA25">
        <v>3.2483241657170009E-2</v>
      </c>
      <c r="GB25">
        <v>3.3436954492297992E-2</v>
      </c>
      <c r="GC25">
        <v>3.3617983278287002E-2</v>
      </c>
      <c r="GD25">
        <v>3.3213845352161313E-2</v>
      </c>
      <c r="GE25">
        <v>3.2737489804267078E-2</v>
      </c>
      <c r="GF25">
        <v>3.207731457196706E-2</v>
      </c>
      <c r="GG25">
        <v>3.3385285293643936E-2</v>
      </c>
      <c r="GH25">
        <v>3.4229480227480603E-2</v>
      </c>
      <c r="GI25">
        <v>3.4798135361308158E-2</v>
      </c>
      <c r="GJ25">
        <v>3.3778290220419144E-2</v>
      </c>
      <c r="GK25">
        <v>3.2553291587169651E-2</v>
      </c>
      <c r="GL25">
        <v>3.2723940141363719E-2</v>
      </c>
      <c r="GM25">
        <v>3.4186362564149864E-2</v>
      </c>
      <c r="GN25">
        <v>3.4047688679764876E-2</v>
      </c>
      <c r="GO25">
        <v>3.4608289790689556E-2</v>
      </c>
      <c r="GP25">
        <v>3.414795904371707E-2</v>
      </c>
      <c r="GQ25">
        <v>3.3686306558176754E-2</v>
      </c>
      <c r="GR25">
        <v>3.454610784930004E-2</v>
      </c>
      <c r="GS25">
        <v>3.4302132878948906E-2</v>
      </c>
      <c r="GT25">
        <v>3.4302437440876174E-2</v>
      </c>
      <c r="GU25">
        <v>3.4689692668022673E-2</v>
      </c>
      <c r="GV25">
        <v>3.3963867812885122E-2</v>
      </c>
      <c r="GW25">
        <v>3.3954445697058147E-2</v>
      </c>
      <c r="GX25">
        <v>3.3814309733442724E-2</v>
      </c>
      <c r="GY25">
        <v>3.363624785709729E-2</v>
      </c>
      <c r="GZ25">
        <v>3.224297454786703E-2</v>
      </c>
      <c r="HA25">
        <v>3.1465382745320729E-2</v>
      </c>
      <c r="HB25">
        <v>3.1363118580278238E-2</v>
      </c>
      <c r="HC25">
        <v>3.1795723695011727E-2</v>
      </c>
      <c r="HD25">
        <v>3.1169784282715985E-2</v>
      </c>
      <c r="HE25">
        <v>2.9922688846978143E-2</v>
      </c>
      <c r="HF25">
        <v>2.8962917624159049E-2</v>
      </c>
      <c r="HG25">
        <v>2.9205862085984406E-2</v>
      </c>
      <c r="HH25">
        <v>2.7651838042550447E-2</v>
      </c>
      <c r="HI25">
        <v>2.8176526763925774E-2</v>
      </c>
      <c r="HJ25">
        <v>3.0172154350464872E-2</v>
      </c>
      <c r="HK25">
        <v>2.9019222631770161E-2</v>
      </c>
      <c r="HL25">
        <v>2.8002528797663094E-2</v>
      </c>
      <c r="HM25">
        <v>2.7125115107580023E-2</v>
      </c>
      <c r="HN25">
        <v>2.7840776737115071E-2</v>
      </c>
      <c r="HO25">
        <v>2.7147608098294113E-2</v>
      </c>
      <c r="HP25">
        <v>2.7253209798620354E-2</v>
      </c>
      <c r="HQ25">
        <v>2.6711353042452167E-2</v>
      </c>
      <c r="HR25">
        <v>2.707800309628557E-2</v>
      </c>
      <c r="HS25">
        <v>2.6133103288997279E-2</v>
      </c>
      <c r="HT25">
        <v>2.6199159283951636E-2</v>
      </c>
      <c r="HU25">
        <v>2.5968871512489958E-2</v>
      </c>
      <c r="HV25">
        <v>2.5354429055137864E-2</v>
      </c>
      <c r="HW25">
        <v>2.4062880154826344E-2</v>
      </c>
      <c r="HX25">
        <v>2.4444187655799969E-2</v>
      </c>
      <c r="HY25">
        <v>2.3894705397130515E-2</v>
      </c>
      <c r="HZ25">
        <v>2.3113494511565583E-2</v>
      </c>
      <c r="IA25">
        <v>2.3272121111367328E-2</v>
      </c>
      <c r="IB25">
        <v>2.2559222534859948E-2</v>
      </c>
      <c r="IC25">
        <v>2.1717342114769628E-2</v>
      </c>
      <c r="ID25">
        <v>2.2532485622241503E-2</v>
      </c>
      <c r="IE25">
        <v>2.4351369168566426E-2</v>
      </c>
      <c r="IF25">
        <v>2.6048381651794173E-2</v>
      </c>
      <c r="IG25">
        <v>2.5103133536830434E-2</v>
      </c>
      <c r="IH25">
        <v>2.3886616951905412E-2</v>
      </c>
      <c r="II25">
        <v>2.290426012122547E-2</v>
      </c>
      <c r="IJ25">
        <v>2.2420714056425539E-2</v>
      </c>
      <c r="IK25">
        <v>2.3763689439894528E-2</v>
      </c>
      <c r="IL25">
        <v>2.5524010793882817E-2</v>
      </c>
      <c r="IM25">
        <v>2.6142401944419167E-2</v>
      </c>
      <c r="IN25">
        <v>2.4701539412998831E-2</v>
      </c>
      <c r="IO25">
        <v>2.4437004880787618E-2</v>
      </c>
      <c r="IP25">
        <v>2.492522114244515E-2</v>
      </c>
      <c r="IQ25">
        <v>2.5457344137106087E-2</v>
      </c>
      <c r="IR25">
        <v>2.3998575991941825E-2</v>
      </c>
      <c r="IS25">
        <v>2.3482135244969646E-2</v>
      </c>
      <c r="IT25">
        <v>2.3634074565438954E-2</v>
      </c>
      <c r="IU25">
        <v>2.1454502813119385E-2</v>
      </c>
      <c r="IV25">
        <v>2.1321828269919289E-2</v>
      </c>
      <c r="IW25">
        <v>2.1765320567172921E-2</v>
      </c>
      <c r="IX25">
        <v>2.2696685599027829E-2</v>
      </c>
      <c r="IY25">
        <v>2.2972190247214926E-2</v>
      </c>
      <c r="IZ25">
        <v>2.2217466975774269E-2</v>
      </c>
      <c r="JA25">
        <v>2.1774254589451376E-2</v>
      </c>
      <c r="JB25">
        <v>2.2086304226574861E-2</v>
      </c>
      <c r="JC25">
        <v>2.1411305358822675E-2</v>
      </c>
      <c r="JD25">
        <v>2.2585370030330544E-2</v>
      </c>
      <c r="JE25">
        <v>2.3367452904298949E-2</v>
      </c>
      <c r="JF25">
        <v>2.4197349009732139E-2</v>
      </c>
      <c r="JG25">
        <v>2.3119870556749231E-2</v>
      </c>
      <c r="JH25">
        <v>2.2818260816239597E-2</v>
      </c>
      <c r="JI25">
        <v>2.2962015279418806E-2</v>
      </c>
      <c r="JJ25">
        <v>2.3156240357514006E-2</v>
      </c>
      <c r="JK25">
        <v>2.2913023541709945E-2</v>
      </c>
      <c r="JL25">
        <v>2.4109517516125199E-2</v>
      </c>
      <c r="JM25">
        <v>2.5268967879994279E-2</v>
      </c>
      <c r="JN25">
        <v>2.5058812269068264E-2</v>
      </c>
      <c r="JO25">
        <v>2.45565562879323E-2</v>
      </c>
      <c r="JP25">
        <v>2.4718534871702832E-2</v>
      </c>
      <c r="JQ25">
        <v>2.4493469930632929E-2</v>
      </c>
      <c r="JR25">
        <v>2.4871742220697855E-2</v>
      </c>
      <c r="JS25">
        <v>2.6718501762542209E-2</v>
      </c>
      <c r="JT25">
        <v>2.7071312510133262E-2</v>
      </c>
      <c r="JU25">
        <v>2.6683965804949042E-2</v>
      </c>
      <c r="JV25">
        <v>2.6451816601394229E-2</v>
      </c>
      <c r="JW25">
        <v>2.7416241370528411E-2</v>
      </c>
      <c r="JX25">
        <v>2.7230220953844492E-2</v>
      </c>
      <c r="JY25">
        <v>2.7344777530010498E-2</v>
      </c>
      <c r="JZ25">
        <v>2.8545808589320619E-2</v>
      </c>
      <c r="KA25">
        <v>2.866680238404606E-2</v>
      </c>
      <c r="KB25">
        <v>2.7070144600948101E-2</v>
      </c>
      <c r="KC25">
        <v>2.7282340924961037E-2</v>
      </c>
      <c r="KD25">
        <v>2.6814194194704762E-2</v>
      </c>
      <c r="KE25">
        <v>2.7475364858243846E-2</v>
      </c>
      <c r="KF25">
        <v>2.8299706994404351E-2</v>
      </c>
      <c r="KG25">
        <v>2.8798455269918453E-2</v>
      </c>
      <c r="KH25">
        <v>2.9202458325209058E-2</v>
      </c>
      <c r="KI25">
        <v>2.8887605575417842E-2</v>
      </c>
      <c r="KJ25">
        <v>2.8930572171312306E-2</v>
      </c>
      <c r="KK25">
        <v>2.7817798610711306E-2</v>
      </c>
      <c r="KL25">
        <v>2.8834793724148582E-2</v>
      </c>
      <c r="KM25">
        <v>2.9457666745514199E-2</v>
      </c>
      <c r="KN25">
        <v>3.0083284563114904E-2</v>
      </c>
      <c r="KO25">
        <v>2.8942362262148479E-2</v>
      </c>
      <c r="KP25">
        <v>2.8441860296796479E-2</v>
      </c>
      <c r="KQ25">
        <v>2.8654309736044475E-2</v>
      </c>
      <c r="KR25">
        <v>2.8326079285632196E-2</v>
      </c>
      <c r="KS25">
        <v>2.9894836802013675E-2</v>
      </c>
      <c r="KT25">
        <v>2.8906220882427374E-2</v>
      </c>
      <c r="KU25">
        <v>2.8637197776461894E-2</v>
      </c>
      <c r="KV25">
        <v>2.9517193034466264E-2</v>
      </c>
      <c r="KW25">
        <v>2.9466543447968518E-2</v>
      </c>
      <c r="KX25">
        <v>2.8853754614831032E-2</v>
      </c>
      <c r="KY25">
        <v>2.8635911841999692E-2</v>
      </c>
      <c r="KZ25">
        <v>2.9318956173531113E-2</v>
      </c>
      <c r="LA25">
        <v>3.1880260165437567E-2</v>
      </c>
      <c r="LB25">
        <v>3.0877172299911455E-2</v>
      </c>
      <c r="LC25">
        <v>3.0636382960688956E-2</v>
      </c>
      <c r="LD25">
        <v>3.0590738700959973E-2</v>
      </c>
      <c r="LE25">
        <v>3.0585060209674352E-2</v>
      </c>
      <c r="LF25">
        <v>2.9804930572659098E-2</v>
      </c>
      <c r="LG25">
        <v>3.0570322161185232E-2</v>
      </c>
      <c r="LH25">
        <v>3.1244373744433521E-2</v>
      </c>
      <c r="LI25">
        <v>3.1676221906402104E-2</v>
      </c>
      <c r="LJ25">
        <v>3.0883878115568177E-2</v>
      </c>
      <c r="LK25">
        <v>2.9662111174458248E-2</v>
      </c>
      <c r="LL25">
        <v>2.9871674035603129E-2</v>
      </c>
      <c r="LM25">
        <v>3.0012474357963902E-2</v>
      </c>
      <c r="LN25">
        <v>2.976846645492923E-2</v>
      </c>
      <c r="LO25">
        <v>2.9817283513234916E-2</v>
      </c>
      <c r="LP25">
        <v>2.9938288562991001E-2</v>
      </c>
      <c r="LQ25">
        <v>3.0068164912394738E-2</v>
      </c>
      <c r="LR25">
        <v>3.0222815182384639E-2</v>
      </c>
      <c r="LS25">
        <v>3.0380622139790966E-2</v>
      </c>
      <c r="LT25">
        <v>3.0636034772547085E-2</v>
      </c>
      <c r="LU25">
        <v>3.0541535006443434E-2</v>
      </c>
      <c r="LV25">
        <v>3.0331913736422286E-2</v>
      </c>
      <c r="LW25">
        <v>3.0551353423073122E-2</v>
      </c>
      <c r="LX25">
        <v>3.1881589766494994E-2</v>
      </c>
      <c r="LY25">
        <v>3.1636135806821272E-2</v>
      </c>
      <c r="LZ25">
        <v>3.2338166062422437E-2</v>
      </c>
      <c r="MA25">
        <v>3.2342400046958111E-2</v>
      </c>
      <c r="MB25">
        <v>3.2093051132955741E-2</v>
      </c>
      <c r="MC25">
        <v>3.1905948352792854E-2</v>
      </c>
      <c r="MD25">
        <v>3.2011408795936273E-2</v>
      </c>
      <c r="ME25">
        <v>3.207649819115807E-2</v>
      </c>
      <c r="MF25">
        <v>3.0994639954141586E-2</v>
      </c>
      <c r="MG25">
        <v>3.0698067731680375E-2</v>
      </c>
      <c r="MH25">
        <v>3.0424930118321862E-2</v>
      </c>
      <c r="MI25">
        <v>3.0481530153865618E-2</v>
      </c>
      <c r="MJ25">
        <v>3.0273071943027467E-2</v>
      </c>
      <c r="MK25">
        <v>3.0155230588578538E-2</v>
      </c>
      <c r="ML25">
        <v>3.0538242752340485E-2</v>
      </c>
      <c r="MM25" s="4">
        <v>2.9254406310660109E-2</v>
      </c>
      <c r="MN25" s="17">
        <v>2.8514925232139818E-2</v>
      </c>
      <c r="MO25" s="20">
        <f t="shared" si="4"/>
        <v>-0.16172223943531136</v>
      </c>
      <c r="MP25" s="20">
        <f t="shared" si="7"/>
        <v>2.0954043758337888E-2</v>
      </c>
      <c r="MQ25" s="20">
        <f t="shared" si="8"/>
        <v>3.4164961239074101E-2</v>
      </c>
      <c r="MR25" s="20">
        <f t="shared" si="9"/>
        <v>-3.9990070299283351E-2</v>
      </c>
      <c r="MS25" s="20">
        <f t="shared" si="10"/>
        <v>3.0932785218202769E-2</v>
      </c>
      <c r="MT25" s="20">
        <f t="shared" si="11"/>
        <v>2.4839245278621153E-2</v>
      </c>
      <c r="MU25" s="20">
        <f t="shared" si="12"/>
        <v>1.931792414940427E-2</v>
      </c>
      <c r="MV25" s="20">
        <f t="shared" si="13"/>
        <v>2.0083477502345421E-2</v>
      </c>
      <c r="MW25" s="20">
        <f t="shared" si="14"/>
        <v>-7.556032880266501E-3</v>
      </c>
      <c r="MX25" s="20">
        <f t="shared" si="15"/>
        <v>-7.7637807087349419E-3</v>
      </c>
      <c r="MY25" s="20">
        <f t="shared" si="16"/>
        <v>5.8776984318378869E-2</v>
      </c>
      <c r="MZ25" s="20">
        <f t="shared" si="17"/>
        <v>1.2618797127473729E-2</v>
      </c>
      <c r="NA25" s="20">
        <f t="shared" si="18"/>
        <v>2.8475179847124461E-2</v>
      </c>
      <c r="NB25" s="20">
        <f t="shared" si="19"/>
        <v>-1.4156919594305712E-3</v>
      </c>
      <c r="NC25" s="20">
        <f t="shared" si="20"/>
        <v>-7.0674663303202365E-2</v>
      </c>
      <c r="ND25" s="20">
        <f t="shared" si="21"/>
        <v>1.6430154649586765E-2</v>
      </c>
      <c r="NE25" s="20">
        <f t="shared" si="22"/>
        <v>1.4823999288243199E-2</v>
      </c>
      <c r="NF25" s="20">
        <f t="shared" si="23"/>
        <v>7.0839977397777632E-3</v>
      </c>
      <c r="NG25" s="20">
        <f t="shared" si="24"/>
        <v>-2.251771194821171E-2</v>
      </c>
      <c r="NH25" s="20">
        <f t="shared" si="25"/>
        <v>1.8030760454216383E-2</v>
      </c>
      <c r="NI25" s="20">
        <f t="shared" si="26"/>
        <v>-4.0121818958265373E-2</v>
      </c>
      <c r="NJ25" s="20">
        <f t="shared" si="27"/>
        <v>8.4235881267208535E-3</v>
      </c>
      <c r="NK25" s="20">
        <f t="shared" si="28"/>
        <v>-7.6936547963363088E-3</v>
      </c>
      <c r="NL25" s="20">
        <f t="shared" si="29"/>
        <v>-1.0994150390146602E-2</v>
      </c>
      <c r="NM25" s="20">
        <f t="shared" si="30"/>
        <v>5.878347590494605E-2</v>
      </c>
      <c r="NN25" s="20">
        <f t="shared" si="31"/>
        <v>-6.7868723344506429E-2</v>
      </c>
      <c r="NO25" s="20">
        <f t="shared" si="32"/>
        <v>2.6375939513517594E-2</v>
      </c>
      <c r="NP25" s="20">
        <f t="shared" si="33"/>
        <v>3.6838615923873289E-2</v>
      </c>
      <c r="NQ25" s="20">
        <f t="shared" si="34"/>
        <v>-2.3559137016292624E-2</v>
      </c>
      <c r="NR25" s="20">
        <f t="shared" si="35"/>
        <v>-4.0187791379304713E-2</v>
      </c>
      <c r="NS25" s="20">
        <f t="shared" si="36"/>
        <v>-1.2165463461692767E-2</v>
      </c>
      <c r="NT25" s="20">
        <f t="shared" si="37"/>
        <v>-4.2631229063739826E-2</v>
      </c>
      <c r="NU25" s="20">
        <f t="shared" si="38"/>
        <v>-5.6536964115588381E-2</v>
      </c>
      <c r="NV25" s="20">
        <f t="shared" si="39"/>
        <v>-5.3360017875618681E-3</v>
      </c>
      <c r="NW25" s="20">
        <f t="shared" si="40"/>
        <v>-6.8797284752630902E-2</v>
      </c>
      <c r="NX25" s="20">
        <f t="shared" si="41"/>
        <v>-2.8021097629614116E-2</v>
      </c>
      <c r="NY25" s="20">
        <f t="shared" si="42"/>
        <v>4.7316094727235681E-3</v>
      </c>
      <c r="NZ25" s="20">
        <f t="shared" si="43"/>
        <v>-6.5556797314828871E-2</v>
      </c>
      <c r="OA25" s="20">
        <f t="shared" si="44"/>
        <v>1.1172541688552988E-2</v>
      </c>
      <c r="OB25" s="20">
        <f t="shared" si="45"/>
        <v>0.1270660371618785</v>
      </c>
      <c r="OC25" s="20">
        <f t="shared" si="46"/>
        <v>-3.2944215344570246E-2</v>
      </c>
      <c r="OD25" s="20">
        <f t="shared" si="47"/>
        <v>1.6161194781851313E-2</v>
      </c>
      <c r="OE25" s="20">
        <f t="shared" si="48"/>
        <v>-3.1876388001839992E-2</v>
      </c>
      <c r="OF25" s="20">
        <f t="shared" si="49"/>
        <v>4.077824421859079E-2</v>
      </c>
      <c r="OG25" s="20">
        <f t="shared" si="50"/>
        <v>-5.731107739422657E-2</v>
      </c>
      <c r="OH25" s="20">
        <f t="shared" si="51"/>
        <v>3.358371135893691E-2</v>
      </c>
      <c r="OI25" s="20">
        <f t="shared" si="52"/>
        <v>-8.3332447972547085E-3</v>
      </c>
      <c r="OJ25" s="20">
        <f t="shared" si="53"/>
        <v>-3.0309108355789021E-2</v>
      </c>
      <c r="OK25" s="20">
        <f t="shared" si="54"/>
        <v>-7.043176534252403E-2</v>
      </c>
      <c r="OL25" s="20">
        <f t="shared" si="55"/>
        <v>2.1621747523541974E-2</v>
      </c>
      <c r="OM25" s="20">
        <f t="shared" si="56"/>
        <v>-2.1772742257822725E-3</v>
      </c>
      <c r="ON25" s="20">
        <f t="shared" si="57"/>
        <v>-2.7803070505141508E-2</v>
      </c>
      <c r="OO25" s="20">
        <f t="shared" si="58"/>
        <v>-0.11328460892851598</v>
      </c>
      <c r="OP25" s="20">
        <f t="shared" si="59"/>
        <v>-9.5767676550073521E-3</v>
      </c>
      <c r="OQ25" s="20">
        <f t="shared" si="60"/>
        <v>5.8063864946965738E-3</v>
      </c>
      <c r="OR25" s="20">
        <f t="shared" si="61"/>
        <v>-2.03283289007181E-2</v>
      </c>
      <c r="OS25" s="20">
        <f t="shared" si="62"/>
        <v>-4.6689596454304025E-2</v>
      </c>
      <c r="OT25" s="20">
        <f t="shared" si="63"/>
        <v>-7.0674887869270772E-2</v>
      </c>
      <c r="OU25" s="20">
        <f t="shared" si="64"/>
        <v>5.4732612711273654E-3</v>
      </c>
      <c r="OV25" s="20">
        <f t="shared" si="65"/>
        <v>5.4003723843239052E-2</v>
      </c>
      <c r="OW25" s="20">
        <f t="shared" si="66"/>
        <v>0.11884432606075536</v>
      </c>
      <c r="OX25" s="20">
        <f t="shared" si="67"/>
        <v>8.0632839755577682E-2</v>
      </c>
      <c r="OY25" s="20">
        <f t="shared" si="68"/>
        <v>-3.7616255245578309E-2</v>
      </c>
      <c r="OZ25" s="20">
        <f t="shared" si="69"/>
        <v>-6.7624888784411294E-2</v>
      </c>
      <c r="PA25" s="20">
        <f t="shared" si="5"/>
        <v>-4.8305991079271457E-2</v>
      </c>
      <c r="PB25" s="20">
        <f t="shared" si="70"/>
        <v>-3.4206965785307117E-2</v>
      </c>
      <c r="PC25" s="20">
        <f t="shared" si="71"/>
        <v>0.10812295691717745</v>
      </c>
      <c r="PD25" s="20">
        <f t="shared" si="72"/>
        <v>0.10236457947895751</v>
      </c>
      <c r="PE25" s="20">
        <f t="shared" si="73"/>
        <v>-1.0395544134691443E-2</v>
      </c>
      <c r="PF25" s="20">
        <f t="shared" si="74"/>
        <v>-7.9739524410317272E-2</v>
      </c>
      <c r="PG25" s="20">
        <f t="shared" si="75"/>
        <v>-6.5755358721629248E-4</v>
      </c>
      <c r="PH25" s="20">
        <f t="shared" si="76"/>
        <v>2.1247708079483636E-2</v>
      </c>
      <c r="PI25" s="20">
        <f t="shared" si="77"/>
        <v>6.208656040436579E-2</v>
      </c>
      <c r="PJ25" s="20">
        <f t="shared" si="78"/>
        <v>-7.8275054496914839E-2</v>
      </c>
      <c r="PK25" s="20">
        <f t="shared" si="79"/>
        <v>-4.6818390683650665E-2</v>
      </c>
      <c r="PL25" s="20">
        <f t="shared" si="80"/>
        <v>-1.3678492515065017E-2</v>
      </c>
      <c r="PM25" s="20">
        <f t="shared" si="81"/>
        <v>-0.11029406130564699</v>
      </c>
      <c r="PN25" s="20">
        <f t="shared" si="82"/>
        <v>3.5719747096808821E-2</v>
      </c>
      <c r="PO25" s="20">
        <f t="shared" si="83"/>
        <v>6.2854907188413401E-3</v>
      </c>
      <c r="PP25" s="20">
        <f t="shared" si="84"/>
        <v>8.2585557082930486E-2</v>
      </c>
      <c r="PQ25" s="20">
        <f t="shared" si="85"/>
        <v>1.7877619947411456E-2</v>
      </c>
      <c r="PR25" s="20">
        <f t="shared" si="86"/>
        <v>-2.1088195261625624E-2</v>
      </c>
      <c r="PS25" s="20">
        <f t="shared" si="87"/>
        <v>-2.3148646214046869E-2</v>
      </c>
      <c r="PT25" s="20">
        <f t="shared" si="88"/>
        <v>3.7816219258826181E-2</v>
      </c>
      <c r="PU25" s="20">
        <f t="shared" si="89"/>
        <v>-5.2015108428396836E-2</v>
      </c>
      <c r="PV25" s="20">
        <f t="shared" si="90"/>
        <v>6.7884277503293636E-2</v>
      </c>
      <c r="PW25" s="20">
        <f t="shared" si="91"/>
        <v>5.6179980350055239E-2</v>
      </c>
      <c r="PX25" s="20">
        <f t="shared" si="92"/>
        <v>2.4938011667445043E-2</v>
      </c>
      <c r="PY25" s="20">
        <f t="shared" si="93"/>
        <v>-7.6079825033466872E-2</v>
      </c>
      <c r="PZ25" s="20">
        <f t="shared" si="94"/>
        <v>2.0933626901658359E-2</v>
      </c>
      <c r="QA25" s="20">
        <f t="shared" si="95"/>
        <v>-2.2065592842450527E-3</v>
      </c>
      <c r="QB25" s="20">
        <f t="shared" si="96"/>
        <v>6.1317209664059225E-3</v>
      </c>
      <c r="QC25" s="20">
        <f t="shared" si="97"/>
        <v>2.0984250009232448E-2</v>
      </c>
      <c r="QD25" s="20">
        <f t="shared" si="98"/>
        <v>6.9704640310387048E-2</v>
      </c>
      <c r="QE25" s="20">
        <f t="shared" si="99"/>
        <v>4.3983707823491161E-2</v>
      </c>
      <c r="QF25" s="20">
        <f t="shared" si="100"/>
        <v>-4.8355472535288144E-2</v>
      </c>
      <c r="QG25" s="20">
        <f t="shared" si="101"/>
        <v>-1.036382558965508E-2</v>
      </c>
      <c r="QH25" s="20">
        <f t="shared" si="102"/>
        <v>4.3236131072052087E-3</v>
      </c>
      <c r="QI25" s="20">
        <f t="shared" si="103"/>
        <v>3.4038916026492166E-3</v>
      </c>
      <c r="QJ25" s="20">
        <f t="shared" si="104"/>
        <v>3.3721045415272704E-3</v>
      </c>
      <c r="QK25" s="20">
        <f t="shared" si="105"/>
        <v>0.13669759530753925</v>
      </c>
      <c r="QL25" s="20">
        <f t="shared" si="106"/>
        <v>3.317165626614961E-2</v>
      </c>
      <c r="QM25" s="20">
        <f t="shared" si="107"/>
        <v>-1.1350988255324086E-2</v>
      </c>
      <c r="QN25" s="20">
        <f t="shared" si="108"/>
        <v>-2.2332265426467774E-3</v>
      </c>
      <c r="QO25" s="20">
        <f t="shared" si="109"/>
        <v>4.4729690321238316E-2</v>
      </c>
      <c r="QP25" s="20">
        <f t="shared" si="110"/>
        <v>-5.0479389184672051E-3</v>
      </c>
      <c r="QQ25" s="20">
        <f t="shared" si="111"/>
        <v>-2.5324101988263132E-3</v>
      </c>
      <c r="QR25" s="20">
        <f t="shared" si="112"/>
        <v>4.4203581545996143E-2</v>
      </c>
      <c r="QS25" s="20">
        <f t="shared" si="113"/>
        <v>-3.5318053157764435E-3</v>
      </c>
      <c r="QT25" s="20">
        <f t="shared" si="114"/>
        <v>-5.4546336558925587E-2</v>
      </c>
      <c r="QU25" s="20">
        <f t="shared" si="115"/>
        <v>2.0212344031601676E-2</v>
      </c>
      <c r="QV25" s="20">
        <f t="shared" si="116"/>
        <v>-1.7135769147343365E-2</v>
      </c>
      <c r="QW25" s="20">
        <f t="shared" si="117"/>
        <v>5.3245933940328519E-2</v>
      </c>
      <c r="QX25" s="20">
        <f t="shared" si="118"/>
        <v>3.348913919369946E-2</v>
      </c>
      <c r="QY25" s="20">
        <f t="shared" si="119"/>
        <v>2.971748967949352E-2</v>
      </c>
      <c r="QZ25" s="20">
        <f t="shared" si="120"/>
        <v>1.2066525432486668E-2</v>
      </c>
      <c r="RA25" s="20">
        <f t="shared" si="121"/>
        <v>5.8158985808661901E-3</v>
      </c>
      <c r="RB25" s="20">
        <f t="shared" si="122"/>
        <v>5.7884990222093636E-3</v>
      </c>
      <c r="RC25" s="20">
        <f t="shared" si="123"/>
        <v>-4.9291432829764323E-2</v>
      </c>
      <c r="RD25" s="20">
        <f t="shared" si="124"/>
        <v>3.3920820232039697E-2</v>
      </c>
      <c r="RE25" s="20">
        <f t="shared" si="125"/>
        <v>5.6459990067106017E-2</v>
      </c>
      <c r="RF25" s="20">
        <f t="shared" si="126"/>
        <v>5.2363595412201827E-2</v>
      </c>
      <c r="RG25" s="20">
        <f t="shared" si="127"/>
        <v>-4.2154486667442911E-2</v>
      </c>
      <c r="RH25" s="20">
        <f t="shared" si="128"/>
        <v>-3.1782292236741658E-2</v>
      </c>
      <c r="RI25" s="20">
        <f t="shared" si="129"/>
        <v>6.389478736441483E-3</v>
      </c>
      <c r="RJ25" s="20">
        <f t="shared" si="130"/>
        <v>-7.4385165276887721E-3</v>
      </c>
      <c r="RK25" s="20">
        <f t="shared" si="131"/>
        <v>5.2119876948440905E-2</v>
      </c>
      <c r="RL25" s="20">
        <f t="shared" si="132"/>
        <v>-4.2908371863040293E-2</v>
      </c>
      <c r="RM25" s="20">
        <f t="shared" si="6"/>
        <v>-9.5057447359024726E-3</v>
      </c>
      <c r="RN25" s="20">
        <f t="shared" si="142"/>
        <v>5.8923391109149629E-5</v>
      </c>
      <c r="RO25" s="20">
        <f t="shared" si="143"/>
        <v>2.026298961842023E-2</v>
      </c>
      <c r="RP25" s="20">
        <f t="shared" si="144"/>
        <v>-1.8423312656542352E-3</v>
      </c>
      <c r="RQ25" s="20">
        <f t="shared" si="145"/>
        <v>-2.6697161420462839E-2</v>
      </c>
      <c r="RR25" s="20">
        <f t="shared" si="146"/>
        <v>2.9483812218670597E-2</v>
      </c>
      <c r="RS25" s="20">
        <f t="shared" si="147"/>
        <v>3.1539289963648126E-3</v>
      </c>
      <c r="RT25" s="20">
        <f t="shared" si="148"/>
        <v>-5.8589629576884947E-2</v>
      </c>
      <c r="RU25" s="20">
        <f t="shared" si="149"/>
        <v>4.0405789815533156E-3</v>
      </c>
      <c r="RV25" s="20">
        <f t="shared" si="150"/>
        <v>-3.0752651497315381E-3</v>
      </c>
      <c r="RW25" s="20">
        <f t="shared" si="151"/>
        <v>1.8474295952429936E-3</v>
      </c>
      <c r="RX25" s="20">
        <f t="shared" si="152"/>
        <v>-2.3715644706832833E-2</v>
      </c>
      <c r="RY25" s="20">
        <f t="shared" si="153"/>
        <v>4.6039278986040558E-2</v>
      </c>
      <c r="RZ25" s="20">
        <f t="shared" si="154"/>
        <v>2.7773736060794047E-2</v>
      </c>
      <c r="SA25" s="20">
        <f t="shared" si="155"/>
        <v>2.9841114676917208E-2</v>
      </c>
      <c r="SB25" s="20">
        <f t="shared" si="156"/>
        <v>-2.1947937287354651E-2</v>
      </c>
      <c r="SC25" s="20">
        <f t="shared" si="157"/>
        <v>-3.5802212087924987E-2</v>
      </c>
      <c r="SD25" s="20">
        <f t="shared" si="158"/>
        <v>7.037887448483009E-3</v>
      </c>
      <c r="SE25" s="20">
        <f t="shared" si="159"/>
        <v>1.8067722099813239E-2</v>
      </c>
      <c r="SF25" s="20">
        <f t="shared" si="160"/>
        <v>2.8492243813155343E-3</v>
      </c>
      <c r="SG25" s="20">
        <f t="shared" si="161"/>
        <v>-2.5347178968301059E-2</v>
      </c>
      <c r="SH25" s="20">
        <f t="shared" si="162"/>
        <v>-1.4172525967776279E-2</v>
      </c>
      <c r="SI25" s="20">
        <f t="shared" si="163"/>
        <v>1.4433804931413345E-2</v>
      </c>
      <c r="SJ25" s="20">
        <f t="shared" si="164"/>
        <v>-9.1497513570880495E-3</v>
      </c>
      <c r="SK25" s="20">
        <f t="shared" si="165"/>
        <v>2.3646043015677205E-2</v>
      </c>
      <c r="SL25" s="20">
        <f t="shared" si="166"/>
        <v>-4.9799726075526246E-4</v>
      </c>
      <c r="SM25" s="20">
        <f t="shared" si="167"/>
        <v>-4.7665595502578272E-3</v>
      </c>
      <c r="SN25" s="20">
        <f t="shared" si="168"/>
        <v>-1.999001833636847E-2</v>
      </c>
      <c r="SO25" s="20">
        <f t="shared" si="169"/>
        <v>3.6340673368292845E-2</v>
      </c>
      <c r="SP25" s="20">
        <f t="shared" si="170"/>
        <v>4.3387105359725134E-2</v>
      </c>
      <c r="SQ25" s="20">
        <f t="shared" si="171"/>
        <v>2.5954341646997774E-3</v>
      </c>
      <c r="SR25" s="20">
        <f t="shared" si="172"/>
        <v>2.1984248238093324E-2</v>
      </c>
      <c r="SS25" s="20">
        <f t="shared" si="173"/>
        <v>-3.2947219290313953E-2</v>
      </c>
      <c r="ST25" s="20">
        <f t="shared" si="174"/>
        <v>-6.2807747664450617E-2</v>
      </c>
      <c r="SU25" s="20">
        <f t="shared" si="175"/>
        <v>2.4642133918160964E-2</v>
      </c>
      <c r="SV25" s="20">
        <f t="shared" si="176"/>
        <v>7.3353089208282474E-3</v>
      </c>
      <c r="SW25" s="20">
        <f t="shared" si="133"/>
        <v>-2.9327908538785846E-2</v>
      </c>
      <c r="SX25" s="20">
        <f t="shared" si="134"/>
        <v>-3.9909941656865854E-3</v>
      </c>
      <c r="SY25" s="20">
        <f t="shared" si="135"/>
        <v>-2.9127688325919338E-3</v>
      </c>
      <c r="SZ25" s="20">
        <f t="shared" si="136"/>
        <v>-4.7226395547245822E-2</v>
      </c>
      <c r="TA25" s="20">
        <f t="shared" si="137"/>
        <v>2.276849430058538E-2</v>
      </c>
      <c r="TB25" s="20">
        <f t="shared" si="138"/>
        <v>8.4997334312578877E-3</v>
      </c>
      <c r="TC25" s="20">
        <f t="shared" si="139"/>
        <v>6.5635999338021934E-3</v>
      </c>
      <c r="TD25" s="20">
        <f t="shared" si="140"/>
        <v>2.6457086972228833E-2</v>
      </c>
      <c r="TE25" s="20">
        <f t="shared" si="141"/>
        <v>-3.429066569975113E-2</v>
      </c>
    </row>
    <row r="26" spans="1:525" x14ac:dyDescent="0.2">
      <c r="A26" t="s">
        <v>38</v>
      </c>
      <c r="B26" t="s">
        <v>41</v>
      </c>
      <c r="C26" s="15"/>
      <c r="D26" s="15">
        <f>'Constituents data'!D26/'Constituents data'!C26-1</f>
        <v>1.3274336283186638E-3</v>
      </c>
      <c r="E26" s="15">
        <f>'Constituents data'!E26/'Constituents data'!D26-1</f>
        <v>9.3239063190455163E-2</v>
      </c>
      <c r="F26" s="15">
        <f>'Constituents data'!F26/'Constituents data'!E26-1</f>
        <v>3.5569927243330524E-2</v>
      </c>
      <c r="G26" s="15">
        <f>'Constituents data'!G26/'Constituents data'!F26-1</f>
        <v>-3.903200624510994E-4</v>
      </c>
      <c r="H26" s="15">
        <f>'Constituents data'!H26/'Constituents data'!G26-1</f>
        <v>-2.1866458414681822E-2</v>
      </c>
      <c r="I26" s="15">
        <f>'Constituents data'!I26/'Constituents data'!H26-1</f>
        <v>9.5808383233533245E-3</v>
      </c>
      <c r="J26" s="15">
        <f>'Constituents data'!J26/'Constituents data'!I26-1</f>
        <v>-1.542111506524324E-2</v>
      </c>
      <c r="K26" s="15">
        <f>'Constituents data'!K26/'Constituents data'!J26-1</f>
        <v>6.064257028112463E-2</v>
      </c>
      <c r="L26" s="15">
        <f>'Constituents data'!L26/'Constituents data'!K26-1</f>
        <v>1.2116622491480378E-2</v>
      </c>
      <c r="M26" s="15">
        <f>'Constituents data'!M26/'Constituents data'!L26-1</f>
        <v>6.0231949120837847E-2</v>
      </c>
      <c r="N26" s="15">
        <f>'Constituents data'!N26/'Constituents data'!M26-1</f>
        <v>1.5878616796048073E-2</v>
      </c>
      <c r="O26" s="15">
        <f>'Constituents data'!O26/'Constituents data'!N26-1</f>
        <v>-3.3344911427578894E-2</v>
      </c>
      <c r="P26" s="15">
        <f>'Constituents data'!P26/'Constituents data'!O26-1</f>
        <v>-2.515271289974752E-3</v>
      </c>
      <c r="Q26" s="15">
        <f>'Constituents data'!Q26/'Constituents data'!P26-1</f>
        <v>5.3314121037463913E-2</v>
      </c>
      <c r="R26" s="15">
        <f>'Constituents data'!R26/'Constituents data'!Q26-1</f>
        <v>-8.6867305061559486E-2</v>
      </c>
      <c r="S26" s="15">
        <f>'Constituents data'!S26/'Constituents data'!R26-1</f>
        <v>1.3483146067415852E-2</v>
      </c>
      <c r="T26" s="15">
        <f>'Constituents data'!T26/'Constituents data'!S26-1</f>
        <v>-3.9911308203991136E-2</v>
      </c>
      <c r="U26" s="15">
        <f>'Constituents data'!U26/'Constituents data'!T26-1</f>
        <v>2.1939953810623525E-2</v>
      </c>
      <c r="V26" s="15">
        <f>'Constituents data'!V26/'Constituents data'!U26-1</f>
        <v>-1.7325800376647882E-2</v>
      </c>
      <c r="W26" s="15">
        <f>'Constituents data'!W26/'Constituents data'!V26-1</f>
        <v>5.0977385971636702E-2</v>
      </c>
      <c r="X26" s="15">
        <f>'Constituents data'!X26/'Constituents data'!W26-1</f>
        <v>-5.7986870897155263E-2</v>
      </c>
      <c r="Y26" s="15">
        <f>'Constituents data'!Y26/'Constituents data'!X26-1</f>
        <v>-2.2067363530778206E-2</v>
      </c>
      <c r="Z26" s="15">
        <f>'Constituents data'!Z26/'Constituents data'!Y26-1</f>
        <v>8.3135391923989665E-3</v>
      </c>
      <c r="AA26" s="15">
        <f>'Constituents data'!AA26/'Constituents data'!Z26-1</f>
        <v>2.748331370239665E-3</v>
      </c>
      <c r="AB26" s="15">
        <f>'Constituents data'!AB26/'Constituents data'!AA26-1</f>
        <v>4.1111981205951276E-2</v>
      </c>
      <c r="AC26" s="15">
        <f>'Constituents data'!AC26/'Constituents data'!AB26-1</f>
        <v>-5.3403535163595306E-2</v>
      </c>
      <c r="AD26" s="15">
        <f>'Constituents data'!AD26/'Constituents data'!AC26-1</f>
        <v>5.4827175208581602E-2</v>
      </c>
      <c r="AE26" s="15">
        <f>'Constituents data'!AE26/'Constituents data'!AD26-1</f>
        <v>3.1638418079096065E-2</v>
      </c>
      <c r="AF26" s="15">
        <f>'Constituents data'!AF26/'Constituents data'!AE26-1</f>
        <v>-4.3446513326031333E-2</v>
      </c>
      <c r="AG26" s="15">
        <f>'Constituents data'!AG26/'Constituents data'!AF26-1</f>
        <v>2.5190839694656519E-2</v>
      </c>
      <c r="AH26" s="15">
        <f>'Constituents data'!AH26/'Constituents data'!AG26-1</f>
        <v>2.6061057334325621E-3</v>
      </c>
      <c r="AI26" s="15">
        <f>'Constituents data'!AI26/'Constituents data'!AH26-1</f>
        <v>-4.233197177868564E-2</v>
      </c>
      <c r="AJ26" s="15">
        <f>'Constituents data'!AJ26/'Constituents data'!AI26-1</f>
        <v>-8.2977898410236395E-2</v>
      </c>
      <c r="AK26" s="15">
        <f>'Constituents data'!AK26/'Constituents data'!AJ26-1</f>
        <v>2.748414376321362E-2</v>
      </c>
      <c r="AL26" s="15">
        <f>'Constituents data'!AL26/'Constituents data'!AK26-1</f>
        <v>-3.1275720164609E-2</v>
      </c>
      <c r="AM26" s="15">
        <f>'Constituents data'!AM26/'Constituents data'!AL26-1</f>
        <v>1.0195412064570863E-2</v>
      </c>
      <c r="AN26" s="15">
        <f>'Constituents data'!AN26/'Constituents data'!AM26-1</f>
        <v>-3.2380151387720879E-2</v>
      </c>
      <c r="AO26" s="15">
        <f>'Constituents data'!AO26/'Constituents data'!AN26-1</f>
        <v>1.3906996957844475E-2</v>
      </c>
      <c r="AP26" s="15">
        <f>'Constituents data'!AP26/'Constituents data'!AO26-1</f>
        <v>-3.0004286326618113E-2</v>
      </c>
      <c r="AQ26" s="15">
        <f>'Constituents data'!AQ26/'Constituents data'!AP26-1</f>
        <v>-1.5908086610693872E-2</v>
      </c>
      <c r="AR26" s="15">
        <f>'Constituents data'!AR26/'Constituents data'!AQ26-1</f>
        <v>-1.2572968118545025E-2</v>
      </c>
      <c r="AS26" s="15">
        <f>'Constituents data'!AS26/'Constituents data'!AR26-1</f>
        <v>5.8663028649386106E-2</v>
      </c>
      <c r="AT26" s="15">
        <f>'Constituents data'!AT26/'Constituents data'!AS26-1</f>
        <v>4.2525773195876138E-2</v>
      </c>
      <c r="AU26" s="15">
        <f>'Constituents data'!AU26/'Constituents data'!AT26-1</f>
        <v>1.7305315203955507E-2</v>
      </c>
      <c r="AV26" s="15">
        <f>'Constituents data'!AV26/'Constituents data'!AU26-1</f>
        <v>-3.0376670716889431E-2</v>
      </c>
      <c r="AW26" s="15">
        <f>'Constituents data'!AW26/'Constituents data'!AV26-1</f>
        <v>5.4302422723475408E-2</v>
      </c>
      <c r="AX26" s="15">
        <f>'Constituents data'!AX26/'Constituents data'!AW26-1</f>
        <v>-3.1695721077654726E-3</v>
      </c>
      <c r="AY26" s="15">
        <f>'Constituents data'!AY26/'Constituents data'!AX26-1</f>
        <v>-7.4324324324324231E-2</v>
      </c>
      <c r="AZ26" s="15">
        <f>'Constituents data'!AZ26/'Constituents data'!AY26-1</f>
        <v>-3.7355088020609828E-2</v>
      </c>
      <c r="BA26" s="15">
        <f>'Constituents data'!BA26/'Constituents data'!AZ26-1</f>
        <v>3.3452274754683264E-2</v>
      </c>
      <c r="BB26" s="15">
        <f>'Constituents data'!BB26/'Constituents data'!BA26-1</f>
        <v>2.1579628830383779E-3</v>
      </c>
      <c r="BC26" s="15">
        <f>'Constituents data'!BC26/'Constituents data'!BB26-1</f>
        <v>-2.5839793281653423E-3</v>
      </c>
      <c r="BD26" s="15">
        <f>'Constituents data'!BD26/'Constituents data'!BC26-1</f>
        <v>-0.10276338514680472</v>
      </c>
      <c r="BE26" s="15">
        <f>'Constituents data'!BE26/'Constituents data'!BD26-1</f>
        <v>-3.1761308950914446E-2</v>
      </c>
      <c r="BF26" s="15">
        <f>'Constituents data'!BF26/'Constituents data'!BE26-1</f>
        <v>4.9204771371769374E-2</v>
      </c>
      <c r="BG26" s="15">
        <f>'Constituents data'!BG26/'Constituents data'!BF26-1</f>
        <v>-2.0369493131217387E-2</v>
      </c>
      <c r="BH26" s="15">
        <f>'Constituents data'!BH26/'Constituents data'!BG26-1</f>
        <v>-6.7698259187620846E-2</v>
      </c>
      <c r="BI26" s="15">
        <f>'Constituents data'!BI26/'Constituents data'!BH26-1</f>
        <v>-1.6908713692946109E-2</v>
      </c>
      <c r="BJ26" s="15">
        <f>'Constituents data'!BJ26/'Constituents data'!BI26-1</f>
        <v>3.439907143610843E-2</v>
      </c>
      <c r="BK26" s="15">
        <f>'Constituents data'!BK26/'Constituents data'!BJ26-1</f>
        <v>-2.0401917780271672E-3</v>
      </c>
      <c r="BL26" s="15">
        <f>'Constituents data'!BL26/'Constituents data'!BK26-1</f>
        <v>6.7463968107941419E-3</v>
      </c>
      <c r="BM26" s="15">
        <f>'Constituents data'!BM26/'Constituents data'!BL26-1</f>
        <v>-5.3812569804041477E-3</v>
      </c>
      <c r="BN26" s="15">
        <f>'Constituents data'!BN26/'Constituents data'!BM26-1</f>
        <v>1.3270722743977226E-2</v>
      </c>
      <c r="BO26" s="15">
        <f>'Constituents data'!BO26/'Constituents data'!BN26-1</f>
        <v>3.2641547451138342E-2</v>
      </c>
      <c r="BP26" s="15">
        <f>'Constituents data'!BP26/'Constituents data'!BO26-1</f>
        <v>-1.3658536585365866E-2</v>
      </c>
      <c r="BQ26" s="15">
        <f>'Constituents data'!BQ26/'Constituents data'!BP26-1</f>
        <v>6.4292779426311508E-3</v>
      </c>
      <c r="BR26" s="15">
        <f>'Constituents data'!BR26/'Constituents data'!BQ26-1</f>
        <v>3.8820638820638909E-2</v>
      </c>
      <c r="BS26" s="15">
        <f>'Constituents data'!BS26/'Constituents data'!BR26-1</f>
        <v>4.351939451277187E-2</v>
      </c>
      <c r="BT26" s="15">
        <f>'Constituents data'!BT26/'Constituents data'!BS26-1</f>
        <v>-8.6582048957388968E-2</v>
      </c>
      <c r="BU26" s="15">
        <f>'Constituents data'!BU26/'Constituents data'!BT26-1</f>
        <v>-2.9578163771712185E-2</v>
      </c>
      <c r="BV26" s="15">
        <f>'Constituents data'!BV26/'Constituents data'!BU26-1</f>
        <v>-1.6671780709829109E-2</v>
      </c>
      <c r="BW26" s="15">
        <f>'Constituents data'!BW26/'Constituents data'!BV26-1</f>
        <v>-6.8649885583523917E-2</v>
      </c>
      <c r="BX26" s="15">
        <f>'Constituents data'!BX26/'Constituents data'!BW26-1</f>
        <v>-4.7018092472637996E-2</v>
      </c>
      <c r="BY26" s="15">
        <f>'Constituents data'!BY26/'Constituents data'!BX26-1</f>
        <v>4.6994023204031565E-2</v>
      </c>
      <c r="BZ26" s="15">
        <f>'Constituents data'!BZ26/'Constituents data'!BY26-1</f>
        <v>-1.4998880680546223E-2</v>
      </c>
      <c r="CA26" s="15">
        <f>'Constituents data'!CA26/'Constituents data'!BZ26-1</f>
        <v>9.0909090909097046E-4</v>
      </c>
      <c r="CB26" s="15">
        <f>'Constituents data'!CB26/'Constituents data'!CA26-1</f>
        <v>-4.9954586739328066E-3</v>
      </c>
      <c r="CC26" s="15">
        <f>'Constituents data'!CC26/'Constituents data'!CB26-1</f>
        <v>3.4801460520310412E-2</v>
      </c>
      <c r="CD26" s="15">
        <f>'Constituents data'!CD26/'Constituents data'!CC26-1</f>
        <v>2.5361120299922657E-3</v>
      </c>
      <c r="CE26" s="15">
        <f>'Constituents data'!CE26/'Constituents data'!CD26-1</f>
        <v>3.2666080070391512E-2</v>
      </c>
      <c r="CF26" s="15">
        <f>'Constituents data'!CF26/'Constituents data'!CE26-1</f>
        <v>-1.9384385983597929E-2</v>
      </c>
      <c r="CG26" s="15">
        <f>'Constituents data'!CG26/'Constituents data'!CF26-1</f>
        <v>4.5074399913109575E-2</v>
      </c>
      <c r="CH26" s="15">
        <f>'Constituents data'!CH26/'Constituents data'!CG26-1</f>
        <v>-3.6374974017875372E-3</v>
      </c>
      <c r="CI26" s="15">
        <f>'Constituents data'!CI26/'Constituents data'!CH26-1</f>
        <v>2.3260665484510223E-2</v>
      </c>
      <c r="CJ26" s="15">
        <f>'Constituents data'!CJ26/'Constituents data'!CI26-1</f>
        <v>-1.7838939857288461E-2</v>
      </c>
      <c r="CK26" s="15">
        <f>'Constituents data'!CK26/'Constituents data'!CJ26-1</f>
        <v>6.7462376751428188E-3</v>
      </c>
      <c r="CL26" s="15">
        <f>'Constituents data'!CL26/'Constituents data'!CK26-1</f>
        <v>-2.1340206185566979E-2</v>
      </c>
      <c r="CM26" s="15">
        <f>'Constituents data'!CM26/'Constituents data'!CL26-1</f>
        <v>9.4806699673433137E-4</v>
      </c>
      <c r="CN26" s="15">
        <f>'Constituents data'!CN26/'Constituents data'!CM26-1</f>
        <v>-4.4622184803199239E-2</v>
      </c>
      <c r="CO26" s="15">
        <f>'Constituents data'!CO26/'Constituents data'!CN26-1</f>
        <v>7.7109495483587143E-3</v>
      </c>
      <c r="CP26" s="15">
        <f>'Constituents data'!CP26/'Constituents data'!CO26-1</f>
        <v>-2.2409269785745534E-2</v>
      </c>
      <c r="CQ26" s="15">
        <f>'Constituents data'!CQ26/'Constituents data'!CP26-1</f>
        <v>4.1373141004135139E-3</v>
      </c>
      <c r="CR26" s="15">
        <f>'Constituents data'!CR26/'Constituents data'!CQ26-1</f>
        <v>8.2405345211582492E-3</v>
      </c>
      <c r="CS26" s="15">
        <f>'Constituents data'!CS26/'Constituents data'!CR26-1</f>
        <v>-2.3194168323393827E-3</v>
      </c>
      <c r="CT26" s="15">
        <f>'Constituents data'!CT26/'Constituents data'!CS26-1</f>
        <v>4.3175024908668203E-3</v>
      </c>
      <c r="CU26" s="15">
        <f>'Constituents data'!CU26/'Constituents data'!CT26-1</f>
        <v>-3.0864197530864113E-2</v>
      </c>
      <c r="CV26" s="15">
        <f>'Constituents data'!CV26/'Constituents data'!CU26-1</f>
        <v>6.8016378525932675E-2</v>
      </c>
      <c r="CW26" s="15">
        <f>'Constituents data'!CW26/'Constituents data'!CV26-1</f>
        <v>-2.5985090521831844E-2</v>
      </c>
      <c r="CX26" s="15">
        <f>'Constituents data'!CX26/'Constituents data'!CW26-1</f>
        <v>-2.9083752460091761E-2</v>
      </c>
      <c r="CY26" s="15">
        <f>'Constituents data'!CY26/'Constituents data'!CX26-1</f>
        <v>-1.858108108108103E-2</v>
      </c>
      <c r="CZ26" s="15">
        <f>'Constituents data'!CZ26/'Constituents data'!CY26-1</f>
        <v>8.4796328169822077E-2</v>
      </c>
      <c r="DA26" s="15">
        <f>'Constituents data'!DA26/'Constituents data'!CZ26-1</f>
        <v>3.2049925957266634E-2</v>
      </c>
      <c r="DB26" s="15">
        <f>'Constituents data'!DB26/'Constituents data'!DA26-1</f>
        <v>9.5316183253049136E-3</v>
      </c>
      <c r="DC26" s="15">
        <f>'Constituents data'!DC26/'Constituents data'!DB26-1</f>
        <v>6.3959390862944332E-3</v>
      </c>
      <c r="DD26" s="15">
        <f>'Constituents data'!DD26/'Constituents data'!DC26-1</f>
        <v>3.298698678502987E-2</v>
      </c>
      <c r="DE26" s="15">
        <f>'Constituents data'!DE26/'Constituents data'!DD26-1</f>
        <v>-7.32421875E-3</v>
      </c>
      <c r="DF26" s="15">
        <f>'Constituents data'!DF26/'Constituents data'!DE26-1</f>
        <v>8.3620265617314615E-3</v>
      </c>
      <c r="DG26" s="15">
        <f>'Constituents data'!DG26/'Constituents data'!DF26-1</f>
        <v>3.3658536585365884E-2</v>
      </c>
      <c r="DH26" s="15">
        <f>'Constituents data'!DH26/'Constituents data'!DG26-1</f>
        <v>-2.5955639452571955E-2</v>
      </c>
      <c r="DI26" s="15">
        <f>'Constituents data'!DI26/'Constituents data'!DH26-1</f>
        <v>2.7131782945736482E-2</v>
      </c>
      <c r="DJ26" s="15">
        <f>'Constituents data'!DJ26/'Constituents data'!DI26-1</f>
        <v>4.7169811320755262E-3</v>
      </c>
      <c r="DK26" s="15">
        <f>'Constituents data'!DK26/'Constituents data'!DJ26-1</f>
        <v>-2.1126760563380254E-2</v>
      </c>
      <c r="DL26" s="15">
        <f>'Constituents data'!DL26/'Constituents data'!DK26-1</f>
        <v>2.302158273381294E-2</v>
      </c>
      <c r="DM26" s="15">
        <f>'Constituents data'!DM26/'Constituents data'!DL26-1</f>
        <v>9.3764650726679832E-4</v>
      </c>
      <c r="DN26" s="15">
        <f>'Constituents data'!DN26/'Constituents data'!DM26-1</f>
        <v>9.3676814988286061E-4</v>
      </c>
      <c r="DO26" s="15">
        <f>'Constituents data'!DO26/'Constituents data'!DN26-1</f>
        <v>1.4038371548901196E-3</v>
      </c>
      <c r="DP26" s="15">
        <f>'Constituents data'!DP26/'Constituents data'!DO26-1</f>
        <v>9.8130841121495394E-3</v>
      </c>
      <c r="DQ26" s="15">
        <f>'Constituents data'!DQ26/'Constituents data'!DP26-1</f>
        <v>-5.0902360018509896E-3</v>
      </c>
      <c r="DR26" s="15">
        <f>'Constituents data'!DR26/'Constituents data'!DQ26-1</f>
        <v>-8.837209302325566E-3</v>
      </c>
      <c r="DS26" s="15">
        <f>'Constituents data'!DS26/'Constituents data'!DR26-1</f>
        <v>-1.2670107930549013E-2</v>
      </c>
      <c r="DT26" s="15">
        <f>'Constituents data'!DT26/'Constituents data'!DS26-1</f>
        <v>7.9847908745247054E-2</v>
      </c>
      <c r="DU26" s="15">
        <f>'Constituents data'!DU26/'Constituents data'!DT26-1</f>
        <v>1.3204225352112742E-2</v>
      </c>
      <c r="DV26" s="15">
        <f>'Constituents data'!DV26/'Constituents data'!DU26-1</f>
        <v>1.4335360556038346E-2</v>
      </c>
      <c r="DW26" s="15">
        <f>'Constituents data'!DW26/'Constituents data'!DV26-1</f>
        <v>1.7130620985010836E-3</v>
      </c>
      <c r="DX26" s="15">
        <f>'Constituents data'!DX26/'Constituents data'!DW26-1</f>
        <v>-2.1376656690893503E-3</v>
      </c>
      <c r="DY26" s="15">
        <f>'Constituents data'!DY26/'Constituents data'!DX26-1</f>
        <v>4.1988003427592124E-2</v>
      </c>
      <c r="DZ26" s="15">
        <f>'Constituents data'!DZ26/'Constituents data'!DY26-1</f>
        <v>-2.0970394736842035E-2</v>
      </c>
      <c r="EA26" s="15">
        <f>'Constituents data'!EA26/'Constituents data'!DZ26-1</f>
        <v>3.1499370012599837E-2</v>
      </c>
      <c r="EB26" s="15">
        <f>'Constituents data'!EB26/'Constituents data'!EA26-1</f>
        <v>-7.3289902280129215E-3</v>
      </c>
      <c r="EC26" s="15">
        <f>'Constituents data'!EC26/'Constituents data'!EB26-1</f>
        <v>-7.136997538966372E-2</v>
      </c>
      <c r="ED26" s="15">
        <f>'Constituents data'!ED26/'Constituents data'!EC26-1</f>
        <v>-2.8710247349823304E-2</v>
      </c>
      <c r="EE26" s="15">
        <f>'Constituents data'!EE26/'Constituents data'!ED26-1</f>
        <v>2.5466120964074523E-2</v>
      </c>
      <c r="EF26" s="15">
        <f>'Constituents data'!EF26/'Constituents data'!EE26-1</f>
        <v>-1.552106430155209E-2</v>
      </c>
      <c r="EG26" s="15">
        <f>'Constituents data'!EG26/'Constituents data'!EF26-1</f>
        <v>-2.9729729729729759E-2</v>
      </c>
      <c r="EH26" s="15">
        <f>'Constituents data'!EH26/'Constituents data'!EG26-1</f>
        <v>-6.4995357474466608E-3</v>
      </c>
      <c r="EI26" s="15">
        <f>'Constituents data'!EI26/'Constituents data'!EH26-1</f>
        <v>-1.2149532710280297E-2</v>
      </c>
      <c r="EJ26" s="15">
        <f>'Constituents data'!EJ26/'Constituents data'!EI26-1</f>
        <v>2.081362346263016E-2</v>
      </c>
      <c r="EK26" s="15">
        <f>'Constituents data'!EK26/'Constituents data'!EJ26-1</f>
        <v>1.0194624652456019E-2</v>
      </c>
      <c r="EL26" s="15">
        <f>'Constituents data'!EL26/'Constituents data'!EK26-1</f>
        <v>-5.9633027522936199E-3</v>
      </c>
      <c r="EM26" s="15">
        <f>'Constituents data'!EM26/'Constituents data'!EL26-1</f>
        <v>2.7688047992617815E-3</v>
      </c>
      <c r="EN26" s="15">
        <f>'Constituents data'!EN26/'Constituents data'!EM26-1</f>
        <v>1.4726184997698955E-2</v>
      </c>
      <c r="EO26" s="15">
        <f>'Constituents data'!EO26/'Constituents data'!EN26-1</f>
        <v>-1.3605442176871652E-3</v>
      </c>
      <c r="EP26" s="15">
        <f>'Constituents data'!EP26/'Constituents data'!EO26-1</f>
        <v>4.722979109900094E-2</v>
      </c>
      <c r="EQ26" s="15">
        <f>'Constituents data'!EQ26/'Constituents data'!EP26-1</f>
        <v>1.647875108412844E-2</v>
      </c>
      <c r="ER26" s="15">
        <f>'Constituents data'!ER26/'Constituents data'!EQ26-1</f>
        <v>8.1058020477815518E-3</v>
      </c>
      <c r="ES26" s="15">
        <f>'Constituents data'!ES26/'Constituents data'!ER26-1</f>
        <v>-1.6927634363097521E-3</v>
      </c>
      <c r="ET26" s="15">
        <f>'Constituents data'!ET26/'Constituents data'!ES26-1</f>
        <v>-5.2988554472234051E-2</v>
      </c>
      <c r="EU26" s="15">
        <f>'Constituents data'!EU26/'Constituents data'!ET26-1</f>
        <v>3.8495971351835356E-2</v>
      </c>
      <c r="EV26" s="15">
        <f>'Constituents data'!EV26/'Constituents data'!EU26-1</f>
        <v>-5.3448275862069017E-2</v>
      </c>
      <c r="EW26" s="15">
        <f>'Constituents data'!EW26/'Constituents data'!EV26-1</f>
        <v>-2.0491803278688492E-2</v>
      </c>
      <c r="EX26" s="15">
        <f>'Constituents data'!EX26/'Constituents data'!EW26-1</f>
        <v>1.8596001859600975E-3</v>
      </c>
      <c r="EY26" s="15">
        <f>'Constituents data'!EY26/'Constituents data'!EX26-1</f>
        <v>-1.345707656612527E-2</v>
      </c>
      <c r="EZ26" s="15">
        <f>'Constituents data'!EZ26/'Constituents data'!EY26-1</f>
        <v>-1.5051740357478804E-2</v>
      </c>
      <c r="FA26" s="15">
        <f>'Constituents data'!FA26/'Constituents data'!EZ26-1</f>
        <v>1.7191977077363862E-2</v>
      </c>
      <c r="FB26" s="15">
        <f>'Constituents data'!FB26/'Constituents data'!FA26-1</f>
        <v>-9.8591549295774517E-3</v>
      </c>
      <c r="FC26" s="15">
        <f>'Constituents data'!FC26/'Constituents data'!FB26-1</f>
        <v>-1.3750592697961195E-2</v>
      </c>
      <c r="FD26" s="15">
        <f>'Constituents data'!FD26/'Constituents data'!FC26-1</f>
        <v>4.0576923076923066E-2</v>
      </c>
      <c r="FE26" s="15">
        <f>'Constituents data'!FE26/'Constituents data'!FD26-1</f>
        <v>-3.1047865459249646E-2</v>
      </c>
      <c r="FF26" s="15">
        <f>'Constituents data'!FF26/'Constituents data'!FE26-1</f>
        <v>-7.4384894144573499E-3</v>
      </c>
      <c r="FG26" s="15">
        <f>'Constituents data'!FG26/'Constituents data'!FF26-1</f>
        <v>2.9016141429669462E-2</v>
      </c>
      <c r="FH26" s="15">
        <f>'Constituents data'!FH26/'Constituents data'!FG26-1</f>
        <v>-4.7619047619047561E-2</v>
      </c>
      <c r="FI26" s="15">
        <f>'Constituents data'!FI26/'Constituents data'!FH26-1</f>
        <v>-5.7450980392156903E-2</v>
      </c>
      <c r="FJ26" s="15">
        <f>'Constituents data'!FJ26/'Constituents data'!FI26-1</f>
        <v>2.4963594757645202E-2</v>
      </c>
      <c r="FK26" s="15">
        <f>'Constituents data'!FK26/'Constituents data'!FJ26-1</f>
        <v>-6.2918611731277441E-3</v>
      </c>
      <c r="FL26" s="15">
        <f>'Constituents data'!FL26/'Constituents data'!FK26-1</f>
        <v>-5.3410947712418388E-2</v>
      </c>
      <c r="FM26" s="15">
        <f>'Constituents data'!FM26/'Constituents data'!FL26-1</f>
        <v>5.5237889739993662E-2</v>
      </c>
      <c r="FN26" s="15">
        <f>'Constituents data'!FN26/'Constituents data'!FM26-1</f>
        <v>-2.3208260914016954E-2</v>
      </c>
      <c r="FO26" s="15">
        <f>'Constituents data'!FO26/'Constituents data'!FN26-1</f>
        <v>-5.4322796734352252E-2</v>
      </c>
      <c r="FP26" s="15">
        <f>'Constituents data'!FP26/'Constituents data'!FO26-1</f>
        <v>1.593801881571677E-2</v>
      </c>
      <c r="FQ26" s="15">
        <f>'Constituents data'!FQ26/'Constituents data'!FP26-1</f>
        <v>1.9827867959472556E-2</v>
      </c>
      <c r="FR26" s="15">
        <f>'Constituents data'!FR26/'Constituents data'!FQ26-1</f>
        <v>5.3840401666488624E-2</v>
      </c>
      <c r="FS26" s="15">
        <f>'Constituents data'!FS26/'Constituents data'!FR26-1</f>
        <v>3.5478966041559978E-3</v>
      </c>
      <c r="FT26" s="16">
        <f>'Constituents data'!FT26/'Constituents data'!FS26-1</f>
        <v>-8.787878787878789E-3</v>
      </c>
      <c r="FU26" s="17">
        <f t="shared" si="3"/>
        <v>-2.1548709599841513E-4</v>
      </c>
      <c r="FV26">
        <v>3.9313543382006932E-2</v>
      </c>
      <c r="FW26">
        <v>4.0335849540878717E-2</v>
      </c>
      <c r="FX26">
        <v>4.1779842743526432E-2</v>
      </c>
      <c r="FY26">
        <v>4.0900411964974452E-2</v>
      </c>
      <c r="FZ26">
        <v>4.1155791393195779E-2</v>
      </c>
      <c r="GA26">
        <v>3.9706452438354252E-2</v>
      </c>
      <c r="GB26">
        <v>3.9533692472149135E-2</v>
      </c>
      <c r="GC26">
        <v>3.8414495345796017E-2</v>
      </c>
      <c r="GD26">
        <v>3.9483691232842268E-2</v>
      </c>
      <c r="GE26">
        <v>3.971156771720849E-2</v>
      </c>
      <c r="GF26">
        <v>4.1601024823495987E-2</v>
      </c>
      <c r="GG26">
        <v>4.1565343950149693E-2</v>
      </c>
      <c r="GH26">
        <v>4.070480721047777E-2</v>
      </c>
      <c r="GI26">
        <v>4.0156292527247311E-2</v>
      </c>
      <c r="GJ26">
        <v>4.1139162538083765E-2</v>
      </c>
      <c r="GK26">
        <v>3.8980212087436281E-2</v>
      </c>
      <c r="GL26">
        <v>3.9092775897127917E-2</v>
      </c>
      <c r="GM26">
        <v>3.8658719507417103E-2</v>
      </c>
      <c r="GN26">
        <v>3.9091900307790604E-2</v>
      </c>
      <c r="GO26">
        <v>3.9254981631854272E-2</v>
      </c>
      <c r="GP26">
        <v>4.0008670657556152E-2</v>
      </c>
      <c r="GQ26">
        <v>3.8756142369475735E-2</v>
      </c>
      <c r="GR26">
        <v>3.8565306092681523E-2</v>
      </c>
      <c r="GS26">
        <v>3.8932935906788375E-2</v>
      </c>
      <c r="GT26">
        <v>3.9496941748069982E-2</v>
      </c>
      <c r="GU26">
        <v>3.9297250249434978E-2</v>
      </c>
      <c r="GV26">
        <v>3.9095902331191951E-2</v>
      </c>
      <c r="GW26">
        <v>4.0190728684825157E-2</v>
      </c>
      <c r="GX26">
        <v>3.984593006652979E-2</v>
      </c>
      <c r="GY26">
        <v>3.8851418515028484E-2</v>
      </c>
      <c r="GZ26">
        <v>3.9802453333810009E-2</v>
      </c>
      <c r="HA26">
        <v>3.9446054123585178E-2</v>
      </c>
      <c r="HB26">
        <v>3.9353479160905827E-2</v>
      </c>
      <c r="HC26">
        <v>3.8801537377897273E-2</v>
      </c>
      <c r="HD26">
        <v>3.9315218829949115E-2</v>
      </c>
      <c r="HE26">
        <v>3.9286950851766519E-2</v>
      </c>
      <c r="HF26">
        <v>3.9545066502200292E-2</v>
      </c>
      <c r="HG26">
        <v>3.8425559587038839E-2</v>
      </c>
      <c r="HH26">
        <v>3.9498747322795687E-2</v>
      </c>
      <c r="HI26">
        <v>3.8630935555552824E-2</v>
      </c>
      <c r="HJ26">
        <v>3.6137591589719582E-2</v>
      </c>
      <c r="HK26">
        <v>3.5509714212641451E-2</v>
      </c>
      <c r="HL26">
        <v>3.5718770463289112E-2</v>
      </c>
      <c r="HM26">
        <v>3.7280487048219652E-2</v>
      </c>
      <c r="HN26">
        <v>3.7421518496562431E-2</v>
      </c>
      <c r="HO26">
        <v>3.7248373323970622E-2</v>
      </c>
      <c r="HP26">
        <v>3.8163795549971832E-2</v>
      </c>
      <c r="HQ26">
        <v>3.7621319387899969E-2</v>
      </c>
      <c r="HR26">
        <v>3.6427942592705112E-2</v>
      </c>
      <c r="HS26">
        <v>3.6429999142840105E-2</v>
      </c>
      <c r="HT26">
        <v>3.6965555336609619E-2</v>
      </c>
      <c r="HU26">
        <v>3.6820774124151467E-2</v>
      </c>
      <c r="HV26">
        <v>3.6903660898939768E-2</v>
      </c>
      <c r="HW26">
        <v>3.5462072428267356E-2</v>
      </c>
      <c r="HX26">
        <v>3.5237309553459682E-2</v>
      </c>
      <c r="HY26">
        <v>3.5951737607167758E-2</v>
      </c>
      <c r="HZ26">
        <v>3.4795037991656758E-2</v>
      </c>
      <c r="IA26">
        <v>3.4282189092545552E-2</v>
      </c>
      <c r="IB26">
        <v>3.517614722781745E-2</v>
      </c>
      <c r="IC26">
        <v>3.4857296190873188E-2</v>
      </c>
      <c r="ID26">
        <v>3.4261077783214758E-2</v>
      </c>
      <c r="IE26">
        <v>3.3333901513242704E-2</v>
      </c>
      <c r="IF26">
        <v>3.2835997093557043E-2</v>
      </c>
      <c r="IG26">
        <v>3.333733546848032E-2</v>
      </c>
      <c r="IH26">
        <v>3.5154509173119443E-2</v>
      </c>
      <c r="II26">
        <v>3.4956807765775637E-2</v>
      </c>
      <c r="IJ26">
        <v>3.5679560726979954E-2</v>
      </c>
      <c r="IK26">
        <v>3.5469829620269837E-2</v>
      </c>
      <c r="IL26">
        <v>3.6082211652129756E-2</v>
      </c>
      <c r="IM26">
        <v>3.4130829096704424E-2</v>
      </c>
      <c r="IN26">
        <v>3.4028528229698235E-2</v>
      </c>
      <c r="IO26">
        <v>3.3143478062466286E-2</v>
      </c>
      <c r="IP26">
        <v>3.0846969142165278E-2</v>
      </c>
      <c r="IQ26">
        <v>2.8284175420845825E-2</v>
      </c>
      <c r="IR26">
        <v>3.0305841097013165E-2</v>
      </c>
      <c r="IS26">
        <v>3.0661844003432599E-2</v>
      </c>
      <c r="IT26">
        <v>3.1334694615346215E-2</v>
      </c>
      <c r="IU26">
        <v>3.1831793246028833E-2</v>
      </c>
      <c r="IV26">
        <v>3.1624232100853453E-2</v>
      </c>
      <c r="IW26">
        <v>3.2179887215174521E-2</v>
      </c>
      <c r="IX26">
        <v>3.2026345466664066E-2</v>
      </c>
      <c r="IY26">
        <v>3.124588865031775E-2</v>
      </c>
      <c r="IZ26">
        <v>3.2280526282764774E-2</v>
      </c>
      <c r="JA26">
        <v>3.2287225474187317E-2</v>
      </c>
      <c r="JB26">
        <v>3.2308288020671788E-2</v>
      </c>
      <c r="JC26">
        <v>3.2469492583866971E-2</v>
      </c>
      <c r="JD26">
        <v>3.230623412754343E-2</v>
      </c>
      <c r="JE26">
        <v>3.0988305136221011E-2</v>
      </c>
      <c r="JF26">
        <v>3.1355144572667373E-2</v>
      </c>
      <c r="JG26">
        <v>3.099802772281357E-2</v>
      </c>
      <c r="JH26">
        <v>3.0214209982504625E-2</v>
      </c>
      <c r="JI26">
        <v>2.980590474465528E-2</v>
      </c>
      <c r="JJ26">
        <v>3.0015373086161395E-2</v>
      </c>
      <c r="JK26">
        <v>2.9345719873965267E-2</v>
      </c>
      <c r="JL26">
        <v>2.881436672793411E-2</v>
      </c>
      <c r="JM26">
        <v>2.9068432183697805E-2</v>
      </c>
      <c r="JN26">
        <v>2.9374036846448567E-2</v>
      </c>
      <c r="JO26">
        <v>3.0767798995343775E-2</v>
      </c>
      <c r="JP26">
        <v>3.0053093999610564E-2</v>
      </c>
      <c r="JQ26">
        <v>2.8831587684302776E-2</v>
      </c>
      <c r="JR26">
        <v>2.8652508757998386E-2</v>
      </c>
      <c r="JS26">
        <v>2.9389268377909554E-2</v>
      </c>
      <c r="JT26">
        <v>2.976136987893848E-2</v>
      </c>
      <c r="JU26">
        <v>2.9972380021051705E-2</v>
      </c>
      <c r="JV26">
        <v>2.9985643745055291E-2</v>
      </c>
      <c r="JW26">
        <v>3.0746293501777232E-2</v>
      </c>
      <c r="JX26">
        <v>3.0485208492592304E-2</v>
      </c>
      <c r="JY26">
        <v>3.0965446220825785E-2</v>
      </c>
      <c r="JZ26">
        <v>3.2016466567387963E-2</v>
      </c>
      <c r="KA26">
        <v>3.1446556899036526E-2</v>
      </c>
      <c r="KB26">
        <v>3.2279827478923037E-2</v>
      </c>
      <c r="KC26">
        <v>3.2056578770781767E-2</v>
      </c>
      <c r="KD26">
        <v>3.1396710217096051E-2</v>
      </c>
      <c r="KE26">
        <v>3.1264538664541021E-2</v>
      </c>
      <c r="KF26">
        <v>3.1205434705144221E-2</v>
      </c>
      <c r="KG26">
        <v>3.0884854057534574E-2</v>
      </c>
      <c r="KH26">
        <v>3.1005565096870028E-2</v>
      </c>
      <c r="KI26">
        <v>3.0810552307008614E-2</v>
      </c>
      <c r="KJ26">
        <v>3.0539870933858043E-2</v>
      </c>
      <c r="KK26">
        <v>3.0633028483815269E-2</v>
      </c>
      <c r="KL26">
        <v>3.0338741729449593E-2</v>
      </c>
      <c r="KM26">
        <v>3.1697283378049744E-2</v>
      </c>
      <c r="KN26">
        <v>3.118275477161539E-2</v>
      </c>
      <c r="KO26">
        <v>3.1788262075448784E-2</v>
      </c>
      <c r="KP26">
        <v>3.2338200620490566E-2</v>
      </c>
      <c r="KQ26">
        <v>3.2321939094352617E-2</v>
      </c>
      <c r="KR26">
        <v>3.3561989790286413E-2</v>
      </c>
      <c r="KS26">
        <v>3.2977856855623031E-2</v>
      </c>
      <c r="KT26">
        <v>3.4386715619436813E-2</v>
      </c>
      <c r="KU26">
        <v>3.4161133523805329E-2</v>
      </c>
      <c r="KV26">
        <v>3.2714520215139084E-2</v>
      </c>
      <c r="KW26">
        <v>3.1628165516248107E-2</v>
      </c>
      <c r="KX26">
        <v>3.1835846036670286E-2</v>
      </c>
      <c r="KY26">
        <v>3.1976940742880412E-2</v>
      </c>
      <c r="KZ26">
        <v>3.0873592346910381E-2</v>
      </c>
      <c r="LA26">
        <v>3.024225970921476E-2</v>
      </c>
      <c r="LB26">
        <v>3.0754177520796708E-2</v>
      </c>
      <c r="LC26">
        <v>3.104165823046344E-2</v>
      </c>
      <c r="LD26">
        <v>3.1425880818533751E-2</v>
      </c>
      <c r="LE26">
        <v>3.1192762435218013E-2</v>
      </c>
      <c r="LF26">
        <v>3.123990602961476E-2</v>
      </c>
      <c r="LG26">
        <v>3.1099847927206707E-2</v>
      </c>
      <c r="LH26">
        <v>3.0901619563796019E-2</v>
      </c>
      <c r="LI26">
        <v>3.1875282047225707E-2</v>
      </c>
      <c r="LJ26">
        <v>3.2317740179445845E-2</v>
      </c>
      <c r="LK26">
        <v>3.247184655690101E-2</v>
      </c>
      <c r="LL26">
        <v>3.2436038175010784E-2</v>
      </c>
      <c r="LM26">
        <v>3.0331288041386975E-2</v>
      </c>
      <c r="LN26">
        <v>3.1171709080589364E-2</v>
      </c>
      <c r="LO26">
        <v>3.0340286541834599E-2</v>
      </c>
      <c r="LP26">
        <v>3.010618693035334E-2</v>
      </c>
      <c r="LQ26">
        <v>2.9878719193732573E-2</v>
      </c>
      <c r="LR26">
        <v>2.9918983773869801E-2</v>
      </c>
      <c r="LS26">
        <v>2.8954303418022069E-2</v>
      </c>
      <c r="LT26">
        <v>2.9731376780897181E-2</v>
      </c>
      <c r="LU26">
        <v>2.9504832531134173E-2</v>
      </c>
      <c r="LV26">
        <v>2.9505978538953318E-2</v>
      </c>
      <c r="LW26">
        <v>2.9857283310974949E-2</v>
      </c>
      <c r="LX26">
        <v>2.8950297628966157E-2</v>
      </c>
      <c r="LY26">
        <v>2.8456022300962572E-2</v>
      </c>
      <c r="LZ26">
        <v>2.9303902130731078E-2</v>
      </c>
      <c r="MA26">
        <v>2.888004525642451E-2</v>
      </c>
      <c r="MB26">
        <v>2.8838658291436461E-2</v>
      </c>
      <c r="MC26">
        <v>2.869542268682641E-2</v>
      </c>
      <c r="MD26">
        <v>2.8416813564663409E-2</v>
      </c>
      <c r="ME26">
        <v>2.7784370220534066E-2</v>
      </c>
      <c r="MF26">
        <v>2.8460002344557322E-2</v>
      </c>
      <c r="MG26">
        <v>2.7629660488631278E-2</v>
      </c>
      <c r="MH26">
        <v>2.7196070460370571E-2</v>
      </c>
      <c r="MI26">
        <v>2.7079730698858329E-2</v>
      </c>
      <c r="MJ26">
        <v>2.7211952647926255E-2</v>
      </c>
      <c r="MK26">
        <v>2.8395172445048963E-2</v>
      </c>
      <c r="ML26">
        <v>2.9184095794313969E-2</v>
      </c>
      <c r="MM26" s="4">
        <v>2.8712370647871639E-2</v>
      </c>
      <c r="MN26" s="17">
        <v>3.3580202217615499E-2</v>
      </c>
      <c r="MO26" s="20">
        <f t="shared" si="4"/>
        <v>1.5429207243170789E-3</v>
      </c>
      <c r="MP26" s="20">
        <f t="shared" si="7"/>
        <v>9.345455028645358E-2</v>
      </c>
      <c r="MQ26" s="20">
        <f t="shared" si="8"/>
        <v>3.5785414339328941E-2</v>
      </c>
      <c r="MR26" s="20">
        <f t="shared" si="9"/>
        <v>-1.7483296645268428E-4</v>
      </c>
      <c r="MS26" s="20">
        <f t="shared" si="10"/>
        <v>-2.1650971318683408E-2</v>
      </c>
      <c r="MT26" s="20">
        <f t="shared" si="11"/>
        <v>9.7963254193517389E-3</v>
      </c>
      <c r="MU26" s="20">
        <f t="shared" si="12"/>
        <v>-1.5205627969244826E-2</v>
      </c>
      <c r="MV26" s="20">
        <f t="shared" si="13"/>
        <v>6.0858057377123048E-2</v>
      </c>
      <c r="MW26" s="20">
        <f t="shared" si="14"/>
        <v>1.2332109587478792E-2</v>
      </c>
      <c r="MX26" s="20">
        <f t="shared" si="15"/>
        <v>6.0447436216836264E-2</v>
      </c>
      <c r="MY26" s="20">
        <f t="shared" si="16"/>
        <v>1.6094103892046487E-2</v>
      </c>
      <c r="MZ26" s="20">
        <f t="shared" si="17"/>
        <v>-3.3129424331580476E-2</v>
      </c>
      <c r="NA26" s="20">
        <f t="shared" si="18"/>
        <v>-2.2997841939763368E-3</v>
      </c>
      <c r="NB26" s="20">
        <f t="shared" si="19"/>
        <v>5.3529608133462331E-2</v>
      </c>
      <c r="NC26" s="20">
        <f t="shared" si="20"/>
        <v>-8.6651817965561068E-2</v>
      </c>
      <c r="ND26" s="20">
        <f t="shared" si="21"/>
        <v>1.3698633163414266E-2</v>
      </c>
      <c r="NE26" s="20">
        <f t="shared" si="22"/>
        <v>-3.9695821107992718E-2</v>
      </c>
      <c r="NF26" s="20">
        <f t="shared" si="23"/>
        <v>2.2155440906621939E-2</v>
      </c>
      <c r="NG26" s="20">
        <f t="shared" si="24"/>
        <v>-1.7110313280649467E-2</v>
      </c>
      <c r="NH26" s="20">
        <f t="shared" si="25"/>
        <v>5.119287306763512E-2</v>
      </c>
      <c r="NI26" s="20">
        <f t="shared" si="26"/>
        <v>-5.7771383801156845E-2</v>
      </c>
      <c r="NJ26" s="20">
        <f t="shared" si="27"/>
        <v>-2.1851876434779791E-2</v>
      </c>
      <c r="NK26" s="20">
        <f t="shared" si="28"/>
        <v>8.5290262883973809E-3</v>
      </c>
      <c r="NL26" s="20">
        <f t="shared" si="29"/>
        <v>2.9638184662380803E-3</v>
      </c>
      <c r="NM26" s="20">
        <f t="shared" si="30"/>
        <v>4.1327468301949694E-2</v>
      </c>
      <c r="NN26" s="20">
        <f t="shared" si="31"/>
        <v>-5.3188048067596888E-2</v>
      </c>
      <c r="NO26" s="20">
        <f t="shared" si="32"/>
        <v>5.504266230458002E-2</v>
      </c>
      <c r="NP26" s="20">
        <f t="shared" si="33"/>
        <v>3.1853905175094482E-2</v>
      </c>
      <c r="NQ26" s="20">
        <f t="shared" si="34"/>
        <v>-4.3231026230032915E-2</v>
      </c>
      <c r="NR26" s="20">
        <f t="shared" si="35"/>
        <v>2.5406326790654934E-2</v>
      </c>
      <c r="NS26" s="20">
        <f t="shared" si="36"/>
        <v>2.8215928294309774E-3</v>
      </c>
      <c r="NT26" s="20">
        <f t="shared" si="37"/>
        <v>-4.2116484682687222E-2</v>
      </c>
      <c r="NU26" s="20">
        <f t="shared" si="38"/>
        <v>-8.2762411314237977E-2</v>
      </c>
      <c r="NV26" s="20">
        <f t="shared" si="39"/>
        <v>2.7699630859212034E-2</v>
      </c>
      <c r="NW26" s="20">
        <f t="shared" si="40"/>
        <v>-3.1060233068610586E-2</v>
      </c>
      <c r="NX26" s="20">
        <f t="shared" si="41"/>
        <v>1.0410899160569278E-2</v>
      </c>
      <c r="NY26" s="20">
        <f t="shared" si="42"/>
        <v>-3.2164664291722461E-2</v>
      </c>
      <c r="NZ26" s="20">
        <f t="shared" si="43"/>
        <v>1.412248405384289E-2</v>
      </c>
      <c r="OA26" s="20">
        <f t="shared" si="44"/>
        <v>-2.9788799230619698E-2</v>
      </c>
      <c r="OB26" s="20">
        <f t="shared" si="45"/>
        <v>-1.5692599514695458E-2</v>
      </c>
      <c r="OC26" s="20">
        <f t="shared" si="46"/>
        <v>-1.235748102254661E-2</v>
      </c>
      <c r="OD26" s="20">
        <f t="shared" si="47"/>
        <v>5.8878515745384524E-2</v>
      </c>
      <c r="OE26" s="20">
        <f t="shared" si="48"/>
        <v>4.2741260291874555E-2</v>
      </c>
      <c r="OF26" s="20">
        <f t="shared" si="49"/>
        <v>1.7520802299953921E-2</v>
      </c>
      <c r="OG26" s="20">
        <f t="shared" si="50"/>
        <v>-3.0161183620891017E-2</v>
      </c>
      <c r="OH26" s="20">
        <f t="shared" si="51"/>
        <v>5.4517909819473825E-2</v>
      </c>
      <c r="OI26" s="20">
        <f t="shared" si="52"/>
        <v>-2.9540850117670573E-3</v>
      </c>
      <c r="OJ26" s="20">
        <f t="shared" si="53"/>
        <v>-7.4108837228325813E-2</v>
      </c>
      <c r="OK26" s="20">
        <f t="shared" si="54"/>
        <v>-3.713960092461141E-2</v>
      </c>
      <c r="OL26" s="20">
        <f t="shared" si="55"/>
        <v>3.3667761850681682E-2</v>
      </c>
      <c r="OM26" s="20">
        <f t="shared" si="56"/>
        <v>2.3734499790367932E-3</v>
      </c>
      <c r="ON26" s="20">
        <f t="shared" si="57"/>
        <v>-2.368492232166927E-3</v>
      </c>
      <c r="OO26" s="20">
        <f t="shared" si="58"/>
        <v>-0.1025478980508063</v>
      </c>
      <c r="OP26" s="20">
        <f t="shared" si="59"/>
        <v>-3.1545821854916029E-2</v>
      </c>
      <c r="OQ26" s="20">
        <f t="shared" si="60"/>
        <v>4.9420258467767791E-2</v>
      </c>
      <c r="OR26" s="20">
        <f t="shared" si="61"/>
        <v>-2.0154006035218972E-2</v>
      </c>
      <c r="OS26" s="20">
        <f t="shared" si="62"/>
        <v>-6.7482772091622428E-2</v>
      </c>
      <c r="OT26" s="20">
        <f t="shared" si="63"/>
        <v>-1.6693226596947695E-2</v>
      </c>
      <c r="OU26" s="20">
        <f t="shared" si="64"/>
        <v>3.4614558532106848E-2</v>
      </c>
      <c r="OV26" s="20">
        <f t="shared" si="65"/>
        <v>-1.8247046820287522E-3</v>
      </c>
      <c r="OW26" s="20">
        <f t="shared" si="66"/>
        <v>6.9618839067925571E-3</v>
      </c>
      <c r="OX26" s="20">
        <f t="shared" si="67"/>
        <v>-5.1657698844057324E-3</v>
      </c>
      <c r="OY26" s="20">
        <f t="shared" si="68"/>
        <v>1.348620983997564E-2</v>
      </c>
      <c r="OZ26" s="20">
        <f t="shared" si="69"/>
        <v>3.285703454713676E-2</v>
      </c>
      <c r="PA26" s="20">
        <f t="shared" si="5"/>
        <v>-1.3443049489367451E-2</v>
      </c>
      <c r="PB26" s="20">
        <f t="shared" si="70"/>
        <v>6.6447650386295661E-3</v>
      </c>
      <c r="PC26" s="20">
        <f t="shared" si="71"/>
        <v>3.9036125916637326E-2</v>
      </c>
      <c r="PD26" s="20">
        <f t="shared" si="72"/>
        <v>4.3734881608770287E-2</v>
      </c>
      <c r="PE26" s="20">
        <f t="shared" si="73"/>
        <v>-8.6366561861390551E-2</v>
      </c>
      <c r="PF26" s="20">
        <f t="shared" si="74"/>
        <v>-2.936267667571377E-2</v>
      </c>
      <c r="PG26" s="20">
        <f t="shared" si="75"/>
        <v>-1.6456293613830695E-2</v>
      </c>
      <c r="PH26" s="20">
        <f t="shared" si="76"/>
        <v>-6.84343984875255E-2</v>
      </c>
      <c r="PI26" s="20">
        <f t="shared" si="77"/>
        <v>-4.6802605376639578E-2</v>
      </c>
      <c r="PJ26" s="20">
        <f t="shared" si="78"/>
        <v>4.7209510300029983E-2</v>
      </c>
      <c r="PK26" s="20">
        <f t="shared" si="79"/>
        <v>-1.4783393584547808E-2</v>
      </c>
      <c r="PL26" s="20">
        <f t="shared" si="80"/>
        <v>1.1245780050893855E-3</v>
      </c>
      <c r="PM26" s="20">
        <f t="shared" si="81"/>
        <v>-4.7799715779343914E-3</v>
      </c>
      <c r="PN26" s="20">
        <f t="shared" si="82"/>
        <v>3.501694761630883E-2</v>
      </c>
      <c r="PO26" s="20">
        <f t="shared" si="83"/>
        <v>2.751599125990681E-3</v>
      </c>
      <c r="PP26" s="20">
        <f t="shared" si="84"/>
        <v>3.288156716638993E-2</v>
      </c>
      <c r="PQ26" s="20">
        <f t="shared" si="85"/>
        <v>-1.9168898887599515E-2</v>
      </c>
      <c r="PR26" s="20">
        <f t="shared" si="86"/>
        <v>4.5289887009107993E-2</v>
      </c>
      <c r="PS26" s="20">
        <f t="shared" si="87"/>
        <v>-3.422010305789122E-3</v>
      </c>
      <c r="PT26" s="20">
        <f t="shared" si="88"/>
        <v>2.3476152580508638E-2</v>
      </c>
      <c r="PU26" s="20">
        <f t="shared" si="89"/>
        <v>-1.7623452761290046E-2</v>
      </c>
      <c r="PV26" s="20">
        <f t="shared" si="90"/>
        <v>6.9617247711412341E-3</v>
      </c>
      <c r="PW26" s="20">
        <f t="shared" si="91"/>
        <v>-2.1124719089568565E-2</v>
      </c>
      <c r="PX26" s="20">
        <f t="shared" si="92"/>
        <v>1.1635540927327464E-3</v>
      </c>
      <c r="PY26" s="20">
        <f t="shared" si="93"/>
        <v>-4.4406697707200821E-2</v>
      </c>
      <c r="PZ26" s="20">
        <f t="shared" si="94"/>
        <v>7.9264366443571287E-3</v>
      </c>
      <c r="QA26" s="20">
        <f t="shared" si="95"/>
        <v>-2.2193782689747119E-2</v>
      </c>
      <c r="QB26" s="20">
        <f t="shared" si="96"/>
        <v>4.3528011964119291E-3</v>
      </c>
      <c r="QC26" s="20">
        <f t="shared" si="97"/>
        <v>8.4560216171566636E-3</v>
      </c>
      <c r="QD26" s="20">
        <f t="shared" si="98"/>
        <v>-2.1039297363409674E-3</v>
      </c>
      <c r="QE26" s="20">
        <f t="shared" si="99"/>
        <v>4.5329895868652355E-3</v>
      </c>
      <c r="QF26" s="20">
        <f t="shared" si="100"/>
        <v>-3.0648710434865698E-2</v>
      </c>
      <c r="QG26" s="20">
        <f t="shared" si="101"/>
        <v>6.8231865621931093E-2</v>
      </c>
      <c r="QH26" s="20">
        <f t="shared" si="102"/>
        <v>-2.576960342583343E-2</v>
      </c>
      <c r="QI26" s="20">
        <f t="shared" si="103"/>
        <v>-2.8868265364093346E-2</v>
      </c>
      <c r="QJ26" s="20">
        <f t="shared" si="104"/>
        <v>-1.8365593985082616E-2</v>
      </c>
      <c r="QK26" s="20">
        <f t="shared" si="105"/>
        <v>8.5011815265820495E-2</v>
      </c>
      <c r="QL26" s="20">
        <f t="shared" si="106"/>
        <v>3.2265413053265052E-2</v>
      </c>
      <c r="QM26" s="20">
        <f t="shared" si="107"/>
        <v>9.747105421303328E-3</v>
      </c>
      <c r="QN26" s="20">
        <f t="shared" si="108"/>
        <v>6.6114261822928485E-3</v>
      </c>
      <c r="QO26" s="20">
        <f t="shared" si="109"/>
        <v>3.3202473881028288E-2</v>
      </c>
      <c r="QP26" s="20">
        <f t="shared" si="110"/>
        <v>-7.1087316540015847E-3</v>
      </c>
      <c r="QQ26" s="20">
        <f t="shared" si="111"/>
        <v>8.5775136577298759E-3</v>
      </c>
      <c r="QR26" s="20">
        <f t="shared" si="112"/>
        <v>3.3874023681364301E-2</v>
      </c>
      <c r="QS26" s="20">
        <f t="shared" si="113"/>
        <v>-2.574015235657354E-2</v>
      </c>
      <c r="QT26" s="20">
        <f t="shared" si="114"/>
        <v>2.7347270041734897E-2</v>
      </c>
      <c r="QU26" s="20">
        <f t="shared" si="115"/>
        <v>4.9324682280739414E-3</v>
      </c>
      <c r="QV26" s="20">
        <f t="shared" si="116"/>
        <v>-2.0911273467381839E-2</v>
      </c>
      <c r="QW26" s="20">
        <f t="shared" si="117"/>
        <v>2.3237069829811354E-2</v>
      </c>
      <c r="QX26" s="20">
        <f t="shared" si="118"/>
        <v>1.1531336032652134E-3</v>
      </c>
      <c r="QY26" s="20">
        <f t="shared" si="119"/>
        <v>1.1522552458812757E-3</v>
      </c>
      <c r="QZ26" s="20">
        <f t="shared" si="120"/>
        <v>1.6193242508885347E-3</v>
      </c>
      <c r="RA26" s="20">
        <f t="shared" si="121"/>
        <v>1.0028571208147954E-2</v>
      </c>
      <c r="RB26" s="20">
        <f t="shared" si="122"/>
        <v>-4.8747489058525743E-3</v>
      </c>
      <c r="RC26" s="20">
        <f t="shared" si="123"/>
        <v>-8.6217222063271516E-3</v>
      </c>
      <c r="RD26" s="20">
        <f t="shared" si="124"/>
        <v>-1.2454620834550598E-2</v>
      </c>
      <c r="RE26" s="20">
        <f t="shared" si="125"/>
        <v>8.0063395841245472E-2</v>
      </c>
      <c r="RF26" s="20">
        <f t="shared" si="126"/>
        <v>1.3419712448111156E-2</v>
      </c>
      <c r="RG26" s="20">
        <f t="shared" si="127"/>
        <v>1.455084765203676E-2</v>
      </c>
      <c r="RH26" s="20">
        <f t="shared" si="128"/>
        <v>1.9285491944994986E-3</v>
      </c>
      <c r="RI26" s="20">
        <f t="shared" si="129"/>
        <v>-1.9221785730909352E-3</v>
      </c>
      <c r="RJ26" s="20">
        <f t="shared" si="130"/>
        <v>4.2203490523590542E-2</v>
      </c>
      <c r="RK26" s="20">
        <f t="shared" si="131"/>
        <v>-2.0754907640843621E-2</v>
      </c>
      <c r="RL26" s="20">
        <f t="shared" si="132"/>
        <v>3.1714857108598254E-2</v>
      </c>
      <c r="RM26" s="20">
        <f t="shared" si="6"/>
        <v>-7.1135031320145063E-3</v>
      </c>
      <c r="RN26" s="20">
        <f t="shared" si="142"/>
        <v>-7.1154488293665302E-2</v>
      </c>
      <c r="RO26" s="20">
        <f t="shared" si="143"/>
        <v>-2.8494760253824889E-2</v>
      </c>
      <c r="RP26" s="20">
        <f t="shared" si="144"/>
        <v>2.5681608060072938E-2</v>
      </c>
      <c r="RQ26" s="20">
        <f t="shared" si="145"/>
        <v>-1.5305577205553676E-2</v>
      </c>
      <c r="RR26" s="20">
        <f t="shared" si="146"/>
        <v>-2.9514242633731345E-2</v>
      </c>
      <c r="RS26" s="20">
        <f t="shared" si="147"/>
        <v>-6.2840486514482456E-3</v>
      </c>
      <c r="RT26" s="20">
        <f t="shared" si="148"/>
        <v>-1.1934045614281883E-2</v>
      </c>
      <c r="RU26" s="20">
        <f t="shared" si="149"/>
        <v>2.1029110558628574E-2</v>
      </c>
      <c r="RV26" s="20">
        <f t="shared" si="150"/>
        <v>1.0410111748454434E-2</v>
      </c>
      <c r="RW26" s="20">
        <f t="shared" si="151"/>
        <v>-5.7478156562952047E-3</v>
      </c>
      <c r="RX26" s="20">
        <f t="shared" si="152"/>
        <v>2.9842918952601967E-3</v>
      </c>
      <c r="RY26" s="20">
        <f t="shared" si="153"/>
        <v>1.4941672093697369E-2</v>
      </c>
      <c r="RZ26" s="20">
        <f t="shared" si="154"/>
        <v>-1.1450571216887501E-3</v>
      </c>
      <c r="SA26" s="20">
        <f t="shared" si="155"/>
        <v>4.7445278194999357E-2</v>
      </c>
      <c r="SB26" s="20">
        <f t="shared" si="156"/>
        <v>1.6694238180126855E-2</v>
      </c>
      <c r="SC26" s="20">
        <f t="shared" si="157"/>
        <v>8.3212891437799662E-3</v>
      </c>
      <c r="SD26" s="20">
        <f t="shared" si="158"/>
        <v>-1.4772763403113371E-3</v>
      </c>
      <c r="SE26" s="20">
        <f t="shared" si="159"/>
        <v>-5.2773067376235633E-2</v>
      </c>
      <c r="SF26" s="20">
        <f t="shared" si="160"/>
        <v>3.8711458447833774E-2</v>
      </c>
      <c r="SG26" s="20">
        <f t="shared" si="161"/>
        <v>-5.3232788766070599E-2</v>
      </c>
      <c r="SH26" s="20">
        <f t="shared" si="162"/>
        <v>-2.0276316182690077E-2</v>
      </c>
      <c r="SI26" s="20">
        <f t="shared" si="163"/>
        <v>2.0750872819585127E-3</v>
      </c>
      <c r="SJ26" s="20">
        <f t="shared" si="164"/>
        <v>-1.3241589470126856E-2</v>
      </c>
      <c r="SK26" s="20">
        <f t="shared" si="165"/>
        <v>-1.483625326148039E-2</v>
      </c>
      <c r="SL26" s="20">
        <f t="shared" si="166"/>
        <v>1.7407464173362277E-2</v>
      </c>
      <c r="SM26" s="20">
        <f t="shared" si="167"/>
        <v>-9.6436678335790373E-3</v>
      </c>
      <c r="SN26" s="20">
        <f t="shared" si="168"/>
        <v>-1.353510560196278E-2</v>
      </c>
      <c r="SO26" s="20">
        <f t="shared" si="169"/>
        <v>4.0792410172921484E-2</v>
      </c>
      <c r="SP26" s="20">
        <f t="shared" si="170"/>
        <v>-3.0832378363251232E-2</v>
      </c>
      <c r="SQ26" s="20">
        <f t="shared" si="171"/>
        <v>-7.2230023184589346E-3</v>
      </c>
      <c r="SR26" s="20">
        <f t="shared" si="172"/>
        <v>2.9231628525667876E-2</v>
      </c>
      <c r="SS26" s="20">
        <f t="shared" si="173"/>
        <v>-4.7403560523049143E-2</v>
      </c>
      <c r="ST26" s="20">
        <f t="shared" si="174"/>
        <v>-5.7235493296158485E-2</v>
      </c>
      <c r="SU26" s="20">
        <f t="shared" si="175"/>
        <v>2.5179081853643617E-2</v>
      </c>
      <c r="SV26" s="20">
        <f t="shared" si="176"/>
        <v>-6.0763740771293288E-3</v>
      </c>
      <c r="SW26" s="20">
        <f t="shared" si="133"/>
        <v>-5.3195460616419971E-2</v>
      </c>
      <c r="SX26" s="20">
        <f t="shared" si="134"/>
        <v>5.545337683599208E-2</v>
      </c>
      <c r="SY26" s="20">
        <f t="shared" si="135"/>
        <v>-2.2992773818018539E-2</v>
      </c>
      <c r="SZ26" s="20">
        <f t="shared" si="136"/>
        <v>-5.4107309638353834E-2</v>
      </c>
      <c r="TA26" s="20">
        <f t="shared" si="137"/>
        <v>1.6153505911715185E-2</v>
      </c>
      <c r="TB26" s="20">
        <f t="shared" si="138"/>
        <v>2.004335505547097E-2</v>
      </c>
      <c r="TC26" s="20">
        <f t="shared" si="139"/>
        <v>5.4055888762487042E-2</v>
      </c>
      <c r="TD26" s="20">
        <f t="shared" si="140"/>
        <v>3.7633837001544131E-3</v>
      </c>
      <c r="TE26" s="20">
        <f t="shared" si="141"/>
        <v>-8.5723916918803746E-3</v>
      </c>
    </row>
    <row r="27" spans="1:525" x14ac:dyDescent="0.2">
      <c r="A27" t="s">
        <v>76</v>
      </c>
      <c r="B27" t="s">
        <v>41</v>
      </c>
      <c r="C27" s="15"/>
      <c r="D27" s="15">
        <f>'Constituents data'!D27/'Constituents data'!C27-1</f>
        <v>4.9450549450549275E-3</v>
      </c>
      <c r="E27" s="15">
        <f>'Constituents data'!E27/'Constituents data'!D27-1</f>
        <v>6.7687260798250382E-2</v>
      </c>
      <c r="F27" s="15">
        <f>'Constituents data'!F27/'Constituents data'!E27-1</f>
        <v>1.7410897173289586E-2</v>
      </c>
      <c r="G27" s="15">
        <f>'Constituents data'!G27/'Constituents data'!F27-1</f>
        <v>-2.7179383933965129E-3</v>
      </c>
      <c r="H27" s="15">
        <f>'Constituents data'!H27/'Constituents data'!G27-1</f>
        <v>-3.129100635913995E-2</v>
      </c>
      <c r="I27" s="15">
        <f>'Constituents data'!I27/'Constituents data'!H27-1</f>
        <v>1.9797853495884254E-3</v>
      </c>
      <c r="J27" s="15">
        <f>'Constituents data'!J27/'Constituents data'!I27-1</f>
        <v>3.275790349417651E-2</v>
      </c>
      <c r="K27" s="15">
        <f>'Constituents data'!K27/'Constituents data'!J27-1</f>
        <v>5.1757124156681211E-2</v>
      </c>
      <c r="L27" s="15">
        <f>'Constituents data'!L27/'Constituents data'!K27-1</f>
        <v>7.1804691239827356E-3</v>
      </c>
      <c r="M27" s="15">
        <f>'Constituents data'!M27/'Constituents data'!L27-1</f>
        <v>2.1863117870722482E-2</v>
      </c>
      <c r="N27" s="15">
        <f>'Constituents data'!N27/'Constituents data'!M27-1</f>
        <v>7.9069767441859451E-3</v>
      </c>
      <c r="O27" s="15">
        <f>'Constituents data'!O27/'Constituents data'!N27-1</f>
        <v>-1.8920166128287952E-2</v>
      </c>
      <c r="P27" s="15">
        <f>'Constituents data'!P27/'Constituents data'!O27-1</f>
        <v>2.4459078080903085E-2</v>
      </c>
      <c r="Q27" s="15">
        <f>'Constituents data'!Q27/'Constituents data'!P27-1</f>
        <v>3.8108356290174283E-2</v>
      </c>
      <c r="R27" s="15">
        <f>'Constituents data'!R27/'Constituents data'!Q27-1</f>
        <v>-3.3613445378151252E-2</v>
      </c>
      <c r="S27" s="15">
        <f>'Constituents data'!S27/'Constituents data'!R27-1</f>
        <v>4.3478260869565188E-2</v>
      </c>
      <c r="T27" s="15">
        <f>'Constituents data'!T27/'Constituents data'!S27-1</f>
        <v>-4.6052631578947345E-2</v>
      </c>
      <c r="U27" s="15">
        <f>'Constituents data'!U27/'Constituents data'!T27-1</f>
        <v>2.5747126436781675E-2</v>
      </c>
      <c r="V27" s="15">
        <f>'Constituents data'!V27/'Constituents data'!U27-1</f>
        <v>-2.4204392649036288E-2</v>
      </c>
      <c r="W27" s="15">
        <f>'Constituents data'!W27/'Constituents data'!V27-1</f>
        <v>4.134129536058806E-2</v>
      </c>
      <c r="X27" s="15">
        <f>'Constituents data'!X27/'Constituents data'!W27-1</f>
        <v>-1.9408910454344896E-2</v>
      </c>
      <c r="Y27" s="15">
        <f>'Constituents data'!Y27/'Constituents data'!X27-1</f>
        <v>-2.1592442645074317E-2</v>
      </c>
      <c r="Z27" s="15">
        <f>'Constituents data'!Z27/'Constituents data'!Y27-1</f>
        <v>-7.8160919540228857E-3</v>
      </c>
      <c r="AA27" s="15">
        <f>'Constituents data'!AA27/'Constituents data'!Z27-1</f>
        <v>-1.5291936978684029E-2</v>
      </c>
      <c r="AB27" s="15">
        <f>'Constituents data'!AB27/'Constituents data'!AA27-1</f>
        <v>6.3058823529411834E-2</v>
      </c>
      <c r="AC27" s="15">
        <f>'Constituents data'!AC27/'Constituents data'!AB27-1</f>
        <v>-5.1350154935812298E-2</v>
      </c>
      <c r="AD27" s="15">
        <f>'Constituents data'!AD27/'Constituents data'!AC27-1</f>
        <v>4.1530564629024713E-2</v>
      </c>
      <c r="AE27" s="15">
        <f>'Constituents data'!AE27/'Constituents data'!AD27-1</f>
        <v>6.7652329749104068E-2</v>
      </c>
      <c r="AF27" s="15">
        <f>'Constituents data'!AF27/'Constituents data'!AE27-1</f>
        <v>-4.1963911036508872E-3</v>
      </c>
      <c r="AG27" s="15">
        <f>'Constituents data'!AG27/'Constituents data'!AF27-1</f>
        <v>-1.7277707543194354E-2</v>
      </c>
      <c r="AH27" s="15">
        <f>'Constituents data'!AH27/'Constituents data'!AG27-1</f>
        <v>-6.0034305317323566E-3</v>
      </c>
      <c r="AI27" s="15">
        <f>'Constituents data'!AI27/'Constituents data'!AH27-1</f>
        <v>-1.9844693701466909E-2</v>
      </c>
      <c r="AJ27" s="15">
        <f>'Constituents data'!AJ27/'Constituents data'!AI27-1</f>
        <v>-8.1866197183098621E-2</v>
      </c>
      <c r="AK27" s="15">
        <f>'Constituents data'!AK27/'Constituents data'!AJ27-1</f>
        <v>2.4448705656759273E-2</v>
      </c>
      <c r="AL27" s="15">
        <f>'Constituents data'!AL27/'Constituents data'!AK27-1</f>
        <v>5.6153486195602564E-3</v>
      </c>
      <c r="AM27" s="15">
        <f>'Constituents data'!AM27/'Constituents data'!AL27-1</f>
        <v>-1.3959981386691966E-3</v>
      </c>
      <c r="AN27" s="15">
        <f>'Constituents data'!AN27/'Constituents data'!AM27-1</f>
        <v>-9.785647716682222E-3</v>
      </c>
      <c r="AO27" s="15">
        <f>'Constituents data'!AO27/'Constituents data'!AN27-1</f>
        <v>2.5411764705882467E-2</v>
      </c>
      <c r="AP27" s="15">
        <f>'Constituents data'!AP27/'Constituents data'!AO27-1</f>
        <v>-1.6062413951353882E-2</v>
      </c>
      <c r="AQ27" s="15">
        <f>'Constituents data'!AQ27/'Constituents data'!AP27-1</f>
        <v>1.8656716417910779E-3</v>
      </c>
      <c r="AR27" s="15">
        <f>'Constituents data'!AR27/'Constituents data'!AQ27-1</f>
        <v>2.5139664804469275E-2</v>
      </c>
      <c r="AS27" s="15">
        <f>'Constituents data'!AS27/'Constituents data'!AR27-1</f>
        <v>5.7674841053587667E-2</v>
      </c>
      <c r="AT27" s="15">
        <f>'Constituents data'!AT27/'Constituents data'!AS27-1</f>
        <v>2.7050236152855289E-2</v>
      </c>
      <c r="AU27" s="15">
        <f>'Constituents data'!AU27/'Constituents data'!AT27-1</f>
        <v>1.8394648829431537E-2</v>
      </c>
      <c r="AV27" s="15">
        <f>'Constituents data'!AV27/'Constituents data'!AU27-1</f>
        <v>-1.8062397372742178E-2</v>
      </c>
      <c r="AW27" s="15">
        <f>'Constituents data'!AW27/'Constituents data'!AV27-1</f>
        <v>1.9648829431438308E-2</v>
      </c>
      <c r="AX27" s="15">
        <f>'Constituents data'!AX27/'Constituents data'!AW27-1</f>
        <v>1.1480114801147856E-2</v>
      </c>
      <c r="AY27" s="15">
        <f>'Constituents data'!AY27/'Constituents data'!AX27-1</f>
        <v>-5.7559789217673241E-2</v>
      </c>
      <c r="AZ27" s="15">
        <f>'Constituents data'!AZ27/'Constituents data'!AY27-1</f>
        <v>-2.0645161290322678E-2</v>
      </c>
      <c r="BA27" s="15">
        <f>'Constituents data'!BA27/'Constituents data'!AZ27-1</f>
        <v>1.0540184453228019E-2</v>
      </c>
      <c r="BB27" s="15">
        <f>'Constituents data'!BB27/'Constituents data'!BA27-1</f>
        <v>-4.7805302042589481E-3</v>
      </c>
      <c r="BC27" s="15">
        <f>'Constituents data'!BC27/'Constituents data'!BB27-1</f>
        <v>4.8034934497815929E-3</v>
      </c>
      <c r="BD27" s="15">
        <f>'Constituents data'!BD27/'Constituents data'!BC27-1</f>
        <v>-3.563667970447626E-2</v>
      </c>
      <c r="BE27" s="15">
        <f>'Constituents data'!BE27/'Constituents data'!BD27-1</f>
        <v>-2.8841820639927906E-2</v>
      </c>
      <c r="BF27" s="15">
        <f>'Constituents data'!BF27/'Constituents data'!BE27-1</f>
        <v>3.2482598607888713E-2</v>
      </c>
      <c r="BG27" s="15">
        <f>'Constituents data'!BG27/'Constituents data'!BF27-1</f>
        <v>2.7865168539325857E-2</v>
      </c>
      <c r="BH27" s="15">
        <f>'Constituents data'!BH27/'Constituents data'!BG27-1</f>
        <v>-5.7717533887188366E-2</v>
      </c>
      <c r="BI27" s="15">
        <f>'Constituents data'!BI27/'Constituents data'!BH27-1</f>
        <v>-3.3874709976798201E-2</v>
      </c>
      <c r="BJ27" s="15">
        <f>'Constituents data'!BJ27/'Constituents data'!BI27-1</f>
        <v>5.0432276657060626E-2</v>
      </c>
      <c r="BK27" s="15">
        <f>'Constituents data'!BK27/'Constituents data'!BJ27-1</f>
        <v>-3.2007315957932603E-3</v>
      </c>
      <c r="BL27" s="15">
        <f>'Constituents data'!BL27/'Constituents data'!BK27-1</f>
        <v>4.5871559633028358E-3</v>
      </c>
      <c r="BM27" s="15">
        <f>'Constituents data'!BM27/'Constituents data'!BL27-1</f>
        <v>2.1917808219178214E-2</v>
      </c>
      <c r="BN27" s="15">
        <f>'Constituents data'!BN27/'Constituents data'!BM27-1</f>
        <v>-2.7256478999106437E-2</v>
      </c>
      <c r="BO27" s="15">
        <f>'Constituents data'!BO27/'Constituents data'!BN27-1</f>
        <v>-3.0316949931097792E-2</v>
      </c>
      <c r="BP27" s="15">
        <f>'Constituents data'!BP27/'Constituents data'!BO27-1</f>
        <v>1.13690194220748E-2</v>
      </c>
      <c r="BQ27" s="15">
        <f>'Constituents data'!BQ27/'Constituents data'!BP27-1</f>
        <v>6.5573770491802463E-3</v>
      </c>
      <c r="BR27" s="15">
        <f>'Constituents data'!BR27/'Constituents data'!BQ27-1</f>
        <v>8.841321544904579E-3</v>
      </c>
      <c r="BS27" s="15">
        <f>'Constituents data'!BS27/'Constituents data'!BR27-1</f>
        <v>6.549815498154965E-2</v>
      </c>
      <c r="BT27" s="15">
        <f>'Constituents data'!BT27/'Constituents data'!BS27-1</f>
        <v>-2.1212121212121238E-2</v>
      </c>
      <c r="BU27" s="15">
        <f>'Constituents data'!BU27/'Constituents data'!BT27-1</f>
        <v>-7.0765148164528835E-3</v>
      </c>
      <c r="BV27" s="15">
        <f>'Constituents data'!BV27/'Constituents data'!BU27-1</f>
        <v>6.6815144766148027E-3</v>
      </c>
      <c r="BW27" s="15">
        <f>'Constituents data'!BW27/'Constituents data'!BV27-1</f>
        <v>1.3716814159292046E-2</v>
      </c>
      <c r="BX27" s="15">
        <f>'Constituents data'!BX27/'Constituents data'!BW27-1</f>
        <v>3.2300305543430774E-2</v>
      </c>
      <c r="BY27" s="15">
        <f>'Constituents data'!BY27/'Constituents data'!BX27-1</f>
        <v>-5.0739957716701145E-3</v>
      </c>
      <c r="BZ27" s="15">
        <f>'Constituents data'!BZ27/'Constituents data'!BY27-1</f>
        <v>-1.3174670633234298E-2</v>
      </c>
      <c r="CA27" s="15">
        <f>'Constituents data'!CA27/'Constituents data'!BZ27-1</f>
        <v>-4.9526270456503041E-2</v>
      </c>
      <c r="CB27" s="15">
        <f>'Constituents data'!CB27/'Constituents data'!CA27-1</f>
        <v>4.2138649750792956E-2</v>
      </c>
      <c r="CC27" s="15">
        <f>'Constituents data'!CC27/'Constituents data'!CB27-1</f>
        <v>3.9565217391304364E-2</v>
      </c>
      <c r="CD27" s="15">
        <f>'Constituents data'!CD27/'Constituents data'!CC27-1</f>
        <v>-7.9464659138436256E-3</v>
      </c>
      <c r="CE27" s="15">
        <f>'Constituents data'!CE27/'Constituents data'!CD27-1</f>
        <v>2.6559865092748769E-2</v>
      </c>
      <c r="CF27" s="15">
        <f>'Constituents data'!CF27/'Constituents data'!CE27-1</f>
        <v>3.2854209445585258E-3</v>
      </c>
      <c r="CG27" s="15">
        <f>'Constituents data'!CG27/'Constituents data'!CF27-1</f>
        <v>-6.2218583708555153E-2</v>
      </c>
      <c r="CH27" s="15">
        <f>'Constituents data'!CH27/'Constituents data'!CG27-1</f>
        <v>-4.8013967699693794E-3</v>
      </c>
      <c r="CI27" s="15">
        <f>'Constituents data'!CI27/'Constituents data'!CH27-1</f>
        <v>1.0964912280701844E-2</v>
      </c>
      <c r="CJ27" s="15">
        <f>'Constituents data'!CJ27/'Constituents data'!CI27-1</f>
        <v>-2.6898047722342722E-2</v>
      </c>
      <c r="CK27" s="15">
        <f>'Constituents data'!CK27/'Constituents data'!CJ27-1</f>
        <v>7.1333036112348758E-3</v>
      </c>
      <c r="CL27" s="15">
        <f>'Constituents data'!CL27/'Constituents data'!CK27-1</f>
        <v>3.0987162461266093E-2</v>
      </c>
      <c r="CM27" s="15">
        <f>'Constituents data'!CM27/'Constituents data'!CL27-1</f>
        <v>-5.1524259338773248E-3</v>
      </c>
      <c r="CN27" s="15">
        <f>'Constituents data'!CN27/'Constituents data'!CM27-1</f>
        <v>-2.0716443677168628E-2</v>
      </c>
      <c r="CO27" s="15">
        <f>'Constituents data'!CO27/'Constituents data'!CN27-1</f>
        <v>4.3631555751432405E-2</v>
      </c>
      <c r="CP27" s="15">
        <f>'Constituents data'!CP27/'Constituents data'!CO27-1</f>
        <v>-3.0405405405405483E-2</v>
      </c>
      <c r="CQ27" s="15">
        <f>'Constituents data'!CQ27/'Constituents data'!CP27-1</f>
        <v>-2.8745644599303066E-2</v>
      </c>
      <c r="CR27" s="15">
        <f>'Constituents data'!CR27/'Constituents data'!CQ27-1</f>
        <v>-2.6905829596411968E-3</v>
      </c>
      <c r="CS27" s="15">
        <f>'Constituents data'!CS27/'Constituents data'!CR27-1</f>
        <v>-5.6654676258992787E-2</v>
      </c>
      <c r="CT27" s="15">
        <f>'Constituents data'!CT27/'Constituents data'!CS27-1</f>
        <v>-1.7635843660629202E-2</v>
      </c>
      <c r="CU27" s="15">
        <f>'Constituents data'!CU27/'Constituents data'!CT27-1</f>
        <v>-1.9893255701115886E-2</v>
      </c>
      <c r="CV27" s="15">
        <f>'Constituents data'!CV27/'Constituents data'!CU27-1</f>
        <v>-4.9504950495049549E-3</v>
      </c>
      <c r="CW27" s="15">
        <f>'Constituents data'!CW27/'Constituents data'!CV27-1</f>
        <v>1.4427860696517358E-2</v>
      </c>
      <c r="CX27" s="15">
        <f>'Constituents data'!CX27/'Constituents data'!CW27-1</f>
        <v>-2.8837665522314815E-2</v>
      </c>
      <c r="CY27" s="15">
        <f>'Constituents data'!CY27/'Constituents data'!CX27-1</f>
        <v>-1.0503989496010613E-2</v>
      </c>
      <c r="CZ27" s="15">
        <f>'Constituents data'!CZ27/'Constituents data'!CY27-1</f>
        <v>5.8487292028171822E-2</v>
      </c>
      <c r="DA27" s="15">
        <f>'Constituents data'!DA27/'Constituents data'!CZ27-1</f>
        <v>1.494696239151394E-2</v>
      </c>
      <c r="DB27" s="15">
        <f>'Constituents data'!DB27/'Constituents data'!DA27-1</f>
        <v>1.9002375296912621E-3</v>
      </c>
      <c r="DC27" s="15">
        <f>'Constituents data'!DC27/'Constituents data'!DB27-1</f>
        <v>1.8018018018017834E-2</v>
      </c>
      <c r="DD27" s="15">
        <f>'Constituents data'!DD27/'Constituents data'!DC27-1</f>
        <v>-1.4438751746623124E-2</v>
      </c>
      <c r="DE27" s="15">
        <f>'Constituents data'!DE27/'Constituents data'!DD27-1</f>
        <v>-3.4971644612476371E-2</v>
      </c>
      <c r="DF27" s="15">
        <f>'Constituents data'!DF27/'Constituents data'!DE27-1</f>
        <v>7.9823702252693529E-2</v>
      </c>
      <c r="DG27" s="15">
        <f>'Constituents data'!DG27/'Constituents data'!DF27-1</f>
        <v>-9.0702947845805459E-3</v>
      </c>
      <c r="DH27" s="15">
        <f>'Constituents data'!DH27/'Constituents data'!DG27-1</f>
        <v>-6.4073226544623108E-3</v>
      </c>
      <c r="DI27" s="15">
        <f>'Constituents data'!DI27/'Constituents data'!DH27-1</f>
        <v>0</v>
      </c>
      <c r="DJ27" s="15">
        <f>'Constituents data'!DJ27/'Constituents data'!DI27-1</f>
        <v>-7.369875633348677E-3</v>
      </c>
      <c r="DK27" s="15">
        <f>'Constituents data'!DK27/'Constituents data'!DJ27-1</f>
        <v>9.2807424593968069E-3</v>
      </c>
      <c r="DL27" s="15">
        <f>'Constituents data'!DL27/'Constituents data'!DK27-1</f>
        <v>1.3793103448276334E-3</v>
      </c>
      <c r="DM27" s="15">
        <f>'Constituents data'!DM27/'Constituents data'!DL27-1</f>
        <v>2.708907254361792E-2</v>
      </c>
      <c r="DN27" s="15">
        <f>'Constituents data'!DN27/'Constituents data'!DM27-1</f>
        <v>5.3643272239607409E-3</v>
      </c>
      <c r="DO27" s="15">
        <f>'Constituents data'!DO27/'Constituents data'!DN27-1</f>
        <v>9.7821253890617577E-3</v>
      </c>
      <c r="DP27" s="15">
        <f>'Constituents data'!DP27/'Constituents data'!DO27-1</f>
        <v>3.0823425803612192E-3</v>
      </c>
      <c r="DQ27" s="15">
        <f>'Constituents data'!DQ27/'Constituents data'!DP27-1</f>
        <v>-1.2730465320456519E-2</v>
      </c>
      <c r="DR27" s="15">
        <f>'Constituents data'!DR27/'Constituents data'!DQ27-1</f>
        <v>2.1342819030680138E-2</v>
      </c>
      <c r="DS27" s="15">
        <f>'Constituents data'!DS27/'Constituents data'!DR27-1</f>
        <v>-1.8284719198955135E-2</v>
      </c>
      <c r="DT27" s="15">
        <f>'Constituents data'!DT27/'Constituents data'!DS27-1</f>
        <v>5.4988913525498839E-2</v>
      </c>
      <c r="DU27" s="15">
        <f>'Constituents data'!DU27/'Constituents data'!DT27-1</f>
        <v>1.0928961748633892E-2</v>
      </c>
      <c r="DV27" s="15">
        <f>'Constituents data'!DV27/'Constituents data'!DU27-1</f>
        <v>-8.3160083160083165E-4</v>
      </c>
      <c r="DW27" s="15">
        <f>'Constituents data'!DW27/'Constituents data'!DV27-1</f>
        <v>-1.1652101539742055E-2</v>
      </c>
      <c r="DX27" s="15">
        <f>'Constituents data'!DX27/'Constituents data'!DW27-1</f>
        <v>1.0526315789473717E-2</v>
      </c>
      <c r="DY27" s="15">
        <f>'Constituents data'!DY27/'Constituents data'!DX27-1</f>
        <v>-6.6666666666665986E-3</v>
      </c>
      <c r="DZ27" s="15">
        <f>'Constituents data'!DZ27/'Constituents data'!DY27-1</f>
        <v>-7.9697986577181856E-3</v>
      </c>
      <c r="EA27" s="15">
        <f>'Constituents data'!EA27/'Constituents data'!DZ27-1</f>
        <v>2.114164904862581E-2</v>
      </c>
      <c r="EB27" s="15">
        <f>'Constituents data'!EB27/'Constituents data'!EA27-1</f>
        <v>-2.0703933747411973E-2</v>
      </c>
      <c r="EC27" s="15">
        <f>'Constituents data'!EC27/'Constituents data'!EB27-1</f>
        <v>-5.792811839323464E-2</v>
      </c>
      <c r="ED27" s="15">
        <f>'Constituents data'!ED27/'Constituents data'!EC27-1</f>
        <v>8.9766606822261341E-3</v>
      </c>
      <c r="EE27" s="15">
        <f>'Constituents data'!EE27/'Constituents data'!ED27-1</f>
        <v>2.0462633451957313E-2</v>
      </c>
      <c r="EF27" s="15">
        <f>'Constituents data'!EF27/'Constituents data'!EE27-1</f>
        <v>-5.2310374891020306E-3</v>
      </c>
      <c r="EG27" s="15">
        <f>'Constituents data'!EG27/'Constituents data'!EF27-1</f>
        <v>-2.1910604732690575E-2</v>
      </c>
      <c r="EH27" s="15">
        <f>'Constituents data'!EH27/'Constituents data'!EG27-1</f>
        <v>-4.1218637992831542E-2</v>
      </c>
      <c r="EI27" s="15">
        <f>'Constituents data'!EI27/'Constituents data'!EH27-1</f>
        <v>-1.8691588785046731E-2</v>
      </c>
      <c r="EJ27" s="15">
        <f>'Constituents data'!EJ27/'Constituents data'!EI27-1</f>
        <v>-3.8095238095238182E-3</v>
      </c>
      <c r="EK27" s="15">
        <f>'Constituents data'!EK27/'Constituents data'!EJ27-1</f>
        <v>4.3021032504779733E-3</v>
      </c>
      <c r="EL27" s="15">
        <f>'Constituents data'!EL27/'Constituents data'!EK27-1</f>
        <v>1.3802950975725814E-2</v>
      </c>
      <c r="EM27" s="15">
        <f>'Constituents data'!EM27/'Constituents data'!EL27-1</f>
        <v>2.9107981220657164E-2</v>
      </c>
      <c r="EN27" s="15">
        <f>'Constituents data'!EN27/'Constituents data'!EM27-1</f>
        <v>-3.1934306569343041E-2</v>
      </c>
      <c r="EO27" s="15">
        <f>'Constituents data'!EO27/'Constituents data'!EN27-1</f>
        <v>-2.1206409048067809E-2</v>
      </c>
      <c r="EP27" s="15">
        <f>'Constituents data'!EP27/'Constituents data'!EO27-1</f>
        <v>8.6663456909004122E-3</v>
      </c>
      <c r="EQ27" s="15">
        <f>'Constituents data'!EQ27/'Constituents data'!EP27-1</f>
        <v>2.3866348448686736E-3</v>
      </c>
      <c r="ER27" s="15">
        <f>'Constituents data'!ER27/'Constituents data'!EQ27-1</f>
        <v>-2.9523809523809508E-2</v>
      </c>
      <c r="ES27" s="15">
        <f>'Constituents data'!ES27/'Constituents data'!ER27-1</f>
        <v>-8.3415112855741436E-3</v>
      </c>
      <c r="ET27" s="15">
        <f>'Constituents data'!ET27/'Constituents data'!ES27-1</f>
        <v>6.1850569025235114E-2</v>
      </c>
      <c r="EU27" s="15">
        <f>'Constituents data'!EU27/'Constituents data'!ET27-1</f>
        <v>6.5237651444547406E-3</v>
      </c>
      <c r="EV27" s="15">
        <f>'Constituents data'!EV27/'Constituents data'!EU27-1</f>
        <v>-2.4074074074074026E-2</v>
      </c>
      <c r="EW27" s="15">
        <f>'Constituents data'!EW27/'Constituents data'!EV27-1</f>
        <v>1.1385199240986577E-2</v>
      </c>
      <c r="EX27" s="15">
        <f>'Constituents data'!EX27/'Constituents data'!EW27-1</f>
        <v>1.5009380863039379E-2</v>
      </c>
      <c r="EY27" s="15">
        <f>'Constituents data'!EY27/'Constituents data'!EX27-1</f>
        <v>-4.6210720887245316E-3</v>
      </c>
      <c r="EZ27" s="15">
        <f>'Constituents data'!EZ27/'Constituents data'!EY27-1</f>
        <v>6.1745589600742834E-2</v>
      </c>
      <c r="FA27" s="15">
        <f>'Constituents data'!FA27/'Constituents data'!EZ27-1</f>
        <v>-1.6615653694796562E-2</v>
      </c>
      <c r="FB27" s="15">
        <f>'Constituents data'!FB27/'Constituents data'!FA27-1</f>
        <v>2.4899955535793605E-2</v>
      </c>
      <c r="FC27" s="15">
        <f>'Constituents data'!FC27/'Constituents data'!FB27-1</f>
        <v>-2.6030368763557687E-3</v>
      </c>
      <c r="FD27" s="15">
        <f>'Constituents data'!FD27/'Constituents data'!FC27-1</f>
        <v>-5.2196607220531543E-3</v>
      </c>
      <c r="FE27" s="15">
        <f>'Constituents data'!FE27/'Constituents data'!FD27-1</f>
        <v>-1.8801923917796115E-2</v>
      </c>
      <c r="FF27" s="15">
        <f>'Constituents data'!FF27/'Constituents data'!FE27-1</f>
        <v>-1.3368983957219305E-3</v>
      </c>
      <c r="FG27" s="15">
        <f>'Constituents data'!FG27/'Constituents data'!FF27-1</f>
        <v>1.7402945113788482E-2</v>
      </c>
      <c r="FH27" s="15">
        <f>'Constituents data'!FH27/'Constituents data'!FG27-1</f>
        <v>-2.5877192982456165E-2</v>
      </c>
      <c r="FI27" s="15">
        <f>'Constituents data'!FI27/'Constituents data'!FH27-1</f>
        <v>-4.3223773075191319E-2</v>
      </c>
      <c r="FJ27" s="15">
        <f>'Constituents data'!FJ27/'Constituents data'!FI27-1</f>
        <v>4.4705882352941151E-2</v>
      </c>
      <c r="FK27" s="15">
        <f>'Constituents data'!FK27/'Constituents data'!FJ27-1</f>
        <v>-1.0360360360360366E-2</v>
      </c>
      <c r="FL27" s="15">
        <f>'Constituents data'!FL27/'Constituents data'!FK27-1</f>
        <v>2.4123805188893899E-2</v>
      </c>
      <c r="FM27" s="15">
        <f>'Constituents data'!FM27/'Constituents data'!FL27-1</f>
        <v>3.1111111111110645E-3</v>
      </c>
      <c r="FN27" s="15">
        <f>'Constituents data'!FN27/'Constituents data'!FM27-1</f>
        <v>-1.1962782454585708E-2</v>
      </c>
      <c r="FO27" s="15">
        <f>'Constituents data'!FO27/'Constituents data'!FN27-1</f>
        <v>-3.4080717488789158E-2</v>
      </c>
      <c r="FP27" s="15">
        <f>'Constituents data'!FP27/'Constituents data'!FO27-1</f>
        <v>1.764159702878354E-2</v>
      </c>
      <c r="FQ27" s="15">
        <f>'Constituents data'!FQ27/'Constituents data'!FP27-1</f>
        <v>2.5547445255474477E-2</v>
      </c>
      <c r="FR27" s="15">
        <f>'Constituents data'!FR27/'Constituents data'!FQ27-1</f>
        <v>8.8967971530249379E-3</v>
      </c>
      <c r="FS27" s="15">
        <f>'Constituents data'!FS27/'Constituents data'!FR27-1</f>
        <v>9.2592592592593004E-3</v>
      </c>
      <c r="FT27" s="16">
        <f>'Constituents data'!FT27/'Constituents data'!FS27-1</f>
        <v>-1.8785495849716116E-2</v>
      </c>
      <c r="FU27" s="17">
        <f t="shared" si="3"/>
        <v>1.6220725712351018E-3</v>
      </c>
      <c r="FV27">
        <v>8.2349561322899913E-3</v>
      </c>
      <c r="FW27">
        <v>8.4796223706661809E-3</v>
      </c>
      <c r="FX27">
        <v>8.6096447526407306E-3</v>
      </c>
      <c r="FY27">
        <v>8.2806240645373966E-3</v>
      </c>
      <c r="FZ27">
        <v>8.3129256738695527E-3</v>
      </c>
      <c r="GA27">
        <v>7.9429020541674344E-3</v>
      </c>
      <c r="GB27">
        <v>7.851964659769008E-3</v>
      </c>
      <c r="GC27">
        <v>8.003023613555307E-3</v>
      </c>
      <c r="GD27">
        <v>8.1568621237043254E-3</v>
      </c>
      <c r="GE27">
        <v>8.1639276013051685E-3</v>
      </c>
      <c r="GF27">
        <v>8.2444639784621139E-3</v>
      </c>
      <c r="GG27">
        <v>8.1727536164353867E-3</v>
      </c>
      <c r="GH27">
        <v>8.1229828705196624E-3</v>
      </c>
      <c r="GI27">
        <v>8.2302268213087851E-3</v>
      </c>
      <c r="GJ27">
        <v>8.3099502177835585E-3</v>
      </c>
      <c r="GK27">
        <v>8.3330532889058437E-3</v>
      </c>
      <c r="GL27">
        <v>8.6063664783130669E-3</v>
      </c>
      <c r="GM27">
        <v>8.4563675323021704E-3</v>
      </c>
      <c r="GN27">
        <v>8.5829799534115764E-3</v>
      </c>
      <c r="GO27">
        <v>8.5584555451981084E-3</v>
      </c>
      <c r="GP27">
        <v>8.6436399752868927E-3</v>
      </c>
      <c r="GQ27">
        <v>8.7159368952493283E-3</v>
      </c>
      <c r="GR27">
        <v>8.6772313345034741E-3</v>
      </c>
      <c r="GS27">
        <v>8.6198186375258026E-3</v>
      </c>
      <c r="GT27">
        <v>8.5873663118099085E-3</v>
      </c>
      <c r="GU27">
        <v>8.7240577983515605E-3</v>
      </c>
      <c r="GV27">
        <v>8.6981856871784936E-3</v>
      </c>
      <c r="GW27">
        <v>8.8307669917787723E-3</v>
      </c>
      <c r="GX27">
        <v>9.0606396606762087E-3</v>
      </c>
      <c r="GY27">
        <v>9.1970004440300769E-3</v>
      </c>
      <c r="GZ27">
        <v>9.0318197162409207E-3</v>
      </c>
      <c r="HA27">
        <v>8.8740837883863818E-3</v>
      </c>
      <c r="HB27">
        <v>9.0611433027798401E-3</v>
      </c>
      <c r="HC27">
        <v>8.9448893547851675E-3</v>
      </c>
      <c r="HD27">
        <v>9.0365327388109203E-3</v>
      </c>
      <c r="HE27">
        <v>9.3739182349276556E-3</v>
      </c>
      <c r="HF27">
        <v>9.3275832277986363E-3</v>
      </c>
      <c r="HG27">
        <v>9.2751613174567663E-3</v>
      </c>
      <c r="HH27">
        <v>9.6423916883384853E-3</v>
      </c>
      <c r="HI27">
        <v>9.5660888051500668E-3</v>
      </c>
      <c r="HJ27">
        <v>9.1109226434917638E-3</v>
      </c>
      <c r="HK27">
        <v>9.294549746702567E-3</v>
      </c>
      <c r="HL27">
        <v>9.3405426393340027E-3</v>
      </c>
      <c r="HM27">
        <v>9.6044415112543063E-3</v>
      </c>
      <c r="HN27">
        <v>9.651366207642004E-3</v>
      </c>
      <c r="HO27">
        <v>9.7287162054001449E-3</v>
      </c>
      <c r="HP27">
        <v>9.6401813647743299E-3</v>
      </c>
      <c r="HQ27">
        <v>9.6425450069019432E-3</v>
      </c>
      <c r="HR27">
        <v>9.5072200907093275E-3</v>
      </c>
      <c r="HS27">
        <v>9.6727957885497529E-3</v>
      </c>
      <c r="HT27">
        <v>9.5973924844052032E-3</v>
      </c>
      <c r="HU27">
        <v>9.503451439684776E-3</v>
      </c>
      <c r="HV27">
        <v>9.5953913592202907E-3</v>
      </c>
      <c r="HW27">
        <v>9.9121370676022013E-3</v>
      </c>
      <c r="HX27">
        <v>9.8790109595985418E-3</v>
      </c>
      <c r="HY27">
        <v>9.9186620886367958E-3</v>
      </c>
      <c r="HZ27">
        <v>1.0072200738736395E-2</v>
      </c>
      <c r="IA27">
        <v>1.0029983496817109E-2</v>
      </c>
      <c r="IB27">
        <v>1.0114528184685105E-2</v>
      </c>
      <c r="IC27">
        <v>1.017820025185597E-2</v>
      </c>
      <c r="ID27">
        <v>9.992472804888056E-3</v>
      </c>
      <c r="IE27">
        <v>9.7012040492561492E-3</v>
      </c>
      <c r="IF27">
        <v>9.8188145964075921E-3</v>
      </c>
      <c r="IG27">
        <v>9.5701911789262475E-3</v>
      </c>
      <c r="IH27">
        <v>9.4765656739554463E-3</v>
      </c>
      <c r="II27">
        <v>9.6623788157668943E-3</v>
      </c>
      <c r="IJ27">
        <v>9.8644575056005095E-3</v>
      </c>
      <c r="IK27">
        <v>9.5234674707615381E-3</v>
      </c>
      <c r="IL27">
        <v>9.8919366628729723E-3</v>
      </c>
      <c r="IM27">
        <v>1.0026608448164602E-2</v>
      </c>
      <c r="IN27">
        <v>1.0228492325378953E-2</v>
      </c>
      <c r="IO27">
        <v>1.0199059612355288E-2</v>
      </c>
      <c r="IP27">
        <v>1.033185317546134E-2</v>
      </c>
      <c r="IQ27">
        <v>1.0261967838911364E-2</v>
      </c>
      <c r="IR27">
        <v>1.044864679278462E-2</v>
      </c>
      <c r="IS27">
        <v>1.0666935007938553E-2</v>
      </c>
      <c r="IT27">
        <v>1.0351715548399925E-2</v>
      </c>
      <c r="IU27">
        <v>1.1014084610592093E-2</v>
      </c>
      <c r="IV27">
        <v>1.0992639837100087E-2</v>
      </c>
      <c r="IW27">
        <v>1.1070857741095294E-2</v>
      </c>
      <c r="IX27">
        <v>1.095288443595928E-2</v>
      </c>
      <c r="IY27">
        <v>1.0933008845553394E-2</v>
      </c>
      <c r="IZ27">
        <v>1.0135422055039787E-2</v>
      </c>
      <c r="JA27">
        <v>1.0125683328294758E-2</v>
      </c>
      <c r="JB27">
        <v>1.0010674420361224E-2</v>
      </c>
      <c r="JC27">
        <v>9.9678277629884349E-3</v>
      </c>
      <c r="JD27">
        <v>9.9215220411319124E-3</v>
      </c>
      <c r="JE27">
        <v>1.002562139796479E-2</v>
      </c>
      <c r="JF27">
        <v>1.0082570479619015E-2</v>
      </c>
      <c r="JG27">
        <v>1.021715145078613E-2</v>
      </c>
      <c r="JH27">
        <v>1.0313788861185868E-2</v>
      </c>
      <c r="JI27">
        <v>1.0091190699682175E-2</v>
      </c>
      <c r="JJ27">
        <v>9.8309480795177508E-3</v>
      </c>
      <c r="JK27">
        <v>9.5074092889811425E-3</v>
      </c>
      <c r="JL27">
        <v>8.8268487113027146E-3</v>
      </c>
      <c r="JM27">
        <v>8.7100307639424862E-3</v>
      </c>
      <c r="JN27">
        <v>8.9012388646510752E-3</v>
      </c>
      <c r="JO27">
        <v>8.6872411731747628E-3</v>
      </c>
      <c r="JP27">
        <v>8.8375157767213598E-3</v>
      </c>
      <c r="JQ27">
        <v>8.4804643458176402E-3</v>
      </c>
      <c r="JR27">
        <v>8.4971512705000422E-3</v>
      </c>
      <c r="JS27">
        <v>8.5047742799620359E-3</v>
      </c>
      <c r="JT27">
        <v>8.4697301835717012E-3</v>
      </c>
      <c r="JU27">
        <v>8.4653017333207858E-3</v>
      </c>
      <c r="JV27">
        <v>8.5668503013841251E-3</v>
      </c>
      <c r="JW27">
        <v>8.3808745168481649E-3</v>
      </c>
      <c r="JX27">
        <v>8.0908969436145096E-3</v>
      </c>
      <c r="JY27">
        <v>8.8007810434882362E-3</v>
      </c>
      <c r="JZ27">
        <v>8.7233445343602965E-3</v>
      </c>
      <c r="KA27">
        <v>8.7400189147558757E-3</v>
      </c>
      <c r="KB27">
        <v>8.7354253620398857E-3</v>
      </c>
      <c r="KC27">
        <v>8.5706494334096082E-3</v>
      </c>
      <c r="KD27">
        <v>8.6549833437686331E-3</v>
      </c>
      <c r="KE27">
        <v>8.4362207330815012E-3</v>
      </c>
      <c r="KF27">
        <v>8.6402683584967058E-3</v>
      </c>
      <c r="KG27">
        <v>8.589331741461979E-3</v>
      </c>
      <c r="KH27">
        <v>8.6950463576420649E-3</v>
      </c>
      <c r="KI27">
        <v>8.5827670694782632E-3</v>
      </c>
      <c r="KJ27">
        <v>8.4420337235632595E-3</v>
      </c>
      <c r="KK27">
        <v>8.7256214967962927E-3</v>
      </c>
      <c r="KL27">
        <v>8.5926528333168956E-3</v>
      </c>
      <c r="KM27">
        <v>8.770756366528033E-3</v>
      </c>
      <c r="KN27">
        <v>8.6090083809508243E-3</v>
      </c>
      <c r="KO27">
        <v>8.6449514897846361E-3</v>
      </c>
      <c r="KP27">
        <v>8.6771705380224214E-3</v>
      </c>
      <c r="KQ27">
        <v>8.7828747091382164E-3</v>
      </c>
      <c r="KR27">
        <v>8.6939927014826664E-3</v>
      </c>
      <c r="KS27">
        <v>8.6561160068099365E-3</v>
      </c>
      <c r="KT27">
        <v>8.9352839744792512E-3</v>
      </c>
      <c r="KU27">
        <v>8.7570656698601826E-3</v>
      </c>
      <c r="KV27">
        <v>8.5076224625706357E-3</v>
      </c>
      <c r="KW27">
        <v>8.5442504561523188E-3</v>
      </c>
      <c r="KX27">
        <v>8.5583915730101622E-3</v>
      </c>
      <c r="KY27">
        <v>8.6861728557539875E-3</v>
      </c>
      <c r="KZ27">
        <v>8.4540448329478851E-3</v>
      </c>
      <c r="LA27">
        <v>7.9917727955509683E-3</v>
      </c>
      <c r="LB27">
        <v>8.0750401131469019E-3</v>
      </c>
      <c r="LC27">
        <v>7.9539235534386628E-3</v>
      </c>
      <c r="LD27">
        <v>8.0054044384541157E-3</v>
      </c>
      <c r="LE27">
        <v>8.104025324419048E-3</v>
      </c>
      <c r="LF27">
        <v>8.3301069694078599E-3</v>
      </c>
      <c r="LG27">
        <v>7.9114317737901414E-3</v>
      </c>
      <c r="LH27">
        <v>7.704783848639386E-3</v>
      </c>
      <c r="LI27">
        <v>7.6548872212140731E-3</v>
      </c>
      <c r="LJ27">
        <v>7.6537212695152769E-3</v>
      </c>
      <c r="LK27">
        <v>7.4031647426767381E-3</v>
      </c>
      <c r="LL27">
        <v>7.3457500243179659E-3</v>
      </c>
      <c r="LM27">
        <v>7.7020684135404383E-3</v>
      </c>
      <c r="LN27">
        <v>7.6717837113432887E-3</v>
      </c>
      <c r="LO27">
        <v>7.6994500325190136E-3</v>
      </c>
      <c r="LP27">
        <v>7.8886792799480032E-3</v>
      </c>
      <c r="LQ27">
        <v>7.9318357919221302E-3</v>
      </c>
      <c r="LR27">
        <v>8.0185375408118025E-3</v>
      </c>
      <c r="LS27">
        <v>8.3672671254990463E-3</v>
      </c>
      <c r="LT27">
        <v>8.3062672146913732E-3</v>
      </c>
      <c r="LU27">
        <v>8.5323473975845599E-3</v>
      </c>
      <c r="LV27">
        <v>8.6392194458160872E-3</v>
      </c>
      <c r="LW27">
        <v>8.3597378037284353E-3</v>
      </c>
      <c r="LX27">
        <v>8.208234672879235E-3</v>
      </c>
      <c r="LY27">
        <v>8.1176906616951001E-3</v>
      </c>
      <c r="LZ27">
        <v>8.2652227729609149E-3</v>
      </c>
      <c r="MA27">
        <v>8.3316302573568767E-3</v>
      </c>
      <c r="MB27">
        <v>8.4453868127749385E-3</v>
      </c>
      <c r="MC27">
        <v>8.5653028037201429E-3</v>
      </c>
      <c r="MD27">
        <v>8.4474126208793666E-3</v>
      </c>
      <c r="ME27">
        <v>8.9359323286942512E-3</v>
      </c>
      <c r="MF27">
        <v>8.7011146602761092E-3</v>
      </c>
      <c r="MG27">
        <v>8.544503547966863E-3</v>
      </c>
      <c r="MH27">
        <v>8.5904390284699504E-3</v>
      </c>
      <c r="MI27">
        <v>8.5680339961965168E-3</v>
      </c>
      <c r="MJ27">
        <v>8.6581564319138573E-3</v>
      </c>
      <c r="MK27">
        <v>8.649323307482271E-3</v>
      </c>
      <c r="ML27">
        <v>8.6171913186856072E-3</v>
      </c>
      <c r="MM27" s="4">
        <v>8.3923946788428058E-3</v>
      </c>
      <c r="MN27" s="17">
        <v>8.952077832992119E-3</v>
      </c>
      <c r="MO27" s="20">
        <f t="shared" si="4"/>
        <v>3.3229823738198257E-3</v>
      </c>
      <c r="MP27" s="20">
        <f t="shared" si="7"/>
        <v>6.6065188227015278E-2</v>
      </c>
      <c r="MQ27" s="20">
        <f t="shared" si="8"/>
        <v>1.5788824602054483E-2</v>
      </c>
      <c r="MR27" s="20">
        <f t="shared" si="9"/>
        <v>-4.3400109646316142E-3</v>
      </c>
      <c r="MS27" s="20">
        <f t="shared" si="10"/>
        <v>-3.2913078930375053E-2</v>
      </c>
      <c r="MT27" s="20">
        <f t="shared" si="11"/>
        <v>3.5771277835332368E-4</v>
      </c>
      <c r="MU27" s="20">
        <f t="shared" si="12"/>
        <v>3.1135830922941407E-2</v>
      </c>
      <c r="MV27" s="20">
        <f t="shared" si="13"/>
        <v>5.0135051585446108E-2</v>
      </c>
      <c r="MW27" s="20">
        <f t="shared" si="14"/>
        <v>5.5583965527476343E-3</v>
      </c>
      <c r="MX27" s="20">
        <f t="shared" si="15"/>
        <v>2.0241045299487379E-2</v>
      </c>
      <c r="MY27" s="20">
        <f t="shared" si="16"/>
        <v>6.2849041729508438E-3</v>
      </c>
      <c r="MZ27" s="20">
        <f t="shared" si="17"/>
        <v>-2.0542238699523055E-2</v>
      </c>
      <c r="NA27" s="20">
        <f t="shared" si="18"/>
        <v>2.2837005509667982E-2</v>
      </c>
      <c r="NB27" s="20">
        <f t="shared" si="19"/>
        <v>3.648628371893918E-2</v>
      </c>
      <c r="NC27" s="20">
        <f t="shared" si="20"/>
        <v>-3.5235517949386355E-2</v>
      </c>
      <c r="ND27" s="20">
        <f t="shared" si="21"/>
        <v>4.1856188298330085E-2</v>
      </c>
      <c r="NE27" s="20">
        <f t="shared" si="22"/>
        <v>-4.7674704150182448E-2</v>
      </c>
      <c r="NF27" s="20">
        <f t="shared" si="23"/>
        <v>2.4125053865546572E-2</v>
      </c>
      <c r="NG27" s="20">
        <f t="shared" si="24"/>
        <v>-2.5826465220271391E-2</v>
      </c>
      <c r="NH27" s="20">
        <f t="shared" si="25"/>
        <v>3.9719222789352956E-2</v>
      </c>
      <c r="NI27" s="20">
        <f t="shared" si="26"/>
        <v>-2.103098302558E-2</v>
      </c>
      <c r="NJ27" s="20">
        <f t="shared" si="27"/>
        <v>-2.321451521630942E-2</v>
      </c>
      <c r="NK27" s="20">
        <f t="shared" si="28"/>
        <v>-9.438164525257987E-3</v>
      </c>
      <c r="NL27" s="20">
        <f t="shared" si="29"/>
        <v>-1.6914009549919132E-2</v>
      </c>
      <c r="NM27" s="20">
        <f t="shared" si="30"/>
        <v>6.1436750958176731E-2</v>
      </c>
      <c r="NN27" s="20">
        <f t="shared" si="31"/>
        <v>-5.2972227507047401E-2</v>
      </c>
      <c r="NO27" s="20">
        <f t="shared" si="32"/>
        <v>3.990849205778961E-2</v>
      </c>
      <c r="NP27" s="20">
        <f t="shared" si="33"/>
        <v>6.6030257177868965E-2</v>
      </c>
      <c r="NQ27" s="20">
        <f t="shared" si="34"/>
        <v>-5.8184636748859885E-3</v>
      </c>
      <c r="NR27" s="20">
        <f t="shared" si="35"/>
        <v>-1.8899780114429457E-2</v>
      </c>
      <c r="NS27" s="20">
        <f t="shared" si="36"/>
        <v>-7.625503102967458E-3</v>
      </c>
      <c r="NT27" s="20">
        <f t="shared" si="37"/>
        <v>-2.1466766272702012E-2</v>
      </c>
      <c r="NU27" s="20">
        <f t="shared" si="38"/>
        <v>-8.3488269754333724E-2</v>
      </c>
      <c r="NV27" s="20">
        <f t="shared" si="39"/>
        <v>2.282663308552417E-2</v>
      </c>
      <c r="NW27" s="20">
        <f t="shared" si="40"/>
        <v>3.9932760483251551E-3</v>
      </c>
      <c r="NX27" s="20">
        <f t="shared" si="41"/>
        <v>-3.0180707099042984E-3</v>
      </c>
      <c r="NY27" s="20">
        <f t="shared" si="42"/>
        <v>-1.1407720287917323E-2</v>
      </c>
      <c r="NZ27" s="20">
        <f t="shared" si="43"/>
        <v>2.3789692134647364E-2</v>
      </c>
      <c r="OA27" s="20">
        <f t="shared" si="44"/>
        <v>-1.7684486522588985E-2</v>
      </c>
      <c r="OB27" s="20">
        <f t="shared" si="45"/>
        <v>2.4359907055597615E-4</v>
      </c>
      <c r="OC27" s="20">
        <f t="shared" si="46"/>
        <v>2.3517592233234172E-2</v>
      </c>
      <c r="OD27" s="20">
        <f t="shared" si="47"/>
        <v>5.6052768482352563E-2</v>
      </c>
      <c r="OE27" s="20">
        <f t="shared" si="48"/>
        <v>2.5428163581620186E-2</v>
      </c>
      <c r="OF27" s="20">
        <f t="shared" si="49"/>
        <v>1.6772576258196434E-2</v>
      </c>
      <c r="OG27" s="20">
        <f t="shared" si="50"/>
        <v>-1.9684469943977281E-2</v>
      </c>
      <c r="OH27" s="20">
        <f t="shared" si="51"/>
        <v>1.8026756860203205E-2</v>
      </c>
      <c r="OI27" s="20">
        <f t="shared" si="52"/>
        <v>9.8580422299127547E-3</v>
      </c>
      <c r="OJ27" s="20">
        <f t="shared" si="53"/>
        <v>-5.9181861788908344E-2</v>
      </c>
      <c r="OK27" s="20">
        <f t="shared" si="54"/>
        <v>-2.2267233861557781E-2</v>
      </c>
      <c r="OL27" s="20">
        <f t="shared" si="55"/>
        <v>8.9181118819929173E-3</v>
      </c>
      <c r="OM27" s="20">
        <f t="shared" si="56"/>
        <v>-6.4026027754940495E-3</v>
      </c>
      <c r="ON27" s="20">
        <f t="shared" si="57"/>
        <v>3.1814208785464911E-3</v>
      </c>
      <c r="OO27" s="20">
        <f t="shared" si="58"/>
        <v>-3.7258752275711363E-2</v>
      </c>
      <c r="OP27" s="20">
        <f t="shared" si="59"/>
        <v>-3.046389321116301E-2</v>
      </c>
      <c r="OQ27" s="20">
        <f t="shared" si="60"/>
        <v>3.086052603665361E-2</v>
      </c>
      <c r="OR27" s="20">
        <f t="shared" si="61"/>
        <v>2.6243095968090754E-2</v>
      </c>
      <c r="OS27" s="20">
        <f t="shared" si="62"/>
        <v>-5.9339606458423469E-2</v>
      </c>
      <c r="OT27" s="20">
        <f t="shared" si="63"/>
        <v>-3.5496782548033304E-2</v>
      </c>
      <c r="OU27" s="20">
        <f t="shared" si="64"/>
        <v>4.8810204085825523E-2</v>
      </c>
      <c r="OV27" s="20">
        <f t="shared" si="65"/>
        <v>-4.8228041670283616E-3</v>
      </c>
      <c r="OW27" s="20">
        <f t="shared" si="66"/>
        <v>2.965083392067734E-3</v>
      </c>
      <c r="OX27" s="20">
        <f t="shared" si="67"/>
        <v>2.0295735647943111E-2</v>
      </c>
      <c r="OY27" s="20">
        <f t="shared" si="68"/>
        <v>-2.887855157034154E-2</v>
      </c>
      <c r="OZ27" s="20">
        <f t="shared" si="69"/>
        <v>-3.1939022502332895E-2</v>
      </c>
      <c r="PA27" s="20">
        <f t="shared" si="5"/>
        <v>9.7469468508396984E-3</v>
      </c>
      <c r="PB27" s="20">
        <f t="shared" si="70"/>
        <v>4.935304477945145E-3</v>
      </c>
      <c r="PC27" s="20">
        <f t="shared" si="71"/>
        <v>7.2192489736694777E-3</v>
      </c>
      <c r="PD27" s="20">
        <f t="shared" si="72"/>
        <v>6.3876082410314547E-2</v>
      </c>
      <c r="PE27" s="20">
        <f t="shared" si="73"/>
        <v>-2.2834193783356341E-2</v>
      </c>
      <c r="PF27" s="20">
        <f t="shared" si="74"/>
        <v>-8.6985873876879848E-3</v>
      </c>
      <c r="PG27" s="20">
        <f t="shared" si="75"/>
        <v>5.0594419053797014E-3</v>
      </c>
      <c r="PH27" s="20">
        <f t="shared" si="76"/>
        <v>1.2094741588056944E-2</v>
      </c>
      <c r="PI27" s="20">
        <f t="shared" si="77"/>
        <v>3.0678232972195671E-2</v>
      </c>
      <c r="PJ27" s="20">
        <f t="shared" si="78"/>
        <v>-6.6960683429052158E-3</v>
      </c>
      <c r="PK27" s="20">
        <f t="shared" si="79"/>
        <v>-1.4796743204469399E-2</v>
      </c>
      <c r="PL27" s="20">
        <f t="shared" si="80"/>
        <v>-5.1148343027738144E-2</v>
      </c>
      <c r="PM27" s="20">
        <f t="shared" si="81"/>
        <v>4.0516577179557853E-2</v>
      </c>
      <c r="PN27" s="20">
        <f t="shared" si="82"/>
        <v>3.7943144820069261E-2</v>
      </c>
      <c r="PO27" s="20">
        <f t="shared" si="83"/>
        <v>-9.5685384850787269E-3</v>
      </c>
      <c r="PP27" s="20">
        <f t="shared" si="84"/>
        <v>2.4937792521513666E-2</v>
      </c>
      <c r="PQ27" s="20">
        <f t="shared" si="85"/>
        <v>1.6633483733234241E-3</v>
      </c>
      <c r="PR27" s="20">
        <f t="shared" si="86"/>
        <v>-6.3840656279790256E-2</v>
      </c>
      <c r="PS27" s="20">
        <f t="shared" si="87"/>
        <v>-6.4234693412044807E-3</v>
      </c>
      <c r="PT27" s="20">
        <f t="shared" si="88"/>
        <v>9.3428397094667427E-3</v>
      </c>
      <c r="PU27" s="20">
        <f t="shared" si="89"/>
        <v>-2.8520120293577825E-2</v>
      </c>
      <c r="PV27" s="20">
        <f t="shared" si="90"/>
        <v>5.5112310399997744E-3</v>
      </c>
      <c r="PW27" s="20">
        <f t="shared" si="91"/>
        <v>2.936508989003099E-2</v>
      </c>
      <c r="PX27" s="20">
        <f t="shared" si="92"/>
        <v>-6.7744985051124262E-3</v>
      </c>
      <c r="PY27" s="20">
        <f t="shared" si="93"/>
        <v>-2.2338516248403731E-2</v>
      </c>
      <c r="PZ27" s="20">
        <f t="shared" si="94"/>
        <v>4.2009483180197302E-2</v>
      </c>
      <c r="QA27" s="20">
        <f t="shared" si="95"/>
        <v>-3.2027477976640586E-2</v>
      </c>
      <c r="QB27" s="20">
        <f t="shared" si="96"/>
        <v>-3.0367717170538169E-2</v>
      </c>
      <c r="QC27" s="20">
        <f t="shared" si="97"/>
        <v>-4.3126555308762981E-3</v>
      </c>
      <c r="QD27" s="20">
        <f t="shared" si="98"/>
        <v>-5.827674883022789E-2</v>
      </c>
      <c r="QE27" s="20">
        <f t="shared" si="99"/>
        <v>-1.9257916231864305E-2</v>
      </c>
      <c r="QF27" s="20">
        <f t="shared" si="100"/>
        <v>-2.1515328272350989E-2</v>
      </c>
      <c r="QG27" s="20">
        <f t="shared" si="101"/>
        <v>-6.5725676207400562E-3</v>
      </c>
      <c r="QH27" s="20">
        <f t="shared" si="102"/>
        <v>1.2805788125282257E-2</v>
      </c>
      <c r="QI27" s="20">
        <f t="shared" si="103"/>
        <v>-3.0459738093549918E-2</v>
      </c>
      <c r="QJ27" s="20">
        <f t="shared" si="104"/>
        <v>-1.2126062067245714E-2</v>
      </c>
      <c r="QK27" s="20">
        <f t="shared" si="105"/>
        <v>5.6865219456936719E-2</v>
      </c>
      <c r="QL27" s="20">
        <f t="shared" si="106"/>
        <v>1.3324889820278839E-2</v>
      </c>
      <c r="QM27" s="20">
        <f t="shared" si="107"/>
        <v>2.7816495845616037E-4</v>
      </c>
      <c r="QN27" s="20">
        <f t="shared" si="108"/>
        <v>1.6395945446782731E-2</v>
      </c>
      <c r="QO27" s="20">
        <f t="shared" si="109"/>
        <v>-1.6060824317858227E-2</v>
      </c>
      <c r="QP27" s="20">
        <f t="shared" si="110"/>
        <v>-3.6593717183711474E-2</v>
      </c>
      <c r="QQ27" s="20">
        <f t="shared" si="111"/>
        <v>7.8201629681458426E-2</v>
      </c>
      <c r="QR27" s="20">
        <f t="shared" si="112"/>
        <v>-1.0692367355815647E-2</v>
      </c>
      <c r="QS27" s="20">
        <f t="shared" si="113"/>
        <v>-8.0293952256974121E-3</v>
      </c>
      <c r="QT27" s="20">
        <f t="shared" si="114"/>
        <v>-1.6220725712351018E-3</v>
      </c>
      <c r="QU27" s="20">
        <f t="shared" si="115"/>
        <v>-8.9919482045837783E-3</v>
      </c>
      <c r="QV27" s="20">
        <f t="shared" si="116"/>
        <v>7.6586698881617055E-3</v>
      </c>
      <c r="QW27" s="20">
        <f t="shared" si="117"/>
        <v>-2.4276222640746839E-4</v>
      </c>
      <c r="QX27" s="20">
        <f t="shared" si="118"/>
        <v>2.5466999972382817E-2</v>
      </c>
      <c r="QY27" s="20">
        <f t="shared" si="119"/>
        <v>3.7422546527256391E-3</v>
      </c>
      <c r="QZ27" s="20">
        <f t="shared" si="120"/>
        <v>8.1600528178266563E-3</v>
      </c>
      <c r="RA27" s="20">
        <f t="shared" si="121"/>
        <v>1.4602700091261175E-3</v>
      </c>
      <c r="RB27" s="20">
        <f t="shared" si="122"/>
        <v>-1.435253789169162E-2</v>
      </c>
      <c r="RC27" s="20">
        <f t="shared" si="123"/>
        <v>1.9720746459445035E-2</v>
      </c>
      <c r="RD27" s="20">
        <f t="shared" si="124"/>
        <v>-1.9906791770190238E-2</v>
      </c>
      <c r="RE27" s="20">
        <f t="shared" si="125"/>
        <v>5.3366840954263736E-2</v>
      </c>
      <c r="RF27" s="20">
        <f t="shared" si="126"/>
        <v>9.3068891773987906E-3</v>
      </c>
      <c r="RG27" s="20">
        <f t="shared" si="127"/>
        <v>-2.4536734028359334E-3</v>
      </c>
      <c r="RH27" s="20">
        <f t="shared" si="128"/>
        <v>-1.3274174110977156E-2</v>
      </c>
      <c r="RI27" s="20">
        <f t="shared" si="129"/>
        <v>8.9042432182386156E-3</v>
      </c>
      <c r="RJ27" s="20">
        <f t="shared" si="130"/>
        <v>-8.2887392379016999E-3</v>
      </c>
      <c r="RK27" s="20">
        <f t="shared" si="131"/>
        <v>-9.591871228953287E-3</v>
      </c>
      <c r="RL27" s="20">
        <f t="shared" si="132"/>
        <v>1.9519576477390707E-2</v>
      </c>
      <c r="RM27" s="20">
        <f t="shared" si="6"/>
        <v>-2.2326006318647076E-2</v>
      </c>
      <c r="RN27" s="20">
        <f t="shared" si="142"/>
        <v>-5.9550190964469743E-2</v>
      </c>
      <c r="RO27" s="20">
        <f t="shared" si="143"/>
        <v>7.3545881109910328E-3</v>
      </c>
      <c r="RP27" s="20">
        <f t="shared" si="144"/>
        <v>1.884056088072221E-2</v>
      </c>
      <c r="RQ27" s="20">
        <f t="shared" si="145"/>
        <v>-6.8531100603371319E-3</v>
      </c>
      <c r="RR27" s="20">
        <f t="shared" si="146"/>
        <v>-2.3532677303925678E-2</v>
      </c>
      <c r="RS27" s="20">
        <f t="shared" si="147"/>
        <v>-4.2840710564066645E-2</v>
      </c>
      <c r="RT27" s="20">
        <f t="shared" si="148"/>
        <v>-2.0313661356281834E-2</v>
      </c>
      <c r="RU27" s="20">
        <f t="shared" si="149"/>
        <v>-5.4315963807589195E-3</v>
      </c>
      <c r="RV27" s="20">
        <f t="shared" si="150"/>
        <v>2.6800306792428715E-3</v>
      </c>
      <c r="RW27" s="20">
        <f t="shared" si="151"/>
        <v>1.2180878404490713E-2</v>
      </c>
      <c r="RX27" s="20">
        <f t="shared" si="152"/>
        <v>2.7485908649422061E-2</v>
      </c>
      <c r="RY27" s="20">
        <f t="shared" si="153"/>
        <v>-3.3556379140578144E-2</v>
      </c>
      <c r="RZ27" s="20">
        <f t="shared" si="154"/>
        <v>-2.2828481619302912E-2</v>
      </c>
      <c r="SA27" s="20">
        <f t="shared" si="155"/>
        <v>7.0442731196653108E-3</v>
      </c>
      <c r="SB27" s="20">
        <f t="shared" si="156"/>
        <v>7.6456227363357184E-4</v>
      </c>
      <c r="SC27" s="20">
        <f t="shared" si="157"/>
        <v>-3.1145882095044611E-2</v>
      </c>
      <c r="SD27" s="20">
        <f t="shared" si="158"/>
        <v>-9.9635838568092449E-3</v>
      </c>
      <c r="SE27" s="20">
        <f t="shared" si="159"/>
        <v>6.0228496454000011E-2</v>
      </c>
      <c r="SF27" s="20">
        <f t="shared" si="160"/>
        <v>4.9016925732196393E-3</v>
      </c>
      <c r="SG27" s="20">
        <f t="shared" si="161"/>
        <v>-2.5696146645309129E-2</v>
      </c>
      <c r="SH27" s="20">
        <f t="shared" si="162"/>
        <v>9.7631266697514752E-3</v>
      </c>
      <c r="SI27" s="20">
        <f t="shared" si="163"/>
        <v>1.3387308291804277E-2</v>
      </c>
      <c r="SJ27" s="20">
        <f t="shared" si="164"/>
        <v>-6.2431446599596329E-3</v>
      </c>
      <c r="SK27" s="20">
        <f t="shared" si="165"/>
        <v>6.0123517029507731E-2</v>
      </c>
      <c r="SL27" s="20">
        <f t="shared" si="166"/>
        <v>-1.8237726266031665E-2</v>
      </c>
      <c r="SM27" s="20">
        <f t="shared" si="167"/>
        <v>2.3277882964558502E-2</v>
      </c>
      <c r="SN27" s="20">
        <f t="shared" si="168"/>
        <v>-4.2251094475908701E-3</v>
      </c>
      <c r="SO27" s="20">
        <f t="shared" si="169"/>
        <v>-6.8417332932882557E-3</v>
      </c>
      <c r="SP27" s="20">
        <f t="shared" si="170"/>
        <v>-2.0423996489031218E-2</v>
      </c>
      <c r="SQ27" s="20">
        <f t="shared" si="171"/>
        <v>-2.9589709669570322E-3</v>
      </c>
      <c r="SR27" s="20">
        <f t="shared" si="172"/>
        <v>1.5780872542553379E-2</v>
      </c>
      <c r="SS27" s="20">
        <f t="shared" si="173"/>
        <v>-2.7499265553691268E-2</v>
      </c>
      <c r="ST27" s="20">
        <f t="shared" si="174"/>
        <v>-4.4845845646426422E-2</v>
      </c>
      <c r="SU27" s="20">
        <f t="shared" si="175"/>
        <v>4.3083809781706048E-2</v>
      </c>
      <c r="SV27" s="20">
        <f t="shared" si="176"/>
        <v>-1.1982432931595467E-2</v>
      </c>
      <c r="SW27" s="20">
        <f t="shared" si="133"/>
        <v>2.2501732617658796E-2</v>
      </c>
      <c r="SX27" s="20">
        <f t="shared" si="134"/>
        <v>1.4890385398759628E-3</v>
      </c>
      <c r="SY27" s="20">
        <f t="shared" si="135"/>
        <v>-1.3584855025820809E-2</v>
      </c>
      <c r="SZ27" s="20">
        <f t="shared" si="136"/>
        <v>-3.5702790060024261E-2</v>
      </c>
      <c r="TA27" s="20">
        <f t="shared" si="137"/>
        <v>1.6019524457548437E-2</v>
      </c>
      <c r="TB27" s="20">
        <f t="shared" si="138"/>
        <v>2.3925372684239374E-2</v>
      </c>
      <c r="TC27" s="20">
        <f t="shared" si="139"/>
        <v>7.2747245817898366E-3</v>
      </c>
      <c r="TD27" s="20">
        <f t="shared" si="140"/>
        <v>7.637186688024199E-3</v>
      </c>
      <c r="TE27" s="20">
        <f t="shared" si="141"/>
        <v>-2.0407568420951219E-2</v>
      </c>
    </row>
    <row r="28" spans="1:525" x14ac:dyDescent="0.2">
      <c r="A28" t="s">
        <v>96</v>
      </c>
      <c r="B28" t="s">
        <v>41</v>
      </c>
      <c r="C28" s="15"/>
      <c r="D28" s="15">
        <f>'Constituents data'!D28/'Constituents data'!C28-1</f>
        <v>2.398025155754091E-2</v>
      </c>
      <c r="E28" s="15">
        <f>'Constituents data'!E28/'Constituents data'!D28-1</f>
        <v>0.10928710825393173</v>
      </c>
      <c r="F28" s="15">
        <f>'Constituents data'!F28/'Constituents data'!E28-1</f>
        <v>1.9559143123253575E-2</v>
      </c>
      <c r="G28" s="15">
        <f>'Constituents data'!G28/'Constituents data'!F28-1</f>
        <v>3.0450669914738215E-2</v>
      </c>
      <c r="H28" s="15">
        <f>'Constituents data'!H28/'Constituents data'!G28-1</f>
        <v>-5.2797478329393188E-2</v>
      </c>
      <c r="I28" s="15">
        <f>'Constituents data'!I28/'Constituents data'!H28-1</f>
        <v>-1.019134775374364E-2</v>
      </c>
      <c r="J28" s="15">
        <f>'Constituents data'!J28/'Constituents data'!I28-1</f>
        <v>1.8911536036980703E-3</v>
      </c>
      <c r="K28" s="15">
        <f>'Constituents data'!K28/'Constituents data'!J28-1</f>
        <v>7.3406040268456429E-2</v>
      </c>
      <c r="L28" s="15">
        <f>'Constituents data'!L28/'Constituents data'!K28-1</f>
        <v>1.2114107073075475E-2</v>
      </c>
      <c r="M28" s="15">
        <f>'Constituents data'!M28/'Constituents data'!L28-1</f>
        <v>5.4054054054054168E-2</v>
      </c>
      <c r="N28" s="15">
        <f>'Constituents data'!N28/'Constituents data'!M28-1</f>
        <v>1.6666666666666607E-2</v>
      </c>
      <c r="O28" s="15">
        <f>'Constituents data'!O28/'Constituents data'!N28-1</f>
        <v>-1.4411817690506146E-3</v>
      </c>
      <c r="P28" s="15">
        <f>'Constituents data'!P28/'Constituents data'!O28-1</f>
        <v>-7.7575320223705058E-3</v>
      </c>
      <c r="Q28" s="15">
        <f>'Constituents data'!Q28/'Constituents data'!P28-1</f>
        <v>4.4909090909090787E-2</v>
      </c>
      <c r="R28" s="15">
        <f>'Constituents data'!R28/'Constituents data'!Q28-1</f>
        <v>-5.9683313032886764E-2</v>
      </c>
      <c r="S28" s="15">
        <f>'Constituents data'!S28/'Constituents data'!R28-1</f>
        <v>-1.4803849000739611E-3</v>
      </c>
      <c r="T28" s="15">
        <f>'Constituents data'!T28/'Constituents data'!S28-1</f>
        <v>-9.8220904373610418E-3</v>
      </c>
      <c r="U28" s="15">
        <f>'Constituents data'!U28/'Constituents data'!T28-1</f>
        <v>3.1068688002994671E-2</v>
      </c>
      <c r="V28" s="15">
        <f>'Constituents data'!V28/'Constituents data'!U28-1</f>
        <v>-9.2575785078962136E-3</v>
      </c>
      <c r="W28" s="15">
        <f>'Constituents data'!W28/'Constituents data'!V28-1</f>
        <v>5.2949798460974806E-2</v>
      </c>
      <c r="X28" s="15">
        <f>'Constituents data'!X28/'Constituents data'!W28-1</f>
        <v>8.0041760918740934E-3</v>
      </c>
      <c r="Y28" s="15">
        <f>'Constituents data'!Y28/'Constituents data'!X28-1</f>
        <v>-3.4179181771103018E-2</v>
      </c>
      <c r="Z28" s="15">
        <f>'Constituents data'!Z28/'Constituents data'!Y28-1</f>
        <v>-5.0044682752458103E-3</v>
      </c>
      <c r="AA28" s="15">
        <f>'Constituents data'!AA28/'Constituents data'!Z28-1</f>
        <v>1.2394467397161879E-2</v>
      </c>
      <c r="AB28" s="15">
        <f>'Constituents data'!AB28/'Constituents data'!AA28-1</f>
        <v>5.2342086586231407E-2</v>
      </c>
      <c r="AC28" s="15">
        <f>'Constituents data'!AC28/'Constituents data'!AB28-1</f>
        <v>-2.4447816557073065E-2</v>
      </c>
      <c r="AD28" s="15">
        <f>'Constituents data'!AD28/'Constituents data'!AC28-1</f>
        <v>5.1676460421707704E-2</v>
      </c>
      <c r="AE28" s="15">
        <f>'Constituents data'!AE28/'Constituents data'!AD28-1</f>
        <v>4.5028759244042815E-2</v>
      </c>
      <c r="AF28" s="15">
        <f>'Constituents data'!AF28/'Constituents data'!AE28-1</f>
        <v>-1.651203019342673E-2</v>
      </c>
      <c r="AG28" s="15">
        <f>'Constituents data'!AG28/'Constituents data'!AF28-1</f>
        <v>4.6370322993283253E-3</v>
      </c>
      <c r="AH28" s="15">
        <f>'Constituents data'!AH28/'Constituents data'!AG28-1</f>
        <v>1.0027057138309869E-2</v>
      </c>
      <c r="AI28" s="15">
        <f>'Constituents data'!AI28/'Constituents data'!AH28-1</f>
        <v>3.0412858493539252E-2</v>
      </c>
      <c r="AJ28" s="15">
        <f>'Constituents data'!AJ28/'Constituents data'!AI28-1</f>
        <v>-7.3252790946627955E-2</v>
      </c>
      <c r="AK28" s="15">
        <f>'Constituents data'!AK28/'Constituents data'!AJ28-1</f>
        <v>3.2838283828382941E-2</v>
      </c>
      <c r="AL28" s="15">
        <f>'Constituents data'!AL28/'Constituents data'!AK28-1</f>
        <v>3.1953986259769529E-4</v>
      </c>
      <c r="AM28" s="15">
        <f>'Constituents data'!AM28/'Constituents data'!AL28-1</f>
        <v>9.4234147899696641E-3</v>
      </c>
      <c r="AN28" s="15">
        <f>'Constituents data'!AN28/'Constituents data'!AM28-1</f>
        <v>1.6772151898734267E-2</v>
      </c>
      <c r="AO28" s="15">
        <f>'Constituents data'!AO28/'Constituents data'!AN28-1</f>
        <v>-1.0270774976657404E-2</v>
      </c>
      <c r="AP28" s="15">
        <f>'Constituents data'!AP28/'Constituents data'!AO28-1</f>
        <v>-8.3805031446540834E-2</v>
      </c>
      <c r="AQ28" s="15">
        <f>'Constituents data'!AQ28/'Constituents data'!AP28-1</f>
        <v>-1.0296893770379345E-2</v>
      </c>
      <c r="AR28" s="15">
        <f>'Constituents data'!AR28/'Constituents data'!AQ28-1</f>
        <v>2.7744061036934387E-2</v>
      </c>
      <c r="AS28" s="15">
        <f>'Constituents data'!AS28/'Constituents data'!AR28-1</f>
        <v>6.7825206681288996E-2</v>
      </c>
      <c r="AT28" s="15">
        <f>'Constituents data'!AT28/'Constituents data'!AS28-1</f>
        <v>5.466898404171272E-2</v>
      </c>
      <c r="AU28" s="15">
        <f>'Constituents data'!AU28/'Constituents data'!AT28-1</f>
        <v>1.7827715355805296E-2</v>
      </c>
      <c r="AV28" s="15">
        <f>'Constituents data'!AV28/'Constituents data'!AU28-1</f>
        <v>-7.6538121872239406E-3</v>
      </c>
      <c r="AW28" s="15">
        <f>'Constituents data'!AW28/'Constituents data'!AV28-1</f>
        <v>1.6612281222189385E-2</v>
      </c>
      <c r="AX28" s="15">
        <f>'Constituents data'!AX28/'Constituents data'!AW28-1</f>
        <v>1.5319521447330064E-2</v>
      </c>
      <c r="AY28" s="15">
        <f>'Constituents data'!AY28/'Constituents data'!AX28-1</f>
        <v>-7.0412415576950771E-2</v>
      </c>
      <c r="AZ28" s="15">
        <f>'Constituents data'!AZ28/'Constituents data'!AY28-1</f>
        <v>-2.2105425877260831E-2</v>
      </c>
      <c r="BA28" s="15">
        <f>'Constituents data'!BA28/'Constituents data'!AZ28-1</f>
        <v>2.529244388239027E-2</v>
      </c>
      <c r="BB28" s="15">
        <f>'Constituents data'!BB28/'Constituents data'!BA28-1</f>
        <v>-1.079247610237366E-3</v>
      </c>
      <c r="BC28" s="15">
        <f>'Constituents data'!BC28/'Constituents data'!BB28-1</f>
        <v>1.8212687143077444E-2</v>
      </c>
      <c r="BD28" s="15">
        <f>'Constituents data'!BD28/'Constituents data'!BC28-1</f>
        <v>-7.7307867212369263E-2</v>
      </c>
      <c r="BE28" s="15">
        <f>'Constituents data'!BE28/'Constituents data'!BD28-1</f>
        <v>-4.1235419747001734E-2</v>
      </c>
      <c r="BF28" s="15">
        <f>'Constituents data'!BF28/'Constituents data'!BE28-1</f>
        <v>2.2275531185743658E-2</v>
      </c>
      <c r="BG28" s="15">
        <f>'Constituents data'!BG28/'Constituents data'!BF28-1</f>
        <v>2.1454911163258483E-2</v>
      </c>
      <c r="BH28" s="15">
        <f>'Constituents data'!BH28/'Constituents data'!BG28-1</f>
        <v>-0.10026255333114542</v>
      </c>
      <c r="BI28" s="15">
        <f>'Constituents data'!BI28/'Constituents data'!BH28-1</f>
        <v>-1.8420572679190172E-2</v>
      </c>
      <c r="BJ28" s="15">
        <f>'Constituents data'!BJ28/'Constituents data'!BI28-1</f>
        <v>5.4440728353771783E-2</v>
      </c>
      <c r="BK28" s="15">
        <f>'Constituents data'!BK28/'Constituents data'!BJ28-1</f>
        <v>8.4757709251101376E-2</v>
      </c>
      <c r="BL28" s="15">
        <f>'Constituents data'!BL28/'Constituents data'!BK28-1</f>
        <v>-1.9655620532813556E-2</v>
      </c>
      <c r="BM28" s="15">
        <f>'Constituents data'!BM28/'Constituents data'!BL28-1</f>
        <v>2.9826014913007404E-2</v>
      </c>
      <c r="BN28" s="15">
        <f>'Constituents data'!BN28/'Constituents data'!BM28-1</f>
        <v>-5.1488334674175684E-3</v>
      </c>
      <c r="BO28" s="15">
        <f>'Constituents data'!BO28/'Constituents data'!BN28-1</f>
        <v>-9.7040271712756088E-4</v>
      </c>
      <c r="BP28" s="15">
        <f>'Constituents data'!BP28/'Constituents data'!BO28-1</f>
        <v>1.7807997409745813E-2</v>
      </c>
      <c r="BQ28" s="15">
        <f>'Constituents data'!BQ28/'Constituents data'!BP28-1</f>
        <v>7.7938603467473389E-3</v>
      </c>
      <c r="BR28" s="15">
        <f>'Constituents data'!BR28/'Constituents data'!BQ28-1</f>
        <v>1.6571969696969724E-2</v>
      </c>
      <c r="BS28" s="15">
        <f>'Constituents data'!BS28/'Constituents data'!BR28-1</f>
        <v>1.3196708585623496E-2</v>
      </c>
      <c r="BT28" s="15">
        <f>'Constituents data'!BT28/'Constituents data'!BS28-1</f>
        <v>-2.6662580447441075E-2</v>
      </c>
      <c r="BU28" s="15">
        <f>'Constituents data'!BU28/'Constituents data'!BT28-1</f>
        <v>-6.297229219143663E-3</v>
      </c>
      <c r="BV28" s="15">
        <f>'Constituents data'!BV28/'Constituents data'!BU28-1</f>
        <v>1.6318124207858276E-2</v>
      </c>
      <c r="BW28" s="15">
        <f>'Constituents data'!BW28/'Constituents data'!BV28-1</f>
        <v>1.309431021044416E-2</v>
      </c>
      <c r="BX28" s="15">
        <f>'Constituents data'!BX28/'Constituents data'!BW28-1</f>
        <v>4.6776427142637411E-2</v>
      </c>
      <c r="BY28" s="15">
        <f>'Constituents data'!BY28/'Constituents data'!BX28-1</f>
        <v>-2.5135969425253646E-2</v>
      </c>
      <c r="BZ28" s="15">
        <f>'Constituents data'!BZ28/'Constituents data'!BY28-1</f>
        <v>-3.4981905910735689E-2</v>
      </c>
      <c r="CA28" s="15">
        <f>'Constituents data'!CA28/'Constituents data'!BZ28-1</f>
        <v>-3.0781249999999982E-2</v>
      </c>
      <c r="CB28" s="15">
        <f>'Constituents data'!CB28/'Constituents data'!CA28-1</f>
        <v>2.5955182975979429E-2</v>
      </c>
      <c r="CC28" s="15">
        <f>'Constituents data'!CC28/'Constituents data'!CB28-1</f>
        <v>4.0697674418604723E-2</v>
      </c>
      <c r="CD28" s="15">
        <f>'Constituents data'!CD28/'Constituents data'!CC28-1</f>
        <v>2.7178016004829608E-3</v>
      </c>
      <c r="CE28" s="15">
        <f>'Constituents data'!CE28/'Constituents data'!CD28-1</f>
        <v>7.679566330371923E-3</v>
      </c>
      <c r="CF28" s="15">
        <f>'Constituents data'!CF28/'Constituents data'!CE28-1</f>
        <v>3.4369396294082755E-3</v>
      </c>
      <c r="CG28" s="15">
        <f>'Constituents data'!CG28/'Constituents data'!CF28-1</f>
        <v>-5.3611317944899373E-3</v>
      </c>
      <c r="CH28" s="15">
        <f>'Constituents data'!CH28/'Constituents data'!CG28-1</f>
        <v>6.2883665219342078E-3</v>
      </c>
      <c r="CI28" s="15">
        <f>'Constituents data'!CI28/'Constituents data'!CH28-1</f>
        <v>2.1722957893170802E-2</v>
      </c>
      <c r="CJ28" s="15">
        <f>'Constituents data'!CJ28/'Constituents data'!CI28-1</f>
        <v>-3.8153487694772115E-2</v>
      </c>
      <c r="CK28" s="15">
        <f>'Constituents data'!CK28/'Constituents data'!CJ28-1</f>
        <v>-9.0840272520816834E-3</v>
      </c>
      <c r="CL28" s="15">
        <f>'Constituents data'!CL28/'Constituents data'!CK28-1</f>
        <v>6.8754774637127536E-3</v>
      </c>
      <c r="CM28" s="15">
        <f>'Constituents data'!CM28/'Constituents data'!CL28-1</f>
        <v>5.1745068285280693E-2</v>
      </c>
      <c r="CN28" s="15">
        <f>'Constituents data'!CN28/'Constituents data'!CM28-1</f>
        <v>-2.1641898715915042E-3</v>
      </c>
      <c r="CO28" s="15">
        <f>'Constituents data'!CO28/'Constituents data'!CN28-1</f>
        <v>5.2197802197802234E-2</v>
      </c>
      <c r="CP28" s="15">
        <f>'Constituents data'!CP28/'Constituents data'!CO28-1</f>
        <v>-2.4185790847876754E-2</v>
      </c>
      <c r="CQ28" s="15">
        <f>'Constituents data'!CQ28/'Constituents data'!CP28-1</f>
        <v>-2.0842134910576071E-2</v>
      </c>
      <c r="CR28" s="15">
        <f>'Constituents data'!CR28/'Constituents data'!CQ28-1</f>
        <v>4.7461527398244829E-3</v>
      </c>
      <c r="CS28" s="15">
        <f>'Constituents data'!CS28/'Constituents data'!CR28-1</f>
        <v>1.574577726882298E-3</v>
      </c>
      <c r="CT28" s="15">
        <f>'Constituents data'!CT28/'Constituents data'!CS28-1</f>
        <v>-3.5586680005716631E-2</v>
      </c>
      <c r="CU28" s="15">
        <f>'Constituents data'!CU28/'Constituents data'!CT28-1</f>
        <v>-3.8233550681683437E-2</v>
      </c>
      <c r="CV28" s="15">
        <f>'Constituents data'!CV28/'Constituents data'!CU28-1</f>
        <v>4.8073959938366606E-2</v>
      </c>
      <c r="CW28" s="15">
        <f>'Constituents data'!CW28/'Constituents data'!CV28-1</f>
        <v>-1.6171714201705267E-2</v>
      </c>
      <c r="CX28" s="15">
        <f>'Constituents data'!CX28/'Constituents data'!CW28-1</f>
        <v>2.9886431560071092E-3</v>
      </c>
      <c r="CY28" s="15">
        <f>'Constituents data'!CY28/'Constituents data'!CX28-1</f>
        <v>-2.0858164481525332E-3</v>
      </c>
      <c r="CZ28" s="15">
        <f>'Constituents data'!CZ28/'Constituents data'!CY28-1</f>
        <v>5.0761421319796884E-2</v>
      </c>
      <c r="DA28" s="15">
        <f>'Constituents data'!DA28/'Constituents data'!CZ28-1</f>
        <v>2.4012503552145459E-2</v>
      </c>
      <c r="DB28" s="15">
        <f>'Constituents data'!DB28/'Constituents data'!DA28-1</f>
        <v>2.0396836409046992E-2</v>
      </c>
      <c r="DC28" s="15">
        <f>'Constituents data'!DC28/'Constituents data'!DB28-1</f>
        <v>9.7905901550177088E-3</v>
      </c>
      <c r="DD28" s="15">
        <f>'Constituents data'!DD28/'Constituents data'!DC28-1</f>
        <v>8.3490438998112815E-3</v>
      </c>
      <c r="DE28" s="15">
        <f>'Constituents data'!DE28/'Constituents data'!DD28-1</f>
        <v>-2.0699786324786307E-2</v>
      </c>
      <c r="DF28" s="15">
        <f>'Constituents data'!DF28/'Constituents data'!DE28-1</f>
        <v>1.2409654984317342E-2</v>
      </c>
      <c r="DG28" s="15">
        <f>'Constituents data'!DG28/'Constituents data'!DF28-1</f>
        <v>6.196120689655249E-3</v>
      </c>
      <c r="DH28" s="15">
        <f>'Constituents data'!DH28/'Constituents data'!DG28-1</f>
        <v>-1.1914323962516793E-2</v>
      </c>
      <c r="DI28" s="15">
        <f>'Constituents data'!DI28/'Constituents data'!DH28-1</f>
        <v>1.1245088741362874E-2</v>
      </c>
      <c r="DJ28" s="15">
        <f>'Constituents data'!DJ28/'Constituents data'!DI28-1</f>
        <v>8.0385852090032461E-3</v>
      </c>
      <c r="DK28" s="15">
        <f>'Constituents data'!DK28/'Constituents data'!DJ28-1</f>
        <v>5.7150451887295617E-3</v>
      </c>
      <c r="DL28" s="15">
        <f>'Constituents data'!DL28/'Constituents data'!DK28-1</f>
        <v>3.8324302894143791E-3</v>
      </c>
      <c r="DM28" s="15">
        <f>'Constituents data'!DM28/'Constituents data'!DL28-1</f>
        <v>-2.4091627172195818E-2</v>
      </c>
      <c r="DN28" s="15">
        <f>'Constituents data'!DN28/'Constituents data'!DM28-1</f>
        <v>1.7132065290705656E-2</v>
      </c>
      <c r="DO28" s="15">
        <f>'Constituents data'!DO28/'Constituents data'!DN28-1</f>
        <v>-2.1087533156498695E-2</v>
      </c>
      <c r="DP28" s="15">
        <f>'Constituents data'!DP28/'Constituents data'!DO28-1</f>
        <v>2.0593415526351411E-2</v>
      </c>
      <c r="DQ28" s="15">
        <f>'Constituents data'!DQ28/'Constituents data'!DP28-1</f>
        <v>-8.628700384972654E-3</v>
      </c>
      <c r="DR28" s="15">
        <f>'Constituents data'!DR28/'Constituents data'!DQ28-1</f>
        <v>3.2137118371717843E-3</v>
      </c>
      <c r="DS28" s="15">
        <f>'Constituents data'!DS28/'Constituents data'!DR28-1</f>
        <v>-1.8286171916711225E-2</v>
      </c>
      <c r="DT28" s="15">
        <f>'Constituents data'!DT28/'Constituents data'!DS28-1</f>
        <v>1.1692726036709677E-2</v>
      </c>
      <c r="DU28" s="15">
        <f>'Constituents data'!DU28/'Constituents data'!DT28-1</f>
        <v>6.020696142991544E-2</v>
      </c>
      <c r="DV28" s="15">
        <f>'Constituents data'!DV28/'Constituents data'!DU28-1</f>
        <v>7.6055266827226298E-3</v>
      </c>
      <c r="DW28" s="15">
        <f>'Constituents data'!DW28/'Constituents data'!DV28-1</f>
        <v>-4.3401685746634611E-2</v>
      </c>
      <c r="DX28" s="15">
        <f>'Constituents data'!DX28/'Constituents data'!DW28-1</f>
        <v>3.9452919516043128E-3</v>
      </c>
      <c r="DY28" s="15">
        <f>'Constituents data'!DY28/'Constituents data'!DX28-1</f>
        <v>6.1566675399529203E-3</v>
      </c>
      <c r="DZ28" s="15">
        <f>'Constituents data'!DZ28/'Constituents data'!DY28-1</f>
        <v>1.236818122640293E-2</v>
      </c>
      <c r="EA28" s="15">
        <f>'Constituents data'!EA28/'Constituents data'!DZ28-1</f>
        <v>2.031893004115215E-2</v>
      </c>
      <c r="EB28" s="15">
        <f>'Constituents data'!EB28/'Constituents data'!EA28-1</f>
        <v>-1.3864381144441773E-2</v>
      </c>
      <c r="EC28" s="15">
        <f>'Constituents data'!EC28/'Constituents data'!EB28-1</f>
        <v>-4.0644171779141036E-2</v>
      </c>
      <c r="ED28" s="15">
        <f>'Constituents data'!ED28/'Constituents data'!EC28-1</f>
        <v>-4.5297095656808839E-3</v>
      </c>
      <c r="EE28" s="15">
        <f>'Constituents data'!EE28/'Constituents data'!ED28-1</f>
        <v>2.0208779443254832E-2</v>
      </c>
      <c r="EF28" s="15">
        <f>'Constituents data'!EF28/'Constituents data'!EE28-1</f>
        <v>-3.6337399973763729E-2</v>
      </c>
      <c r="EG28" s="15">
        <f>'Constituents data'!EG28/'Constituents data'!EF28-1</f>
        <v>-1.6471549142390352E-2</v>
      </c>
      <c r="EH28" s="15">
        <f>'Constituents data'!EH28/'Constituents data'!EG28-1</f>
        <v>-3.1833910034602009E-2</v>
      </c>
      <c r="EI28" s="15">
        <f>'Constituents data'!EI28/'Constituents data'!EH28-1</f>
        <v>-2.2873481057898659E-2</v>
      </c>
      <c r="EJ28" s="15">
        <f>'Constituents data'!EJ28/'Constituents data'!EI28-1</f>
        <v>5.1207022677397518E-3</v>
      </c>
      <c r="EK28" s="15">
        <f>'Constituents data'!EK28/'Constituents data'!EJ28-1</f>
        <v>3.4788937409024667E-2</v>
      </c>
      <c r="EL28" s="15">
        <f>'Constituents data'!EL28/'Constituents data'!EK28-1</f>
        <v>2.9540019693345965E-3</v>
      </c>
      <c r="EM28" s="15">
        <f>'Constituents data'!EM28/'Constituents data'!EL28-1</f>
        <v>-1.4726507713884951E-2</v>
      </c>
      <c r="EN28" s="15">
        <f>'Constituents data'!EN28/'Constituents data'!EM28-1</f>
        <v>-4.839857651245616E-3</v>
      </c>
      <c r="EO28" s="15">
        <f>'Constituents data'!EO28/'Constituents data'!EN28-1</f>
        <v>-3.1325990559290529E-2</v>
      </c>
      <c r="EP28" s="15">
        <f>'Constituents data'!EP28/'Constituents data'!EO28-1</f>
        <v>7.8263437684584769E-3</v>
      </c>
      <c r="EQ28" s="15">
        <f>'Constituents data'!EQ28/'Constituents data'!EP28-1</f>
        <v>3.1208791208791054E-2</v>
      </c>
      <c r="ER28" s="15">
        <f>'Constituents data'!ER28/'Constituents data'!EQ28-1</f>
        <v>-1.3213981244671658E-2</v>
      </c>
      <c r="ES28" s="15">
        <f>'Constituents data'!ES28/'Constituents data'!ER28-1</f>
        <v>2.4766018718502592E-2</v>
      </c>
      <c r="ET28" s="15">
        <f>'Constituents data'!ET28/'Constituents data'!ES28-1</f>
        <v>1.2786286356610832E-2</v>
      </c>
      <c r="EU28" s="15">
        <f>'Constituents data'!EU28/'Constituents data'!ET28-1</f>
        <v>-3.2047724750277506E-2</v>
      </c>
      <c r="EV28" s="15">
        <f>'Constituents data'!EV28/'Constituents data'!EU28-1</f>
        <v>-1.9779274759925358E-2</v>
      </c>
      <c r="EW28" s="15">
        <f>'Constituents data'!EW28/'Constituents data'!EV28-1</f>
        <v>-7.3402544231612854E-2</v>
      </c>
      <c r="EX28" s="15">
        <f>'Constituents data'!EX28/'Constituents data'!EW28-1</f>
        <v>-4.1186681394981828E-2</v>
      </c>
      <c r="EY28" s="15">
        <f>'Constituents data'!EY28/'Constituents data'!EX28-1</f>
        <v>-2.6333113890717463E-3</v>
      </c>
      <c r="EZ28" s="15">
        <f>'Constituents data'!EZ28/'Constituents data'!EY28-1</f>
        <v>9.2739273927392674E-2</v>
      </c>
      <c r="FA28" s="15">
        <f>'Constituents data'!FA28/'Constituents data'!EZ28-1</f>
        <v>-3.0806402899426044E-2</v>
      </c>
      <c r="FB28" s="15">
        <f>'Constituents data'!FB28/'Constituents data'!FA28-1</f>
        <v>1.8385789965721377E-2</v>
      </c>
      <c r="FC28" s="15">
        <f>'Constituents data'!FC28/'Constituents data'!FB28-1</f>
        <v>-4.4369645042841022E-3</v>
      </c>
      <c r="FD28" s="15">
        <f>'Constituents data'!FD28/'Constituents data'!FC28-1</f>
        <v>3.0582449669586786E-2</v>
      </c>
      <c r="FE28" s="15">
        <f>'Constituents data'!FE28/'Constituents data'!FD28-1</f>
        <v>-2.4455711303310479E-2</v>
      </c>
      <c r="FF28" s="15">
        <f>'Constituents data'!FF28/'Constituents data'!FE28-1</f>
        <v>2.6291653928462333E-2</v>
      </c>
      <c r="FG28" s="15">
        <f>'Constituents data'!FG28/'Constituents data'!FF28-1</f>
        <v>3.7533512064343189E-2</v>
      </c>
      <c r="FH28" s="15">
        <f>'Constituents data'!FH28/'Constituents data'!FG28-1</f>
        <v>-4.2779213321848863E-2</v>
      </c>
      <c r="FI28" s="15">
        <f>'Constituents data'!FI28/'Constituents data'!FH28-1</f>
        <v>-7.5884823035393012E-2</v>
      </c>
      <c r="FJ28" s="15">
        <f>'Constituents data'!FJ28/'Constituents data'!FI28-1</f>
        <v>3.7650113599480672E-2</v>
      </c>
      <c r="FK28" s="15">
        <f>'Constituents data'!FK28/'Constituents data'!FJ28-1</f>
        <v>-7.1942446043166131E-3</v>
      </c>
      <c r="FL28" s="15">
        <f>'Constituents data'!FL28/'Constituents data'!FK28-1</f>
        <v>-9.1367359798361081E-3</v>
      </c>
      <c r="FM28" s="15">
        <f>'Constituents data'!FM28/'Constituents data'!FL28-1</f>
        <v>4.7694753577106619E-2</v>
      </c>
      <c r="FN28" s="15">
        <f>'Constituents data'!FN28/'Constituents data'!FM28-1</f>
        <v>-3.0045523520485617E-2</v>
      </c>
      <c r="FO28" s="15">
        <f>'Constituents data'!FO28/'Constituents data'!FN28-1</f>
        <v>-4.9749687108886054E-2</v>
      </c>
      <c r="FP28" s="15">
        <f>'Constituents data'!FP28/'Constituents data'!FO28-1</f>
        <v>2.1731972341126005E-2</v>
      </c>
      <c r="FQ28" s="15">
        <f>'Constituents data'!FQ28/'Constituents data'!FP28-1</f>
        <v>2.1269738962294449E-2</v>
      </c>
      <c r="FR28" s="15">
        <f>'Constituents data'!FR28/'Constituents data'!FQ28-1</f>
        <v>1.0728936573051406E-2</v>
      </c>
      <c r="FS28" s="15">
        <f>'Constituents data'!FS28/'Constituents data'!FR28-1</f>
        <v>2.5600999063378094E-2</v>
      </c>
      <c r="FT28" s="16">
        <f>'Constituents data'!FT28/'Constituents data'!FS28-1</f>
        <v>-5.0532724505327198E-2</v>
      </c>
      <c r="FU28" s="17">
        <f t="shared" si="3"/>
        <v>2.7720139695397265E-3</v>
      </c>
      <c r="FV28">
        <v>9.6907392577310434E-3</v>
      </c>
      <c r="FW28">
        <v>1.0167668862462486E-2</v>
      </c>
      <c r="FX28">
        <v>1.0686261831136518E-2</v>
      </c>
      <c r="FY28">
        <v>1.0299584045812592E-2</v>
      </c>
      <c r="FZ28">
        <v>1.068365151503561E-2</v>
      </c>
      <c r="GA28">
        <v>9.9886038543681287E-3</v>
      </c>
      <c r="GB28">
        <v>9.7503729759482339E-3</v>
      </c>
      <c r="GC28">
        <v>9.6409316879042615E-3</v>
      </c>
      <c r="GD28">
        <v>1.0030124350629241E-2</v>
      </c>
      <c r="GE28">
        <v>1.0088024441525669E-2</v>
      </c>
      <c r="GF28">
        <v>1.0506428726661736E-2</v>
      </c>
      <c r="GG28">
        <v>1.0505560630915642E-2</v>
      </c>
      <c r="GH28">
        <v>1.0627611422005662E-2</v>
      </c>
      <c r="GI28">
        <v>1.044480825888742E-2</v>
      </c>
      <c r="GJ28">
        <v>1.0615071169221117E-2</v>
      </c>
      <c r="GK28">
        <v>1.0357427727359902E-2</v>
      </c>
      <c r="GL28">
        <v>1.0233973626285033E-2</v>
      </c>
      <c r="GM28">
        <v>1.043924591122194E-2</v>
      </c>
      <c r="GN28">
        <v>1.0650516398846408E-2</v>
      </c>
      <c r="GO28">
        <v>1.0782758204958979E-2</v>
      </c>
      <c r="GP28">
        <v>1.1010410325820435E-2</v>
      </c>
      <c r="GQ28">
        <v>1.1417401014201141E-2</v>
      </c>
      <c r="GR28">
        <v>1.1220471772084089E-2</v>
      </c>
      <c r="GS28">
        <v>1.1177817672000517E-2</v>
      </c>
      <c r="GT28">
        <v>1.1448831170614704E-2</v>
      </c>
      <c r="GU28">
        <v>1.1513817446355172E-2</v>
      </c>
      <c r="GV28">
        <v>1.1813022113617852E-2</v>
      </c>
      <c r="GW28">
        <v>1.2107556366557762E-2</v>
      </c>
      <c r="GX28">
        <v>1.2159488973469091E-2</v>
      </c>
      <c r="GY28">
        <v>1.2189840632408929E-2</v>
      </c>
      <c r="GZ28">
        <v>1.2237859287970545E-2</v>
      </c>
      <c r="HA28">
        <v>1.223216662373177E-2</v>
      </c>
      <c r="HB28">
        <v>1.3130438696140676E-2</v>
      </c>
      <c r="HC28">
        <v>1.3083577766890359E-2</v>
      </c>
      <c r="HD28">
        <v>1.3325867260742334E-2</v>
      </c>
      <c r="HE28">
        <v>1.3771677616467661E-2</v>
      </c>
      <c r="HF28">
        <v>1.3851564130369974E-2</v>
      </c>
      <c r="HG28">
        <v>1.4143131591778085E-2</v>
      </c>
      <c r="HH28">
        <v>1.4191456756475837E-2</v>
      </c>
      <c r="HI28">
        <v>1.3111246630709256E-2</v>
      </c>
      <c r="HJ28">
        <v>1.2334945544163284E-2</v>
      </c>
      <c r="HK28">
        <v>1.2615520443011714E-2</v>
      </c>
      <c r="HL28">
        <v>1.2799615313914894E-2</v>
      </c>
      <c r="HM28">
        <v>1.3515201468813175E-2</v>
      </c>
      <c r="HN28">
        <v>1.3573295741134249E-2</v>
      </c>
      <c r="HO28">
        <v>1.3827108359638829E-2</v>
      </c>
      <c r="HP28">
        <v>1.3660473807503926E-2</v>
      </c>
      <c r="HQ28">
        <v>1.3716069429581179E-2</v>
      </c>
      <c r="HR28">
        <v>1.3353604336909599E-2</v>
      </c>
      <c r="HS28">
        <v>1.3565910212884964E-2</v>
      </c>
      <c r="HT28">
        <v>1.3656655167568414E-2</v>
      </c>
      <c r="HU28">
        <v>1.3559225312978146E-2</v>
      </c>
      <c r="HV28">
        <v>1.3873101955091198E-2</v>
      </c>
      <c r="HW28">
        <v>1.3710392959223246E-2</v>
      </c>
      <c r="HX28">
        <v>1.3490190419226399E-2</v>
      </c>
      <c r="HY28">
        <v>1.341043707172458E-2</v>
      </c>
      <c r="HZ28">
        <v>1.3533099095766827E-2</v>
      </c>
      <c r="IA28">
        <v>1.2868162827453386E-2</v>
      </c>
      <c r="IB28">
        <v>1.3183413460637771E-2</v>
      </c>
      <c r="IC28">
        <v>1.3317029124544705E-2</v>
      </c>
      <c r="ID28">
        <v>1.422768915086608E-2</v>
      </c>
      <c r="IE28">
        <v>1.3480028393856435E-2</v>
      </c>
      <c r="IF28">
        <v>1.3748714292794548E-2</v>
      </c>
      <c r="IG28">
        <v>1.370488460083496E-2</v>
      </c>
      <c r="IH28">
        <v>1.3981517052108641E-2</v>
      </c>
      <c r="II28">
        <v>1.434789381181828E-2</v>
      </c>
      <c r="IJ28">
        <v>1.4664401148257834E-2</v>
      </c>
      <c r="IK28">
        <v>1.4265976260128365E-2</v>
      </c>
      <c r="IL28">
        <v>1.40905773872275E-2</v>
      </c>
      <c r="IM28">
        <v>1.4202877967640635E-2</v>
      </c>
      <c r="IN28">
        <v>1.4504005647737416E-2</v>
      </c>
      <c r="IO28">
        <v>1.460071229892885E-2</v>
      </c>
      <c r="IP28">
        <v>1.4781733404845019E-2</v>
      </c>
      <c r="IQ28">
        <v>1.488763342862783E-2</v>
      </c>
      <c r="IR28">
        <v>1.4857370331143375E-2</v>
      </c>
      <c r="IS28">
        <v>1.4726943106679363E-2</v>
      </c>
      <c r="IT28">
        <v>1.4573604489620305E-2</v>
      </c>
      <c r="IU28">
        <v>1.5265321131627842E-2</v>
      </c>
      <c r="IV28">
        <v>1.5256385236663601E-2</v>
      </c>
      <c r="IW28">
        <v>1.5527261793429815E-2</v>
      </c>
      <c r="IX28">
        <v>1.5079268762135405E-2</v>
      </c>
      <c r="IY28">
        <v>1.5054178428066009E-2</v>
      </c>
      <c r="IZ28">
        <v>1.4802088689549882E-2</v>
      </c>
      <c r="JA28">
        <v>1.4954731337301979E-2</v>
      </c>
      <c r="JB28">
        <v>1.4941999123371597E-2</v>
      </c>
      <c r="JC28">
        <v>1.4705958140018491E-2</v>
      </c>
      <c r="JD28">
        <v>1.4401939210990278E-2</v>
      </c>
      <c r="JE28">
        <v>1.422042242877123E-2</v>
      </c>
      <c r="JF28">
        <v>1.5118977492925798E-2</v>
      </c>
      <c r="JG28">
        <v>1.5611031811748386E-2</v>
      </c>
      <c r="JH28">
        <v>1.5888035528582412E-2</v>
      </c>
      <c r="JI28">
        <v>1.5652889444234552E-2</v>
      </c>
      <c r="JJ28">
        <v>1.5370767924753174E-2</v>
      </c>
      <c r="JK28">
        <v>1.4975757034375817E-2</v>
      </c>
      <c r="JL28">
        <v>1.4761988739321422E-2</v>
      </c>
      <c r="JM28">
        <v>1.4300445517085153E-2</v>
      </c>
      <c r="JN28">
        <v>1.4341298989033656E-2</v>
      </c>
      <c r="JO28">
        <v>1.4741283633644891E-2</v>
      </c>
      <c r="JP28">
        <v>1.4543929557686436E-2</v>
      </c>
      <c r="JQ28">
        <v>1.441369666196495E-2</v>
      </c>
      <c r="JR28">
        <v>1.456556378822626E-2</v>
      </c>
      <c r="JS28">
        <v>1.4471359521384761E-2</v>
      </c>
      <c r="JT28">
        <v>1.4540456056170771E-2</v>
      </c>
      <c r="JU28">
        <v>1.4801152020387228E-2</v>
      </c>
      <c r="JV28">
        <v>1.4857649517353208E-2</v>
      </c>
      <c r="JW28">
        <v>1.4877600221075721E-2</v>
      </c>
      <c r="JX28">
        <v>1.4552503365990245E-2</v>
      </c>
      <c r="JY28">
        <v>1.4841085850560013E-2</v>
      </c>
      <c r="JZ28">
        <v>1.4937134025603793E-2</v>
      </c>
      <c r="KA28">
        <v>1.5051852941986877E-2</v>
      </c>
      <c r="KB28">
        <v>1.5211720171671021E-2</v>
      </c>
      <c r="KC28">
        <v>1.5156457530990781E-2</v>
      </c>
      <c r="KD28">
        <v>1.5251521531933761E-2</v>
      </c>
      <c r="KE28">
        <v>1.4903708902117311E-2</v>
      </c>
      <c r="KF28">
        <v>1.45035591912266E-2</v>
      </c>
      <c r="KG28">
        <v>1.4586819577816658E-2</v>
      </c>
      <c r="KH28">
        <v>1.4314932915678959E-2</v>
      </c>
      <c r="KI28">
        <v>1.4376756533515689E-2</v>
      </c>
      <c r="KJ28">
        <v>1.4200384783332663E-2</v>
      </c>
      <c r="KK28">
        <v>1.4416881192706869E-2</v>
      </c>
      <c r="KL28">
        <v>1.4197163120146952E-2</v>
      </c>
      <c r="KM28">
        <v>1.3896712917073763E-2</v>
      </c>
      <c r="KN28">
        <v>1.4309397645517691E-2</v>
      </c>
      <c r="KO28">
        <v>1.449047538048678E-2</v>
      </c>
      <c r="KP28">
        <v>1.4077254875242215E-2</v>
      </c>
      <c r="KQ28">
        <v>1.415594764908221E-2</v>
      </c>
      <c r="KR28">
        <v>1.4199610452940593E-2</v>
      </c>
      <c r="KS28">
        <v>1.4427590921959986E-2</v>
      </c>
      <c r="KT28">
        <v>1.4880895451717393E-2</v>
      </c>
      <c r="KU28">
        <v>1.4685946717048631E-2</v>
      </c>
      <c r="KV28">
        <v>1.4540061117126862E-2</v>
      </c>
      <c r="KW28">
        <v>1.4407186423035933E-2</v>
      </c>
      <c r="KX28">
        <v>1.4427441045358256E-2</v>
      </c>
      <c r="KY28">
        <v>1.4184969317746886E-2</v>
      </c>
      <c r="KZ28">
        <v>1.3882665418169144E-2</v>
      </c>
      <c r="LA28">
        <v>1.3252343740472143E-2</v>
      </c>
      <c r="LB28">
        <v>1.3330368677218755E-2</v>
      </c>
      <c r="LC28">
        <v>1.3248134169041401E-2</v>
      </c>
      <c r="LD28">
        <v>1.3738647722041622E-2</v>
      </c>
      <c r="LE28">
        <v>1.3762094606170196E-2</v>
      </c>
      <c r="LF28">
        <v>1.3542423904991257E-2</v>
      </c>
      <c r="LG28">
        <v>1.3221753514482095E-2</v>
      </c>
      <c r="LH28">
        <v>1.2743272180603976E-2</v>
      </c>
      <c r="LI28">
        <v>1.2650202334435111E-2</v>
      </c>
      <c r="LJ28">
        <v>1.3014124685985977E-2</v>
      </c>
      <c r="LK28">
        <v>1.2799642436229709E-2</v>
      </c>
      <c r="LL28">
        <v>1.3124390714433118E-2</v>
      </c>
      <c r="LM28">
        <v>1.3125165419169126E-2</v>
      </c>
      <c r="LN28">
        <v>1.2574100511661777E-2</v>
      </c>
      <c r="LO28">
        <v>1.2674053064123817E-2</v>
      </c>
      <c r="LP28">
        <v>1.1896922313939681E-2</v>
      </c>
      <c r="LQ28">
        <v>1.1299729377752829E-2</v>
      </c>
      <c r="LR28">
        <v>1.1440376702836942E-2</v>
      </c>
      <c r="LS28">
        <v>1.2283149646847692E-2</v>
      </c>
      <c r="LT28">
        <v>1.2017641731209113E-2</v>
      </c>
      <c r="LU28">
        <v>1.2266276226891812E-2</v>
      </c>
      <c r="LV28">
        <v>1.2382593519613266E-2</v>
      </c>
      <c r="LW28">
        <v>1.2410637843074612E-2</v>
      </c>
      <c r="LX28">
        <v>1.2115504781303847E-2</v>
      </c>
      <c r="LY28">
        <v>1.2313344773371168E-2</v>
      </c>
      <c r="LZ28">
        <v>1.2785191826380764E-2</v>
      </c>
      <c r="MA28">
        <v>1.2665758031187638E-2</v>
      </c>
      <c r="MB28">
        <v>1.2400252409167044E-2</v>
      </c>
      <c r="MC28">
        <v>1.2491385125289746E-2</v>
      </c>
      <c r="MD28">
        <v>1.2358870720995561E-2</v>
      </c>
      <c r="ME28">
        <v>1.2649707566174387E-2</v>
      </c>
      <c r="MF28">
        <v>1.2864687834518791E-2</v>
      </c>
      <c r="MG28">
        <v>1.2401929062373251E-2</v>
      </c>
      <c r="MH28">
        <v>1.2266338734609307E-2</v>
      </c>
      <c r="MI28">
        <v>1.2283521990170895E-2</v>
      </c>
      <c r="MJ28">
        <v>1.236250991810958E-2</v>
      </c>
      <c r="MK28">
        <v>1.2372324784823493E-2</v>
      </c>
      <c r="ML28">
        <v>1.2525948131551385E-2</v>
      </c>
      <c r="MM28" s="4">
        <v>1.1804478760689859E-2</v>
      </c>
      <c r="MN28" s="17">
        <v>1.3282235044688605E-2</v>
      </c>
      <c r="MO28" s="20">
        <f t="shared" si="4"/>
        <v>2.1208237588001184E-2</v>
      </c>
      <c r="MP28" s="20">
        <f t="shared" si="7"/>
        <v>0.106515094284392</v>
      </c>
      <c r="MQ28" s="20">
        <f t="shared" si="8"/>
        <v>1.6787129153713849E-2</v>
      </c>
      <c r="MR28" s="20">
        <f t="shared" si="9"/>
        <v>2.7678655945198489E-2</v>
      </c>
      <c r="MS28" s="20">
        <f t="shared" si="10"/>
        <v>-5.5569492298932918E-2</v>
      </c>
      <c r="MT28" s="20">
        <f t="shared" si="11"/>
        <v>-1.2963361723283367E-2</v>
      </c>
      <c r="MU28" s="20">
        <f t="shared" si="12"/>
        <v>-8.8086036584165625E-4</v>
      </c>
      <c r="MV28" s="20">
        <f t="shared" si="13"/>
        <v>7.0634026298916699E-2</v>
      </c>
      <c r="MW28" s="20">
        <f t="shared" si="14"/>
        <v>9.3420931035357486E-3</v>
      </c>
      <c r="MX28" s="20">
        <f t="shared" si="15"/>
        <v>5.1282040084514438E-2</v>
      </c>
      <c r="MY28" s="20">
        <f t="shared" si="16"/>
        <v>1.3894652697126881E-2</v>
      </c>
      <c r="MZ28" s="20">
        <f t="shared" si="17"/>
        <v>-4.2131957385903411E-3</v>
      </c>
      <c r="NA28" s="20">
        <f t="shared" si="18"/>
        <v>-1.0529545991910232E-2</v>
      </c>
      <c r="NB28" s="20">
        <f t="shared" si="19"/>
        <v>4.2137076939551057E-2</v>
      </c>
      <c r="NC28" s="20">
        <f t="shared" si="20"/>
        <v>-6.2455327002426494E-2</v>
      </c>
      <c r="ND28" s="20">
        <f t="shared" si="21"/>
        <v>-4.2523988696136876E-3</v>
      </c>
      <c r="NE28" s="20">
        <f t="shared" si="22"/>
        <v>-1.2594104406900768E-2</v>
      </c>
      <c r="NF28" s="20">
        <f t="shared" si="23"/>
        <v>2.8296674033454945E-2</v>
      </c>
      <c r="NG28" s="20">
        <f t="shared" si="24"/>
        <v>-1.202959247743594E-2</v>
      </c>
      <c r="NH28" s="20">
        <f t="shared" si="25"/>
        <v>5.0177784491435076E-2</v>
      </c>
      <c r="NI28" s="20">
        <f t="shared" si="26"/>
        <v>5.2321621223343669E-3</v>
      </c>
      <c r="NJ28" s="20">
        <f t="shared" si="27"/>
        <v>-3.6951195740642748E-2</v>
      </c>
      <c r="NK28" s="20">
        <f t="shared" si="28"/>
        <v>-7.7764822447855368E-3</v>
      </c>
      <c r="NL28" s="20">
        <f t="shared" si="29"/>
        <v>9.6224534276221525E-3</v>
      </c>
      <c r="NM28" s="20">
        <f t="shared" si="30"/>
        <v>4.9570072616691677E-2</v>
      </c>
      <c r="NN28" s="20">
        <f t="shared" si="31"/>
        <v>-2.7219830526612792E-2</v>
      </c>
      <c r="NO28" s="20">
        <f t="shared" si="32"/>
        <v>4.8904446452167974E-2</v>
      </c>
      <c r="NP28" s="20">
        <f t="shared" si="33"/>
        <v>4.2256745274503085E-2</v>
      </c>
      <c r="NQ28" s="20">
        <f t="shared" si="34"/>
        <v>-1.9284044162966456E-2</v>
      </c>
      <c r="NR28" s="20">
        <f t="shared" si="35"/>
        <v>1.8650183297885987E-3</v>
      </c>
      <c r="NS28" s="20">
        <f t="shared" si="36"/>
        <v>7.2550431687701429E-3</v>
      </c>
      <c r="NT28" s="20">
        <f t="shared" si="37"/>
        <v>2.7640844523999526E-2</v>
      </c>
      <c r="NU28" s="20">
        <f t="shared" si="38"/>
        <v>-7.6024804916167685E-2</v>
      </c>
      <c r="NV28" s="20">
        <f t="shared" si="39"/>
        <v>3.0066269858843215E-2</v>
      </c>
      <c r="NW28" s="20">
        <f t="shared" si="40"/>
        <v>-2.4524741069420312E-3</v>
      </c>
      <c r="NX28" s="20">
        <f t="shared" si="41"/>
        <v>6.6514008204299375E-3</v>
      </c>
      <c r="NY28" s="20">
        <f t="shared" si="42"/>
        <v>1.400013792919454E-2</v>
      </c>
      <c r="NZ28" s="20">
        <f t="shared" si="43"/>
        <v>-1.3042788946197131E-2</v>
      </c>
      <c r="OA28" s="20">
        <f t="shared" si="44"/>
        <v>-8.6577045416080564E-2</v>
      </c>
      <c r="OB28" s="20">
        <f t="shared" si="45"/>
        <v>-1.3068907739919072E-2</v>
      </c>
      <c r="OC28" s="20">
        <f t="shared" si="46"/>
        <v>2.497204706739466E-2</v>
      </c>
      <c r="OD28" s="20">
        <f t="shared" si="47"/>
        <v>6.5053192711749266E-2</v>
      </c>
      <c r="OE28" s="20">
        <f t="shared" si="48"/>
        <v>5.189697007217299E-2</v>
      </c>
      <c r="OF28" s="20">
        <f t="shared" si="49"/>
        <v>1.5055701386265569E-2</v>
      </c>
      <c r="OG28" s="20">
        <f t="shared" si="50"/>
        <v>-1.0425826156763667E-2</v>
      </c>
      <c r="OH28" s="20">
        <f t="shared" si="51"/>
        <v>1.3840267252649658E-2</v>
      </c>
      <c r="OI28" s="20">
        <f t="shared" si="52"/>
        <v>1.2547507477790338E-2</v>
      </c>
      <c r="OJ28" s="20">
        <f t="shared" si="53"/>
        <v>-7.3184429546490501E-2</v>
      </c>
      <c r="OK28" s="20">
        <f t="shared" si="54"/>
        <v>-2.4877439846800558E-2</v>
      </c>
      <c r="OL28" s="20">
        <f t="shared" si="55"/>
        <v>2.2520429912850543E-2</v>
      </c>
      <c r="OM28" s="20">
        <f t="shared" si="56"/>
        <v>-3.8512615797770926E-3</v>
      </c>
      <c r="ON28" s="20">
        <f t="shared" si="57"/>
        <v>1.5440673173537717E-2</v>
      </c>
      <c r="OO28" s="20">
        <f t="shared" si="58"/>
        <v>-8.0079881181908993E-2</v>
      </c>
      <c r="OP28" s="20">
        <f t="shared" si="59"/>
        <v>-4.4007433716541464E-2</v>
      </c>
      <c r="OQ28" s="20">
        <f t="shared" si="60"/>
        <v>1.9503517216203931E-2</v>
      </c>
      <c r="OR28" s="20">
        <f t="shared" si="61"/>
        <v>1.8682897193718757E-2</v>
      </c>
      <c r="OS28" s="20">
        <f t="shared" si="62"/>
        <v>-0.10303456730068515</v>
      </c>
      <c r="OT28" s="20">
        <f t="shared" si="63"/>
        <v>-2.1192586648729899E-2</v>
      </c>
      <c r="OU28" s="20">
        <f t="shared" si="64"/>
        <v>5.1668714384232053E-2</v>
      </c>
      <c r="OV28" s="20">
        <f t="shared" si="65"/>
        <v>8.1985695281561646E-2</v>
      </c>
      <c r="OW28" s="20">
        <f t="shared" si="66"/>
        <v>-2.2427634502353282E-2</v>
      </c>
      <c r="OX28" s="20">
        <f t="shared" si="67"/>
        <v>2.7054000943467677E-2</v>
      </c>
      <c r="OY28" s="20">
        <f t="shared" si="68"/>
        <v>-7.920847436957295E-3</v>
      </c>
      <c r="OZ28" s="20">
        <f t="shared" si="69"/>
        <v>-3.7424166866672874E-3</v>
      </c>
      <c r="PA28" s="20">
        <f t="shared" si="5"/>
        <v>1.5035983440206086E-2</v>
      </c>
      <c r="PB28" s="20">
        <f t="shared" si="70"/>
        <v>5.0218463772076123E-3</v>
      </c>
      <c r="PC28" s="20">
        <f t="shared" si="71"/>
        <v>1.3799955727429997E-2</v>
      </c>
      <c r="PD28" s="20">
        <f t="shared" si="72"/>
        <v>1.0424694616083769E-2</v>
      </c>
      <c r="PE28" s="20">
        <f t="shared" si="73"/>
        <v>-2.9434594416980802E-2</v>
      </c>
      <c r="PF28" s="20">
        <f t="shared" si="74"/>
        <v>-9.0692431886833895E-3</v>
      </c>
      <c r="PG28" s="20">
        <f t="shared" si="75"/>
        <v>1.3546110238318549E-2</v>
      </c>
      <c r="PH28" s="20">
        <f t="shared" si="76"/>
        <v>1.0322296240904433E-2</v>
      </c>
      <c r="PI28" s="20">
        <f t="shared" si="77"/>
        <v>4.4004413173097681E-2</v>
      </c>
      <c r="PJ28" s="20">
        <f t="shared" si="78"/>
        <v>-2.7907983394793372E-2</v>
      </c>
      <c r="PK28" s="20">
        <f t="shared" si="79"/>
        <v>-3.7753919880275419E-2</v>
      </c>
      <c r="PL28" s="20">
        <f t="shared" si="80"/>
        <v>-3.3553263969539712E-2</v>
      </c>
      <c r="PM28" s="20">
        <f t="shared" si="81"/>
        <v>2.3183169006439703E-2</v>
      </c>
      <c r="PN28" s="20">
        <f t="shared" si="82"/>
        <v>3.7925660449064993E-2</v>
      </c>
      <c r="PO28" s="20">
        <f t="shared" si="83"/>
        <v>-5.4212369056765713E-5</v>
      </c>
      <c r="PP28" s="20">
        <f t="shared" si="84"/>
        <v>4.9075523608321965E-3</v>
      </c>
      <c r="PQ28" s="20">
        <f t="shared" si="85"/>
        <v>6.6492565986854893E-4</v>
      </c>
      <c r="PR28" s="20">
        <f t="shared" si="86"/>
        <v>-8.1331457640296638E-3</v>
      </c>
      <c r="PS28" s="20">
        <f t="shared" si="87"/>
        <v>3.5163525523944812E-3</v>
      </c>
      <c r="PT28" s="20">
        <f t="shared" si="88"/>
        <v>1.8950943923631076E-2</v>
      </c>
      <c r="PU28" s="20">
        <f t="shared" si="89"/>
        <v>-4.0925501664311845E-2</v>
      </c>
      <c r="PV28" s="20">
        <f t="shared" si="90"/>
        <v>-1.185604122162141E-2</v>
      </c>
      <c r="PW28" s="20">
        <f t="shared" si="91"/>
        <v>4.1034634941730271E-3</v>
      </c>
      <c r="PX28" s="20">
        <f t="shared" si="92"/>
        <v>4.8973054315740963E-2</v>
      </c>
      <c r="PY28" s="20">
        <f t="shared" si="93"/>
        <v>-4.9362038411312308E-3</v>
      </c>
      <c r="PZ28" s="20">
        <f t="shared" si="94"/>
        <v>4.9425788228262504E-2</v>
      </c>
      <c r="QA28" s="20">
        <f t="shared" si="95"/>
        <v>-2.695780481741648E-2</v>
      </c>
      <c r="QB28" s="20">
        <f t="shared" si="96"/>
        <v>-2.3614148880115798E-2</v>
      </c>
      <c r="QC28" s="20">
        <f t="shared" si="97"/>
        <v>1.9741387702847564E-3</v>
      </c>
      <c r="QD28" s="20">
        <f t="shared" si="98"/>
        <v>-1.1974362426574285E-3</v>
      </c>
      <c r="QE28" s="20">
        <f t="shared" si="99"/>
        <v>-3.8358693975256361E-2</v>
      </c>
      <c r="QF28" s="20">
        <f t="shared" si="100"/>
        <v>-4.1005564651223167E-2</v>
      </c>
      <c r="QG28" s="20">
        <f t="shared" si="101"/>
        <v>4.5301945968826876E-2</v>
      </c>
      <c r="QH28" s="20">
        <f t="shared" si="102"/>
        <v>-1.8943728171244994E-2</v>
      </c>
      <c r="QI28" s="20">
        <f t="shared" si="103"/>
        <v>2.1662918646738263E-4</v>
      </c>
      <c r="QJ28" s="20">
        <f t="shared" si="104"/>
        <v>-4.8578304176922597E-3</v>
      </c>
      <c r="QK28" s="20">
        <f t="shared" si="105"/>
        <v>4.7989407350257154E-2</v>
      </c>
      <c r="QL28" s="20">
        <f t="shared" si="106"/>
        <v>2.1240489582605732E-2</v>
      </c>
      <c r="QM28" s="20">
        <f t="shared" si="107"/>
        <v>1.7624822439507266E-2</v>
      </c>
      <c r="QN28" s="20">
        <f t="shared" si="108"/>
        <v>7.0185761854779823E-3</v>
      </c>
      <c r="QO28" s="20">
        <f t="shared" si="109"/>
        <v>5.5770299302715549E-3</v>
      </c>
      <c r="QP28" s="20">
        <f t="shared" si="110"/>
        <v>-2.3471800294326033E-2</v>
      </c>
      <c r="QQ28" s="20">
        <f t="shared" si="111"/>
        <v>9.6376410147776155E-3</v>
      </c>
      <c r="QR28" s="20">
        <f t="shared" si="112"/>
        <v>3.4241067201155224E-3</v>
      </c>
      <c r="QS28" s="20">
        <f t="shared" si="113"/>
        <v>-1.4686337932056519E-2</v>
      </c>
      <c r="QT28" s="20">
        <f t="shared" si="114"/>
        <v>8.4730747718231476E-3</v>
      </c>
      <c r="QU28" s="20">
        <f t="shared" si="115"/>
        <v>5.2665712394635196E-3</v>
      </c>
      <c r="QV28" s="20">
        <f t="shared" si="116"/>
        <v>2.9430312191898352E-3</v>
      </c>
      <c r="QW28" s="20">
        <f t="shared" si="117"/>
        <v>1.0604163198746526E-3</v>
      </c>
      <c r="QX28" s="20">
        <f t="shared" si="118"/>
        <v>-2.6863641141735544E-2</v>
      </c>
      <c r="QY28" s="20">
        <f t="shared" si="119"/>
        <v>1.4360051321165929E-2</v>
      </c>
      <c r="QZ28" s="20">
        <f t="shared" si="120"/>
        <v>-2.3859547126038421E-2</v>
      </c>
      <c r="RA28" s="20">
        <f t="shared" si="121"/>
        <v>1.7821401556811684E-2</v>
      </c>
      <c r="RB28" s="20">
        <f t="shared" si="122"/>
        <v>-1.1400714354512381E-2</v>
      </c>
      <c r="RC28" s="20">
        <f t="shared" si="123"/>
        <v>4.4169786763205779E-4</v>
      </c>
      <c r="RD28" s="20">
        <f t="shared" si="124"/>
        <v>-2.1058185886250951E-2</v>
      </c>
      <c r="RE28" s="20">
        <f t="shared" si="125"/>
        <v>8.9207120671699509E-3</v>
      </c>
      <c r="RF28" s="20">
        <f t="shared" si="126"/>
        <v>5.743494746037571E-2</v>
      </c>
      <c r="RG28" s="20">
        <f t="shared" si="127"/>
        <v>4.8335127131829032E-3</v>
      </c>
      <c r="RH28" s="20">
        <f t="shared" si="128"/>
        <v>-4.6173699716174341E-2</v>
      </c>
      <c r="RI28" s="20">
        <f t="shared" si="129"/>
        <v>1.1732779820645863E-3</v>
      </c>
      <c r="RJ28" s="20">
        <f t="shared" si="130"/>
        <v>3.3846535704131937E-3</v>
      </c>
      <c r="RK28" s="20">
        <f t="shared" si="131"/>
        <v>9.5961672568632035E-3</v>
      </c>
      <c r="RL28" s="20">
        <f t="shared" si="132"/>
        <v>1.7546916071612424E-2</v>
      </c>
      <c r="RM28" s="20">
        <f t="shared" si="6"/>
        <v>-1.66363951139815E-2</v>
      </c>
      <c r="RN28" s="20">
        <f t="shared" si="142"/>
        <v>-4.3416185748680766E-2</v>
      </c>
      <c r="RO28" s="20">
        <f t="shared" si="143"/>
        <v>-7.3017235352206104E-3</v>
      </c>
      <c r="RP28" s="20">
        <f t="shared" si="144"/>
        <v>1.7436765473715105E-2</v>
      </c>
      <c r="RQ28" s="20">
        <f t="shared" si="145"/>
        <v>-3.9109413943303459E-2</v>
      </c>
      <c r="RR28" s="20">
        <f t="shared" si="146"/>
        <v>-1.9243563111930078E-2</v>
      </c>
      <c r="RS28" s="20">
        <f t="shared" si="147"/>
        <v>-3.4605924004141739E-2</v>
      </c>
      <c r="RT28" s="20">
        <f t="shared" si="148"/>
        <v>-2.5645495027438386E-2</v>
      </c>
      <c r="RU28" s="20">
        <f t="shared" si="149"/>
        <v>2.3486882982000253E-3</v>
      </c>
      <c r="RV28" s="20">
        <f t="shared" si="150"/>
        <v>3.2016923439484937E-2</v>
      </c>
      <c r="RW28" s="20">
        <f t="shared" si="151"/>
        <v>1.8198799979486993E-4</v>
      </c>
      <c r="RX28" s="20">
        <f t="shared" si="152"/>
        <v>-1.7498521683424677E-2</v>
      </c>
      <c r="RY28" s="20">
        <f t="shared" si="153"/>
        <v>-7.6118716207853425E-3</v>
      </c>
      <c r="RZ28" s="20">
        <f t="shared" si="154"/>
        <v>-3.4098004528830259E-2</v>
      </c>
      <c r="SA28" s="20">
        <f t="shared" si="155"/>
        <v>5.0543297989187504E-3</v>
      </c>
      <c r="SB28" s="20">
        <f t="shared" si="156"/>
        <v>2.8436777239251327E-2</v>
      </c>
      <c r="SC28" s="20">
        <f t="shared" si="157"/>
        <v>-1.5985995214211384E-2</v>
      </c>
      <c r="SD28" s="20">
        <f t="shared" si="158"/>
        <v>2.1994004748962865E-2</v>
      </c>
      <c r="SE28" s="20">
        <f t="shared" si="159"/>
        <v>1.0014272387071105E-2</v>
      </c>
      <c r="SF28" s="20">
        <f t="shared" si="160"/>
        <v>-3.4819738719817236E-2</v>
      </c>
      <c r="SG28" s="20">
        <f t="shared" si="161"/>
        <v>-2.2551288729465085E-2</v>
      </c>
      <c r="SH28" s="20">
        <f t="shared" si="162"/>
        <v>-7.6174558201152584E-2</v>
      </c>
      <c r="SI28" s="20">
        <f t="shared" si="163"/>
        <v>-4.3958695364521558E-2</v>
      </c>
      <c r="SJ28" s="20">
        <f t="shared" si="164"/>
        <v>-5.4053253586114729E-3</v>
      </c>
      <c r="SK28" s="20">
        <f t="shared" si="165"/>
        <v>8.9967259957852944E-2</v>
      </c>
      <c r="SL28" s="20">
        <f t="shared" si="166"/>
        <v>-3.3578416868965774E-2</v>
      </c>
      <c r="SM28" s="20">
        <f t="shared" si="167"/>
        <v>1.5613775996181651E-2</v>
      </c>
      <c r="SN28" s="20">
        <f t="shared" si="168"/>
        <v>-7.2089784738238287E-3</v>
      </c>
      <c r="SO28" s="20">
        <f t="shared" si="169"/>
        <v>2.781043570004706E-2</v>
      </c>
      <c r="SP28" s="20">
        <f t="shared" si="170"/>
        <v>-2.7227725272850205E-2</v>
      </c>
      <c r="SQ28" s="20">
        <f t="shared" si="171"/>
        <v>2.3519639958922606E-2</v>
      </c>
      <c r="SR28" s="20">
        <f t="shared" si="172"/>
        <v>3.4761498094803459E-2</v>
      </c>
      <c r="SS28" s="20">
        <f t="shared" si="173"/>
        <v>-4.5551227291388593E-2</v>
      </c>
      <c r="ST28" s="20">
        <f t="shared" si="174"/>
        <v>-7.8656837004932742E-2</v>
      </c>
      <c r="SU28" s="20">
        <f t="shared" si="175"/>
        <v>3.4878099629940942E-2</v>
      </c>
      <c r="SV28" s="20">
        <f t="shared" si="176"/>
        <v>-9.9662585738563396E-3</v>
      </c>
      <c r="SW28" s="20">
        <f t="shared" si="133"/>
        <v>-1.1908749949375835E-2</v>
      </c>
      <c r="SX28" s="20">
        <f t="shared" si="134"/>
        <v>4.4922739607566889E-2</v>
      </c>
      <c r="SY28" s="20">
        <f t="shared" si="135"/>
        <v>-3.2817537490025347E-2</v>
      </c>
      <c r="SZ28" s="20">
        <f t="shared" si="136"/>
        <v>-5.2521701078425784E-2</v>
      </c>
      <c r="TA28" s="20">
        <f t="shared" si="137"/>
        <v>1.8959958371586278E-2</v>
      </c>
      <c r="TB28" s="20">
        <f t="shared" si="138"/>
        <v>1.8497724992754722E-2</v>
      </c>
      <c r="TC28" s="20">
        <f t="shared" si="139"/>
        <v>7.9569226035116798E-3</v>
      </c>
      <c r="TD28" s="20">
        <f t="shared" si="140"/>
        <v>2.2828985093838367E-2</v>
      </c>
      <c r="TE28" s="20">
        <f t="shared" si="141"/>
        <v>-5.3304738474866928E-2</v>
      </c>
    </row>
    <row r="29" spans="1:525" x14ac:dyDescent="0.2">
      <c r="A29" t="s">
        <v>135</v>
      </c>
      <c r="B29" t="s">
        <v>41</v>
      </c>
      <c r="C29" s="15"/>
      <c r="D29" s="15">
        <f>'Constituents data'!D29/'Constituents data'!C29-1</f>
        <v>-7.4231177094380429E-3</v>
      </c>
      <c r="E29" s="15">
        <f>'Constituents data'!E29/'Constituents data'!D29-1</f>
        <v>6.7441239316239576E-2</v>
      </c>
      <c r="F29" s="15">
        <f>'Constituents data'!F29/'Constituents data'!E29-1</f>
        <v>4.5664956837232484E-2</v>
      </c>
      <c r="G29" s="15">
        <f>'Constituents data'!G29/'Constituents data'!F29-1</f>
        <v>-1.8904044029672162E-2</v>
      </c>
      <c r="H29" s="15">
        <f>'Constituents data'!H29/'Constituents data'!G29-1</f>
        <v>3.6585365853658569E-2</v>
      </c>
      <c r="I29" s="15">
        <f>'Constituents data'!I29/'Constituents data'!H29-1</f>
        <v>2.0352941176470685E-2</v>
      </c>
      <c r="J29" s="15">
        <f>'Constituents data'!J29/'Constituents data'!I29-1</f>
        <v>7.6098235904531464E-3</v>
      </c>
      <c r="K29" s="15">
        <f>'Constituents data'!K29/'Constituents data'!J29-1</f>
        <v>3.547316626616448E-3</v>
      </c>
      <c r="L29" s="15">
        <f>'Constituents data'!L29/'Constituents data'!K29-1</f>
        <v>-5.7012542759404816E-4</v>
      </c>
      <c r="M29" s="15">
        <f>'Constituents data'!M29/'Constituents data'!L29-1</f>
        <v>2.4871648602395879E-2</v>
      </c>
      <c r="N29" s="15">
        <f>'Constituents data'!N29/'Constituents data'!M29-1</f>
        <v>4.2302126238450422E-2</v>
      </c>
      <c r="O29" s="15">
        <f>'Constituents data'!O29/'Constituents data'!N29-1</f>
        <v>-2.0719854747410005E-2</v>
      </c>
      <c r="P29" s="15">
        <f>'Constituents data'!P29/'Constituents data'!O29-1</f>
        <v>2.2248882102737566E-2</v>
      </c>
      <c r="Q29" s="15">
        <f>'Constituents data'!Q29/'Constituents data'!P29-1</f>
        <v>5.3558092393043877E-2</v>
      </c>
      <c r="R29" s="15">
        <f>'Constituents data'!R29/'Constituents data'!Q29-1</f>
        <v>-3.1392405063291107E-2</v>
      </c>
      <c r="S29" s="15">
        <f>'Constituents data'!S29/'Constituents data'!R29-1</f>
        <v>2.1955044432826476E-3</v>
      </c>
      <c r="T29" s="15">
        <f>'Constituents data'!T29/'Constituents data'!S29-1</f>
        <v>-4.8612559983308934E-2</v>
      </c>
      <c r="U29" s="15">
        <f>'Constituents data'!U29/'Constituents data'!T29-1</f>
        <v>5.3728070175438347E-3</v>
      </c>
      <c r="V29" s="15">
        <f>'Constituents data'!V29/'Constituents data'!U29-1</f>
        <v>-3.9371796270040393E-2</v>
      </c>
      <c r="W29" s="15">
        <f>'Constituents data'!W29/'Constituents data'!V29-1</f>
        <v>4.791099000908261E-2</v>
      </c>
      <c r="X29" s="15">
        <f>'Constituents data'!X29/'Constituents data'!W29-1</f>
        <v>-3.4127843986998863E-2</v>
      </c>
      <c r="Y29" s="15">
        <f>'Constituents data'!Y29/'Constituents data'!X29-1</f>
        <v>-1.121704991587924E-4</v>
      </c>
      <c r="Z29" s="15">
        <f>'Constituents data'!Z29/'Constituents data'!Y29-1</f>
        <v>6.7309849674668243E-4</v>
      </c>
      <c r="AA29" s="15">
        <f>'Constituents data'!AA29/'Constituents data'!Z29-1</f>
        <v>-3.1165919282511223E-2</v>
      </c>
      <c r="AB29" s="15">
        <f>'Constituents data'!AB29/'Constituents data'!AA29-1</f>
        <v>7.5676926637352482E-2</v>
      </c>
      <c r="AC29" s="15">
        <f>'Constituents data'!AC29/'Constituents data'!AB29-1</f>
        <v>-5.1419965576591897E-2</v>
      </c>
      <c r="AD29" s="15">
        <f>'Constituents data'!AD29/'Constituents data'!AC29-1</f>
        <v>4.8650487638920215E-2</v>
      </c>
      <c r="AE29" s="15">
        <f>'Constituents data'!AE29/'Constituents data'!AD29-1</f>
        <v>7.1266356656212837E-2</v>
      </c>
      <c r="AF29" s="15">
        <f>'Constituents data'!AF29/'Constituents data'!AE29-1</f>
        <v>-8.9844538663436113E-3</v>
      </c>
      <c r="AG29" s="15">
        <f>'Constituents data'!AG29/'Constituents data'!AF29-1</f>
        <v>-2.0372822654579625E-3</v>
      </c>
      <c r="AH29" s="15">
        <f>'Constituents data'!AH29/'Constituents data'!AG29-1</f>
        <v>2.7559456976624652E-3</v>
      </c>
      <c r="AI29" s="15">
        <f>'Constituents data'!AI29/'Constituents data'!AH29-1</f>
        <v>-4.2548859934853356E-2</v>
      </c>
      <c r="AJ29" s="15">
        <f>'Constituents data'!AJ29/'Constituents data'!AI29-1</f>
        <v>-6.1662768445672977E-2</v>
      </c>
      <c r="AK29" s="15">
        <f>'Constituents data'!AK29/'Constituents data'!AJ29-1</f>
        <v>2.0394289598910653E-3</v>
      </c>
      <c r="AL29" s="15">
        <f>'Constituents data'!AL29/'Constituents data'!AK29-1</f>
        <v>-1.4360018091361337E-2</v>
      </c>
      <c r="AM29" s="15">
        <f>'Constituents data'!AM29/'Constituents data'!AL29-1</f>
        <v>9.751061144889217E-3</v>
      </c>
      <c r="AN29" s="15">
        <f>'Constituents data'!AN29/'Constituents data'!AM29-1</f>
        <v>-1.5905476028175158E-3</v>
      </c>
      <c r="AO29" s="15">
        <f>'Constituents data'!AO29/'Constituents data'!AN29-1</f>
        <v>-9.899863450159252E-3</v>
      </c>
      <c r="AP29" s="15">
        <f>'Constituents data'!AP29/'Constituents data'!AO29-1</f>
        <v>-2.3330651649235756E-2</v>
      </c>
      <c r="AQ29" s="15">
        <f>'Constituents data'!AQ29/'Constituents data'!AP29-1</f>
        <v>1.2355848434925765E-2</v>
      </c>
      <c r="AR29" s="15">
        <f>'Constituents data'!AR29/'Constituents data'!AQ29-1</f>
        <v>3.1151923747529953E-2</v>
      </c>
      <c r="AS29" s="15">
        <f>'Constituents data'!AS29/'Constituents data'!AR29-1</f>
        <v>4.2159846691466774E-2</v>
      </c>
      <c r="AT29" s="15">
        <f>'Constituents data'!AT29/'Constituents data'!AS29-1</f>
        <v>-6.489994591671211E-3</v>
      </c>
      <c r="AU29" s="15">
        <f>'Constituents data'!AU29/'Constituents data'!AT29-1</f>
        <v>-5.3892215568862145E-2</v>
      </c>
      <c r="AV29" s="15">
        <f>'Constituents data'!AV29/'Constituents data'!AU29-1</f>
        <v>-7.1691599539700834E-2</v>
      </c>
      <c r="AW29" s="15">
        <f>'Constituents data'!AW29/'Constituents data'!AV29-1</f>
        <v>2.9998760381802381E-2</v>
      </c>
      <c r="AX29" s="15">
        <f>'Constituents data'!AX29/'Constituents data'!AW29-1</f>
        <v>8.9060055361656065E-3</v>
      </c>
      <c r="AY29" s="15">
        <f>'Constituents data'!AY29/'Constituents data'!AX29-1</f>
        <v>-5.4515090063223082E-2</v>
      </c>
      <c r="AZ29" s="15">
        <f>'Constituents data'!AZ29/'Constituents data'!AY29-1</f>
        <v>-3.583144082765588E-2</v>
      </c>
      <c r="BA29" s="15">
        <f>'Constituents data'!BA29/'Constituents data'!AZ29-1</f>
        <v>3.0489400680450141E-2</v>
      </c>
      <c r="BB29" s="15">
        <f>'Constituents data'!BB29/'Constituents data'!BA29-1</f>
        <v>4.3174603174602755E-3</v>
      </c>
      <c r="BC29" s="15">
        <f>'Constituents data'!BC29/'Constituents data'!BB29-1</f>
        <v>-6.1954735111898751E-3</v>
      </c>
      <c r="BD29" s="15">
        <f>'Constituents data'!BD29/'Constituents data'!BC29-1</f>
        <v>-4.9999999999999933E-2</v>
      </c>
      <c r="BE29" s="15">
        <f>'Constituents data'!BE29/'Constituents data'!BD29-1</f>
        <v>-4.2453461899022438E-2</v>
      </c>
      <c r="BF29" s="15">
        <f>'Constituents data'!BF29/'Constituents data'!BE29-1</f>
        <v>6.5734265734265884E-2</v>
      </c>
      <c r="BG29" s="15">
        <f>'Constituents data'!BG29/'Constituents data'!BF29-1</f>
        <v>4.5931758530182165E-3</v>
      </c>
      <c r="BH29" s="15">
        <f>'Constituents data'!BH29/'Constituents data'!BG29-1</f>
        <v>-6.3357282821685068E-2</v>
      </c>
      <c r="BI29" s="15">
        <f>'Constituents data'!BI29/'Constituents data'!BH29-1</f>
        <v>-4.0446304044630454E-2</v>
      </c>
      <c r="BJ29" s="15">
        <f>'Constituents data'!BJ29/'Constituents data'!BI29-1</f>
        <v>2.2529069767441845E-2</v>
      </c>
      <c r="BK29" s="15">
        <f>'Constituents data'!BK29/'Constituents data'!BJ29-1</f>
        <v>4.7619047619047672E-2</v>
      </c>
      <c r="BL29" s="15">
        <f>'Constituents data'!BL29/'Constituents data'!BK29-1</f>
        <v>-1.723202170963356E-2</v>
      </c>
      <c r="BM29" s="15">
        <f>'Constituents data'!BM29/'Constituents data'!BL29-1</f>
        <v>2.1123843711169155E-2</v>
      </c>
      <c r="BN29" s="15">
        <f>'Constituents data'!BN29/'Constituents data'!BM29-1</f>
        <v>-4.3672255273120464E-2</v>
      </c>
      <c r="BO29" s="15">
        <f>'Constituents data'!BO29/'Constituents data'!BN29-1</f>
        <v>-2.4176445638343091E-2</v>
      </c>
      <c r="BP29" s="15">
        <f>'Constituents data'!BP29/'Constituents data'!BO29-1</f>
        <v>2.5065198493190444E-2</v>
      </c>
      <c r="BQ29" s="15">
        <f>'Constituents data'!BQ29/'Constituents data'!BP29-1</f>
        <v>5.3992932862190646E-2</v>
      </c>
      <c r="BR29" s="15">
        <f>'Constituents data'!BR29/'Constituents data'!BQ29-1</f>
        <v>3.8621429529301476E-2</v>
      </c>
      <c r="BS29" s="15">
        <f>'Constituents data'!BS29/'Constituents data'!BR29-1</f>
        <v>1.3686249193027855E-2</v>
      </c>
      <c r="BT29" s="15">
        <f>'Constituents data'!BT29/'Constituents data'!BS29-1</f>
        <v>-8.151827792637889E-2</v>
      </c>
      <c r="BU29" s="15">
        <f>'Constituents data'!BU29/'Constituents data'!BT29-1</f>
        <v>-2.3713770628206787E-2</v>
      </c>
      <c r="BV29" s="15">
        <f>'Constituents data'!BV29/'Constituents data'!BU29-1</f>
        <v>-5.965909090909105E-3</v>
      </c>
      <c r="BW29" s="15">
        <f>'Constituents data'!BW29/'Constituents data'!BV29-1</f>
        <v>1.7147756501857625E-2</v>
      </c>
      <c r="BX29" s="15">
        <f>'Constituents data'!BX29/'Constituents data'!BW29-1</f>
        <v>3.680809216071923E-2</v>
      </c>
      <c r="BY29" s="15">
        <f>'Constituents data'!BY29/'Constituents data'!BX29-1</f>
        <v>-1.7750677506775059E-2</v>
      </c>
      <c r="BZ29" s="15">
        <f>'Constituents data'!BZ29/'Constituents data'!BY29-1</f>
        <v>-2.8279762725893165E-2</v>
      </c>
      <c r="CA29" s="15">
        <f>'Constituents data'!CA29/'Constituents data'!BZ29-1</f>
        <v>-3.7052810902896027E-2</v>
      </c>
      <c r="CB29" s="15">
        <f>'Constituents data'!CB29/'Constituents data'!CA29-1</f>
        <v>2.2703818369453233E-2</v>
      </c>
      <c r="CC29" s="15">
        <f>'Constituents data'!CC29/'Constituents data'!CB29-1</f>
        <v>8.1447311517947041E-2</v>
      </c>
      <c r="CD29" s="15">
        <f>'Constituents data'!CD29/'Constituents data'!CC29-1</f>
        <v>-1.1063716342308738E-2</v>
      </c>
      <c r="CE29" s="15">
        <f>'Constituents data'!CE29/'Constituents data'!CD29-1</f>
        <v>1.940962393853618E-2</v>
      </c>
      <c r="CF29" s="15">
        <f>'Constituents data'!CF29/'Constituents data'!CE29-1</f>
        <v>1.2825598307549813E-2</v>
      </c>
      <c r="CG29" s="15">
        <f>'Constituents data'!CG29/'Constituents data'!CF29-1</f>
        <v>-5.8746736292426549E-3</v>
      </c>
      <c r="CH29" s="15">
        <f>'Constituents data'!CH29/'Constituents data'!CG29-1</f>
        <v>-4.7537754432042112E-2</v>
      </c>
      <c r="CI29" s="15">
        <f>'Constituents data'!CI29/'Constituents data'!CH29-1</f>
        <v>-1.1443540603887969E-2</v>
      </c>
      <c r="CJ29" s="15">
        <f>'Constituents data'!CJ29/'Constituents data'!CI29-1</f>
        <v>-2.7754532775453367E-2</v>
      </c>
      <c r="CK29" s="15">
        <f>'Constituents data'!CK29/'Constituents data'!CJ29-1</f>
        <v>-5.1642519007315535E-3</v>
      </c>
      <c r="CL29" s="15">
        <f>'Constituents data'!CL29/'Constituents data'!CK29-1</f>
        <v>1.2977649603460817E-2</v>
      </c>
      <c r="CM29" s="15">
        <f>'Constituents data'!CM29/'Constituents data'!CL29-1</f>
        <v>1.423487544483848E-3</v>
      </c>
      <c r="CN29" s="15">
        <f>'Constituents data'!CN29/'Constituents data'!CM29-1</f>
        <v>-1.9047619047618869E-2</v>
      </c>
      <c r="CO29" s="15">
        <f>'Constituents data'!CO29/'Constituents data'!CN29-1</f>
        <v>-8.1147659759455149E-3</v>
      </c>
      <c r="CP29" s="15">
        <f>'Constituents data'!CP29/'Constituents data'!CO29-1</f>
        <v>-1.1833455076698307E-2</v>
      </c>
      <c r="CQ29" s="15">
        <f>'Constituents data'!CQ29/'Constituents data'!CP29-1</f>
        <v>1.7149615612063851E-2</v>
      </c>
      <c r="CR29" s="15">
        <f>'Constituents data'!CR29/'Constituents data'!CQ29-1</f>
        <v>-4.3604651162790775E-3</v>
      </c>
      <c r="CS29" s="15">
        <f>'Constituents data'!CS29/'Constituents data'!CR29-1</f>
        <v>1.0218978102189746E-2</v>
      </c>
      <c r="CT29" s="15">
        <f>'Constituents data'!CT29/'Constituents data'!CS29-1</f>
        <v>3.2225433526011704E-2</v>
      </c>
      <c r="CU29" s="15">
        <f>'Constituents data'!CU29/'Constituents data'!CT29-1</f>
        <v>1.8199636007278919E-3</v>
      </c>
      <c r="CV29" s="15">
        <f>'Constituents data'!CV29/'Constituents data'!CU29-1</f>
        <v>6.3024035774175369E-2</v>
      </c>
      <c r="CW29" s="15">
        <f>'Constituents data'!CW29/'Constituents data'!CV29-1</f>
        <v>-2.629157355067413E-4</v>
      </c>
      <c r="CX29" s="15">
        <f>'Constituents data'!CX29/'Constituents data'!CW29-1</f>
        <v>-1.0387902695594864E-2</v>
      </c>
      <c r="CY29" s="15">
        <f>'Constituents data'!CY29/'Constituents data'!CX29-1</f>
        <v>5.3149083178305467E-4</v>
      </c>
      <c r="CZ29" s="15">
        <f>'Constituents data'!CZ29/'Constituents data'!CY29-1</f>
        <v>1.367861885790167E-2</v>
      </c>
      <c r="DA29" s="15">
        <f>'Constituents data'!DA29/'Constituents data'!CZ29-1</f>
        <v>-2.541595702869115E-2</v>
      </c>
      <c r="DB29" s="15">
        <f>'Constituents data'!DB29/'Constituents data'!DA29-1</f>
        <v>1.9760720526952547E-2</v>
      </c>
      <c r="DC29" s="15">
        <f>'Constituents data'!DC29/'Constituents data'!DB29-1</f>
        <v>1.3709464803585591E-2</v>
      </c>
      <c r="DD29" s="15">
        <f>'Constituents data'!DD29/'Constituents data'!DC29-1</f>
        <v>-2.7308192457737857E-3</v>
      </c>
      <c r="DE29" s="15">
        <f>'Constituents data'!DE29/'Constituents data'!DD29-1</f>
        <v>1.7994523405919782E-2</v>
      </c>
      <c r="DF29" s="15">
        <f>'Constituents data'!DF29/'Constituents data'!DE29-1</f>
        <v>-3.1382092993467281E-2</v>
      </c>
      <c r="DG29" s="15">
        <f>'Constituents data'!DG29/'Constituents data'!DF29-1</f>
        <v>-1.4943136736313312E-2</v>
      </c>
      <c r="DH29" s="15">
        <f>'Constituents data'!DH29/'Constituents data'!DG29-1</f>
        <v>1.5169821452544197E-2</v>
      </c>
      <c r="DI29" s="15">
        <f>'Constituents data'!DI29/'Constituents data'!DH29-1</f>
        <v>5.9904787093361556E-2</v>
      </c>
      <c r="DJ29" s="15">
        <f>'Constituents data'!DJ29/'Constituents data'!DI29-1</f>
        <v>1.6718652526512612E-2</v>
      </c>
      <c r="DK29" s="15">
        <f>'Constituents data'!DK29/'Constituents data'!DJ29-1</f>
        <v>-1.1167014357589822E-2</v>
      </c>
      <c r="DL29" s="15">
        <f>'Constituents data'!DL29/'Constituents data'!DK29-1</f>
        <v>3.7354182179200945E-2</v>
      </c>
      <c r="DM29" s="15">
        <f>'Constituents data'!DM29/'Constituents data'!DL29-1</f>
        <v>-1.6150257207800056E-2</v>
      </c>
      <c r="DN29" s="15">
        <f>'Constituents data'!DN29/'Constituents data'!DM29-1</f>
        <v>4.4990272373541806E-3</v>
      </c>
      <c r="DO29" s="15">
        <f>'Constituents data'!DO29/'Constituents data'!DN29-1</f>
        <v>3.1473187265464997E-3</v>
      </c>
      <c r="DP29" s="15">
        <f>'Constituents data'!DP29/'Constituents data'!DO29-1</f>
        <v>2.1117412815252701E-2</v>
      </c>
      <c r="DQ29" s="15">
        <f>'Constituents data'!DQ29/'Constituents data'!DP29-1</f>
        <v>3.5452611675723666E-4</v>
      </c>
      <c r="DR29" s="15">
        <f>'Constituents data'!DR29/'Constituents data'!DQ29-1</f>
        <v>8.033077377436415E-3</v>
      </c>
      <c r="DS29" s="15">
        <f>'Constituents data'!DS29/'Constituents data'!DR29-1</f>
        <v>-3.4806047111215266E-2</v>
      </c>
      <c r="DT29" s="15">
        <f>'Constituents data'!DT29/'Constituents data'!DS29-1</f>
        <v>5.1602719766877136E-2</v>
      </c>
      <c r="DU29" s="15">
        <f>'Constituents data'!DU29/'Constituents data'!DT29-1</f>
        <v>3.5561713428010622E-2</v>
      </c>
      <c r="DV29" s="15">
        <f>'Constituents data'!DV29/'Constituents data'!DU29-1</f>
        <v>3.4117515888058891E-2</v>
      </c>
      <c r="DW29" s="15">
        <f>'Constituents data'!DW29/'Constituents data'!DV29-1</f>
        <v>-4.71159029649596E-2</v>
      </c>
      <c r="DX29" s="15">
        <f>'Constituents data'!DX29/'Constituents data'!DW29-1</f>
        <v>-7.2414573432902918E-3</v>
      </c>
      <c r="DY29" s="15">
        <f>'Constituents data'!DY29/'Constituents data'!DX29-1</f>
        <v>1.2878960565306796E-2</v>
      </c>
      <c r="DZ29" s="15">
        <f>'Constituents data'!DZ29/'Constituents data'!DY29-1</f>
        <v>-3.0719027793406184E-2</v>
      </c>
      <c r="EA29" s="15">
        <f>'Constituents data'!EA29/'Constituents data'!DZ29-1</f>
        <v>-1.2537729277919629E-2</v>
      </c>
      <c r="EB29" s="15">
        <f>'Constituents data'!EB29/'Constituents data'!EA29-1</f>
        <v>3.3035504349870681E-2</v>
      </c>
      <c r="EC29" s="15">
        <f>'Constituents data'!EC29/'Constituents data'!EB29-1</f>
        <v>-4.677364288152952E-2</v>
      </c>
      <c r="ED29" s="15">
        <f>'Constituents data'!ED29/'Constituents data'!EC29-1</f>
        <v>-1.1938872970392866E-3</v>
      </c>
      <c r="EE29" s="15">
        <f>'Constituents data'!EE29/'Constituents data'!ED29-1</f>
        <v>1.0996892182643991E-2</v>
      </c>
      <c r="EF29" s="15">
        <f>'Constituents data'!EF29/'Constituents data'!EE29-1</f>
        <v>-3.6178765665642043E-2</v>
      </c>
      <c r="EG29" s="15">
        <f>'Constituents data'!EG29/'Constituents data'!EF29-1</f>
        <v>8.5868498527985615E-4</v>
      </c>
      <c r="EH29" s="15">
        <f>'Constituents data'!EH29/'Constituents data'!EG29-1</f>
        <v>2.4512807942134174E-4</v>
      </c>
      <c r="EI29" s="15">
        <f>'Constituents data'!EI29/'Constituents data'!EH29-1</f>
        <v>-1.2375934321774307E-2</v>
      </c>
      <c r="EJ29" s="15">
        <f>'Constituents data'!EJ29/'Constituents data'!EI29-1</f>
        <v>2.0595533498759533E-2</v>
      </c>
      <c r="EK29" s="15">
        <f>'Constituents data'!EK29/'Constituents data'!EJ29-1</f>
        <v>-1.9450522732800124E-3</v>
      </c>
      <c r="EL29" s="15">
        <f>'Constituents data'!EL29/'Constituents data'!EK29-1</f>
        <v>7.4299634591961095E-3</v>
      </c>
      <c r="EM29" s="15">
        <f>'Constituents data'!EM29/'Constituents data'!EL29-1</f>
        <v>-6.0452182323781356E-3</v>
      </c>
      <c r="EN29" s="15">
        <f>'Constituents data'!EN29/'Constituents data'!EM29-1</f>
        <v>-1.0217735068726252E-2</v>
      </c>
      <c r="EO29" s="15">
        <f>'Constituents data'!EO29/'Constituents data'!EN29-1</f>
        <v>3.3796239400270434E-2</v>
      </c>
      <c r="EP29" s="15">
        <f>'Constituents data'!EP29/'Constituents data'!EO29-1</f>
        <v>-1.3076557299096514E-3</v>
      </c>
      <c r="EQ29" s="15">
        <f>'Constituents data'!EQ29/'Constituents data'!EP29-1</f>
        <v>2.6782525889774922E-2</v>
      </c>
      <c r="ER29" s="15">
        <f>'Constituents data'!ER29/'Constituents data'!EQ29-1</f>
        <v>-3.0837004405286472E-2</v>
      </c>
      <c r="ES29" s="15">
        <f>'Constituents data'!ES29/'Constituents data'!ER29-1</f>
        <v>2.5119617224882429E-3</v>
      </c>
      <c r="ET29" s="15">
        <f>'Constituents data'!ET29/'Constituents data'!ES29-1</f>
        <v>-1.8255578093306246E-2</v>
      </c>
      <c r="EU29" s="15">
        <f>'Constituents data'!EU29/'Constituents data'!ET29-1</f>
        <v>-3.9620807000486202E-2</v>
      </c>
      <c r="EV29" s="15">
        <f>'Constituents data'!EV29/'Constituents data'!EU29-1</f>
        <v>-2.0121488230827489E-2</v>
      </c>
      <c r="EW29" s="15">
        <f>'Constituents data'!EW29/'Constituents data'!EV29-1</f>
        <v>-2.5829781738344271E-2</v>
      </c>
      <c r="EX29" s="15">
        <f>'Constituents data'!EX29/'Constituents data'!EW29-1</f>
        <v>2.6779795837200027E-2</v>
      </c>
      <c r="EY29" s="15">
        <f>'Constituents data'!EY29/'Constituents data'!EX29-1</f>
        <v>-3.3957391865719888E-2</v>
      </c>
      <c r="EZ29" s="15">
        <f>'Constituents data'!EZ29/'Constituents data'!EY29-1</f>
        <v>-2.1919272921678501E-2</v>
      </c>
      <c r="FA29" s="15">
        <f>'Constituents data'!FA29/'Constituents data'!EZ29-1</f>
        <v>5.0560262366765585E-3</v>
      </c>
      <c r="FB29" s="15">
        <f>'Constituents data'!FB29/'Constituents data'!FA29-1</f>
        <v>-1.3596193065941509E-2</v>
      </c>
      <c r="FC29" s="15">
        <f>'Constituents data'!FC29/'Constituents data'!FB29-1</f>
        <v>-9.6485182632667366E-3</v>
      </c>
      <c r="FD29" s="15">
        <f>'Constituents data'!FD29/'Constituents data'!FC29-1</f>
        <v>3.4933890048712612E-2</v>
      </c>
      <c r="FE29" s="15">
        <f>'Constituents data'!FE29/'Constituents data'!FD29-1</f>
        <v>-9.2791823561053643E-3</v>
      </c>
      <c r="FF29" s="15">
        <f>'Constituents data'!FF29/'Constituents data'!FE29-1</f>
        <v>-9.7733134247318665E-3</v>
      </c>
      <c r="FG29" s="15">
        <f>'Constituents data'!FG29/'Constituents data'!FF29-1</f>
        <v>7.2652501713501572E-3</v>
      </c>
      <c r="FH29" s="15">
        <f>'Constituents data'!FH29/'Constituents data'!FG29-1</f>
        <v>-4.8040283070223233E-2</v>
      </c>
      <c r="FI29" s="15">
        <f>'Constituents data'!FI29/'Constituents data'!FH29-1</f>
        <v>-9.378127233738387E-2</v>
      </c>
      <c r="FJ29" s="15">
        <f>'Constituents data'!FJ29/'Constituents data'!FI29-1</f>
        <v>1.7510648367250248E-2</v>
      </c>
      <c r="FK29" s="15">
        <f>'Constituents data'!FK29/'Constituents data'!FJ29-1</f>
        <v>8.5271317829456184E-3</v>
      </c>
      <c r="FL29" s="15">
        <f>'Constituents data'!FL29/'Constituents data'!FK29-1</f>
        <v>-2.5365103766333608E-2</v>
      </c>
      <c r="FM29" s="15">
        <f>'Constituents data'!FM29/'Constituents data'!FL29-1</f>
        <v>3.4384858044164135E-2</v>
      </c>
      <c r="FN29" s="15">
        <f>'Constituents data'!FN29/'Constituents data'!FM29-1</f>
        <v>8.9966453186947071E-3</v>
      </c>
      <c r="FO29" s="15">
        <f>'Constituents data'!FO29/'Constituents data'!FN29-1</f>
        <v>-3.7176968414689426E-2</v>
      </c>
      <c r="FP29" s="15">
        <f>'Constituents data'!FP29/'Constituents data'!FO29-1</f>
        <v>2.5427719353319667E-2</v>
      </c>
      <c r="FQ29" s="15">
        <f>'Constituents data'!FQ29/'Constituents data'!FP29-1</f>
        <v>1.1786315628348421E-2</v>
      </c>
      <c r="FR29" s="15">
        <f>'Constituents data'!FR29/'Constituents data'!FQ29-1</f>
        <v>-1.6641452344932084E-3</v>
      </c>
      <c r="FS29" s="15">
        <f>'Constituents data'!FS29/'Constituents data'!FR29-1</f>
        <v>-1.0759205940293892E-2</v>
      </c>
      <c r="FT29" s="16">
        <f>'Constituents data'!FT29/'Constituents data'!FS29-1</f>
        <v>-1.8382352941177516E-3</v>
      </c>
      <c r="FU29" s="17">
        <f t="shared" si="3"/>
        <v>-3.5820603428159744E-4</v>
      </c>
      <c r="FV29">
        <v>4.188398167140079E-2</v>
      </c>
      <c r="FW29">
        <v>4.259758922726653E-2</v>
      </c>
      <c r="FX29">
        <v>4.3081364474472077E-2</v>
      </c>
      <c r="FY29">
        <v>4.2585667116135657E-2</v>
      </c>
      <c r="FZ29">
        <v>4.2057917263121122E-2</v>
      </c>
      <c r="GA29">
        <v>4.3001619652717281E-2</v>
      </c>
      <c r="GB29">
        <v>4.3271348315709939E-2</v>
      </c>
      <c r="GC29">
        <v>4.3020448750657164E-2</v>
      </c>
      <c r="GD29">
        <v>4.1837560266842336E-2</v>
      </c>
      <c r="GE29">
        <v>4.1605420910401397E-2</v>
      </c>
      <c r="GF29">
        <v>4.224164441596872E-2</v>
      </c>
      <c r="GG29">
        <v>4.3303197956523203E-2</v>
      </c>
      <c r="GH29">
        <v>4.2960537041877238E-2</v>
      </c>
      <c r="GI29">
        <v>4.3433817055249603E-2</v>
      </c>
      <c r="GJ29">
        <v>4.4507214621032604E-2</v>
      </c>
      <c r="GK29">
        <v>4.4733527271756154E-2</v>
      </c>
      <c r="GL29">
        <v>4.4363047840025885E-2</v>
      </c>
      <c r="GM29">
        <v>4.3472877721899811E-2</v>
      </c>
      <c r="GN29">
        <v>4.3247346222263075E-2</v>
      </c>
      <c r="GO29">
        <v>4.1915712529192489E-2</v>
      </c>
      <c r="GP29">
        <v>4.2595843230662012E-2</v>
      </c>
      <c r="GQ29">
        <v>4.230739952961577E-2</v>
      </c>
      <c r="GR29">
        <v>4.304422710090524E-2</v>
      </c>
      <c r="GS29">
        <v>4.32208773714894E-2</v>
      </c>
      <c r="GT29">
        <v>4.2364038395905662E-2</v>
      </c>
      <c r="GU29">
        <v>4.3549227402612828E-2</v>
      </c>
      <c r="GV29">
        <v>4.3416882326801687E-2</v>
      </c>
      <c r="GW29">
        <v>4.4383817035660515E-2</v>
      </c>
      <c r="GX29">
        <v>4.5693318111116044E-2</v>
      </c>
      <c r="GY29">
        <v>4.6157982303773062E-2</v>
      </c>
      <c r="GZ29">
        <v>4.6031950562539302E-2</v>
      </c>
      <c r="HA29">
        <v>4.5668630193773548E-2</v>
      </c>
      <c r="HB29">
        <v>4.555113307865602E-2</v>
      </c>
      <c r="HC29">
        <v>4.5956202042738939E-2</v>
      </c>
      <c r="HD29">
        <v>4.5411471651114595E-2</v>
      </c>
      <c r="HE29">
        <v>4.6171217821186834E-2</v>
      </c>
      <c r="HF29">
        <v>4.6464209819161495E-2</v>
      </c>
      <c r="HG29">
        <v>4.6585457193820214E-2</v>
      </c>
      <c r="HH29">
        <v>4.6762151437428817E-2</v>
      </c>
      <c r="HI29">
        <v>4.6049416377351327E-2</v>
      </c>
      <c r="HJ29">
        <v>4.4317382126424595E-2</v>
      </c>
      <c r="HK29">
        <v>4.5475733625501391E-2</v>
      </c>
      <c r="HL29">
        <v>4.50303816092485E-2</v>
      </c>
      <c r="HM29">
        <v>4.4789493248883837E-2</v>
      </c>
      <c r="HN29">
        <v>4.1581185265705277E-2</v>
      </c>
      <c r="HO29">
        <v>3.962825332556133E-2</v>
      </c>
      <c r="HP29">
        <v>3.9666207306979763E-2</v>
      </c>
      <c r="HQ29">
        <v>3.9576060382860351E-2</v>
      </c>
      <c r="HR29">
        <v>3.9140730900754331E-2</v>
      </c>
      <c r="HS29">
        <v>3.9210510903353944E-2</v>
      </c>
      <c r="HT29">
        <v>3.9672875434131803E-2</v>
      </c>
      <c r="HU29">
        <v>3.9602644751306024E-2</v>
      </c>
      <c r="HV29">
        <v>3.9548075712827382E-2</v>
      </c>
      <c r="HW29">
        <v>4.0238023094175818E-2</v>
      </c>
      <c r="HX29">
        <v>3.9543491048991013E-2</v>
      </c>
      <c r="HY29">
        <v>4.0980836992308201E-2</v>
      </c>
      <c r="HZ29">
        <v>4.0672997159836015E-2</v>
      </c>
      <c r="IA29">
        <v>4.0260102190562676E-2</v>
      </c>
      <c r="IB29">
        <v>4.0320882882362373E-2</v>
      </c>
      <c r="IC29">
        <v>3.9497231886767126E-2</v>
      </c>
      <c r="ID29">
        <v>4.0753444277691807E-2</v>
      </c>
      <c r="IE29">
        <v>3.8706184241827014E-2</v>
      </c>
      <c r="IF29">
        <v>3.9144089742505626E-2</v>
      </c>
      <c r="IG29">
        <v>3.7508365243446952E-2</v>
      </c>
      <c r="IH29">
        <v>3.7481959197057449E-2</v>
      </c>
      <c r="II29">
        <v>3.8734433631463068E-2</v>
      </c>
      <c r="IJ29">
        <v>4.1403721566122612E-2</v>
      </c>
      <c r="IK29">
        <v>4.1152449668073611E-2</v>
      </c>
      <c r="IL29">
        <v>4.0666495687917088E-2</v>
      </c>
      <c r="IM29">
        <v>3.8680440772219292E-2</v>
      </c>
      <c r="IN29">
        <v>3.8797553901077503E-2</v>
      </c>
      <c r="IO29">
        <v>3.8199883366872446E-2</v>
      </c>
      <c r="IP29">
        <v>3.8159212717652567E-2</v>
      </c>
      <c r="IQ29">
        <v>3.8066605524820614E-2</v>
      </c>
      <c r="IR29">
        <v>3.8265245739123877E-2</v>
      </c>
      <c r="IS29">
        <v>3.8192752476913998E-2</v>
      </c>
      <c r="IT29">
        <v>3.7554608322399437E-2</v>
      </c>
      <c r="IU29">
        <v>3.9212424020647549E-2</v>
      </c>
      <c r="IV29">
        <v>4.0712793832153094E-2</v>
      </c>
      <c r="IW29">
        <v>4.0870182341900221E-2</v>
      </c>
      <c r="IX29">
        <v>4.0153024060414093E-2</v>
      </c>
      <c r="IY29">
        <v>4.0461280302369264E-2</v>
      </c>
      <c r="IZ29">
        <v>3.9763195215798651E-2</v>
      </c>
      <c r="JA29">
        <v>3.801909635830876E-2</v>
      </c>
      <c r="JB29">
        <v>3.6805141024664659E-2</v>
      </c>
      <c r="JC29">
        <v>3.6618224911589857E-2</v>
      </c>
      <c r="JD29">
        <v>3.6003066247913093E-2</v>
      </c>
      <c r="JE29">
        <v>3.5745312134317135E-2</v>
      </c>
      <c r="JF29">
        <v>3.6185643945874896E-2</v>
      </c>
      <c r="JG29">
        <v>3.6731133757411626E-2</v>
      </c>
      <c r="JH29">
        <v>3.5240933699056794E-2</v>
      </c>
      <c r="JI29">
        <v>3.5140791896609333E-2</v>
      </c>
      <c r="JJ29">
        <v>3.5846331292773981E-2</v>
      </c>
      <c r="JK29">
        <v>3.4610749548017607E-2</v>
      </c>
      <c r="JL29">
        <v>3.4411187195541856E-2</v>
      </c>
      <c r="JM29">
        <v>3.567924943926383E-2</v>
      </c>
      <c r="JN29">
        <v>3.7270290726356105E-2</v>
      </c>
      <c r="JO29">
        <v>3.8856237620902762E-2</v>
      </c>
      <c r="JP29">
        <v>3.8965218601319317E-2</v>
      </c>
      <c r="JQ29">
        <v>3.810129288193121E-2</v>
      </c>
      <c r="JR29">
        <v>3.8602030066870394E-2</v>
      </c>
      <c r="JS29">
        <v>3.6998860193796432E-2</v>
      </c>
      <c r="JT29">
        <v>3.538107930948254E-2</v>
      </c>
      <c r="JU29">
        <v>3.6032780096871941E-2</v>
      </c>
      <c r="JV29">
        <v>3.63106934921366E-2</v>
      </c>
      <c r="JW29">
        <v>3.5944420207675847E-2</v>
      </c>
      <c r="JX29">
        <v>3.6548192101663338E-2</v>
      </c>
      <c r="JY29">
        <v>3.5692901859328281E-2</v>
      </c>
      <c r="JZ29">
        <v>3.5169170157953178E-2</v>
      </c>
      <c r="KA29">
        <v>3.6001598522998945E-2</v>
      </c>
      <c r="KB29">
        <v>3.8134721046623438E-2</v>
      </c>
      <c r="KC29">
        <v>3.8323360816271822E-2</v>
      </c>
      <c r="KD29">
        <v>3.7919800297724314E-2</v>
      </c>
      <c r="KE29">
        <v>3.8289190755991652E-2</v>
      </c>
      <c r="KF29">
        <v>3.7564373695240814E-2</v>
      </c>
      <c r="KG29">
        <v>3.7310781576987195E-2</v>
      </c>
      <c r="KH29">
        <v>3.7528500076425247E-2</v>
      </c>
      <c r="KI29">
        <v>3.7709930163967322E-2</v>
      </c>
      <c r="KJ29">
        <v>3.7583194398404109E-2</v>
      </c>
      <c r="KK29">
        <v>3.8339480258852046E-2</v>
      </c>
      <c r="KL29">
        <v>3.7223245779289149E-2</v>
      </c>
      <c r="KM29">
        <v>3.7872835947137778E-2</v>
      </c>
      <c r="KN29">
        <v>3.8080203152668565E-2</v>
      </c>
      <c r="KO29">
        <v>3.957672842708157E-2</v>
      </c>
      <c r="KP29">
        <v>3.7231269779862332E-2</v>
      </c>
      <c r="KQ29">
        <v>3.7022215776868254E-2</v>
      </c>
      <c r="KR29">
        <v>3.7368660643127112E-2</v>
      </c>
      <c r="KS29">
        <v>3.6352653952696309E-2</v>
      </c>
      <c r="KT29">
        <v>3.6305293642258894E-2</v>
      </c>
      <c r="KU29">
        <v>3.7533705218595975E-2</v>
      </c>
      <c r="KV29">
        <v>3.6896319162041183E-2</v>
      </c>
      <c r="KW29">
        <v>3.6681651003547901E-2</v>
      </c>
      <c r="KX29">
        <v>3.6409916211887584E-2</v>
      </c>
      <c r="KY29">
        <v>3.5803893602893808E-2</v>
      </c>
      <c r="KZ29">
        <v>3.565829296958388E-2</v>
      </c>
      <c r="LA29">
        <v>3.5211459181131652E-2</v>
      </c>
      <c r="LB29">
        <v>3.5801497192624467E-2</v>
      </c>
      <c r="LC29">
        <v>3.6128438466195234E-2</v>
      </c>
      <c r="LD29">
        <v>3.6136088054455971E-2</v>
      </c>
      <c r="LE29">
        <v>3.6351301134314444E-2</v>
      </c>
      <c r="LF29">
        <v>3.6087499428327709E-2</v>
      </c>
      <c r="LG29">
        <v>3.504258511600343E-2</v>
      </c>
      <c r="LH29">
        <v>3.6045025757097095E-2</v>
      </c>
      <c r="LI29">
        <v>3.5457480059738436E-2</v>
      </c>
      <c r="LJ29">
        <v>3.631407455200529E-2</v>
      </c>
      <c r="LK29">
        <v>3.5085665542459808E-2</v>
      </c>
      <c r="LL29">
        <v>3.5194671149480099E-2</v>
      </c>
      <c r="LM29">
        <v>3.411796949485249E-2</v>
      </c>
      <c r="LN29">
        <v>3.242581225542867E-2</v>
      </c>
      <c r="LO29">
        <v>3.268118694963492E-2</v>
      </c>
      <c r="LP29">
        <v>3.2252298524738883E-2</v>
      </c>
      <c r="LQ29">
        <v>3.2804796201830577E-2</v>
      </c>
      <c r="LR29">
        <v>3.2166403216014099E-2</v>
      </c>
      <c r="LS29">
        <v>3.09122109694712E-2</v>
      </c>
      <c r="LT29">
        <v>3.1363123924510475E-2</v>
      </c>
      <c r="LU29">
        <v>3.10066759675828E-2</v>
      </c>
      <c r="LV29">
        <v>3.1136850356729123E-2</v>
      </c>
      <c r="LW29">
        <v>3.1336707559575371E-2</v>
      </c>
      <c r="LX29">
        <v>3.1067411760809682E-2</v>
      </c>
      <c r="LY29">
        <v>3.046515761269545E-2</v>
      </c>
      <c r="LZ29">
        <v>3.0709755311752168E-2</v>
      </c>
      <c r="MA29">
        <v>3.0252177551040621E-2</v>
      </c>
      <c r="MB29">
        <v>2.9044433435604481E-2</v>
      </c>
      <c r="MC29">
        <v>2.8483474924628771E-2</v>
      </c>
      <c r="MD29">
        <v>2.8627568483877257E-2</v>
      </c>
      <c r="ME29">
        <v>2.8819744158136363E-2</v>
      </c>
      <c r="MF29">
        <v>2.8937184488805851E-2</v>
      </c>
      <c r="MG29">
        <v>2.9019146450818042E-2</v>
      </c>
      <c r="MH29">
        <v>2.9081633305376831E-2</v>
      </c>
      <c r="MI29">
        <v>2.9227711885603091E-2</v>
      </c>
      <c r="MJ29">
        <v>2.9138829950695222E-2</v>
      </c>
      <c r="MK29">
        <v>2.8853961351042921E-2</v>
      </c>
      <c r="ML29">
        <v>2.8176583007054237E-2</v>
      </c>
      <c r="MM29" s="4">
        <v>2.7915503144568029E-2</v>
      </c>
      <c r="MN29" s="17">
        <v>3.8186279784673607E-2</v>
      </c>
      <c r="MO29" s="20">
        <f t="shared" si="4"/>
        <v>-7.0649116751564456E-3</v>
      </c>
      <c r="MP29" s="20">
        <f t="shared" si="7"/>
        <v>6.7799445350521167E-2</v>
      </c>
      <c r="MQ29" s="20">
        <f t="shared" si="8"/>
        <v>4.6023162871514083E-2</v>
      </c>
      <c r="MR29" s="20">
        <f t="shared" si="9"/>
        <v>-1.8545837995390564E-2</v>
      </c>
      <c r="MS29" s="20">
        <f t="shared" si="10"/>
        <v>3.6943571887940167E-2</v>
      </c>
      <c r="MT29" s="20">
        <f t="shared" si="11"/>
        <v>2.0711147210752283E-2</v>
      </c>
      <c r="MU29" s="20">
        <f t="shared" si="12"/>
        <v>7.9680296247347446E-3</v>
      </c>
      <c r="MV29" s="20">
        <f t="shared" si="13"/>
        <v>3.9055226608980453E-3</v>
      </c>
      <c r="MW29" s="20">
        <f t="shared" si="14"/>
        <v>-2.1191939331245073E-4</v>
      </c>
      <c r="MX29" s="20">
        <f t="shared" si="15"/>
        <v>2.5229854636677478E-2</v>
      </c>
      <c r="MY29" s="20">
        <f t="shared" si="16"/>
        <v>4.266033227273202E-2</v>
      </c>
      <c r="MZ29" s="20">
        <f t="shared" si="17"/>
        <v>-2.0361648713128407E-2</v>
      </c>
      <c r="NA29" s="20">
        <f t="shared" si="18"/>
        <v>2.2607088137019164E-2</v>
      </c>
      <c r="NB29" s="20">
        <f t="shared" si="19"/>
        <v>5.3916298427325475E-2</v>
      </c>
      <c r="NC29" s="20">
        <f t="shared" si="20"/>
        <v>-3.1034199029009508E-2</v>
      </c>
      <c r="ND29" s="20">
        <f t="shared" si="21"/>
        <v>2.5537104775642449E-3</v>
      </c>
      <c r="NE29" s="20">
        <f t="shared" si="22"/>
        <v>-4.8254353949027336E-2</v>
      </c>
      <c r="NF29" s="20">
        <f t="shared" si="23"/>
        <v>5.731013051825432E-3</v>
      </c>
      <c r="NG29" s="20">
        <f t="shared" si="24"/>
        <v>-3.9013590235758795E-2</v>
      </c>
      <c r="NH29" s="20">
        <f t="shared" si="25"/>
        <v>4.8269196043364208E-2</v>
      </c>
      <c r="NI29" s="20">
        <f t="shared" si="26"/>
        <v>-3.3769637952717264E-2</v>
      </c>
      <c r="NJ29" s="20">
        <f t="shared" si="27"/>
        <v>2.4603553512280503E-4</v>
      </c>
      <c r="NK29" s="20">
        <f t="shared" si="28"/>
        <v>1.0313045310282798E-3</v>
      </c>
      <c r="NL29" s="20">
        <f t="shared" si="29"/>
        <v>-3.0807713248229625E-2</v>
      </c>
      <c r="NM29" s="20">
        <f t="shared" si="30"/>
        <v>7.6035132671634073E-2</v>
      </c>
      <c r="NN29" s="20">
        <f t="shared" si="31"/>
        <v>-5.1061759542310299E-2</v>
      </c>
      <c r="NO29" s="20">
        <f t="shared" si="32"/>
        <v>4.9008693673201813E-2</v>
      </c>
      <c r="NP29" s="20">
        <f t="shared" si="33"/>
        <v>7.1624562690494428E-2</v>
      </c>
      <c r="NQ29" s="20">
        <f t="shared" si="34"/>
        <v>-8.6262478320620131E-3</v>
      </c>
      <c r="NR29" s="20">
        <f t="shared" si="35"/>
        <v>-1.6790762311763652E-3</v>
      </c>
      <c r="NS29" s="20">
        <f t="shared" si="36"/>
        <v>3.1141517319440625E-3</v>
      </c>
      <c r="NT29" s="20">
        <f t="shared" si="37"/>
        <v>-4.2190653900571758E-2</v>
      </c>
      <c r="NU29" s="20">
        <f t="shared" si="38"/>
        <v>-6.1304562411391379E-2</v>
      </c>
      <c r="NV29" s="20">
        <f t="shared" si="39"/>
        <v>2.3976349941726626E-3</v>
      </c>
      <c r="NW29" s="20">
        <f t="shared" si="40"/>
        <v>-1.4001812057079739E-2</v>
      </c>
      <c r="NX29" s="20">
        <f t="shared" si="41"/>
        <v>1.0109267179170815E-2</v>
      </c>
      <c r="NY29" s="20">
        <f t="shared" si="42"/>
        <v>-1.2323415685359185E-3</v>
      </c>
      <c r="NZ29" s="20">
        <f t="shared" si="43"/>
        <v>-9.5416574158776538E-3</v>
      </c>
      <c r="OA29" s="20">
        <f t="shared" si="44"/>
        <v>-2.2972445614954158E-2</v>
      </c>
      <c r="OB29" s="20">
        <f t="shared" si="45"/>
        <v>1.2714054469207363E-2</v>
      </c>
      <c r="OC29" s="20">
        <f t="shared" si="46"/>
        <v>3.1510129781811551E-2</v>
      </c>
      <c r="OD29" s="20">
        <f t="shared" si="47"/>
        <v>4.2518052725748372E-2</v>
      </c>
      <c r="OE29" s="20">
        <f t="shared" si="48"/>
        <v>-6.1317885573896136E-3</v>
      </c>
      <c r="OF29" s="20">
        <f t="shared" si="49"/>
        <v>-5.3534009534580547E-2</v>
      </c>
      <c r="OG29" s="20">
        <f t="shared" si="50"/>
        <v>-7.1333393505419243E-2</v>
      </c>
      <c r="OH29" s="20">
        <f t="shared" si="51"/>
        <v>3.0356966416083979E-2</v>
      </c>
      <c r="OI29" s="20">
        <f t="shared" si="52"/>
        <v>9.2642115704472047E-3</v>
      </c>
      <c r="OJ29" s="20">
        <f t="shared" si="53"/>
        <v>-5.4156884028941484E-2</v>
      </c>
      <c r="OK29" s="20">
        <f t="shared" si="54"/>
        <v>-3.5473234793374282E-2</v>
      </c>
      <c r="OL29" s="20">
        <f t="shared" si="55"/>
        <v>3.0847606714731739E-2</v>
      </c>
      <c r="OM29" s="20">
        <f t="shared" si="56"/>
        <v>4.6756663517418728E-3</v>
      </c>
      <c r="ON29" s="20">
        <f t="shared" si="57"/>
        <v>-5.8372674769082778E-3</v>
      </c>
      <c r="OO29" s="20">
        <f t="shared" si="58"/>
        <v>-4.9641793965718335E-2</v>
      </c>
      <c r="OP29" s="20">
        <f t="shared" si="59"/>
        <v>-4.209525586474084E-2</v>
      </c>
      <c r="OQ29" s="20">
        <f t="shared" si="60"/>
        <v>6.6092471768547476E-2</v>
      </c>
      <c r="OR29" s="20">
        <f t="shared" si="61"/>
        <v>4.9513818872998138E-3</v>
      </c>
      <c r="OS29" s="20">
        <f t="shared" si="62"/>
        <v>-6.2999076787403477E-2</v>
      </c>
      <c r="OT29" s="20">
        <f t="shared" si="63"/>
        <v>-4.0088098010348856E-2</v>
      </c>
      <c r="OU29" s="20">
        <f t="shared" si="64"/>
        <v>2.2887275801723443E-2</v>
      </c>
      <c r="OV29" s="20">
        <f t="shared" si="65"/>
        <v>4.797725365332927E-2</v>
      </c>
      <c r="OW29" s="20">
        <f t="shared" si="66"/>
        <v>-1.6873815675351962E-2</v>
      </c>
      <c r="OX29" s="20">
        <f t="shared" si="67"/>
        <v>2.1482049745450753E-2</v>
      </c>
      <c r="OY29" s="20">
        <f t="shared" si="68"/>
        <v>-4.3314049238838866E-2</v>
      </c>
      <c r="OZ29" s="20">
        <f t="shared" si="69"/>
        <v>-2.3818239604061493E-2</v>
      </c>
      <c r="PA29" s="20">
        <f t="shared" si="5"/>
        <v>2.5423404527472042E-2</v>
      </c>
      <c r="PB29" s="20">
        <f t="shared" si="70"/>
        <v>5.4351138896472244E-2</v>
      </c>
      <c r="PC29" s="20">
        <f t="shared" si="71"/>
        <v>3.8979635563583075E-2</v>
      </c>
      <c r="PD29" s="20">
        <f t="shared" si="72"/>
        <v>1.4044455227309453E-2</v>
      </c>
      <c r="PE29" s="20">
        <f t="shared" si="73"/>
        <v>-8.1160071892097299E-2</v>
      </c>
      <c r="PF29" s="20">
        <f t="shared" si="74"/>
        <v>-2.3355564593925189E-2</v>
      </c>
      <c r="PG29" s="20">
        <f t="shared" si="75"/>
        <v>-5.6077030566275077E-3</v>
      </c>
      <c r="PH29" s="20">
        <f t="shared" si="76"/>
        <v>1.7505962536139223E-2</v>
      </c>
      <c r="PI29" s="20">
        <f t="shared" si="77"/>
        <v>3.7166298195000828E-2</v>
      </c>
      <c r="PJ29" s="20">
        <f t="shared" si="78"/>
        <v>-1.7392471472493461E-2</v>
      </c>
      <c r="PK29" s="20">
        <f t="shared" si="79"/>
        <v>-2.7921556691611567E-2</v>
      </c>
      <c r="PL29" s="20">
        <f t="shared" si="80"/>
        <v>-3.6694604868614429E-2</v>
      </c>
      <c r="PM29" s="20">
        <f t="shared" si="81"/>
        <v>2.3062024403734831E-2</v>
      </c>
      <c r="PN29" s="20">
        <f t="shared" si="82"/>
        <v>8.1805517552228632E-2</v>
      </c>
      <c r="PO29" s="20">
        <f t="shared" si="83"/>
        <v>-1.070551030802714E-2</v>
      </c>
      <c r="PP29" s="20">
        <f t="shared" si="84"/>
        <v>1.9767829972817778E-2</v>
      </c>
      <c r="PQ29" s="20">
        <f t="shared" si="85"/>
        <v>1.3183804341831411E-2</v>
      </c>
      <c r="PR29" s="20">
        <f t="shared" si="86"/>
        <v>-5.5164675949610576E-3</v>
      </c>
      <c r="PS29" s="20">
        <f t="shared" si="87"/>
        <v>-4.7179548397760514E-2</v>
      </c>
      <c r="PT29" s="20">
        <f t="shared" si="88"/>
        <v>-1.1085334569606371E-2</v>
      </c>
      <c r="PU29" s="20">
        <f t="shared" si="89"/>
        <v>-2.7396326741171768E-2</v>
      </c>
      <c r="PV29" s="20">
        <f t="shared" si="90"/>
        <v>-4.8060458664499562E-3</v>
      </c>
      <c r="PW29" s="20">
        <f t="shared" si="91"/>
        <v>1.3335855637742415E-2</v>
      </c>
      <c r="PX29" s="20">
        <f t="shared" si="92"/>
        <v>1.7816935787654453E-3</v>
      </c>
      <c r="PY29" s="20">
        <f t="shared" si="93"/>
        <v>-1.8689413013337271E-2</v>
      </c>
      <c r="PZ29" s="20">
        <f t="shared" si="94"/>
        <v>-7.7565599416639175E-3</v>
      </c>
      <c r="QA29" s="20">
        <f t="shared" si="95"/>
        <v>-1.1475249042416709E-2</v>
      </c>
      <c r="QB29" s="20">
        <f t="shared" si="96"/>
        <v>1.7507821646345449E-2</v>
      </c>
      <c r="QC29" s="20">
        <f t="shared" si="97"/>
        <v>-4.0022590819974802E-3</v>
      </c>
      <c r="QD29" s="20">
        <f t="shared" si="98"/>
        <v>1.0577184136471345E-2</v>
      </c>
      <c r="QE29" s="20">
        <f t="shared" si="99"/>
        <v>3.2583639560293302E-2</v>
      </c>
      <c r="QF29" s="20">
        <f t="shared" si="100"/>
        <v>2.1781696350094892E-3</v>
      </c>
      <c r="QG29" s="20">
        <f t="shared" si="101"/>
        <v>6.338224180845696E-2</v>
      </c>
      <c r="QH29" s="20">
        <f t="shared" si="102"/>
        <v>9.5290298774856137E-5</v>
      </c>
      <c r="QI29" s="20">
        <f t="shared" si="103"/>
        <v>-1.0029696661313266E-2</v>
      </c>
      <c r="QJ29" s="20">
        <f t="shared" si="104"/>
        <v>8.8969686606465211E-4</v>
      </c>
      <c r="QK29" s="20">
        <f t="shared" si="105"/>
        <v>1.4036824892183268E-2</v>
      </c>
      <c r="QL29" s="20">
        <f t="shared" si="106"/>
        <v>-2.5057750994409551E-2</v>
      </c>
      <c r="QM29" s="20">
        <f t="shared" si="107"/>
        <v>2.0118926561234145E-2</v>
      </c>
      <c r="QN29" s="20">
        <f t="shared" si="108"/>
        <v>1.406767083786719E-2</v>
      </c>
      <c r="QO29" s="20">
        <f t="shared" si="109"/>
        <v>-2.3726132114921883E-3</v>
      </c>
      <c r="QP29" s="20">
        <f t="shared" si="110"/>
        <v>1.835272944020138E-2</v>
      </c>
      <c r="QQ29" s="20">
        <f t="shared" si="111"/>
        <v>-3.1023886959185683E-2</v>
      </c>
      <c r="QR29" s="20">
        <f t="shared" si="112"/>
        <v>-1.4584930702031713E-2</v>
      </c>
      <c r="QS29" s="20">
        <f t="shared" si="113"/>
        <v>1.5528027486825795E-2</v>
      </c>
      <c r="QT29" s="20">
        <f t="shared" si="114"/>
        <v>6.0262993127643154E-2</v>
      </c>
      <c r="QU29" s="20">
        <f t="shared" si="115"/>
        <v>1.707685856079421E-2</v>
      </c>
      <c r="QV29" s="20">
        <f t="shared" si="116"/>
        <v>-1.0808808323308224E-2</v>
      </c>
      <c r="QW29" s="20">
        <f t="shared" si="117"/>
        <v>3.7712388213482544E-2</v>
      </c>
      <c r="QX29" s="20">
        <f t="shared" si="118"/>
        <v>-1.5792051173518458E-2</v>
      </c>
      <c r="QY29" s="20">
        <f t="shared" si="119"/>
        <v>4.857233271635778E-3</v>
      </c>
      <c r="QZ29" s="20">
        <f t="shared" si="120"/>
        <v>3.505524760828097E-3</v>
      </c>
      <c r="RA29" s="20">
        <f t="shared" si="121"/>
        <v>2.1475618849534299E-2</v>
      </c>
      <c r="RB29" s="20">
        <f t="shared" si="122"/>
        <v>7.127321510388341E-4</v>
      </c>
      <c r="RC29" s="20">
        <f t="shared" si="123"/>
        <v>8.3912834117180132E-3</v>
      </c>
      <c r="RD29" s="20">
        <f t="shared" si="124"/>
        <v>-3.4447841076933668E-2</v>
      </c>
      <c r="RE29" s="20">
        <f t="shared" si="125"/>
        <v>5.1960925801158735E-2</v>
      </c>
      <c r="RF29" s="20">
        <f t="shared" si="126"/>
        <v>3.591991946229222E-2</v>
      </c>
      <c r="RG29" s="20">
        <f t="shared" si="127"/>
        <v>3.447572192234049E-2</v>
      </c>
      <c r="RH29" s="20">
        <f t="shared" si="128"/>
        <v>-4.6757696930678001E-2</v>
      </c>
      <c r="RI29" s="20">
        <f t="shared" si="129"/>
        <v>-6.8832513090086945E-3</v>
      </c>
      <c r="RJ29" s="20">
        <f t="shared" si="130"/>
        <v>1.3237166599588394E-2</v>
      </c>
      <c r="RK29" s="20">
        <f t="shared" si="131"/>
        <v>-3.0360821759124586E-2</v>
      </c>
      <c r="RL29" s="20">
        <f t="shared" si="132"/>
        <v>-1.2179523243638031E-2</v>
      </c>
      <c r="RM29" s="20">
        <f t="shared" si="6"/>
        <v>3.3393710384152279E-2</v>
      </c>
      <c r="RN29" s="20">
        <f t="shared" si="142"/>
        <v>-4.6415436847247922E-2</v>
      </c>
      <c r="RO29" s="20">
        <f t="shared" si="143"/>
        <v>-8.3568126275768921E-4</v>
      </c>
      <c r="RP29" s="20">
        <f t="shared" si="144"/>
        <v>1.135509821692559E-2</v>
      </c>
      <c r="RQ29" s="20">
        <f t="shared" si="145"/>
        <v>-3.5820559631360445E-2</v>
      </c>
      <c r="RR29" s="20">
        <f t="shared" si="146"/>
        <v>1.2168910195614535E-3</v>
      </c>
      <c r="RS29" s="20">
        <f t="shared" si="147"/>
        <v>6.0333411370293917E-4</v>
      </c>
      <c r="RT29" s="20">
        <f t="shared" si="148"/>
        <v>-1.2017728287492709E-2</v>
      </c>
      <c r="RU29" s="20">
        <f t="shared" si="149"/>
        <v>2.0953739533041131E-2</v>
      </c>
      <c r="RV29" s="20">
        <f t="shared" si="150"/>
        <v>-1.5868462389984151E-3</v>
      </c>
      <c r="RW29" s="20">
        <f t="shared" si="151"/>
        <v>7.7881694934777068E-3</v>
      </c>
      <c r="RX29" s="20">
        <f t="shared" si="152"/>
        <v>-5.6870121980965383E-3</v>
      </c>
      <c r="RY29" s="20">
        <f t="shared" si="153"/>
        <v>-9.8595290344446543E-3</v>
      </c>
      <c r="RZ29" s="20">
        <f t="shared" si="154"/>
        <v>3.4154445434552032E-2</v>
      </c>
      <c r="SA29" s="20">
        <f t="shared" si="155"/>
        <v>-9.4944969562805396E-4</v>
      </c>
      <c r="SB29" s="20">
        <f t="shared" si="156"/>
        <v>2.714073192405652E-2</v>
      </c>
      <c r="SC29" s="20">
        <f t="shared" si="157"/>
        <v>-3.0478798371004874E-2</v>
      </c>
      <c r="SD29" s="20">
        <f t="shared" si="158"/>
        <v>2.8701677567698402E-3</v>
      </c>
      <c r="SE29" s="20">
        <f t="shared" si="159"/>
        <v>-1.7897372059024648E-2</v>
      </c>
      <c r="SF29" s="20">
        <f t="shared" si="160"/>
        <v>-3.9262600966204604E-2</v>
      </c>
      <c r="SG29" s="20">
        <f t="shared" si="161"/>
        <v>-1.9763282196545891E-2</v>
      </c>
      <c r="SH29" s="20">
        <f t="shared" si="162"/>
        <v>-2.5471575704062673E-2</v>
      </c>
      <c r="SI29" s="20">
        <f t="shared" si="163"/>
        <v>2.7138001871481625E-2</v>
      </c>
      <c r="SJ29" s="20">
        <f t="shared" si="164"/>
        <v>-3.359918583143829E-2</v>
      </c>
      <c r="SK29" s="20">
        <f t="shared" si="165"/>
        <v>-2.1561066887396903E-2</v>
      </c>
      <c r="SL29" s="20">
        <f t="shared" si="166"/>
        <v>5.4142322709581558E-3</v>
      </c>
      <c r="SM29" s="20">
        <f t="shared" si="167"/>
        <v>-1.323798703165991E-2</v>
      </c>
      <c r="SN29" s="20">
        <f t="shared" si="168"/>
        <v>-9.2903122289851384E-3</v>
      </c>
      <c r="SO29" s="20">
        <f t="shared" si="169"/>
        <v>3.5292096082994211E-2</v>
      </c>
      <c r="SP29" s="20">
        <f t="shared" si="170"/>
        <v>-8.9209763218237662E-3</v>
      </c>
      <c r="SQ29" s="20">
        <f t="shared" si="171"/>
        <v>-9.4151073904502683E-3</v>
      </c>
      <c r="SR29" s="20">
        <f t="shared" si="172"/>
        <v>7.6234562056317545E-3</v>
      </c>
      <c r="SS29" s="20">
        <f t="shared" si="173"/>
        <v>-4.7682077035941635E-2</v>
      </c>
      <c r="ST29" s="20">
        <f t="shared" si="174"/>
        <v>-9.3423066303102278E-2</v>
      </c>
      <c r="SU29" s="20">
        <f t="shared" si="175"/>
        <v>1.7868854401531846E-2</v>
      </c>
      <c r="SV29" s="20">
        <f t="shared" si="176"/>
        <v>8.8853378172272166E-3</v>
      </c>
      <c r="SW29" s="20">
        <f t="shared" si="133"/>
        <v>-2.5006897732052009E-2</v>
      </c>
      <c r="SX29" s="20">
        <f t="shared" si="134"/>
        <v>3.4743064078445733E-2</v>
      </c>
      <c r="SY29" s="20">
        <f t="shared" si="135"/>
        <v>9.3548513529763053E-3</v>
      </c>
      <c r="SZ29" s="20">
        <f t="shared" si="136"/>
        <v>-3.6818762380407828E-2</v>
      </c>
      <c r="TA29" s="20">
        <f t="shared" si="137"/>
        <v>2.5785925387601265E-2</v>
      </c>
      <c r="TB29" s="20">
        <f t="shared" si="138"/>
        <v>1.2144521662630019E-2</v>
      </c>
      <c r="TC29" s="20">
        <f t="shared" si="139"/>
        <v>-1.3059392002116111E-3</v>
      </c>
      <c r="TD29" s="20">
        <f t="shared" si="140"/>
        <v>-1.0400999906012294E-2</v>
      </c>
      <c r="TE29" s="20">
        <f t="shared" si="141"/>
        <v>-1.4800292598361542E-3</v>
      </c>
    </row>
    <row r="30" spans="1:525" x14ac:dyDescent="0.2">
      <c r="A30" t="s">
        <v>23</v>
      </c>
      <c r="B30" t="s">
        <v>26</v>
      </c>
      <c r="C30" s="15"/>
      <c r="D30" s="15">
        <f>'Constituents data'!D30/'Constituents data'!C30-1</f>
        <v>7.2847682119205226E-2</v>
      </c>
      <c r="E30" s="15">
        <f>'Constituents data'!E30/'Constituents data'!D30-1</f>
        <v>4.141414141414157E-2</v>
      </c>
      <c r="F30" s="15">
        <f>'Constituents data'!F30/'Constituents data'!E30-1</f>
        <v>6.2183424938031973E-2</v>
      </c>
      <c r="G30" s="15">
        <f>'Constituents data'!G30/'Constituents data'!F30-1</f>
        <v>-4.2207792207792139E-2</v>
      </c>
      <c r="H30" s="15">
        <f>'Constituents data'!H30/'Constituents data'!G30-1</f>
        <v>2.4258474576271061E-2</v>
      </c>
      <c r="I30" s="15">
        <f>'Constituents data'!I30/'Constituents data'!H30-1</f>
        <v>2.9061950563657124E-2</v>
      </c>
      <c r="J30" s="15">
        <f>'Constituents data'!J30/'Constituents data'!I30-1</f>
        <v>5.4472361809045244E-2</v>
      </c>
      <c r="K30" s="15">
        <f>'Constituents data'!K30/'Constituents data'!J30-1</f>
        <v>5.4708349218452135E-2</v>
      </c>
      <c r="L30" s="15">
        <f>'Constituents data'!L30/'Constituents data'!K30-1</f>
        <v>7.3920115669618758E-2</v>
      </c>
      <c r="M30" s="15">
        <f>'Constituents data'!M30/'Constituents data'!L30-1</f>
        <v>6.9673510602490829E-2</v>
      </c>
      <c r="N30" s="15">
        <f>'Constituents data'!N30/'Constituents data'!M30-1</f>
        <v>-3.3983637507866593E-2</v>
      </c>
      <c r="O30" s="15">
        <f>'Constituents data'!O30/'Constituents data'!N30-1</f>
        <v>-1.6123778501628716E-2</v>
      </c>
      <c r="P30" s="15">
        <f>'Constituents data'!P30/'Constituents data'!O30-1</f>
        <v>5.7937427578216294E-3</v>
      </c>
      <c r="Q30" s="15">
        <f>'Constituents data'!Q30/'Constituents data'!P30-1</f>
        <v>1.892692560895326E-2</v>
      </c>
      <c r="R30" s="15">
        <f>'Constituents data'!R30/'Constituents data'!Q30-1</f>
        <v>4.3611694395089273E-3</v>
      </c>
      <c r="S30" s="15">
        <f>'Constituents data'!S30/'Constituents data'!R30-1</f>
        <v>4.760373110324867E-2</v>
      </c>
      <c r="T30" s="15">
        <f>'Constituents data'!T30/'Constituents data'!S30-1</f>
        <v>-4.8203868590727672E-2</v>
      </c>
      <c r="U30" s="15">
        <f>'Constituents data'!U30/'Constituents data'!T30-1</f>
        <v>2.2580645161290214E-2</v>
      </c>
      <c r="V30" s="15">
        <f>'Constituents data'!V30/'Constituents data'!U30-1</f>
        <v>-4.006309148264986E-2</v>
      </c>
      <c r="W30" s="15">
        <f>'Constituents data'!W30/'Constituents data'!V30-1</f>
        <v>4.7157410450213488E-2</v>
      </c>
      <c r="X30" s="15">
        <f>'Constituents data'!X30/'Constituents data'!W30-1</f>
        <v>-2.7145771222344184E-2</v>
      </c>
      <c r="Y30" s="15">
        <f>'Constituents data'!Y30/'Constituents data'!X30-1</f>
        <v>-3.7741935483871059E-2</v>
      </c>
      <c r="Z30" s="15">
        <f>'Constituents data'!Z30/'Constituents data'!Y30-1</f>
        <v>1.3074086490110659E-2</v>
      </c>
      <c r="AA30" s="15">
        <f>'Constituents data'!AA30/'Constituents data'!Z30-1</f>
        <v>-2.481800132362677E-2</v>
      </c>
      <c r="AB30" s="15">
        <f>'Constituents data'!AB30/'Constituents data'!AA30-1</f>
        <v>4.3603664743807169E-2</v>
      </c>
      <c r="AC30" s="15">
        <f>'Constituents data'!AC30/'Constituents data'!AB30-1</f>
        <v>-3.7392293935945342E-2</v>
      </c>
      <c r="AD30" s="15">
        <f>'Constituents data'!AD30/'Constituents data'!AC30-1</f>
        <v>2.0097956426279318E-2</v>
      </c>
      <c r="AE30" s="15">
        <f>'Constituents data'!AE30/'Constituents data'!AD30-1</f>
        <v>7.0364238410596247E-2</v>
      </c>
      <c r="AF30" s="15">
        <f>'Constituents data'!AF30/'Constituents data'!AE30-1</f>
        <v>-2.4593967517401394E-2</v>
      </c>
      <c r="AG30" s="15">
        <f>'Constituents data'!AG30/'Constituents data'!AF30-1</f>
        <v>2.44211861718997E-2</v>
      </c>
      <c r="AH30" s="15">
        <f>'Constituents data'!AH30/'Constituents data'!AG30-1</f>
        <v>2.941176470588247E-2</v>
      </c>
      <c r="AI30" s="15">
        <f>'Constituents data'!AI30/'Constituents data'!AH30-1</f>
        <v>-6.165413533834585E-2</v>
      </c>
      <c r="AJ30" s="15">
        <f>'Constituents data'!AJ30/'Constituents data'!AI30-1</f>
        <v>-8.0288461538461475E-2</v>
      </c>
      <c r="AK30" s="15">
        <f>'Constituents data'!AK30/'Constituents data'!AJ30-1</f>
        <v>1.5507928210489741E-2</v>
      </c>
      <c r="AL30" s="15">
        <f>'Constituents data'!AL30/'Constituents data'!AK30-1</f>
        <v>-5.0789293067947883E-2</v>
      </c>
      <c r="AM30" s="15">
        <f>'Constituents data'!AM30/'Constituents data'!AL30-1</f>
        <v>4.519161243673242E-3</v>
      </c>
      <c r="AN30" s="15">
        <f>'Constituents data'!AN30/'Constituents data'!AM30-1</f>
        <v>-2.0694619398956227E-2</v>
      </c>
      <c r="AO30" s="15">
        <f>'Constituents data'!AO30/'Constituents data'!AN30-1</f>
        <v>-4.7776552737964773E-3</v>
      </c>
      <c r="AP30" s="15">
        <f>'Constituents data'!AP30/'Constituents data'!AO30-1</f>
        <v>9.6011816838996733E-3</v>
      </c>
      <c r="AQ30" s="15">
        <f>'Constituents data'!AQ30/'Constituents data'!AP30-1</f>
        <v>5.3584491587417737E-2</v>
      </c>
      <c r="AR30" s="15">
        <f>'Constituents data'!AR30/'Constituents data'!AQ30-1</f>
        <v>-3.6104842909217116E-2</v>
      </c>
      <c r="AS30" s="15">
        <f>'Constituents data'!AS30/'Constituents data'!AR30-1</f>
        <v>8.3558436880965203E-2</v>
      </c>
      <c r="AT30" s="15">
        <f>'Constituents data'!AT30/'Constituents data'!AS30-1</f>
        <v>5.301645338208405E-2</v>
      </c>
      <c r="AU30" s="15">
        <f>'Constituents data'!AU30/'Constituents data'!AT30-1</f>
        <v>4.3244949494949392E-2</v>
      </c>
      <c r="AV30" s="15">
        <f>'Constituents data'!AV30/'Constituents data'!AU30-1</f>
        <v>-3.8880484114977243E-2</v>
      </c>
      <c r="AW30" s="15">
        <f>'Constituents data'!AW30/'Constituents data'!AV30-1</f>
        <v>4.5490319534078338E-2</v>
      </c>
      <c r="AX30" s="15">
        <f>'Constituents data'!AX30/'Constituents data'!AW30-1</f>
        <v>2.3035230352303593E-2</v>
      </c>
      <c r="AY30" s="15">
        <f>'Constituents data'!AY30/'Constituents data'!AX30-1</f>
        <v>-5.7983811626195703E-2</v>
      </c>
      <c r="AZ30" s="15">
        <f>'Constituents data'!AZ30/'Constituents data'!AY30-1</f>
        <v>-2.7027027027027084E-2</v>
      </c>
      <c r="BA30" s="15">
        <f>'Constituents data'!BA30/'Constituents data'!AZ30-1</f>
        <v>1.5735388567758468E-2</v>
      </c>
      <c r="BB30" s="15">
        <f>'Constituents data'!BB30/'Constituents data'!BA30-1</f>
        <v>-1.7546632943408191E-2</v>
      </c>
      <c r="BC30" s="15">
        <f>'Constituents data'!BC30/'Constituents data'!BB30-1</f>
        <v>-2.4135156878519748E-3</v>
      </c>
      <c r="BD30" s="15">
        <f>'Constituents data'!BD30/'Constituents data'!BC30-1</f>
        <v>-5.2258064516129021E-2</v>
      </c>
      <c r="BE30" s="15">
        <f>'Constituents data'!BE30/'Constituents data'!BD30-1</f>
        <v>-4.4417971409121848E-2</v>
      </c>
      <c r="BF30" s="15">
        <f>'Constituents data'!BF30/'Constituents data'!BE30-1</f>
        <v>1.4247551202137165E-2</v>
      </c>
      <c r="BG30" s="15">
        <f>'Constituents data'!BG30/'Constituents data'!BF30-1</f>
        <v>1.5276558384547778E-2</v>
      </c>
      <c r="BH30" s="15">
        <f>'Constituents data'!BH30/'Constituents data'!BG30-1</f>
        <v>-6.5029401591144897E-2</v>
      </c>
      <c r="BI30" s="15">
        <f>'Constituents data'!BI30/'Constituents data'!BH30-1</f>
        <v>-5.0869404365519788E-2</v>
      </c>
      <c r="BJ30" s="15">
        <f>'Constituents data'!BJ30/'Constituents data'!BI30-1</f>
        <v>7.6788150458000359E-2</v>
      </c>
      <c r="BK30" s="15">
        <f>'Constituents data'!BK30/'Constituents data'!BJ30-1</f>
        <v>4.0904977375565643E-2</v>
      </c>
      <c r="BL30" s="15">
        <f>'Constituents data'!BL30/'Constituents data'!BK30-1</f>
        <v>7.9812206572769995E-2</v>
      </c>
      <c r="BM30" s="15">
        <f>'Constituents data'!BM30/'Constituents data'!BL30-1</f>
        <v>-3.1723027375201274E-2</v>
      </c>
      <c r="BN30" s="15">
        <f>'Constituents data'!BN30/'Constituents data'!BM30-1</f>
        <v>7.8163978047562921E-3</v>
      </c>
      <c r="BO30" s="15">
        <f>'Constituents data'!BO30/'Constituents data'!BN30-1</f>
        <v>-1.3696369636963635E-2</v>
      </c>
      <c r="BP30" s="15">
        <f>'Constituents data'!BP30/'Constituents data'!BO30-1</f>
        <v>-4.6678935921030673E-2</v>
      </c>
      <c r="BQ30" s="15">
        <f>'Constituents data'!BQ30/'Constituents data'!BP30-1</f>
        <v>9.3015093015094141E-3</v>
      </c>
      <c r="BR30" s="15">
        <f>'Constituents data'!BR30/'Constituents data'!BQ30-1</f>
        <v>-1.617110067814298E-2</v>
      </c>
      <c r="BS30" s="15">
        <f>'Constituents data'!BS30/'Constituents data'!BR30-1</f>
        <v>2.8101802757158012E-2</v>
      </c>
      <c r="BT30" s="15">
        <f>'Constituents data'!BT30/'Constituents data'!BS30-1</f>
        <v>-6.1199931236032401E-2</v>
      </c>
      <c r="BU30" s="15">
        <f>'Constituents data'!BU30/'Constituents data'!BT30-1</f>
        <v>-1.0620765427577283E-2</v>
      </c>
      <c r="BV30" s="15">
        <f>'Constituents data'!BV30/'Constituents data'!BU30-1</f>
        <v>2.054414214325373E-2</v>
      </c>
      <c r="BW30" s="15">
        <f>'Constituents data'!BW30/'Constituents data'!BV30-1</f>
        <v>-1.3239027928908298E-2</v>
      </c>
      <c r="BX30" s="15">
        <f>'Constituents data'!BX30/'Constituents data'!BW30-1</f>
        <v>2.9590148869693245E-2</v>
      </c>
      <c r="BY30" s="15">
        <f>'Constituents data'!BY30/'Constituents data'!BX30-1</f>
        <v>-4.7661549446626261E-2</v>
      </c>
      <c r="BZ30" s="15">
        <f>'Constituents data'!BZ30/'Constituents data'!BY30-1</f>
        <v>-1.2933458294283162E-2</v>
      </c>
      <c r="CA30" s="15">
        <f>'Constituents data'!CA30/'Constituents data'!BZ30-1</f>
        <v>-3.4751234333459946E-2</v>
      </c>
      <c r="CB30" s="15">
        <f>'Constituents data'!CB30/'Constituents data'!CA30-1</f>
        <v>2.5181979146173594E-2</v>
      </c>
      <c r="CC30" s="15">
        <f>'Constituents data'!CC30/'Constituents data'!CB30-1</f>
        <v>-1.2089810017271163E-2</v>
      </c>
      <c r="CD30" s="15">
        <f>'Constituents data'!CD30/'Constituents data'!CC30-1</f>
        <v>-4.7591297591297543E-2</v>
      </c>
      <c r="CE30" s="15">
        <f>'Constituents data'!CE30/'Constituents data'!CD30-1</f>
        <v>7.3016520497654502E-2</v>
      </c>
      <c r="CF30" s="15">
        <f>'Constituents data'!CF30/'Constituents data'!CE30-1</f>
        <v>-2.2999429766204171E-2</v>
      </c>
      <c r="CG30" s="15">
        <f>'Constituents data'!CG30/'Constituents data'!CF30-1</f>
        <v>2.39299610894943E-2</v>
      </c>
      <c r="CH30" s="15">
        <f>'Constituents data'!CH30/'Constituents data'!CG30-1</f>
        <v>-3.0970929127873914E-2</v>
      </c>
      <c r="CI30" s="15">
        <f>'Constituents data'!CI30/'Constituents data'!CH30-1</f>
        <v>2.019607843137261E-2</v>
      </c>
      <c r="CJ30" s="15">
        <f>'Constituents data'!CJ30/'Constituents data'!CI30-1</f>
        <v>-4.1706707668652698E-2</v>
      </c>
      <c r="CK30" s="15">
        <f>'Constituents data'!CK30/'Constituents data'!CJ30-1</f>
        <v>2.3666265543521803E-2</v>
      </c>
      <c r="CL30" s="15">
        <f>'Constituents data'!CL30/'Constituents data'!CK30-1</f>
        <v>4.2123824451410607E-2</v>
      </c>
      <c r="CM30" s="15">
        <f>'Constituents data'!CM30/'Constituents data'!CL30-1</f>
        <v>4.5873284451964702E-2</v>
      </c>
      <c r="CN30" s="15">
        <f>'Constituents data'!CN30/'Constituents data'!CM30-1</f>
        <v>-5.4826532446521692E-2</v>
      </c>
      <c r="CO30" s="15">
        <f>'Constituents data'!CO30/'Constituents data'!CN30-1</f>
        <v>2.3392925066565207E-2</v>
      </c>
      <c r="CP30" s="15">
        <f>'Constituents data'!CP30/'Constituents data'!CO30-1</f>
        <v>5.5751719011332135E-4</v>
      </c>
      <c r="CQ30" s="15">
        <f>'Constituents data'!CQ30/'Constituents data'!CP30-1</f>
        <v>-1.8573551263012522E-4</v>
      </c>
      <c r="CR30" s="15">
        <f>'Constituents data'!CR30/'Constituents data'!CQ30-1</f>
        <v>-2.2849712056474014E-2</v>
      </c>
      <c r="CS30" s="15">
        <f>'Constituents data'!CS30/'Constituents data'!CR30-1</f>
        <v>3.1558935361216678E-2</v>
      </c>
      <c r="CT30" s="15">
        <f>'Constituents data'!CT30/'Constituents data'!CS30-1</f>
        <v>1.363803907113903E-2</v>
      </c>
      <c r="CU30" s="15">
        <f>'Constituents data'!CU30/'Constituents data'!CT30-1</f>
        <v>-5.5999999999999939E-2</v>
      </c>
      <c r="CV30" s="15">
        <f>'Constituents data'!CV30/'Constituents data'!CU30-1</f>
        <v>5.4699537750385163E-2</v>
      </c>
      <c r="CW30" s="15">
        <f>'Constituents data'!CW30/'Constituents data'!CV30-1</f>
        <v>8.7655222790359311E-3</v>
      </c>
      <c r="CX30" s="15">
        <f>'Constituents data'!CX30/'Constituents data'!CW30-1</f>
        <v>9.1781317885590186E-2</v>
      </c>
      <c r="CY30" s="15">
        <f>'Constituents data'!CY30/'Constituents data'!CX30-1</f>
        <v>-2.1886917592439104E-2</v>
      </c>
      <c r="CZ30" s="15">
        <f>'Constituents data'!CZ30/'Constituents data'!CY30-1</f>
        <v>1.0001695202576544E-2</v>
      </c>
      <c r="DA30" s="15">
        <f>'Constituents data'!DA30/'Constituents data'!CZ30-1</f>
        <v>7.7207116482041149E-2</v>
      </c>
      <c r="DB30" s="15">
        <f>'Constituents data'!DB30/'Constituents data'!DA30-1</f>
        <v>-1.9943907759426782E-2</v>
      </c>
      <c r="DC30" s="15">
        <f>'Constituents data'!DC30/'Constituents data'!DB30-1</f>
        <v>-9.5389507154208797E-4</v>
      </c>
      <c r="DD30" s="15">
        <f>'Constituents data'!DD30/'Constituents data'!DC30-1</f>
        <v>3.6600891152132276E-2</v>
      </c>
      <c r="DE30" s="15">
        <f>'Constituents data'!DE30/'Constituents data'!DD30-1</f>
        <v>7.675775253300543E-3</v>
      </c>
      <c r="DF30" s="15">
        <f>'Constituents data'!DF30/'Constituents data'!DE30-1</f>
        <v>-4.5703839122486212E-3</v>
      </c>
      <c r="DG30" s="15">
        <f>'Constituents data'!DG30/'Constituents data'!DF30-1</f>
        <v>-1.0254055708601162E-2</v>
      </c>
      <c r="DH30" s="15">
        <f>'Constituents data'!DH30/'Constituents data'!DG30-1</f>
        <v>-2.4895623936910471E-2</v>
      </c>
      <c r="DI30" s="15">
        <f>'Constituents data'!DI30/'Constituents data'!DH30-1</f>
        <v>2.1091024421186155E-2</v>
      </c>
      <c r="DJ30" s="15">
        <f>'Constituents data'!DJ30/'Constituents data'!DI30-1</f>
        <v>1.5685665476005584E-2</v>
      </c>
      <c r="DK30" s="15">
        <f>'Constituents data'!DK30/'Constituents data'!DJ30-1</f>
        <v>4.5107033639143479E-2</v>
      </c>
      <c r="DL30" s="15">
        <f>'Constituents data'!DL30/'Constituents data'!DK30-1</f>
        <v>4.1258229700073201E-2</v>
      </c>
      <c r="DM30" s="15">
        <f>'Constituents data'!DM30/'Constituents data'!DL30-1</f>
        <v>-1.559645918223973E-2</v>
      </c>
      <c r="DN30" s="15">
        <f>'Constituents data'!DN30/'Constituents data'!DM30-1</f>
        <v>-7.1367399371957685E-4</v>
      </c>
      <c r="DO30" s="15">
        <f>'Constituents data'!DO30/'Constituents data'!DN30-1</f>
        <v>1.4283673760884241E-4</v>
      </c>
      <c r="DP30" s="15">
        <f>'Constituents data'!DP30/'Constituents data'!DO30-1</f>
        <v>1.8708940302770705E-2</v>
      </c>
      <c r="DQ30" s="15">
        <f>'Constituents data'!DQ30/'Constituents data'!DP30-1</f>
        <v>1.6402635637179364E-2</v>
      </c>
      <c r="DR30" s="15">
        <f>'Constituents data'!DR30/'Constituents data'!DQ30-1</f>
        <v>-1.61379310344828E-2</v>
      </c>
      <c r="DS30" s="15">
        <f>'Constituents data'!DS30/'Constituents data'!DR30-1</f>
        <v>3.3646432076264166E-3</v>
      </c>
      <c r="DT30" s="15">
        <f>'Constituents data'!DT30/'Constituents data'!DS30-1</f>
        <v>3.7166410507195824E-2</v>
      </c>
      <c r="DU30" s="15">
        <f>'Constituents data'!DU30/'Constituents data'!DT30-1</f>
        <v>2.2228209618752492E-2</v>
      </c>
      <c r="DV30" s="15">
        <f>'Constituents data'!DV30/'Constituents data'!DU30-1</f>
        <v>-1.871375856615709E-2</v>
      </c>
      <c r="DW30" s="15">
        <f>'Constituents data'!DW30/'Constituents data'!DV30-1</f>
        <v>-9.4010206822453535E-3</v>
      </c>
      <c r="DX30" s="15">
        <f>'Constituents data'!DX30/'Constituents data'!DW30-1</f>
        <v>1.8980477223426995E-3</v>
      </c>
      <c r="DY30" s="15">
        <f>'Constituents data'!DY30/'Constituents data'!DX30-1</f>
        <v>2.3004059539918575E-2</v>
      </c>
      <c r="DZ30" s="15">
        <f>'Constituents data'!DZ30/'Constituents data'!DY30-1</f>
        <v>-2.5132275132274673E-3</v>
      </c>
      <c r="EA30" s="15">
        <f>'Constituents data'!EA30/'Constituents data'!DZ30-1</f>
        <v>-6.3652035539051299E-3</v>
      </c>
      <c r="EB30" s="15">
        <f>'Constituents data'!EB30/'Constituents data'!EA30-1</f>
        <v>1.0276257840651226E-2</v>
      </c>
      <c r="EC30" s="15">
        <f>'Constituents data'!EC30/'Constituents data'!EB30-1</f>
        <v>-4.8877146631439938E-2</v>
      </c>
      <c r="ED30" s="15">
        <f>'Constituents data'!ED30/'Constituents data'!EC30-1</f>
        <v>2.9166666666666563E-2</v>
      </c>
      <c r="EE30" s="15">
        <f>'Constituents data'!EE30/'Constituents data'!ED30-1</f>
        <v>6.2078272604588758E-3</v>
      </c>
      <c r="EF30" s="15">
        <f>'Constituents data'!EF30/'Constituents data'!EE30-1</f>
        <v>-4.2784334763948495E-2</v>
      </c>
      <c r="EG30" s="15">
        <f>'Constituents data'!EG30/'Constituents data'!EF30-1</f>
        <v>1.4151604315538524E-2</v>
      </c>
      <c r="EH30" s="15">
        <f>'Constituents data'!EH30/'Constituents data'!EG30-1</f>
        <v>1.298701298701288E-2</v>
      </c>
      <c r="EI30" s="15">
        <f>'Constituents data'!EI30/'Constituents data'!EH30-1</f>
        <v>-3.5051827605019015E-2</v>
      </c>
      <c r="EJ30" s="15">
        <f>'Constituents data'!EJ30/'Constituents data'!EI30-1</f>
        <v>1.0600706713780994E-2</v>
      </c>
      <c r="EK30" s="15">
        <f>'Constituents data'!EK30/'Constituents data'!EJ30-1</f>
        <v>-8.9510489510489233E-3</v>
      </c>
      <c r="EL30" s="15">
        <f>'Constituents data'!EL30/'Constituents data'!EK30-1</f>
        <v>6.2094270392323292E-3</v>
      </c>
      <c r="EM30" s="15">
        <f>'Constituents data'!EM30/'Constituents data'!EL30-1</f>
        <v>-1.1220196353436185E-2</v>
      </c>
      <c r="EN30" s="15">
        <f>'Constituents data'!EN30/'Constituents data'!EM30-1</f>
        <v>2.1276595744680771E-2</v>
      </c>
      <c r="EO30" s="15">
        <f>'Constituents data'!EO30/'Constituents data'!EN30-1</f>
        <v>7.4166666666666714E-2</v>
      </c>
      <c r="EP30" s="15">
        <f>'Constituents data'!EP30/'Constituents data'!EO30-1</f>
        <v>3.9694853891905746E-2</v>
      </c>
      <c r="EQ30" s="15">
        <f>'Constituents data'!EQ30/'Constituents data'!EP30-1</f>
        <v>1.0695187165775444E-2</v>
      </c>
      <c r="ER30" s="15">
        <f>'Constituents data'!ER30/'Constituents data'!EQ30-1</f>
        <v>-5.0079980312538352E-2</v>
      </c>
      <c r="ES30" s="15">
        <f>'Constituents data'!ES30/'Constituents data'!ER30-1</f>
        <v>4.5595854922279688E-2</v>
      </c>
      <c r="ET30" s="15">
        <f>'Constituents data'!ET30/'Constituents data'!ES30-1</f>
        <v>7.2348860257680947E-2</v>
      </c>
      <c r="EU30" s="15">
        <f>'Constituents data'!EU30/'Constituents data'!ET30-1</f>
        <v>7.0471349353049551E-3</v>
      </c>
      <c r="EV30" s="15">
        <f>'Constituents data'!EV30/'Constituents data'!EU30-1</f>
        <v>-3.9577836411609502E-2</v>
      </c>
      <c r="EW30" s="15">
        <f>'Constituents data'!EW30/'Constituents data'!EV30-1</f>
        <v>1.3855709507883285E-2</v>
      </c>
      <c r="EX30" s="15">
        <f>'Constituents data'!EX30/'Constituents data'!EW30-1</f>
        <v>1.0838831291234641E-2</v>
      </c>
      <c r="EY30" s="15">
        <f>'Constituents data'!EY30/'Constituents data'!EX30-1</f>
        <v>-5.7109557109557008E-3</v>
      </c>
      <c r="EZ30" s="15">
        <f>'Constituents data'!EZ30/'Constituents data'!EY30-1</f>
        <v>2.8836009846442412E-2</v>
      </c>
      <c r="FA30" s="15">
        <f>'Constituents data'!FA30/'Constituents data'!EZ30-1</f>
        <v>-2.8711404808020924E-2</v>
      </c>
      <c r="FB30" s="15">
        <f>'Constituents data'!FB30/'Constituents data'!FA30-1</f>
        <v>-8.2111436950147443E-3</v>
      </c>
      <c r="FC30" s="15">
        <f>'Constituents data'!FC30/'Constituents data'!FB30-1</f>
        <v>-1.8332347723240661E-2</v>
      </c>
      <c r="FD30" s="15">
        <f>'Constituents data'!FD30/'Constituents data'!FC30-1</f>
        <v>3.1325301204819134E-2</v>
      </c>
      <c r="FE30" s="15">
        <f>'Constituents data'!FE30/'Constituents data'!FD30-1</f>
        <v>5.6074766355140415E-2</v>
      </c>
      <c r="FF30" s="15">
        <f>'Constituents data'!FF30/'Constituents data'!FE30-1</f>
        <v>2.6438053097345149E-2</v>
      </c>
      <c r="FG30" s="15">
        <f>'Constituents data'!FG30/'Constituents data'!FF30-1</f>
        <v>-3.4809785537234683E-2</v>
      </c>
      <c r="FH30" s="15">
        <f>'Constituents data'!FH30/'Constituents data'!FG30-1</f>
        <v>-1.7753461366681544E-2</v>
      </c>
      <c r="FI30" s="15">
        <f>'Constituents data'!FI30/'Constituents data'!FH30-1</f>
        <v>-5.0358076617028402E-2</v>
      </c>
      <c r="FJ30" s="15">
        <f>'Constituents data'!FJ30/'Constituents data'!FI30-1</f>
        <v>0.14352406033038068</v>
      </c>
      <c r="FK30" s="15">
        <f>'Constituents data'!FK30/'Constituents data'!FJ30-1</f>
        <v>2.8996126871139838E-2</v>
      </c>
      <c r="FL30" s="15">
        <f>'Constituents data'!FL30/'Constituents data'!FK30-1</f>
        <v>-4.4252288911495352E-2</v>
      </c>
      <c r="FM30" s="15">
        <f>'Constituents data'!FM30/'Constituents data'!FL30-1</f>
        <v>4.6620542841937063E-2</v>
      </c>
      <c r="FN30" s="15">
        <f>'Constituents data'!FN30/'Constituents data'!FM30-1</f>
        <v>-2.369571849893215E-2</v>
      </c>
      <c r="FO30" s="15">
        <f>'Constituents data'!FO30/'Constituents data'!FN30-1</f>
        <v>-3.2083333333333353E-2</v>
      </c>
      <c r="FP30" s="15">
        <f>'Constituents data'!FP30/'Constituents data'!FO30-1</f>
        <v>9.4705122686180587E-3</v>
      </c>
      <c r="FQ30" s="15">
        <f>'Constituents data'!FQ30/'Constituents data'!FP30-1</f>
        <v>6.3965884861407751E-3</v>
      </c>
      <c r="FR30" s="15">
        <f>'Constituents data'!FR30/'Constituents data'!FQ30-1</f>
        <v>-3.0720338983050932E-2</v>
      </c>
      <c r="FS30" s="15">
        <f>'Constituents data'!FS30/'Constituents data'!FR30-1</f>
        <v>2.9180327868852496E-2</v>
      </c>
      <c r="FT30" s="16">
        <f>'Constituents data'!FT30/'Constituents data'!FS30-1</f>
        <v>2.9308697037273124E-2</v>
      </c>
      <c r="FU30" s="17">
        <f t="shared" si="3"/>
        <v>5.623100154043879E-3</v>
      </c>
      <c r="FV30">
        <v>1.3710510527478419E-2</v>
      </c>
      <c r="FW30">
        <v>1.5071436123174214E-2</v>
      </c>
      <c r="FX30">
        <v>1.4870944720094164E-2</v>
      </c>
      <c r="FY30">
        <v>1.4932053270823913E-2</v>
      </c>
      <c r="FZ30">
        <v>1.4396723105315532E-2</v>
      </c>
      <c r="GA30">
        <v>1.4545381532785799E-2</v>
      </c>
      <c r="GB30">
        <v>1.4761545571551441E-2</v>
      </c>
      <c r="GC30">
        <v>1.5361876439279727E-2</v>
      </c>
      <c r="GD30">
        <v>1.5701104795924854E-2</v>
      </c>
      <c r="GE30">
        <v>1.6759694060455556E-2</v>
      </c>
      <c r="GF30">
        <v>1.7713461493708355E-2</v>
      </c>
      <c r="GG30">
        <v>1.68295866873041E-2</v>
      </c>
      <c r="GH30">
        <v>1.6774774744207029E-2</v>
      </c>
      <c r="GI30">
        <v>1.6686577821467777E-2</v>
      </c>
      <c r="GJ30">
        <v>1.6556413124846882E-2</v>
      </c>
      <c r="GK30">
        <v>1.7255326581653709E-2</v>
      </c>
      <c r="GL30">
        <v>1.7920467540779184E-2</v>
      </c>
      <c r="GM30">
        <v>1.7568426733630543E-2</v>
      </c>
      <c r="GN30">
        <v>1.7776671480064746E-2</v>
      </c>
      <c r="GO30">
        <v>1.7437795448700191E-2</v>
      </c>
      <c r="GP30">
        <v>1.7708000319904642E-2</v>
      </c>
      <c r="GQ30">
        <v>1.7715228459412053E-2</v>
      </c>
      <c r="GR30">
        <v>1.7345451822963386E-2</v>
      </c>
      <c r="GS30">
        <v>1.759649020183825E-2</v>
      </c>
      <c r="GT30">
        <v>1.7360654516918636E-2</v>
      </c>
      <c r="GU30">
        <v>1.7314220287162826E-2</v>
      </c>
      <c r="GV30">
        <v>1.7516868637115764E-2</v>
      </c>
      <c r="GW30">
        <v>1.7415831555618672E-2</v>
      </c>
      <c r="GX30">
        <v>1.7914569962694478E-2</v>
      </c>
      <c r="GY30">
        <v>1.7811704326289535E-2</v>
      </c>
      <c r="GZ30">
        <v>1.8234013565991174E-2</v>
      </c>
      <c r="HA30">
        <v>1.8554140713245789E-2</v>
      </c>
      <c r="HB30">
        <v>1.81371217696106E-2</v>
      </c>
      <c r="HC30">
        <v>1.7935190783840226E-2</v>
      </c>
      <c r="HD30">
        <v>1.7960811484842312E-2</v>
      </c>
      <c r="HE30">
        <v>1.7588952841161586E-2</v>
      </c>
      <c r="HF30">
        <v>1.7605031429541316E-2</v>
      </c>
      <c r="HG30">
        <v>1.7313228767040705E-2</v>
      </c>
      <c r="HH30">
        <v>1.7468804615378898E-2</v>
      </c>
      <c r="HI30">
        <v>1.7782594523520021E-2</v>
      </c>
      <c r="HJ30">
        <v>1.7810087107708698E-2</v>
      </c>
      <c r="HK30">
        <v>1.7083576672091268E-2</v>
      </c>
      <c r="HL30">
        <v>1.7588253495672893E-2</v>
      </c>
      <c r="HM30">
        <v>1.8541981770508947E-2</v>
      </c>
      <c r="HN30">
        <v>1.9087455899187068E-2</v>
      </c>
      <c r="HO30">
        <v>1.8832513670509643E-2</v>
      </c>
      <c r="HP30">
        <v>1.9134069714915273E-2</v>
      </c>
      <c r="HQ30">
        <v>1.9365139008751905E-2</v>
      </c>
      <c r="HR30">
        <v>1.9082854932421938E-2</v>
      </c>
      <c r="HS30">
        <v>1.928868067187996E-2</v>
      </c>
      <c r="HT30">
        <v>1.9236708120599379E-2</v>
      </c>
      <c r="HU30">
        <v>1.8718800988101227E-2</v>
      </c>
      <c r="HV30">
        <v>1.8764144985169529E-2</v>
      </c>
      <c r="HW30">
        <v>1.9046388294496203E-2</v>
      </c>
      <c r="HX30">
        <v>1.8678276643910773E-2</v>
      </c>
      <c r="HY30">
        <v>1.8422037332843585E-2</v>
      </c>
      <c r="HZ30">
        <v>1.8478092869522168E-2</v>
      </c>
      <c r="IA30">
        <v>1.8258114166645342E-2</v>
      </c>
      <c r="IB30">
        <v>1.8087051251739088E-2</v>
      </c>
      <c r="IC30">
        <v>1.8657581239375918E-2</v>
      </c>
      <c r="ID30">
        <v>1.9127609628858112E-2</v>
      </c>
      <c r="IE30">
        <v>1.99606176405616E-2</v>
      </c>
      <c r="IF30">
        <v>1.914350108478655E-2</v>
      </c>
      <c r="IG30">
        <v>1.9331162425377874E-2</v>
      </c>
      <c r="IH30">
        <v>1.9470366962744519E-2</v>
      </c>
      <c r="II30">
        <v>1.8712713279858767E-2</v>
      </c>
      <c r="IJ30">
        <v>1.8977583710403607E-2</v>
      </c>
      <c r="IK30">
        <v>1.786732451572642E-2</v>
      </c>
      <c r="IL30">
        <v>1.7938832504833069E-2</v>
      </c>
      <c r="IM30">
        <v>1.7440198904299271E-2</v>
      </c>
      <c r="IN30">
        <v>1.7727601963951203E-2</v>
      </c>
      <c r="IO30">
        <v>1.7920007989904795E-2</v>
      </c>
      <c r="IP30">
        <v>1.7670612719553405E-2</v>
      </c>
      <c r="IQ30">
        <v>1.7505009661462907E-2</v>
      </c>
      <c r="IR30">
        <v>1.7060521060941972E-2</v>
      </c>
      <c r="IS30">
        <v>1.7297125092146797E-2</v>
      </c>
      <c r="IT30">
        <v>1.7046912973711827E-2</v>
      </c>
      <c r="IU30">
        <v>1.7842564830418621E-2</v>
      </c>
      <c r="IV30">
        <v>1.6773358642077994E-2</v>
      </c>
      <c r="IW30">
        <v>1.6214661687799711E-2</v>
      </c>
      <c r="IX30">
        <v>1.6767845151755542E-2</v>
      </c>
      <c r="IY30">
        <v>1.6298917612458479E-2</v>
      </c>
      <c r="IZ30">
        <v>1.6497932862669824E-2</v>
      </c>
      <c r="JA30">
        <v>1.6048671337596392E-2</v>
      </c>
      <c r="JB30">
        <v>1.6011044783748769E-2</v>
      </c>
      <c r="JC30">
        <v>1.5699902842572267E-2</v>
      </c>
      <c r="JD30">
        <v>1.5883498834023596E-2</v>
      </c>
      <c r="JE30">
        <v>1.6223525699169194E-2</v>
      </c>
      <c r="JF30">
        <v>1.7152354710849395E-2</v>
      </c>
      <c r="JG30">
        <v>1.6775882421718138E-2</v>
      </c>
      <c r="JH30">
        <v>1.6606151171931864E-2</v>
      </c>
      <c r="JI30">
        <v>1.6766601313397987E-2</v>
      </c>
      <c r="JJ30">
        <v>1.6811741243527075E-2</v>
      </c>
      <c r="JK30">
        <v>1.5930502575982958E-2</v>
      </c>
      <c r="JL30">
        <v>1.6173213291179891E-2</v>
      </c>
      <c r="JM30">
        <v>1.6467236093815122E-2</v>
      </c>
      <c r="JN30">
        <v>1.6208771326581939E-2</v>
      </c>
      <c r="JO30">
        <v>1.676620826502077E-2</v>
      </c>
      <c r="JP30">
        <v>1.69610307792726E-2</v>
      </c>
      <c r="JQ30">
        <v>1.8297236473150871E-2</v>
      </c>
      <c r="JR30">
        <v>1.8122338507394562E-2</v>
      </c>
      <c r="JS30">
        <v>1.7306699594845553E-2</v>
      </c>
      <c r="JT30">
        <v>1.8292661787937432E-2</v>
      </c>
      <c r="JU30">
        <v>1.7884476197662688E-2</v>
      </c>
      <c r="JV30">
        <v>1.776172029841537E-2</v>
      </c>
      <c r="JW30">
        <v>1.8280706540089092E-2</v>
      </c>
      <c r="JX30">
        <v>1.8399362241685209E-2</v>
      </c>
      <c r="JY30">
        <v>1.8449517731611534E-2</v>
      </c>
      <c r="JZ30">
        <v>1.826533790092497E-2</v>
      </c>
      <c r="KA30">
        <v>1.795972908167082E-2</v>
      </c>
      <c r="KB30">
        <v>1.8327202377688263E-2</v>
      </c>
      <c r="KC30">
        <v>1.839914838355404E-2</v>
      </c>
      <c r="KD30">
        <v>1.9239731663300636E-2</v>
      </c>
      <c r="KE30">
        <v>1.9500266267466451E-2</v>
      </c>
      <c r="KF30">
        <v>1.9141893558653061E-2</v>
      </c>
      <c r="KG30">
        <v>1.891400569278269E-2</v>
      </c>
      <c r="KH30">
        <v>1.8964019385356051E-2</v>
      </c>
      <c r="KI30">
        <v>1.9010754219150942E-2</v>
      </c>
      <c r="KJ30">
        <v>1.9250816328428334E-2</v>
      </c>
      <c r="KK30">
        <v>1.9167307730668881E-2</v>
      </c>
      <c r="KL30">
        <v>1.929146694113687E-2</v>
      </c>
      <c r="KM30">
        <v>1.935867293525214E-2</v>
      </c>
      <c r="KN30">
        <v>1.9252680067002668E-2</v>
      </c>
      <c r="KO30">
        <v>1.8987056535691684E-2</v>
      </c>
      <c r="KP30">
        <v>1.9101226258711232E-2</v>
      </c>
      <c r="KQ30">
        <v>1.9168834419466565E-2</v>
      </c>
      <c r="KR30">
        <v>1.9541623314882819E-2</v>
      </c>
      <c r="KS30">
        <v>1.9563505900041245E-2</v>
      </c>
      <c r="KT30">
        <v>1.9650462604355538E-2</v>
      </c>
      <c r="KU30">
        <v>1.9867771787568697E-2</v>
      </c>
      <c r="KV30">
        <v>1.9487285192899363E-2</v>
      </c>
      <c r="KW30">
        <v>1.9962810914645138E-2</v>
      </c>
      <c r="KX30">
        <v>1.97165289397408E-2</v>
      </c>
      <c r="KY30">
        <v>1.9255479865614163E-2</v>
      </c>
      <c r="KZ30">
        <v>1.9431877186634708E-2</v>
      </c>
      <c r="LA30">
        <v>1.9407859220723168E-2</v>
      </c>
      <c r="LB30">
        <v>1.9278812956623082E-2</v>
      </c>
      <c r="LC30">
        <v>1.9264344062170573E-2</v>
      </c>
      <c r="LD30">
        <v>1.913316537217254E-2</v>
      </c>
      <c r="LE30">
        <v>1.9223796828748724E-2</v>
      </c>
      <c r="LF30">
        <v>1.8984266472196917E-2</v>
      </c>
      <c r="LG30">
        <v>1.9021154788413513E-2</v>
      </c>
      <c r="LH30">
        <v>2.0329317859604193E-2</v>
      </c>
      <c r="LI30">
        <v>2.0818982837056355E-2</v>
      </c>
      <c r="LJ30">
        <v>2.098786921275381E-2</v>
      </c>
      <c r="LK30">
        <v>1.9870796536750984E-2</v>
      </c>
      <c r="LL30">
        <v>2.0789101849335814E-2</v>
      </c>
      <c r="LM30">
        <v>2.2013020804499323E-2</v>
      </c>
      <c r="LN30">
        <v>2.19378663933813E-2</v>
      </c>
      <c r="LO30">
        <v>2.166562758314464E-2</v>
      </c>
      <c r="LP30">
        <v>2.225232662862292E-2</v>
      </c>
      <c r="LQ30">
        <v>2.2284690513327904E-2</v>
      </c>
      <c r="LR30">
        <v>2.2489931723492385E-2</v>
      </c>
      <c r="LS30">
        <v>2.2734591710827725E-2</v>
      </c>
      <c r="LT30">
        <v>2.2291249965003583E-2</v>
      </c>
      <c r="LU30">
        <v>2.2158216587675236E-2</v>
      </c>
      <c r="LV30">
        <v>2.2056134252291543E-2</v>
      </c>
      <c r="LW30">
        <v>2.21203067656837E-2</v>
      </c>
      <c r="LX30">
        <v>2.3376862982711098E-2</v>
      </c>
      <c r="LY30">
        <v>2.3761984323055121E-2</v>
      </c>
      <c r="LZ30">
        <v>2.2952219607103915E-2</v>
      </c>
      <c r="MA30">
        <v>2.3329579499247782E-2</v>
      </c>
      <c r="MB30">
        <v>2.3471455710103482E-2</v>
      </c>
      <c r="MC30">
        <v>2.6056403291506897E-2</v>
      </c>
      <c r="MD30">
        <v>2.671973289257313E-2</v>
      </c>
      <c r="ME30">
        <v>2.6377830961251125E-2</v>
      </c>
      <c r="MF30">
        <v>2.6798613987978392E-2</v>
      </c>
      <c r="MG30">
        <v>2.6003760998962976E-2</v>
      </c>
      <c r="MH30">
        <v>2.6197619088197777E-2</v>
      </c>
      <c r="MI30">
        <v>2.5919488743975674E-2</v>
      </c>
      <c r="MJ30">
        <v>2.5703015429681543E-2</v>
      </c>
      <c r="MK30">
        <v>2.4668522371481056E-2</v>
      </c>
      <c r="ML30">
        <v>2.5061985497167375E-2</v>
      </c>
      <c r="MM30" s="4">
        <v>2.5604560280432166E-2</v>
      </c>
      <c r="MN30" s="17">
        <v>1.8884138461126933E-2</v>
      </c>
      <c r="MO30" s="20">
        <f t="shared" si="4"/>
        <v>6.7224581965161345E-2</v>
      </c>
      <c r="MP30" s="20">
        <f t="shared" si="7"/>
        <v>3.5791041260097689E-2</v>
      </c>
      <c r="MQ30" s="20">
        <f t="shared" si="8"/>
        <v>5.6560324783988092E-2</v>
      </c>
      <c r="MR30" s="20">
        <f t="shared" si="9"/>
        <v>-4.7830892361836019E-2</v>
      </c>
      <c r="MS30" s="20">
        <f t="shared" si="10"/>
        <v>1.863537442222718E-2</v>
      </c>
      <c r="MT30" s="20">
        <f t="shared" si="11"/>
        <v>2.3438850409613243E-2</v>
      </c>
      <c r="MU30" s="20">
        <f t="shared" si="12"/>
        <v>4.8849261655001364E-2</v>
      </c>
      <c r="MV30" s="20">
        <f t="shared" si="13"/>
        <v>4.9085249064408254E-2</v>
      </c>
      <c r="MW30" s="20">
        <f t="shared" si="14"/>
        <v>6.8297015515574877E-2</v>
      </c>
      <c r="MX30" s="20">
        <f t="shared" si="15"/>
        <v>6.4050410448446948E-2</v>
      </c>
      <c r="MY30" s="20">
        <f t="shared" si="16"/>
        <v>-3.9606737661910474E-2</v>
      </c>
      <c r="MZ30" s="20">
        <f t="shared" si="17"/>
        <v>-2.1746878655672597E-2</v>
      </c>
      <c r="NA30" s="20">
        <f t="shared" si="18"/>
        <v>1.7064260377775038E-4</v>
      </c>
      <c r="NB30" s="20">
        <f t="shared" si="19"/>
        <v>1.3303825454909381E-2</v>
      </c>
      <c r="NC30" s="20">
        <f t="shared" si="20"/>
        <v>-1.2619307145349517E-3</v>
      </c>
      <c r="ND30" s="20">
        <f t="shared" si="21"/>
        <v>4.1980630949204789E-2</v>
      </c>
      <c r="NE30" s="20">
        <f t="shared" si="22"/>
        <v>-5.3826968744771553E-2</v>
      </c>
      <c r="NF30" s="20">
        <f t="shared" si="23"/>
        <v>1.6957545007246333E-2</v>
      </c>
      <c r="NG30" s="20">
        <f t="shared" si="24"/>
        <v>-4.568619163669374E-2</v>
      </c>
      <c r="NH30" s="20">
        <f t="shared" si="25"/>
        <v>4.1534310296169608E-2</v>
      </c>
      <c r="NI30" s="20">
        <f t="shared" si="26"/>
        <v>-3.2768871376388065E-2</v>
      </c>
      <c r="NJ30" s="20">
        <f t="shared" si="27"/>
        <v>-4.3365035637914939E-2</v>
      </c>
      <c r="NK30" s="20">
        <f t="shared" si="28"/>
        <v>7.45098633606678E-3</v>
      </c>
      <c r="NL30" s="20">
        <f t="shared" si="29"/>
        <v>-3.0441101477670651E-2</v>
      </c>
      <c r="NM30" s="20">
        <f t="shared" si="30"/>
        <v>3.7980564589763288E-2</v>
      </c>
      <c r="NN30" s="20">
        <f t="shared" si="31"/>
        <v>-4.3015394089989223E-2</v>
      </c>
      <c r="NO30" s="20">
        <f t="shared" si="32"/>
        <v>1.4474856272235439E-2</v>
      </c>
      <c r="NP30" s="20">
        <f t="shared" si="33"/>
        <v>6.4741138256552366E-2</v>
      </c>
      <c r="NQ30" s="20">
        <f t="shared" si="34"/>
        <v>-3.0217067671445275E-2</v>
      </c>
      <c r="NR30" s="20">
        <f t="shared" si="35"/>
        <v>1.879808601785582E-2</v>
      </c>
      <c r="NS30" s="20">
        <f t="shared" si="36"/>
        <v>2.378866455183859E-2</v>
      </c>
      <c r="NT30" s="20">
        <f t="shared" si="37"/>
        <v>-6.7277235492389731E-2</v>
      </c>
      <c r="NU30" s="20">
        <f t="shared" si="38"/>
        <v>-8.5911561692505356E-2</v>
      </c>
      <c r="NV30" s="20">
        <f t="shared" si="39"/>
        <v>9.8848280564458619E-3</v>
      </c>
      <c r="NW30" s="20">
        <f t="shared" si="40"/>
        <v>-5.6412393221991763E-2</v>
      </c>
      <c r="NX30" s="20">
        <f t="shared" si="41"/>
        <v>-1.103938910370637E-3</v>
      </c>
      <c r="NY30" s="20">
        <f t="shared" si="42"/>
        <v>-2.6317719553000107E-2</v>
      </c>
      <c r="NZ30" s="20">
        <f t="shared" si="43"/>
        <v>-1.0400755427840356E-2</v>
      </c>
      <c r="OA30" s="20">
        <f t="shared" si="44"/>
        <v>3.9780815298557943E-3</v>
      </c>
      <c r="OB30" s="20">
        <f t="shared" si="45"/>
        <v>4.7961391433373857E-2</v>
      </c>
      <c r="OC30" s="20">
        <f t="shared" si="46"/>
        <v>-4.1727943063260997E-2</v>
      </c>
      <c r="OD30" s="20">
        <f t="shared" si="47"/>
        <v>7.7935336726921323E-2</v>
      </c>
      <c r="OE30" s="20">
        <f t="shared" si="48"/>
        <v>4.7393353228040169E-2</v>
      </c>
      <c r="OF30" s="20">
        <f t="shared" si="49"/>
        <v>3.7621849340905511E-2</v>
      </c>
      <c r="OG30" s="20">
        <f t="shared" si="50"/>
        <v>-4.4503584269021124E-2</v>
      </c>
      <c r="OH30" s="20">
        <f t="shared" si="51"/>
        <v>3.9867219380034458E-2</v>
      </c>
      <c r="OI30" s="20">
        <f t="shared" si="52"/>
        <v>1.7412130198259712E-2</v>
      </c>
      <c r="OJ30" s="20">
        <f t="shared" si="53"/>
        <v>-6.3606911780239583E-2</v>
      </c>
      <c r="OK30" s="20">
        <f t="shared" si="54"/>
        <v>-3.2650127181070965E-2</v>
      </c>
      <c r="OL30" s="20">
        <f t="shared" si="55"/>
        <v>1.0112288413714589E-2</v>
      </c>
      <c r="OM30" s="20">
        <f t="shared" si="56"/>
        <v>-2.3169733097452072E-2</v>
      </c>
      <c r="ON30" s="20">
        <f t="shared" si="57"/>
        <v>-8.0366158418958538E-3</v>
      </c>
      <c r="OO30" s="20">
        <f t="shared" si="58"/>
        <v>-5.7881164670172902E-2</v>
      </c>
      <c r="OP30" s="20">
        <f t="shared" si="59"/>
        <v>-5.0041071563165729E-2</v>
      </c>
      <c r="OQ30" s="20">
        <f t="shared" si="60"/>
        <v>8.6244510480932863E-3</v>
      </c>
      <c r="OR30" s="20">
        <f t="shared" si="61"/>
        <v>9.6534582305038991E-3</v>
      </c>
      <c r="OS30" s="20">
        <f t="shared" si="62"/>
        <v>-7.0652501745188778E-2</v>
      </c>
      <c r="OT30" s="20">
        <f t="shared" si="63"/>
        <v>-5.6492504519563669E-2</v>
      </c>
      <c r="OU30" s="20">
        <f t="shared" si="64"/>
        <v>7.1165050303956479E-2</v>
      </c>
      <c r="OV30" s="20">
        <f t="shared" si="65"/>
        <v>3.5281877221521762E-2</v>
      </c>
      <c r="OW30" s="20">
        <f t="shared" si="66"/>
        <v>7.4189106418726114E-2</v>
      </c>
      <c r="OX30" s="20">
        <f t="shared" si="67"/>
        <v>-3.7346127529245154E-2</v>
      </c>
      <c r="OY30" s="20">
        <f t="shared" si="68"/>
        <v>2.1932976507124131E-3</v>
      </c>
      <c r="OZ30" s="20">
        <f t="shared" si="69"/>
        <v>-1.9319469791007515E-2</v>
      </c>
      <c r="PA30" s="20">
        <f t="shared" si="5"/>
        <v>-5.2302036075074554E-2</v>
      </c>
      <c r="PB30" s="20">
        <f t="shared" si="70"/>
        <v>3.6784091474655351E-3</v>
      </c>
      <c r="PC30" s="20">
        <f t="shared" si="71"/>
        <v>-2.1794200832186861E-2</v>
      </c>
      <c r="PD30" s="20">
        <f t="shared" si="72"/>
        <v>2.2478702603114131E-2</v>
      </c>
      <c r="PE30" s="20">
        <f t="shared" si="73"/>
        <v>-6.6823031390076282E-2</v>
      </c>
      <c r="PF30" s="20">
        <f t="shared" si="74"/>
        <v>-1.6243865581621164E-2</v>
      </c>
      <c r="PG30" s="20">
        <f t="shared" si="75"/>
        <v>1.4921041989209851E-2</v>
      </c>
      <c r="PH30" s="20">
        <f t="shared" si="76"/>
        <v>-1.8862128082952179E-2</v>
      </c>
      <c r="PI30" s="20">
        <f t="shared" si="77"/>
        <v>2.3967048715649364E-2</v>
      </c>
      <c r="PJ30" s="20">
        <f t="shared" si="78"/>
        <v>-5.3284649600670142E-2</v>
      </c>
      <c r="PK30" s="20">
        <f t="shared" si="79"/>
        <v>-1.8556558448327043E-2</v>
      </c>
      <c r="PL30" s="20">
        <f t="shared" si="80"/>
        <v>-4.0374334487503827E-2</v>
      </c>
      <c r="PM30" s="20">
        <f t="shared" si="81"/>
        <v>1.9558878992129713E-2</v>
      </c>
      <c r="PN30" s="20">
        <f t="shared" si="82"/>
        <v>-1.7712910171315044E-2</v>
      </c>
      <c r="PO30" s="20">
        <f t="shared" si="83"/>
        <v>-5.3214397745341424E-2</v>
      </c>
      <c r="PP30" s="20">
        <f t="shared" si="84"/>
        <v>6.7393420343610622E-2</v>
      </c>
      <c r="PQ30" s="20">
        <f t="shared" si="85"/>
        <v>-2.8622529920248052E-2</v>
      </c>
      <c r="PR30" s="20">
        <f t="shared" si="86"/>
        <v>1.830686093545042E-2</v>
      </c>
      <c r="PS30" s="20">
        <f t="shared" si="87"/>
        <v>-3.6594029281917795E-2</v>
      </c>
      <c r="PT30" s="20">
        <f t="shared" si="88"/>
        <v>1.4572978277328731E-2</v>
      </c>
      <c r="PU30" s="20">
        <f t="shared" si="89"/>
        <v>-4.7329807822696579E-2</v>
      </c>
      <c r="PV30" s="20">
        <f t="shared" si="90"/>
        <v>1.8043165389477922E-2</v>
      </c>
      <c r="PW30" s="20">
        <f t="shared" si="91"/>
        <v>3.6500724297366727E-2</v>
      </c>
      <c r="PX30" s="20">
        <f t="shared" si="92"/>
        <v>4.0250184297920821E-2</v>
      </c>
      <c r="PY30" s="20">
        <f t="shared" si="93"/>
        <v>-6.0449632600565573E-2</v>
      </c>
      <c r="PZ30" s="20">
        <f t="shared" si="94"/>
        <v>1.7769824912521326E-2</v>
      </c>
      <c r="QA30" s="20">
        <f t="shared" si="95"/>
        <v>-5.0655829639305577E-3</v>
      </c>
      <c r="QB30" s="20">
        <f t="shared" si="96"/>
        <v>-5.8088356666740042E-3</v>
      </c>
      <c r="QC30" s="20">
        <f t="shared" si="97"/>
        <v>-2.8472812210517895E-2</v>
      </c>
      <c r="QD30" s="20">
        <f t="shared" si="98"/>
        <v>2.5935835207172797E-2</v>
      </c>
      <c r="QE30" s="20">
        <f t="shared" si="99"/>
        <v>8.0149389170951508E-3</v>
      </c>
      <c r="QF30" s="20">
        <f t="shared" si="100"/>
        <v>-6.1623100154043819E-2</v>
      </c>
      <c r="QG30" s="20">
        <f t="shared" si="101"/>
        <v>4.9076437596341282E-2</v>
      </c>
      <c r="QH30" s="20">
        <f t="shared" si="102"/>
        <v>3.142422124992052E-3</v>
      </c>
      <c r="QI30" s="20">
        <f t="shared" si="103"/>
        <v>8.6158217731546305E-2</v>
      </c>
      <c r="QJ30" s="20">
        <f t="shared" si="104"/>
        <v>-2.7510017746482984E-2</v>
      </c>
      <c r="QK30" s="20">
        <f t="shared" si="105"/>
        <v>4.3785950485326647E-3</v>
      </c>
      <c r="QL30" s="20">
        <f t="shared" si="106"/>
        <v>7.1584016327997269E-2</v>
      </c>
      <c r="QM30" s="20">
        <f t="shared" si="107"/>
        <v>-2.5567007913470663E-2</v>
      </c>
      <c r="QN30" s="20">
        <f t="shared" si="108"/>
        <v>-6.576995225585967E-3</v>
      </c>
      <c r="QO30" s="20">
        <f t="shared" si="109"/>
        <v>3.0977790998088395E-2</v>
      </c>
      <c r="QP30" s="20">
        <f t="shared" si="110"/>
        <v>2.052675099256664E-3</v>
      </c>
      <c r="QQ30" s="20">
        <f t="shared" si="111"/>
        <v>-1.01934840662925E-2</v>
      </c>
      <c r="QR30" s="20">
        <f t="shared" si="112"/>
        <v>-1.5877155862645043E-2</v>
      </c>
      <c r="QS30" s="20">
        <f t="shared" si="113"/>
        <v>-3.0518724090954352E-2</v>
      </c>
      <c r="QT30" s="20">
        <f t="shared" si="114"/>
        <v>1.5467924267142276E-2</v>
      </c>
      <c r="QU30" s="20">
        <f t="shared" si="115"/>
        <v>1.0062565321961705E-2</v>
      </c>
      <c r="QV30" s="20">
        <f t="shared" si="116"/>
        <v>3.9483933485099598E-2</v>
      </c>
      <c r="QW30" s="20">
        <f t="shared" si="117"/>
        <v>3.563512954602932E-2</v>
      </c>
      <c r="QX30" s="20">
        <f t="shared" si="118"/>
        <v>-2.1219559336283611E-2</v>
      </c>
      <c r="QY30" s="20">
        <f t="shared" si="119"/>
        <v>-6.3367741477634559E-3</v>
      </c>
      <c r="QZ30" s="20">
        <f t="shared" si="120"/>
        <v>-5.4802634164350366E-3</v>
      </c>
      <c r="RA30" s="20">
        <f t="shared" si="121"/>
        <v>1.3085840148726826E-2</v>
      </c>
      <c r="RB30" s="20">
        <f t="shared" si="122"/>
        <v>1.0779535483135485E-2</v>
      </c>
      <c r="RC30" s="20">
        <f t="shared" si="123"/>
        <v>-2.1761031188526681E-2</v>
      </c>
      <c r="RD30" s="20">
        <f t="shared" si="124"/>
        <v>-2.2584569464174625E-3</v>
      </c>
      <c r="RE30" s="20">
        <f t="shared" si="125"/>
        <v>3.1543310353151943E-2</v>
      </c>
      <c r="RF30" s="20">
        <f t="shared" si="126"/>
        <v>1.6605109464708612E-2</v>
      </c>
      <c r="RG30" s="20">
        <f t="shared" si="127"/>
        <v>-2.4336858720200971E-2</v>
      </c>
      <c r="RH30" s="20">
        <f t="shared" si="128"/>
        <v>-1.5024120836289232E-2</v>
      </c>
      <c r="RI30" s="20">
        <f t="shared" si="129"/>
        <v>-3.7250524317011795E-3</v>
      </c>
      <c r="RJ30" s="20">
        <f t="shared" si="130"/>
        <v>1.7380959385874695E-2</v>
      </c>
      <c r="RK30" s="20">
        <f t="shared" si="131"/>
        <v>-8.1363276672713463E-3</v>
      </c>
      <c r="RL30" s="20">
        <f t="shared" si="132"/>
        <v>-1.1988303707949009E-2</v>
      </c>
      <c r="RM30" s="20">
        <f t="shared" si="6"/>
        <v>4.6531576866073471E-3</v>
      </c>
      <c r="RN30" s="20">
        <f t="shared" si="142"/>
        <v>-5.4500246785483819E-2</v>
      </c>
      <c r="RO30" s="20">
        <f t="shared" si="143"/>
        <v>2.3543566512622682E-2</v>
      </c>
      <c r="RP30" s="20">
        <f t="shared" si="144"/>
        <v>5.8472710641499677E-4</v>
      </c>
      <c r="RQ30" s="20">
        <f t="shared" si="145"/>
        <v>-4.8407434917992376E-2</v>
      </c>
      <c r="RR30" s="20">
        <f t="shared" si="146"/>
        <v>8.528504161494645E-3</v>
      </c>
      <c r="RS30" s="20">
        <f t="shared" si="147"/>
        <v>7.3639128329690013E-3</v>
      </c>
      <c r="RT30" s="20">
        <f t="shared" si="148"/>
        <v>-4.0674927759062895E-2</v>
      </c>
      <c r="RU30" s="20">
        <f t="shared" si="149"/>
        <v>4.977606559737115E-3</v>
      </c>
      <c r="RV30" s="20">
        <f t="shared" si="150"/>
        <v>-1.4574149105092802E-2</v>
      </c>
      <c r="RW30" s="20">
        <f t="shared" si="151"/>
        <v>5.8632688518845018E-4</v>
      </c>
      <c r="RX30" s="20">
        <f t="shared" si="152"/>
        <v>-1.6843296507480066E-2</v>
      </c>
      <c r="RY30" s="20">
        <f t="shared" si="153"/>
        <v>1.565349559063689E-2</v>
      </c>
      <c r="RZ30" s="20">
        <f t="shared" si="154"/>
        <v>6.8543566512622833E-2</v>
      </c>
      <c r="SA30" s="20">
        <f t="shared" si="155"/>
        <v>3.4071753737861865E-2</v>
      </c>
      <c r="SB30" s="20">
        <f t="shared" si="156"/>
        <v>5.0720870117315648E-3</v>
      </c>
      <c r="SC30" s="20">
        <f t="shared" si="157"/>
        <v>-5.5703080466582233E-2</v>
      </c>
      <c r="SD30" s="20">
        <f t="shared" si="158"/>
        <v>3.9972754768235808E-2</v>
      </c>
      <c r="SE30" s="20">
        <f t="shared" si="159"/>
        <v>6.6725760103637066E-2</v>
      </c>
      <c r="SF30" s="20">
        <f t="shared" si="160"/>
        <v>1.424034781261076E-3</v>
      </c>
      <c r="SG30" s="20">
        <f t="shared" si="161"/>
        <v>-4.5200936565653382E-2</v>
      </c>
      <c r="SH30" s="20">
        <f t="shared" si="162"/>
        <v>8.2326093538394058E-3</v>
      </c>
      <c r="SI30" s="20">
        <f t="shared" si="163"/>
        <v>5.2157311371907617E-3</v>
      </c>
      <c r="SJ30" s="20">
        <f t="shared" si="164"/>
        <v>-1.133405586499958E-2</v>
      </c>
      <c r="SK30" s="20">
        <f t="shared" si="165"/>
        <v>2.3212909692398531E-2</v>
      </c>
      <c r="SL30" s="20">
        <f t="shared" si="166"/>
        <v>-3.4334504962064805E-2</v>
      </c>
      <c r="SM30" s="20">
        <f t="shared" si="167"/>
        <v>-1.3834243849058623E-2</v>
      </c>
      <c r="SN30" s="20">
        <f t="shared" si="168"/>
        <v>-2.3955447877284541E-2</v>
      </c>
      <c r="SO30" s="20">
        <f t="shared" si="169"/>
        <v>2.5702201050775253E-2</v>
      </c>
      <c r="SP30" s="20">
        <f t="shared" si="170"/>
        <v>5.0451666201096534E-2</v>
      </c>
      <c r="SQ30" s="20">
        <f t="shared" si="171"/>
        <v>2.0814952943301268E-2</v>
      </c>
      <c r="SR30" s="20">
        <f t="shared" si="172"/>
        <v>-4.0432885691278564E-2</v>
      </c>
      <c r="SS30" s="20">
        <f t="shared" si="173"/>
        <v>-2.3376561520725425E-2</v>
      </c>
      <c r="ST30" s="20">
        <f t="shared" si="174"/>
        <v>-5.5981176771072283E-2</v>
      </c>
      <c r="SU30" s="20">
        <f t="shared" si="175"/>
        <v>0.1379009601763368</v>
      </c>
      <c r="SV30" s="20">
        <f t="shared" si="176"/>
        <v>2.3373026717095957E-2</v>
      </c>
      <c r="SW30" s="20">
        <f t="shared" si="133"/>
        <v>-4.9875389065539233E-2</v>
      </c>
      <c r="SX30" s="20">
        <f t="shared" si="134"/>
        <v>4.0997442687893182E-2</v>
      </c>
      <c r="SY30" s="20">
        <f t="shared" si="135"/>
        <v>-2.9318818652976031E-2</v>
      </c>
      <c r="SZ30" s="20">
        <f t="shared" si="136"/>
        <v>-3.7706433487377233E-2</v>
      </c>
      <c r="TA30" s="20">
        <f t="shared" si="137"/>
        <v>3.8474121145741797E-3</v>
      </c>
      <c r="TB30" s="20">
        <f t="shared" si="138"/>
        <v>7.7348833209689612E-4</v>
      </c>
      <c r="TC30" s="20">
        <f t="shared" si="139"/>
        <v>-3.6343439137094813E-2</v>
      </c>
      <c r="TD30" s="20">
        <f t="shared" si="140"/>
        <v>2.3557227714808615E-2</v>
      </c>
      <c r="TE30" s="20">
        <f t="shared" si="141"/>
        <v>2.3685596883229243E-2</v>
      </c>
    </row>
    <row r="31" spans="1:525" x14ac:dyDescent="0.2">
      <c r="A31" t="s">
        <v>66</v>
      </c>
      <c r="B31" t="s">
        <v>26</v>
      </c>
      <c r="C31" s="15"/>
      <c r="D31" s="15">
        <f>'Constituents data'!D31/'Constituents data'!C31-1</f>
        <v>2.5096312603192006E-2</v>
      </c>
      <c r="E31" s="15">
        <f>'Constituents data'!E31/'Constituents data'!D31-1</f>
        <v>2.6414689144207193E-2</v>
      </c>
      <c r="F31" s="15">
        <f>'Constituents data'!F31/'Constituents data'!E31-1</f>
        <v>3.1279422533737833E-2</v>
      </c>
      <c r="G31" s="15">
        <f>'Constituents data'!G31/'Constituents data'!F31-1</f>
        <v>-4.9705822682085565E-2</v>
      </c>
      <c r="H31" s="15">
        <f>'Constituents data'!H31/'Constituents data'!G31-1</f>
        <v>5.476088812980362E-2</v>
      </c>
      <c r="I31" s="15">
        <f>'Constituents data'!I31/'Constituents data'!H31-1</f>
        <v>4.6655196842424917E-2</v>
      </c>
      <c r="J31" s="15">
        <f>'Constituents data'!J31/'Constituents data'!I31-1</f>
        <v>1.9532005414813369E-2</v>
      </c>
      <c r="K31" s="15">
        <f>'Constituents data'!K31/'Constituents data'!J31-1</f>
        <v>5.6904400606980765E-3</v>
      </c>
      <c r="L31" s="15">
        <f>'Constituents data'!L31/'Constituents data'!K31-1</f>
        <v>2.1312712184081484E-2</v>
      </c>
      <c r="M31" s="15">
        <f>'Constituents data'!M31/'Constituents data'!L31-1</f>
        <v>2.2160664819945719E-3</v>
      </c>
      <c r="N31" s="15">
        <f>'Constituents data'!N31/'Constituents data'!M31-1</f>
        <v>2.2111663902708578E-2</v>
      </c>
      <c r="O31" s="15">
        <f>'Constituents data'!O31/'Constituents data'!N31-1</f>
        <v>-2.2174148188209841E-2</v>
      </c>
      <c r="P31" s="15">
        <f>'Constituents data'!P31/'Constituents data'!O31-1</f>
        <v>3.6873156342176472E-4</v>
      </c>
      <c r="Q31" s="15">
        <f>'Constituents data'!Q31/'Constituents data'!P31-1</f>
        <v>1.4375230372281722E-2</v>
      </c>
      <c r="R31" s="15">
        <f>'Constituents data'!R31/'Constituents data'!Q31-1</f>
        <v>1.380813953488369E-2</v>
      </c>
      <c r="S31" s="15">
        <f>'Constituents data'!S31/'Constituents data'!R31-1</f>
        <v>1.5949820788530467E-2</v>
      </c>
      <c r="T31" s="15">
        <f>'Constituents data'!T31/'Constituents data'!S31-1</f>
        <v>-3.2986417357558584E-2</v>
      </c>
      <c r="U31" s="15">
        <f>'Constituents data'!U31/'Constituents data'!T31-1</f>
        <v>-2.0977745348413013E-2</v>
      </c>
      <c r="V31" s="15">
        <f>'Constituents data'!V31/'Constituents data'!U31-1</f>
        <v>-1.3042668157257076E-3</v>
      </c>
      <c r="W31" s="15">
        <f>'Constituents data'!W31/'Constituents data'!V31-1</f>
        <v>3.4888059701492447E-2</v>
      </c>
      <c r="X31" s="15">
        <f>'Constituents data'!X31/'Constituents data'!W31-1</f>
        <v>-2.5058590228952626E-2</v>
      </c>
      <c r="Y31" s="15">
        <f>'Constituents data'!Y31/'Constituents data'!X31-1</f>
        <v>-1.4423076923076983E-2</v>
      </c>
      <c r="Z31" s="15">
        <f>'Constituents data'!Z31/'Constituents data'!Y31-1</f>
        <v>-1.8761726078799223E-2</v>
      </c>
      <c r="AA31" s="15">
        <f>'Constituents data'!AA31/'Constituents data'!Z31-1</f>
        <v>-1.9120458891012104E-3</v>
      </c>
      <c r="AB31" s="15">
        <f>'Constituents data'!AB31/'Constituents data'!AA31-1</f>
        <v>5.4597701149425193E-2</v>
      </c>
      <c r="AC31" s="15">
        <f>'Constituents data'!AC31/'Constituents data'!AB31-1</f>
        <v>-3.1789282470481406E-2</v>
      </c>
      <c r="AD31" s="15">
        <f>'Constituents data'!AD31/'Constituents data'!AC31-1</f>
        <v>1.9699812382739212E-2</v>
      </c>
      <c r="AE31" s="15">
        <f>'Constituents data'!AE31/'Constituents data'!AD31-1</f>
        <v>4.1214351425943097E-2</v>
      </c>
      <c r="AF31" s="15">
        <f>'Constituents data'!AF31/'Constituents data'!AE31-1</f>
        <v>-1.113270895918006E-2</v>
      </c>
      <c r="AG31" s="15">
        <f>'Constituents data'!AG31/'Constituents data'!AF31-1</f>
        <v>4.3602573266618982E-2</v>
      </c>
      <c r="AH31" s="15">
        <f>'Constituents data'!AH31/'Constituents data'!AG31-1</f>
        <v>1.3698630136986356E-2</v>
      </c>
      <c r="AI31" s="15">
        <f>'Constituents data'!AI31/'Constituents data'!AH31-1</f>
        <v>-1.6385135135135287E-2</v>
      </c>
      <c r="AJ31" s="15">
        <f>'Constituents data'!AJ31/'Constituents data'!AI31-1</f>
        <v>-3.5205220676627125E-2</v>
      </c>
      <c r="AK31" s="15">
        <f>'Constituents data'!AK31/'Constituents data'!AJ31-1</f>
        <v>2.0647917408330496E-2</v>
      </c>
      <c r="AL31" s="15">
        <f>'Constituents data'!AL31/'Constituents data'!AK31-1</f>
        <v>-6.9759330310430467E-3</v>
      </c>
      <c r="AM31" s="15">
        <f>'Constituents data'!AM31/'Constituents data'!AL31-1</f>
        <v>1.8616087109237789E-2</v>
      </c>
      <c r="AN31" s="15">
        <f>'Constituents data'!AN31/'Constituents data'!AM31-1</f>
        <v>2.586206896551646E-3</v>
      </c>
      <c r="AO31" s="15">
        <f>'Constituents data'!AO31/'Constituents data'!AN31-1</f>
        <v>-7.5666380051589988E-3</v>
      </c>
      <c r="AP31" s="15">
        <f>'Constituents data'!AP31/'Constituents data'!AO31-1</f>
        <v>-2.1833304453301006E-2</v>
      </c>
      <c r="AQ31" s="15">
        <f>'Constituents data'!AQ31/'Constituents data'!AP31-1</f>
        <v>8.6802480070857779E-3</v>
      </c>
      <c r="AR31" s="15">
        <f>'Constituents data'!AR31/'Constituents data'!AQ31-1</f>
        <v>2.2831050228310668E-2</v>
      </c>
      <c r="AS31" s="15">
        <f>'Constituents data'!AS31/'Constituents data'!AR31-1</f>
        <v>3.2280219780219666E-2</v>
      </c>
      <c r="AT31" s="15">
        <f>'Constituents data'!AT31/'Constituents data'!AS31-1</f>
        <v>2.0958083832335328E-2</v>
      </c>
      <c r="AU31" s="15">
        <f>'Constituents data'!AU31/'Constituents data'!AT31-1</f>
        <v>1.3685239491691092E-2</v>
      </c>
      <c r="AV31" s="15">
        <f>'Constituents data'!AV31/'Constituents data'!AU31-1</f>
        <v>-3.7126325940212146E-2</v>
      </c>
      <c r="AW31" s="15">
        <f>'Constituents data'!AW31/'Constituents data'!AV31-1</f>
        <v>2.6372892672341886E-2</v>
      </c>
      <c r="AX31" s="15">
        <f>'Constituents data'!AX31/'Constituents data'!AW31-1</f>
        <v>1.0082940315498501E-2</v>
      </c>
      <c r="AY31" s="15">
        <f>'Constituents data'!AY31/'Constituents data'!AX31-1</f>
        <v>-4.9428433424569262E-2</v>
      </c>
      <c r="AZ31" s="15">
        <f>'Constituents data'!AZ31/'Constituents data'!AY31-1</f>
        <v>-2.388211382113814E-2</v>
      </c>
      <c r="BA31" s="15">
        <f>'Constituents data'!BA31/'Constituents data'!AZ31-1</f>
        <v>1.3361096651049786E-2</v>
      </c>
      <c r="BB31" s="15">
        <f>'Constituents data'!BB31/'Constituents data'!BA31-1</f>
        <v>1.5068493150685036E-2</v>
      </c>
      <c r="BC31" s="15">
        <f>'Constituents data'!BC31/'Constituents data'!BB31-1</f>
        <v>-2.3616734143050433E-3</v>
      </c>
      <c r="BD31" s="15">
        <f>'Constituents data'!BD31/'Constituents data'!BC31-1</f>
        <v>-3.8552587081501555E-2</v>
      </c>
      <c r="BE31" s="15">
        <f>'Constituents data'!BE31/'Constituents data'!BD31-1</f>
        <v>9.4970102004923174E-3</v>
      </c>
      <c r="BF31" s="15">
        <f>'Constituents data'!BF31/'Constituents data'!BE31-1</f>
        <v>4.9128919860627285E-2</v>
      </c>
      <c r="BG31" s="15">
        <f>'Constituents data'!BG31/'Constituents data'!BF31-1</f>
        <v>3.6532713384257676E-2</v>
      </c>
      <c r="BH31" s="15">
        <f>'Constituents data'!BH31/'Constituents data'!BG31-1</f>
        <v>-2.6754245434155721E-2</v>
      </c>
      <c r="BI31" s="15">
        <f>'Constituents data'!BI31/'Constituents data'!BH31-1</f>
        <v>-3.4897119341563698E-2</v>
      </c>
      <c r="BJ31" s="15">
        <f>'Constituents data'!BJ31/'Constituents data'!BI31-1</f>
        <v>7.2659048268804316E-2</v>
      </c>
      <c r="BK31" s="15">
        <f>'Constituents data'!BK31/'Constituents data'!BJ31-1</f>
        <v>8.2684051518524537E-3</v>
      </c>
      <c r="BL31" s="15">
        <f>'Constituents data'!BL31/'Constituents data'!BK31-1</f>
        <v>8.6737107711718497E-3</v>
      </c>
      <c r="BM31" s="15">
        <f>'Constituents data'!BM31/'Constituents data'!BL31-1</f>
        <v>2.1732332707942392E-2</v>
      </c>
      <c r="BN31" s="15">
        <f>'Constituents data'!BN31/'Constituents data'!BM31-1</f>
        <v>-8.8752869166028869E-3</v>
      </c>
      <c r="BO31" s="15">
        <f>'Constituents data'!BO31/'Constituents data'!BN31-1</f>
        <v>3.5510267098965986E-3</v>
      </c>
      <c r="BP31" s="15">
        <f>'Constituents data'!BP31/'Constituents data'!BO31-1</f>
        <v>4.3076923076923457E-3</v>
      </c>
      <c r="BQ31" s="15">
        <f>'Constituents data'!BQ31/'Constituents data'!BP31-1</f>
        <v>-3.9828431372549433E-3</v>
      </c>
      <c r="BR31" s="15">
        <f>'Constituents data'!BR31/'Constituents data'!BQ31-1</f>
        <v>1.4303291294986309E-2</v>
      </c>
      <c r="BS31" s="15">
        <f>'Constituents data'!BS31/'Constituents data'!BR31-1</f>
        <v>-1.4253222137983301E-2</v>
      </c>
      <c r="BT31" s="15">
        <f>'Constituents data'!BT31/'Constituents data'!BS31-1</f>
        <v>3.5379172435008321E-3</v>
      </c>
      <c r="BU31" s="15">
        <f>'Constituents data'!BU31/'Constituents data'!BT31-1</f>
        <v>-2.2838749233598965E-2</v>
      </c>
      <c r="BV31" s="15">
        <f>'Constituents data'!BV31/'Constituents data'!BU31-1</f>
        <v>2.1019607843137278E-2</v>
      </c>
      <c r="BW31" s="15">
        <f>'Constituents data'!BW31/'Constituents data'!BV31-1</f>
        <v>1.4134275618374659E-2</v>
      </c>
      <c r="BX31" s="15">
        <f>'Constituents data'!BX31/'Constituents data'!BW31-1</f>
        <v>3.2873806998939603E-2</v>
      </c>
      <c r="BY31" s="15">
        <f>'Constituents data'!BY31/'Constituents data'!BX31-1</f>
        <v>-2.1853916104429549E-2</v>
      </c>
      <c r="BZ31" s="15">
        <f>'Constituents data'!BZ31/'Constituents data'!BY31-1</f>
        <v>-3.0289398710451332E-2</v>
      </c>
      <c r="CA31" s="15">
        <f>'Constituents data'!CA31/'Constituents data'!BZ31-1</f>
        <v>-2.7369723210143859E-2</v>
      </c>
      <c r="CB31" s="15">
        <f>'Constituents data'!CB31/'Constituents data'!CA31-1</f>
        <v>-4.626391096979332E-2</v>
      </c>
      <c r="CC31" s="15">
        <f>'Constituents data'!CC31/'Constituents data'!CB31-1</f>
        <v>7.267877979663262E-2</v>
      </c>
      <c r="CD31" s="15">
        <f>'Constituents data'!CD31/'Constituents data'!CC31-1</f>
        <v>-1.1655011655011593E-2</v>
      </c>
      <c r="CE31" s="15">
        <f>'Constituents data'!CE31/'Constituents data'!CD31-1</f>
        <v>4.1981132075471717E-2</v>
      </c>
      <c r="CF31" s="15">
        <f>'Constituents data'!CF31/'Constituents data'!CE31-1</f>
        <v>4.2251395805039671E-3</v>
      </c>
      <c r="CG31" s="15">
        <f>'Constituents data'!CG31/'Constituents data'!CF31-1</f>
        <v>2.0135236664162282E-2</v>
      </c>
      <c r="CH31" s="15">
        <f>'Constituents data'!CH31/'Constituents data'!CG31-1</f>
        <v>-1.2520253351008925E-2</v>
      </c>
      <c r="CI31" s="15">
        <f>'Constituents data'!CI31/'Constituents data'!CH31-1</f>
        <v>2.7744630071599108E-2</v>
      </c>
      <c r="CJ31" s="15">
        <f>'Constituents data'!CJ31/'Constituents data'!CI31-1</f>
        <v>-2.728592162554444E-2</v>
      </c>
      <c r="CK31" s="15">
        <f>'Constituents data'!CK31/'Constituents data'!CJ31-1</f>
        <v>6.2667860340197556E-3</v>
      </c>
      <c r="CL31" s="15">
        <f>'Constituents data'!CL31/'Constituents data'!CK31-1</f>
        <v>2.787663107947802E-2</v>
      </c>
      <c r="CM31" s="15">
        <f>'Constituents data'!CM31/'Constituents data'!CL31-1</f>
        <v>-2.9428736295441293E-2</v>
      </c>
      <c r="CN31" s="15">
        <f>'Constituents data'!CN31/'Constituents data'!CM31-1</f>
        <v>-1.7390011890606405E-2</v>
      </c>
      <c r="CO31" s="15">
        <f>'Constituents data'!CO31/'Constituents data'!CN31-1</f>
        <v>3.9025865980940821E-2</v>
      </c>
      <c r="CP31" s="15">
        <f>'Constituents data'!CP31/'Constituents data'!CO31-1</f>
        <v>-8.298151113699137E-3</v>
      </c>
      <c r="CQ31" s="15">
        <f>'Constituents data'!CQ31/'Constituents data'!CP31-1</f>
        <v>-2.5983558426306619E-2</v>
      </c>
      <c r="CR31" s="15">
        <f>'Constituents data'!CR31/'Constituents data'!CQ31-1</f>
        <v>1.0399397136398036E-2</v>
      </c>
      <c r="CS31" s="15">
        <f>'Constituents data'!CS31/'Constituents data'!CR31-1</f>
        <v>5.0715990453458204E-3</v>
      </c>
      <c r="CT31" s="15">
        <f>'Constituents data'!CT31/'Constituents data'!CS31-1</f>
        <v>-2.4784802612051071E-2</v>
      </c>
      <c r="CU31" s="15">
        <f>'Constituents data'!CU31/'Constituents data'!CT31-1</f>
        <v>-4.3524577689849187E-2</v>
      </c>
      <c r="CV31" s="15">
        <f>'Constituents data'!CV31/'Constituents data'!CU31-1</f>
        <v>-3.4208432776451803E-2</v>
      </c>
      <c r="CW31" s="15">
        <f>'Constituents data'!CW31/'Constituents data'!CV31-1</f>
        <v>6.4250411861614953E-3</v>
      </c>
      <c r="CX31" s="15">
        <f>'Constituents data'!CX31/'Constituents data'!CW31-1</f>
        <v>-1.2768047143558725E-2</v>
      </c>
      <c r="CY31" s="15">
        <f>'Constituents data'!CY31/'Constituents data'!CX31-1</f>
        <v>4.9742994528267914E-4</v>
      </c>
      <c r="CZ31" s="15">
        <f>'Constituents data'!CZ31/'Constituents data'!CY31-1</f>
        <v>3.3808418959230924E-2</v>
      </c>
      <c r="DA31" s="15">
        <f>'Constituents data'!DA31/'Constituents data'!CZ31-1</f>
        <v>3.0298172491183051E-2</v>
      </c>
      <c r="DB31" s="15">
        <f>'Constituents data'!DB31/'Constituents data'!DA31-1</f>
        <v>3.2674653804265485E-3</v>
      </c>
      <c r="DC31" s="15">
        <f>'Constituents data'!DC31/'Constituents data'!DB31-1</f>
        <v>3.4119106699752599E-3</v>
      </c>
      <c r="DD31" s="15">
        <f>'Constituents data'!DD31/'Constituents data'!DC31-1</f>
        <v>1.5919629057187024E-2</v>
      </c>
      <c r="DE31" s="15">
        <f>'Constituents data'!DE31/'Constituents data'!DD31-1</f>
        <v>-1.5213753232934391E-4</v>
      </c>
      <c r="DF31" s="15">
        <f>'Constituents data'!DF31/'Constituents data'!DE31-1</f>
        <v>1.8259281801582539E-3</v>
      </c>
      <c r="DG31" s="15">
        <f>'Constituents data'!DG31/'Constituents data'!DF31-1</f>
        <v>-4.2527339003645137E-3</v>
      </c>
      <c r="DH31" s="15">
        <f>'Constituents data'!DH31/'Constituents data'!DG31-1</f>
        <v>1.4948139109212999E-2</v>
      </c>
      <c r="DI31" s="15">
        <f>'Constituents data'!DI31/'Constituents data'!DH31-1</f>
        <v>3.3363390441839558E-2</v>
      </c>
      <c r="DJ31" s="15">
        <f>'Constituents data'!DJ31/'Constituents data'!DI31-1</f>
        <v>-7.9988365328681477E-3</v>
      </c>
      <c r="DK31" s="15">
        <f>'Constituents data'!DK31/'Constituents data'!DJ31-1</f>
        <v>-1.055563700337192E-2</v>
      </c>
      <c r="DL31" s="15">
        <f>'Constituents data'!DL31/'Constituents data'!DK31-1</f>
        <v>3.719069491776561E-2</v>
      </c>
      <c r="DM31" s="15">
        <f>'Constituents data'!DM31/'Constituents data'!DL31-1</f>
        <v>4.8571428571428932E-3</v>
      </c>
      <c r="DN31" s="15">
        <f>'Constituents data'!DN31/'Constituents data'!DM31-1</f>
        <v>1.9334660221779876E-2</v>
      </c>
      <c r="DO31" s="15">
        <f>'Constituents data'!DO31/'Constituents data'!DN31-1</f>
        <v>3.7099023709902257E-2</v>
      </c>
      <c r="DP31" s="15">
        <f>'Constituents data'!DP31/'Constituents data'!DO31-1</f>
        <v>-8.0688542227003168E-4</v>
      </c>
      <c r="DQ31" s="15">
        <f>'Constituents data'!DQ31/'Constituents data'!DP31-1</f>
        <v>3.2301480484524525E-3</v>
      </c>
      <c r="DR31" s="15">
        <f>'Constituents data'!DR31/'Constituents data'!DQ31-1</f>
        <v>-9.2567748859674337E-3</v>
      </c>
      <c r="DS31" s="15">
        <f>'Constituents data'!DS31/'Constituents data'!DR31-1</f>
        <v>-7.0412999322951864E-3</v>
      </c>
      <c r="DT31" s="15">
        <f>'Constituents data'!DT31/'Constituents data'!DS31-1</f>
        <v>6.5048411291422248E-2</v>
      </c>
      <c r="DU31" s="15">
        <f>'Constituents data'!DU31/'Constituents data'!DT31-1</f>
        <v>1.7925736235595569E-2</v>
      </c>
      <c r="DV31" s="15">
        <f>'Constituents data'!DV31/'Constituents data'!DU31-1</f>
        <v>-1.2201257861635173E-2</v>
      </c>
      <c r="DW31" s="15">
        <f>'Constituents data'!DW31/'Constituents data'!DV31-1</f>
        <v>-2.3939895581306492E-2</v>
      </c>
      <c r="DX31" s="15">
        <f>'Constituents data'!DX31/'Constituents data'!DW31-1</f>
        <v>4.5662100456620447E-3</v>
      </c>
      <c r="DY31" s="15">
        <f>'Constituents data'!DY31/'Constituents data'!DX31-1</f>
        <v>1.4155844155844255E-2</v>
      </c>
      <c r="DZ31" s="15">
        <f>'Constituents data'!DZ31/'Constituents data'!DY31-1</f>
        <v>-1.0244589576129393E-3</v>
      </c>
      <c r="EA31" s="15">
        <f>'Constituents data'!EA31/'Constituents data'!DZ31-1</f>
        <v>2.0253813613639204E-2</v>
      </c>
      <c r="EB31" s="15">
        <f>'Constituents data'!EB31/'Constituents data'!EA31-1</f>
        <v>-7.7899233572057414E-3</v>
      </c>
      <c r="EC31" s="15">
        <f>'Constituents data'!EC31/'Constituents data'!EB31-1</f>
        <v>-5.3691275167785157E-2</v>
      </c>
      <c r="ED31" s="15">
        <f>'Constituents data'!ED31/'Constituents data'!EC31-1</f>
        <v>-1.1240465676435218E-2</v>
      </c>
      <c r="EE31" s="15">
        <f>'Constituents data'!EE31/'Constituents data'!ED31-1</f>
        <v>5.4134524292867692E-2</v>
      </c>
      <c r="EF31" s="15">
        <f>'Constituents data'!EF31/'Constituents data'!EE31-1</f>
        <v>-2.272435485941704E-2</v>
      </c>
      <c r="EG31" s="15">
        <f>'Constituents data'!EG31/'Constituents data'!EF31-1</f>
        <v>-1.0378349973725776E-2</v>
      </c>
      <c r="EH31" s="15">
        <f>'Constituents data'!EH31/'Constituents data'!EG31-1</f>
        <v>2.2832868711004872E-2</v>
      </c>
      <c r="EI31" s="15">
        <f>'Constituents data'!EI31/'Constituents data'!EH31-1</f>
        <v>-1.8299805321219997E-2</v>
      </c>
      <c r="EJ31" s="15">
        <f>'Constituents data'!EJ31/'Constituents data'!EI31-1</f>
        <v>1.2295081967212962E-2</v>
      </c>
      <c r="EK31" s="15">
        <f>'Constituents data'!EK31/'Constituents data'!EJ31-1</f>
        <v>-9.1419616037602403E-4</v>
      </c>
      <c r="EL31" s="15">
        <f>'Constituents data'!EL31/'Constituents data'!EK31-1</f>
        <v>2.431372549019617E-2</v>
      </c>
      <c r="EM31" s="15">
        <f>'Constituents data'!EM31/'Constituents data'!EL31-1</f>
        <v>8.6778968861664918E-3</v>
      </c>
      <c r="EN31" s="15">
        <f>'Constituents data'!EN31/'Constituents data'!EM31-1</f>
        <v>1.5308704453441235E-2</v>
      </c>
      <c r="EO31" s="15">
        <f>'Constituents data'!EO31/'Constituents data'!EN31-1</f>
        <v>-8.7227414330204311E-4</v>
      </c>
      <c r="EP31" s="15">
        <f>'Constituents data'!EP31/'Constituents data'!EO31-1</f>
        <v>2.7438263906209848E-3</v>
      </c>
      <c r="EQ31" s="15">
        <f>'Constituents data'!EQ31/'Constituents data'!EP31-1</f>
        <v>-6.2189054726368154E-3</v>
      </c>
      <c r="ER31" s="15">
        <f>'Constituents data'!ER31/'Constituents data'!EQ31-1</f>
        <v>8.635794743429237E-3</v>
      </c>
      <c r="ES31" s="15">
        <f>'Constituents data'!ES31/'Constituents data'!ER31-1</f>
        <v>6.0801588286387709E-3</v>
      </c>
      <c r="ET31" s="15">
        <f>'Constituents data'!ET31/'Constituents data'!ES31-1</f>
        <v>2.3063640848544731E-2</v>
      </c>
      <c r="EU31" s="15">
        <f>'Constituents data'!EU31/'Constituents data'!ET31-1</f>
        <v>3.4719710669077752E-2</v>
      </c>
      <c r="EV31" s="15">
        <f>'Constituents data'!EV31/'Constituents data'!EU31-1</f>
        <v>-1.7592916229756561E-2</v>
      </c>
      <c r="EW31" s="15">
        <f>'Constituents data'!EW31/'Constituents data'!EV31-1</f>
        <v>6.4041745730551991E-3</v>
      </c>
      <c r="EX31" s="15">
        <f>'Constituents data'!EX31/'Constituents data'!EW31-1</f>
        <v>2.1093565873202991E-2</v>
      </c>
      <c r="EY31" s="15">
        <f>'Constituents data'!EY31/'Constituents data'!EX31-1</f>
        <v>-1.9965377957299579E-2</v>
      </c>
      <c r="EZ31" s="15">
        <f>'Constituents data'!EZ31/'Constituents data'!EY31-1</f>
        <v>3.3443240697126786E-2</v>
      </c>
      <c r="FA31" s="15">
        <f>'Constituents data'!FA31/'Constituents data'!EZ31-1</f>
        <v>-8.3181403828623823E-3</v>
      </c>
      <c r="FB31" s="15">
        <f>'Constituents data'!FB31/'Constituents data'!FA31-1</f>
        <v>-1.263931977479027E-2</v>
      </c>
      <c r="FC31" s="15">
        <f>'Constituents data'!FC31/'Constituents data'!FB31-1</f>
        <v>-9.0771558245082984E-3</v>
      </c>
      <c r="FD31" s="15">
        <f>'Constituents data'!FD31/'Constituents data'!FC31-1</f>
        <v>3.6288901937756801E-2</v>
      </c>
      <c r="FE31" s="15">
        <f>'Constituents data'!FE31/'Constituents data'!FD31-1</f>
        <v>-3.4451495920217456E-2</v>
      </c>
      <c r="FF31" s="15">
        <f>'Constituents data'!FF31/'Constituents data'!FE31-1</f>
        <v>3.0046948356807546E-2</v>
      </c>
      <c r="FG31" s="15">
        <f>'Constituents data'!FG31/'Constituents data'!FF31-1</f>
        <v>3.6463081130355679E-3</v>
      </c>
      <c r="FH31" s="15">
        <f>'Constituents data'!FH31/'Constituents data'!FG31-1</f>
        <v>-3.6330608537692988E-2</v>
      </c>
      <c r="FI31" s="15">
        <f>'Constituents data'!FI31/'Constituents data'!FH31-1</f>
        <v>-8.2469368520263875E-2</v>
      </c>
      <c r="FJ31" s="15">
        <f>'Constituents data'!FJ31/'Constituents data'!FI31-1</f>
        <v>6.5998972778633869E-2</v>
      </c>
      <c r="FK31" s="15">
        <f>'Constituents data'!FK31/'Constituents data'!FJ31-1</f>
        <v>-1.4454348349793866E-3</v>
      </c>
      <c r="FL31" s="15">
        <f>'Constituents data'!FL31/'Constituents data'!FK31-1</f>
        <v>-4.8733413751507859E-2</v>
      </c>
      <c r="FM31" s="15">
        <f>'Constituents data'!FM31/'Constituents data'!FL31-1</f>
        <v>2.967283794065434E-2</v>
      </c>
      <c r="FN31" s="15">
        <f>'Constituents data'!FN31/'Constituents data'!FM31-1</f>
        <v>1.0837438423645374E-2</v>
      </c>
      <c r="FO31" s="15">
        <f>'Constituents data'!FO31/'Constituents data'!FN31-1</f>
        <v>-4.3859649122806932E-2</v>
      </c>
      <c r="FP31" s="15">
        <f>'Constituents data'!FP31/'Constituents data'!FO31-1</f>
        <v>1.8093781855249791E-2</v>
      </c>
      <c r="FQ31" s="15">
        <f>'Constituents data'!FQ31/'Constituents data'!FP31-1</f>
        <v>4.0050062578222967E-3</v>
      </c>
      <c r="FR31" s="15">
        <f>'Constituents data'!FR31/'Constituents data'!FQ31-1</f>
        <v>2.9917726252804755E-2</v>
      </c>
      <c r="FS31" s="15">
        <f>'Constituents data'!FS31/'Constituents data'!FR31-1</f>
        <v>2.2754780924715501E-2</v>
      </c>
      <c r="FT31" s="16">
        <f>'Constituents data'!FT31/'Constituents data'!FS31-1</f>
        <v>-2.0591715976331249E-2</v>
      </c>
      <c r="FU31" s="17">
        <f t="shared" si="3"/>
        <v>3.8202400375601259E-3</v>
      </c>
      <c r="FV31">
        <v>1.1275471208625576E-2</v>
      </c>
      <c r="FW31">
        <v>1.1845214643244877E-2</v>
      </c>
      <c r="FX31">
        <v>1.151930413597249E-2</v>
      </c>
      <c r="FY31">
        <v>1.1237152414997387E-2</v>
      </c>
      <c r="FZ31">
        <v>1.0751493461697603E-2</v>
      </c>
      <c r="GA31">
        <v>1.1185484241054087E-2</v>
      </c>
      <c r="GB31">
        <v>1.1546571037623994E-2</v>
      </c>
      <c r="GC31">
        <v>1.1617993534308724E-2</v>
      </c>
      <c r="GD31">
        <v>1.1322674249697571E-2</v>
      </c>
      <c r="GE31">
        <v>1.1491493566668474E-2</v>
      </c>
      <c r="GF31">
        <v>1.1379520141158787E-2</v>
      </c>
      <c r="GG31">
        <v>1.1439520564559316E-2</v>
      </c>
      <c r="GH31">
        <v>1.1332144935778866E-2</v>
      </c>
      <c r="GI31">
        <v>1.1211762272887728E-2</v>
      </c>
      <c r="GJ31">
        <v>1.1061561729946988E-2</v>
      </c>
      <c r="GK31">
        <v>1.1636626072471224E-2</v>
      </c>
      <c r="GL31">
        <v>1.1698633040644373E-2</v>
      </c>
      <c r="GM31">
        <v>1.1666762433240873E-2</v>
      </c>
      <c r="GN31">
        <v>1.1302040460749507E-2</v>
      </c>
      <c r="GO31">
        <v>1.1534227001178782E-2</v>
      </c>
      <c r="GP31">
        <v>1.1575715442863189E-2</v>
      </c>
      <c r="GQ31">
        <v>1.1605285385362219E-2</v>
      </c>
      <c r="GR31">
        <v>1.175106277291478E-2</v>
      </c>
      <c r="GS31">
        <v>1.1544533795402627E-2</v>
      </c>
      <c r="GT31">
        <v>1.1673196482339422E-2</v>
      </c>
      <c r="GU31">
        <v>1.1764618933049373E-2</v>
      </c>
      <c r="GV31">
        <v>1.1971593191889189E-2</v>
      </c>
      <c r="GW31">
        <v>1.190050639680237E-2</v>
      </c>
      <c r="GX31">
        <v>1.1907927144791957E-2</v>
      </c>
      <c r="GY31">
        <v>1.2002945478155929E-2</v>
      </c>
      <c r="GZ31">
        <v>1.2517604319421878E-2</v>
      </c>
      <c r="HA31">
        <v>1.2542769994698551E-2</v>
      </c>
      <c r="HB31">
        <v>1.285236705613807E-2</v>
      </c>
      <c r="HC31">
        <v>1.3332268824750776E-2</v>
      </c>
      <c r="HD31">
        <v>1.3418891801379765E-2</v>
      </c>
      <c r="HE31">
        <v>1.3745605221261552E-2</v>
      </c>
      <c r="HF31">
        <v>1.3965148796728978E-2</v>
      </c>
      <c r="HG31">
        <v>1.4060164929394981E-2</v>
      </c>
      <c r="HH31">
        <v>1.4146753032992369E-2</v>
      </c>
      <c r="HI31">
        <v>1.3975656485402861E-2</v>
      </c>
      <c r="HJ31">
        <v>1.3403704472811214E-2</v>
      </c>
      <c r="HK31">
        <v>1.3643057411634504E-2</v>
      </c>
      <c r="HL31">
        <v>1.338137955933792E-2</v>
      </c>
      <c r="HM31">
        <v>1.3677511165968098E-2</v>
      </c>
      <c r="HN31">
        <v>1.3680397482274051E-2</v>
      </c>
      <c r="HO31">
        <v>1.3522309678461414E-2</v>
      </c>
      <c r="HP31">
        <v>1.3487612985084208E-2</v>
      </c>
      <c r="HQ31">
        <v>1.3472658682292006E-2</v>
      </c>
      <c r="HR31">
        <v>1.3396146751361379E-2</v>
      </c>
      <c r="HS31">
        <v>1.3596293289506827E-2</v>
      </c>
      <c r="HT31">
        <v>1.3527962798772188E-2</v>
      </c>
      <c r="HU31">
        <v>1.364857298459277E-2</v>
      </c>
      <c r="HV31">
        <v>1.3682345979933688E-2</v>
      </c>
      <c r="HW31">
        <v>1.3809851239801652E-2</v>
      </c>
      <c r="HX31">
        <v>1.4307054563009241E-2</v>
      </c>
      <c r="HY31">
        <v>1.4596071395855736E-2</v>
      </c>
      <c r="HZ31">
        <v>1.4965418331216241E-2</v>
      </c>
      <c r="IA31">
        <v>1.5396389156057908E-2</v>
      </c>
      <c r="IB31">
        <v>1.5509543052349691E-2</v>
      </c>
      <c r="IC31">
        <v>1.5937419626628119E-2</v>
      </c>
      <c r="ID31">
        <v>1.5826629631529917E-2</v>
      </c>
      <c r="IE31">
        <v>1.542780654107411E-2</v>
      </c>
      <c r="IF31">
        <v>1.5615038337927571E-2</v>
      </c>
      <c r="IG31">
        <v>1.5506955561547625E-2</v>
      </c>
      <c r="IH31">
        <v>1.5891561054663335E-2</v>
      </c>
      <c r="II31">
        <v>1.6090027532718449E-2</v>
      </c>
      <c r="IJ31">
        <v>1.6258778651978768E-2</v>
      </c>
      <c r="IK31">
        <v>1.5781736480558788E-2</v>
      </c>
      <c r="IL31">
        <v>1.5165393227679451E-2</v>
      </c>
      <c r="IM31">
        <v>1.5760558675948423E-2</v>
      </c>
      <c r="IN31">
        <v>1.5822445636340245E-2</v>
      </c>
      <c r="IO31">
        <v>1.6014840447925817E-2</v>
      </c>
      <c r="IP31">
        <v>1.6230037492144297E-2</v>
      </c>
      <c r="IQ31">
        <v>1.6239593191530993E-2</v>
      </c>
      <c r="IR31">
        <v>1.6256141970280906E-2</v>
      </c>
      <c r="IS31">
        <v>1.6203178633026099E-2</v>
      </c>
      <c r="IT31">
        <v>1.609090857624108E-2</v>
      </c>
      <c r="IU31">
        <v>1.5668209133882501E-2</v>
      </c>
      <c r="IV31">
        <v>1.6135814759095295E-2</v>
      </c>
      <c r="IW31">
        <v>1.6203079851824863E-2</v>
      </c>
      <c r="IX31">
        <v>1.6271229910103314E-2</v>
      </c>
      <c r="IY31">
        <v>1.6256916065279278E-2</v>
      </c>
      <c r="IZ31">
        <v>1.6394434039025886E-2</v>
      </c>
      <c r="JA31">
        <v>1.6251646639435242E-2</v>
      </c>
      <c r="JB31">
        <v>1.6333510138658316E-2</v>
      </c>
      <c r="JC31">
        <v>1.6266841529264733E-2</v>
      </c>
      <c r="JD31">
        <v>1.6177342974855742E-2</v>
      </c>
      <c r="JE31">
        <v>1.6297760312998275E-2</v>
      </c>
      <c r="JF31">
        <v>1.5998448356434984E-2</v>
      </c>
      <c r="JG31">
        <v>1.6267062697049632E-2</v>
      </c>
      <c r="JH31">
        <v>1.6348454503587823E-2</v>
      </c>
      <c r="JI31">
        <v>1.6360320872313625E-2</v>
      </c>
      <c r="JJ31">
        <v>1.6013139207409047E-2</v>
      </c>
      <c r="JK31">
        <v>1.5689403260191678E-2</v>
      </c>
      <c r="JL31">
        <v>1.5519446150078981E-2</v>
      </c>
      <c r="JM31">
        <v>1.5202610784068907E-2</v>
      </c>
      <c r="JN31">
        <v>1.5164494093557693E-2</v>
      </c>
      <c r="JO31">
        <v>1.4363696394035149E-2</v>
      </c>
      <c r="JP31">
        <v>1.4496888752612765E-2</v>
      </c>
      <c r="JQ31">
        <v>1.4141374043204874E-2</v>
      </c>
      <c r="JR31">
        <v>1.4326735951420482E-2</v>
      </c>
      <c r="JS31">
        <v>1.4005572545570475E-2</v>
      </c>
      <c r="JT31">
        <v>1.4158825601402773E-2</v>
      </c>
      <c r="JU31">
        <v>1.4170734095391387E-2</v>
      </c>
      <c r="JV31">
        <v>1.4134969364319516E-2</v>
      </c>
      <c r="JW31">
        <v>1.4064331877405085E-2</v>
      </c>
      <c r="JX31">
        <v>1.4045655203992228E-2</v>
      </c>
      <c r="JY31">
        <v>1.4174441673923167E-2</v>
      </c>
      <c r="JZ31">
        <v>1.4132689932021231E-2</v>
      </c>
      <c r="KA31">
        <v>1.446404109941596E-2</v>
      </c>
      <c r="KB31">
        <v>1.4939109575583467E-2</v>
      </c>
      <c r="KC31">
        <v>1.4648026511969347E-2</v>
      </c>
      <c r="KD31">
        <v>1.450143613007304E-2</v>
      </c>
      <c r="KE31">
        <v>1.4640392159421341E-2</v>
      </c>
      <c r="KF31">
        <v>1.4672198807248668E-2</v>
      </c>
      <c r="KG31">
        <v>1.4788382278225314E-2</v>
      </c>
      <c r="KH31">
        <v>1.5375375831247184E-2</v>
      </c>
      <c r="KI31">
        <v>1.5117988544463059E-2</v>
      </c>
      <c r="KJ31">
        <v>1.5117559787741791E-2</v>
      </c>
      <c r="KK31">
        <v>1.515725488167303E-2</v>
      </c>
      <c r="KL31">
        <v>1.5097223465053163E-2</v>
      </c>
      <c r="KM31">
        <v>1.5557088359463032E-2</v>
      </c>
      <c r="KN31">
        <v>1.538087632111023E-2</v>
      </c>
      <c r="KO31">
        <v>1.526934081278839E-2</v>
      </c>
      <c r="KP31">
        <v>1.5135702388328605E-2</v>
      </c>
      <c r="KQ31">
        <v>1.527949867537353E-2</v>
      </c>
      <c r="KR31">
        <v>1.5441922813070956E-2</v>
      </c>
      <c r="KS31">
        <v>1.5487984437511553E-2</v>
      </c>
      <c r="KT31">
        <v>1.5973586274615339E-2</v>
      </c>
      <c r="KU31">
        <v>1.5861428656320998E-2</v>
      </c>
      <c r="KV31">
        <v>1.547892185280449E-2</v>
      </c>
      <c r="KW31">
        <v>1.5252553568308166E-2</v>
      </c>
      <c r="KX31">
        <v>1.5781913990970991E-2</v>
      </c>
      <c r="KY31">
        <v>1.5735872793987343E-2</v>
      </c>
      <c r="KZ31">
        <v>1.5495926679310011E-2</v>
      </c>
      <c r="LA31">
        <v>1.5627202045142081E-2</v>
      </c>
      <c r="LB31">
        <v>1.5792786816633358E-2</v>
      </c>
      <c r="LC31">
        <v>1.580739255830169E-2</v>
      </c>
      <c r="LD31">
        <v>1.5833711022141022E-2</v>
      </c>
      <c r="LE31">
        <v>1.6194952084696453E-2</v>
      </c>
      <c r="LF31">
        <v>1.6315995354276226E-2</v>
      </c>
      <c r="LG31">
        <v>1.625217019122225E-2</v>
      </c>
      <c r="LH31">
        <v>1.6156475549397285E-2</v>
      </c>
      <c r="LI31">
        <v>1.6035595687005071E-2</v>
      </c>
      <c r="LJ31">
        <v>1.5897355579394212E-2</v>
      </c>
      <c r="LK31">
        <v>1.5981559332231398E-2</v>
      </c>
      <c r="LL31">
        <v>1.6088232477467389E-2</v>
      </c>
      <c r="LM31">
        <v>1.6252448785507603E-2</v>
      </c>
      <c r="LN31">
        <v>1.6642036618318902E-2</v>
      </c>
      <c r="LO31">
        <v>1.6814726843105761E-2</v>
      </c>
      <c r="LP31">
        <v>1.7143135083960891E-2</v>
      </c>
      <c r="LQ31">
        <v>1.7340241659602337E-2</v>
      </c>
      <c r="LR31">
        <v>1.7249060280718036E-2</v>
      </c>
      <c r="LS31">
        <v>1.7517636806323882E-2</v>
      </c>
      <c r="LT31">
        <v>1.7536659123155086E-2</v>
      </c>
      <c r="LU31">
        <v>1.7187369159111964E-2</v>
      </c>
      <c r="LV31">
        <v>1.7269483891189485E-2</v>
      </c>
      <c r="LW31">
        <v>1.7405117965938448E-2</v>
      </c>
      <c r="LX31">
        <v>1.6817114709648699E-2</v>
      </c>
      <c r="LY31">
        <v>1.7154269777250552E-2</v>
      </c>
      <c r="LZ31">
        <v>1.7248521628613633E-2</v>
      </c>
      <c r="MA31">
        <v>1.7200523141694443E-2</v>
      </c>
      <c r="MB31">
        <v>1.6721889829984626E-2</v>
      </c>
      <c r="MC31">
        <v>1.7304987067942746E-2</v>
      </c>
      <c r="MD31">
        <v>1.7220548703117261E-2</v>
      </c>
      <c r="ME31">
        <v>1.6920489759621467E-2</v>
      </c>
      <c r="MF31">
        <v>1.6912247255696299E-2</v>
      </c>
      <c r="MG31">
        <v>1.6991091423435644E-2</v>
      </c>
      <c r="MH31">
        <v>1.6909494027424834E-2</v>
      </c>
      <c r="MI31">
        <v>1.6872885836244581E-2</v>
      </c>
      <c r="MJ31">
        <v>1.6692206027949758E-2</v>
      </c>
      <c r="MK31">
        <v>1.7022613127836272E-2</v>
      </c>
      <c r="ML31">
        <v>1.7186150437978651E-2</v>
      </c>
      <c r="MM31" s="4">
        <v>1.670759712816304E-2</v>
      </c>
      <c r="MN31" s="17">
        <v>1.4770375063737065E-2</v>
      </c>
      <c r="MO31" s="20">
        <f t="shared" si="4"/>
        <v>2.1276072565631882E-2</v>
      </c>
      <c r="MP31" s="20">
        <f t="shared" si="7"/>
        <v>2.2594449106647069E-2</v>
      </c>
      <c r="MQ31" s="20">
        <f t="shared" si="8"/>
        <v>2.7459182496177709E-2</v>
      </c>
      <c r="MR31" s="20">
        <f t="shared" si="9"/>
        <v>-5.352606271964569E-2</v>
      </c>
      <c r="MS31" s="20">
        <f t="shared" si="10"/>
        <v>5.0940648092243496E-2</v>
      </c>
      <c r="MT31" s="20">
        <f t="shared" si="11"/>
        <v>4.2834956804864793E-2</v>
      </c>
      <c r="MU31" s="20">
        <f t="shared" si="12"/>
        <v>1.5711765377253245E-2</v>
      </c>
      <c r="MV31" s="20">
        <f t="shared" si="13"/>
        <v>1.8702000231379506E-3</v>
      </c>
      <c r="MW31" s="20">
        <f t="shared" si="14"/>
        <v>1.749247214652136E-2</v>
      </c>
      <c r="MX31" s="20">
        <f t="shared" si="15"/>
        <v>-1.604173555565554E-3</v>
      </c>
      <c r="MY31" s="20">
        <f t="shared" si="16"/>
        <v>1.8291423865148454E-2</v>
      </c>
      <c r="MZ31" s="20">
        <f t="shared" si="17"/>
        <v>-2.5994388225769965E-2</v>
      </c>
      <c r="NA31" s="20">
        <f t="shared" si="18"/>
        <v>-3.4515084741383612E-3</v>
      </c>
      <c r="NB31" s="20">
        <f t="shared" si="19"/>
        <v>1.0554990334721596E-2</v>
      </c>
      <c r="NC31" s="20">
        <f t="shared" si="20"/>
        <v>9.987899497323564E-3</v>
      </c>
      <c r="ND31" s="20">
        <f t="shared" si="21"/>
        <v>1.2129580750970341E-2</v>
      </c>
      <c r="NE31" s="20">
        <f t="shared" si="22"/>
        <v>-3.6806657395118708E-2</v>
      </c>
      <c r="NF31" s="20">
        <f t="shared" si="23"/>
        <v>-2.4797985385973137E-2</v>
      </c>
      <c r="NG31" s="20">
        <f t="shared" si="24"/>
        <v>-5.1245068532858335E-3</v>
      </c>
      <c r="NH31" s="20">
        <f t="shared" si="25"/>
        <v>3.1067819663932322E-2</v>
      </c>
      <c r="NI31" s="20">
        <f t="shared" si="26"/>
        <v>-2.8878830266512751E-2</v>
      </c>
      <c r="NJ31" s="20">
        <f t="shared" si="27"/>
        <v>-1.8243316960637107E-2</v>
      </c>
      <c r="NK31" s="20">
        <f t="shared" si="28"/>
        <v>-2.2581966116359348E-2</v>
      </c>
      <c r="NL31" s="20">
        <f t="shared" si="29"/>
        <v>-5.7322859266613364E-3</v>
      </c>
      <c r="NM31" s="20">
        <f t="shared" si="30"/>
        <v>5.0777461111865069E-2</v>
      </c>
      <c r="NN31" s="20">
        <f t="shared" si="31"/>
        <v>-3.560952250804153E-2</v>
      </c>
      <c r="NO31" s="20">
        <f t="shared" si="32"/>
        <v>1.5879572345179088E-2</v>
      </c>
      <c r="NP31" s="20">
        <f t="shared" si="33"/>
        <v>3.7394111388382972E-2</v>
      </c>
      <c r="NQ31" s="20">
        <f t="shared" si="34"/>
        <v>-1.4952948996740186E-2</v>
      </c>
      <c r="NR31" s="20">
        <f t="shared" si="35"/>
        <v>3.9782333229058858E-2</v>
      </c>
      <c r="NS31" s="20">
        <f t="shared" si="36"/>
        <v>9.8783900994262302E-3</v>
      </c>
      <c r="NT31" s="20">
        <f t="shared" si="37"/>
        <v>-2.0205375172695411E-2</v>
      </c>
      <c r="NU31" s="20">
        <f t="shared" si="38"/>
        <v>-3.9025460714187249E-2</v>
      </c>
      <c r="NV31" s="20">
        <f t="shared" si="39"/>
        <v>1.6827677370770372E-2</v>
      </c>
      <c r="NW31" s="20">
        <f t="shared" si="40"/>
        <v>-1.0796173068603173E-2</v>
      </c>
      <c r="NX31" s="20">
        <f t="shared" si="41"/>
        <v>1.4795847071677663E-2</v>
      </c>
      <c r="NY31" s="20">
        <f t="shared" si="42"/>
        <v>-1.2340331410084799E-3</v>
      </c>
      <c r="NZ31" s="20">
        <f t="shared" si="43"/>
        <v>-1.1386878042719125E-2</v>
      </c>
      <c r="OA31" s="20">
        <f t="shared" si="44"/>
        <v>-2.565354449086113E-2</v>
      </c>
      <c r="OB31" s="20">
        <f t="shared" si="45"/>
        <v>4.860007969525652E-3</v>
      </c>
      <c r="OC31" s="20">
        <f t="shared" si="46"/>
        <v>1.9010810190750543E-2</v>
      </c>
      <c r="OD31" s="20">
        <f t="shared" si="47"/>
        <v>2.8459979742659541E-2</v>
      </c>
      <c r="OE31" s="20">
        <f t="shared" si="48"/>
        <v>1.7137843794775204E-2</v>
      </c>
      <c r="OF31" s="20">
        <f t="shared" si="49"/>
        <v>9.8649994541309665E-3</v>
      </c>
      <c r="OG31" s="20">
        <f t="shared" si="50"/>
        <v>-4.094656597777227E-2</v>
      </c>
      <c r="OH31" s="20">
        <f t="shared" si="51"/>
        <v>2.2552652634781761E-2</v>
      </c>
      <c r="OI31" s="20">
        <f t="shared" si="52"/>
        <v>6.262700277938375E-3</v>
      </c>
      <c r="OJ31" s="20">
        <f t="shared" si="53"/>
        <v>-5.3248673462129387E-2</v>
      </c>
      <c r="OK31" s="20">
        <f t="shared" si="54"/>
        <v>-2.7702353858698264E-2</v>
      </c>
      <c r="OL31" s="20">
        <f t="shared" si="55"/>
        <v>9.5408566134896605E-3</v>
      </c>
      <c r="OM31" s="20">
        <f t="shared" si="56"/>
        <v>1.124825311312491E-2</v>
      </c>
      <c r="ON31" s="20">
        <f t="shared" si="57"/>
        <v>-6.1819134518651692E-3</v>
      </c>
      <c r="OO31" s="20">
        <f t="shared" si="58"/>
        <v>-4.2372827119061679E-2</v>
      </c>
      <c r="OP31" s="20">
        <f t="shared" si="59"/>
        <v>5.6767701629321914E-3</v>
      </c>
      <c r="OQ31" s="20">
        <f t="shared" si="60"/>
        <v>4.5308679823067161E-2</v>
      </c>
      <c r="OR31" s="20">
        <f t="shared" si="61"/>
        <v>3.2712473346697551E-2</v>
      </c>
      <c r="OS31" s="20">
        <f t="shared" si="62"/>
        <v>-3.0574485471715845E-2</v>
      </c>
      <c r="OT31" s="20">
        <f t="shared" si="63"/>
        <v>-3.8717359379123822E-2</v>
      </c>
      <c r="OU31" s="20">
        <f t="shared" si="64"/>
        <v>6.8838808231244192E-2</v>
      </c>
      <c r="OV31" s="20">
        <f t="shared" si="65"/>
        <v>4.4481651142923278E-3</v>
      </c>
      <c r="OW31" s="20">
        <f t="shared" si="66"/>
        <v>4.8534707336117238E-3</v>
      </c>
      <c r="OX31" s="20">
        <f t="shared" si="67"/>
        <v>1.7912092670382268E-2</v>
      </c>
      <c r="OY31" s="20">
        <f t="shared" si="68"/>
        <v>-1.2695526954163013E-2</v>
      </c>
      <c r="OZ31" s="20">
        <f t="shared" si="69"/>
        <v>-2.692133276635273E-4</v>
      </c>
      <c r="PA31" s="20">
        <f t="shared" si="5"/>
        <v>4.8745227013221974E-4</v>
      </c>
      <c r="PB31" s="20">
        <f t="shared" si="70"/>
        <v>-7.8030831748150693E-3</v>
      </c>
      <c r="PC31" s="20">
        <f t="shared" si="71"/>
        <v>1.0483051257426183E-2</v>
      </c>
      <c r="PD31" s="20">
        <f t="shared" si="72"/>
        <v>-1.8073462175543425E-2</v>
      </c>
      <c r="PE31" s="20">
        <f t="shared" si="73"/>
        <v>-2.8232279405929379E-4</v>
      </c>
      <c r="PF31" s="20">
        <f t="shared" si="74"/>
        <v>-2.6658989271159089E-2</v>
      </c>
      <c r="PG31" s="20">
        <f t="shared" si="75"/>
        <v>1.7199367805577154E-2</v>
      </c>
      <c r="PH31" s="20">
        <f t="shared" si="76"/>
        <v>1.0314035580814533E-2</v>
      </c>
      <c r="PI31" s="20">
        <f t="shared" si="77"/>
        <v>2.9053566961379479E-2</v>
      </c>
      <c r="PJ31" s="20">
        <f t="shared" si="78"/>
        <v>-2.5674156141989674E-2</v>
      </c>
      <c r="PK31" s="20">
        <f t="shared" si="79"/>
        <v>-3.4109638748011456E-2</v>
      </c>
      <c r="PL31" s="20">
        <f t="shared" si="80"/>
        <v>-3.1189963247703983E-2</v>
      </c>
      <c r="PM31" s="20">
        <f t="shared" si="81"/>
        <v>-5.0084151007353445E-2</v>
      </c>
      <c r="PN31" s="20">
        <f t="shared" si="82"/>
        <v>6.8858539759072496E-2</v>
      </c>
      <c r="PO31" s="20">
        <f t="shared" si="83"/>
        <v>-1.5475251692571719E-2</v>
      </c>
      <c r="PP31" s="20">
        <f t="shared" si="84"/>
        <v>3.8160892037911592E-2</v>
      </c>
      <c r="PQ31" s="20">
        <f t="shared" si="85"/>
        <v>4.0489954294384116E-4</v>
      </c>
      <c r="PR31" s="20">
        <f t="shared" si="86"/>
        <v>1.6314996626602157E-2</v>
      </c>
      <c r="PS31" s="20">
        <f t="shared" si="87"/>
        <v>-1.634049338856905E-2</v>
      </c>
      <c r="PT31" s="20">
        <f t="shared" si="88"/>
        <v>2.3924390034038984E-2</v>
      </c>
      <c r="PU31" s="20">
        <f t="shared" si="89"/>
        <v>-3.1106161663104565E-2</v>
      </c>
      <c r="PV31" s="20">
        <f t="shared" si="90"/>
        <v>2.4465459964596297E-3</v>
      </c>
      <c r="PW31" s="20">
        <f t="shared" si="91"/>
        <v>2.4056391041917896E-2</v>
      </c>
      <c r="PX31" s="20">
        <f t="shared" si="92"/>
        <v>-3.3248976333001418E-2</v>
      </c>
      <c r="PY31" s="20">
        <f t="shared" si="93"/>
        <v>-2.1210251928166529E-2</v>
      </c>
      <c r="PZ31" s="20">
        <f t="shared" si="94"/>
        <v>3.5205625943380697E-2</v>
      </c>
      <c r="QA31" s="20">
        <f t="shared" si="95"/>
        <v>-1.2118391151259263E-2</v>
      </c>
      <c r="QB31" s="20">
        <f t="shared" si="96"/>
        <v>-2.9803798463866743E-2</v>
      </c>
      <c r="QC31" s="20">
        <f t="shared" si="97"/>
        <v>6.5791570988379105E-3</v>
      </c>
      <c r="QD31" s="20">
        <f t="shared" si="98"/>
        <v>1.2513590077856945E-3</v>
      </c>
      <c r="QE31" s="20">
        <f t="shared" si="99"/>
        <v>-2.8605042649611195E-2</v>
      </c>
      <c r="QF31" s="20">
        <f t="shared" si="100"/>
        <v>-4.7344817727409311E-2</v>
      </c>
      <c r="QG31" s="20">
        <f t="shared" si="101"/>
        <v>-3.8028672814011927E-2</v>
      </c>
      <c r="QH31" s="20">
        <f t="shared" si="102"/>
        <v>2.6048011486013694E-3</v>
      </c>
      <c r="QI31" s="20">
        <f t="shared" si="103"/>
        <v>-1.6588287181118849E-2</v>
      </c>
      <c r="QJ31" s="20">
        <f t="shared" si="104"/>
        <v>-3.3228100922774468E-3</v>
      </c>
      <c r="QK31" s="20">
        <f t="shared" si="105"/>
        <v>2.9988178921670799E-2</v>
      </c>
      <c r="QL31" s="20">
        <f t="shared" si="106"/>
        <v>2.6477932453622927E-2</v>
      </c>
      <c r="QM31" s="20">
        <f t="shared" si="107"/>
        <v>-5.5277465713357739E-4</v>
      </c>
      <c r="QN31" s="20">
        <f t="shared" si="108"/>
        <v>-4.08329367584866E-4</v>
      </c>
      <c r="QO31" s="20">
        <f t="shared" si="109"/>
        <v>1.2099389019626898E-2</v>
      </c>
      <c r="QP31" s="20">
        <f t="shared" si="110"/>
        <v>-3.9723775698894698E-3</v>
      </c>
      <c r="QQ31" s="20">
        <f t="shared" si="111"/>
        <v>-1.9943118574018721E-3</v>
      </c>
      <c r="QR31" s="20">
        <f t="shared" si="112"/>
        <v>-8.0729739379246396E-3</v>
      </c>
      <c r="QS31" s="20">
        <f t="shared" si="113"/>
        <v>1.1127899071652873E-2</v>
      </c>
      <c r="QT31" s="20">
        <f t="shared" si="114"/>
        <v>2.9543150404279434E-2</v>
      </c>
      <c r="QU31" s="20">
        <f t="shared" si="115"/>
        <v>-1.1819076570428274E-2</v>
      </c>
      <c r="QV31" s="20">
        <f t="shared" si="116"/>
        <v>-1.4375877040932046E-2</v>
      </c>
      <c r="QW31" s="20">
        <f t="shared" si="117"/>
        <v>3.3370454880205486E-2</v>
      </c>
      <c r="QX31" s="20">
        <f t="shared" si="118"/>
        <v>1.0369028195827672E-3</v>
      </c>
      <c r="QY31" s="20">
        <f t="shared" si="119"/>
        <v>1.551442018421975E-2</v>
      </c>
      <c r="QZ31" s="20">
        <f t="shared" si="120"/>
        <v>3.3278783672342133E-2</v>
      </c>
      <c r="RA31" s="20">
        <f t="shared" si="121"/>
        <v>-4.6271254598301576E-3</v>
      </c>
      <c r="RB31" s="20">
        <f t="shared" si="122"/>
        <v>-5.9009198910767342E-4</v>
      </c>
      <c r="RC31" s="20">
        <f t="shared" si="123"/>
        <v>-1.307701492352756E-2</v>
      </c>
      <c r="RD31" s="20">
        <f t="shared" si="124"/>
        <v>-1.0861539969855312E-2</v>
      </c>
      <c r="RE31" s="20">
        <f t="shared" si="125"/>
        <v>6.1228171253862124E-2</v>
      </c>
      <c r="RF31" s="20">
        <f t="shared" si="126"/>
        <v>1.4105496198035443E-2</v>
      </c>
      <c r="RG31" s="20">
        <f t="shared" si="127"/>
        <v>-1.6021497899195297E-2</v>
      </c>
      <c r="RH31" s="20">
        <f t="shared" si="128"/>
        <v>-2.7760135618866616E-2</v>
      </c>
      <c r="RI31" s="20">
        <f t="shared" si="129"/>
        <v>7.4597000810191876E-4</v>
      </c>
      <c r="RJ31" s="20">
        <f t="shared" si="130"/>
        <v>1.0335604118284129E-2</v>
      </c>
      <c r="RK31" s="20">
        <f t="shared" si="131"/>
        <v>-4.8446989951730652E-3</v>
      </c>
      <c r="RL31" s="20">
        <f t="shared" si="132"/>
        <v>1.643357357607908E-2</v>
      </c>
      <c r="RM31" s="20">
        <f t="shared" si="6"/>
        <v>-1.1610163394765867E-2</v>
      </c>
      <c r="RN31" s="20">
        <f t="shared" si="142"/>
        <v>-5.7511515205345282E-2</v>
      </c>
      <c r="RO31" s="20">
        <f t="shared" si="143"/>
        <v>-1.5060705713995344E-2</v>
      </c>
      <c r="RP31" s="20">
        <f t="shared" si="144"/>
        <v>5.0314284255307568E-2</v>
      </c>
      <c r="RQ31" s="20">
        <f t="shared" si="145"/>
        <v>-2.6544594896977164E-2</v>
      </c>
      <c r="RR31" s="20">
        <f t="shared" si="146"/>
        <v>-1.4198590011285902E-2</v>
      </c>
      <c r="RS31" s="20">
        <f t="shared" si="147"/>
        <v>1.9012628673444748E-2</v>
      </c>
      <c r="RT31" s="20">
        <f t="shared" si="148"/>
        <v>-2.2120045358780122E-2</v>
      </c>
      <c r="RU31" s="20">
        <f t="shared" si="149"/>
        <v>8.4748419296528359E-3</v>
      </c>
      <c r="RV31" s="20">
        <f t="shared" si="150"/>
        <v>-4.73443619793615E-3</v>
      </c>
      <c r="RW31" s="20">
        <f t="shared" si="151"/>
        <v>2.0493485452636045E-2</v>
      </c>
      <c r="RX31" s="20">
        <f t="shared" si="152"/>
        <v>4.8576568486063659E-3</v>
      </c>
      <c r="RY31" s="20">
        <f t="shared" si="153"/>
        <v>1.1488464415881109E-2</v>
      </c>
      <c r="RZ31" s="20">
        <f t="shared" si="154"/>
        <v>-4.6925141808621691E-3</v>
      </c>
      <c r="SA31" s="20">
        <f t="shared" si="155"/>
        <v>-1.0764136469391412E-3</v>
      </c>
      <c r="SB31" s="20">
        <f t="shared" si="156"/>
        <v>-1.0039145510196941E-2</v>
      </c>
      <c r="SC31" s="20">
        <f t="shared" si="157"/>
        <v>4.8155547058691111E-3</v>
      </c>
      <c r="SD31" s="20">
        <f t="shared" si="158"/>
        <v>2.2599187910786449E-3</v>
      </c>
      <c r="SE31" s="20">
        <f t="shared" si="159"/>
        <v>1.9243400810984607E-2</v>
      </c>
      <c r="SF31" s="20">
        <f t="shared" si="160"/>
        <v>3.0899470631517628E-2</v>
      </c>
      <c r="SG31" s="20">
        <f t="shared" si="161"/>
        <v>-2.1413156267316685E-2</v>
      </c>
      <c r="SH31" s="20">
        <f t="shared" si="162"/>
        <v>2.5839345354950732E-3</v>
      </c>
      <c r="SI31" s="20">
        <f t="shared" si="163"/>
        <v>1.7273325835642866E-2</v>
      </c>
      <c r="SJ31" s="20">
        <f t="shared" si="164"/>
        <v>-2.3785617994859704E-2</v>
      </c>
      <c r="SK31" s="20">
        <f t="shared" si="165"/>
        <v>2.9623000659566662E-2</v>
      </c>
      <c r="SL31" s="20">
        <f t="shared" si="166"/>
        <v>-1.2138380420422508E-2</v>
      </c>
      <c r="SM31" s="20">
        <f t="shared" si="167"/>
        <v>-1.6459559812350394E-2</v>
      </c>
      <c r="SN31" s="20">
        <f t="shared" si="168"/>
        <v>-1.2897395862068424E-2</v>
      </c>
      <c r="SO31" s="20">
        <f t="shared" si="169"/>
        <v>3.2468661900196677E-2</v>
      </c>
      <c r="SP31" s="20">
        <f t="shared" si="170"/>
        <v>-3.8271735957777581E-2</v>
      </c>
      <c r="SQ31" s="20">
        <f t="shared" si="171"/>
        <v>2.6226708319247422E-2</v>
      </c>
      <c r="SR31" s="20">
        <f t="shared" si="172"/>
        <v>-1.7393192452455804E-4</v>
      </c>
      <c r="SS31" s="20">
        <f t="shared" si="173"/>
        <v>-4.0150848575253112E-2</v>
      </c>
      <c r="ST31" s="20">
        <f t="shared" si="174"/>
        <v>-8.6289608557823999E-2</v>
      </c>
      <c r="SU31" s="20">
        <f t="shared" si="175"/>
        <v>6.2178732741073744E-2</v>
      </c>
      <c r="SV31" s="20">
        <f t="shared" si="176"/>
        <v>-5.2656748725395126E-3</v>
      </c>
      <c r="SW31" s="20">
        <f t="shared" si="133"/>
        <v>-5.2553653789067983E-2</v>
      </c>
      <c r="SX31" s="20">
        <f t="shared" si="134"/>
        <v>2.5852597903094215E-2</v>
      </c>
      <c r="SY31" s="20">
        <f t="shared" si="135"/>
        <v>7.0171983860852476E-3</v>
      </c>
      <c r="SZ31" s="20">
        <f t="shared" si="136"/>
        <v>-4.7679889160367056E-2</v>
      </c>
      <c r="TA31" s="20">
        <f t="shared" si="137"/>
        <v>1.4273541817689665E-2</v>
      </c>
      <c r="TB31" s="20">
        <f t="shared" si="138"/>
        <v>1.8476622026217075E-4</v>
      </c>
      <c r="TC31" s="20">
        <f t="shared" si="139"/>
        <v>2.6097486215244631E-2</v>
      </c>
      <c r="TD31" s="20">
        <f t="shared" si="140"/>
        <v>1.8934540887155377E-2</v>
      </c>
      <c r="TE31" s="20">
        <f t="shared" si="141"/>
        <v>-2.4411956013891373E-2</v>
      </c>
    </row>
    <row r="32" spans="1:525" x14ac:dyDescent="0.2">
      <c r="A32" t="s">
        <v>69</v>
      </c>
      <c r="B32" t="s">
        <v>26</v>
      </c>
      <c r="C32" s="15"/>
      <c r="D32" s="15">
        <f>'Constituents data'!D32/'Constituents data'!C32-1</f>
        <v>-2.1988174427198803E-2</v>
      </c>
      <c r="E32" s="15">
        <f>'Constituents data'!E32/'Constituents data'!D32-1</f>
        <v>4.1186472699792143E-2</v>
      </c>
      <c r="F32" s="15">
        <f>'Constituents data'!F32/'Constituents data'!E32-1</f>
        <v>1.0342950462711054E-2</v>
      </c>
      <c r="G32" s="15">
        <f>'Constituents data'!G32/'Constituents data'!F32-1</f>
        <v>3.3405172413793149E-2</v>
      </c>
      <c r="H32" s="15">
        <f>'Constituents data'!H32/'Constituents data'!G32-1</f>
        <v>6.7778936392075551E-3</v>
      </c>
      <c r="I32" s="15">
        <f>'Constituents data'!I32/'Constituents data'!H32-1</f>
        <v>-5.1786639047124439E-4</v>
      </c>
      <c r="J32" s="15">
        <f>'Constituents data'!J32/'Constituents data'!I32-1</f>
        <v>2.3661485319516506E-2</v>
      </c>
      <c r="K32" s="15">
        <f>'Constituents data'!K32/'Constituents data'!J32-1</f>
        <v>2.6826387717226119E-2</v>
      </c>
      <c r="L32" s="15">
        <f>'Constituents data'!L32/'Constituents data'!K32-1</f>
        <v>-1.9717384160368168E-3</v>
      </c>
      <c r="M32" s="15">
        <f>'Constituents data'!M32/'Constituents data'!L32-1</f>
        <v>-4.181758314125783E-2</v>
      </c>
      <c r="N32" s="15">
        <f>'Constituents data'!N32/'Constituents data'!M32-1</f>
        <v>1.4604810996563522E-2</v>
      </c>
      <c r="O32" s="15">
        <f>'Constituents data'!O32/'Constituents data'!N32-1</f>
        <v>-1.0838272650296354E-2</v>
      </c>
      <c r="P32" s="15">
        <f>'Constituents data'!P32/'Constituents data'!O32-1</f>
        <v>-3.4240712206813351E-3</v>
      </c>
      <c r="Q32" s="15">
        <f>'Constituents data'!Q32/'Constituents data'!P32-1</f>
        <v>6.7857756399243963E-2</v>
      </c>
      <c r="R32" s="15">
        <f>'Constituents data'!R32/'Constituents data'!Q32-1</f>
        <v>-5.0836550836550809E-2</v>
      </c>
      <c r="S32" s="15">
        <f>'Constituents data'!S32/'Constituents data'!R32-1</f>
        <v>2.1016949152542486E-2</v>
      </c>
      <c r="T32" s="15">
        <f>'Constituents data'!T32/'Constituents data'!S32-1</f>
        <v>-1.8758300132802219E-2</v>
      </c>
      <c r="U32" s="15">
        <f>'Constituents data'!U32/'Constituents data'!T32-1</f>
        <v>1.3872441211300934E-2</v>
      </c>
      <c r="V32" s="15">
        <f>'Constituents data'!V32/'Constituents data'!U32-1</f>
        <v>-6.0737527114967493E-2</v>
      </c>
      <c r="W32" s="15">
        <f>'Constituents data'!W32/'Constituents data'!V32-1</f>
        <v>2.5759459939598495E-2</v>
      </c>
      <c r="X32" s="15">
        <f>'Constituents data'!X32/'Constituents data'!W32-1</f>
        <v>-4.9359196397644634E-2</v>
      </c>
      <c r="Y32" s="15">
        <f>'Constituents data'!Y32/'Constituents data'!X32-1</f>
        <v>-3.4068136272545013E-2</v>
      </c>
      <c r="Z32" s="15">
        <f>'Constituents data'!Z32/'Constituents data'!Y32-1</f>
        <v>-3.0177291588080468E-3</v>
      </c>
      <c r="AA32" s="15">
        <f>'Constituents data'!AA32/'Constituents data'!Z32-1</f>
        <v>-1.0026485054861922E-2</v>
      </c>
      <c r="AB32" s="15">
        <f>'Constituents data'!AB32/'Constituents data'!AA32-1</f>
        <v>3.955665965985089E-2</v>
      </c>
      <c r="AC32" s="15">
        <f>'Constituents data'!AC32/'Constituents data'!AB32-1</f>
        <v>-3.9154411764705799E-2</v>
      </c>
      <c r="AD32" s="15">
        <f>'Constituents data'!AD32/'Constituents data'!AC32-1</f>
        <v>7.7482303424526444E-2</v>
      </c>
      <c r="AE32" s="15">
        <f>'Constituents data'!AE32/'Constituents data'!AD32-1</f>
        <v>1.7045454545454586E-2</v>
      </c>
      <c r="AF32" s="15">
        <f>'Constituents data'!AF32/'Constituents data'!AE32-1</f>
        <v>-2.5488826815642462E-2</v>
      </c>
      <c r="AG32" s="15">
        <f>'Constituents data'!AG32/'Constituents data'!AF32-1</f>
        <v>-1.3973486205661079E-2</v>
      </c>
      <c r="AH32" s="15">
        <f>'Constituents data'!AH32/'Constituents data'!AG32-1</f>
        <v>-2.34375E-2</v>
      </c>
      <c r="AI32" s="15">
        <f>'Constituents data'!AI32/'Constituents data'!AH32-1</f>
        <v>-2.5488372093023237E-2</v>
      </c>
      <c r="AJ32" s="15">
        <f>'Constituents data'!AJ32/'Constituents data'!AI32-1</f>
        <v>-6.2237495227186024E-2</v>
      </c>
      <c r="AK32" s="15">
        <f>'Constituents data'!AK32/'Constituents data'!AJ32-1</f>
        <v>6.9218241042345863E-3</v>
      </c>
      <c r="AL32" s="15">
        <f>'Constituents data'!AL32/'Constituents data'!AK32-1</f>
        <v>-2.2038010513546369E-2</v>
      </c>
      <c r="AM32" s="15">
        <f>'Constituents data'!AM32/'Constituents data'!AL32-1</f>
        <v>-1.4265040314244359E-2</v>
      </c>
      <c r="AN32" s="15">
        <f>'Constituents data'!AN32/'Constituents data'!AM32-1</f>
        <v>-6.7114093959731447E-3</v>
      </c>
      <c r="AO32" s="15">
        <f>'Constituents data'!AO32/'Constituents data'!AN32-1</f>
        <v>1.3302364864864913E-2</v>
      </c>
      <c r="AP32" s="15">
        <f>'Constituents data'!AP32/'Constituents data'!AO32-1</f>
        <v>3.2506772244217386E-2</v>
      </c>
      <c r="AQ32" s="15">
        <f>'Constituents data'!AQ32/'Constituents data'!AP32-1</f>
        <v>6.5186680121089857E-2</v>
      </c>
      <c r="AR32" s="15">
        <f>'Constituents data'!AR32/'Constituents data'!AQ32-1</f>
        <v>-2.1599090564607848E-2</v>
      </c>
      <c r="AS32" s="15">
        <f>'Constituents data'!AS32/'Constituents data'!AR32-1</f>
        <v>6.6808675445391152E-2</v>
      </c>
      <c r="AT32" s="15">
        <f>'Constituents data'!AT32/'Constituents data'!AS32-1</f>
        <v>-1.7244508985296836E-2</v>
      </c>
      <c r="AU32" s="15">
        <f>'Constituents data'!AU32/'Constituents data'!AT32-1</f>
        <v>1.6623568526043631E-2</v>
      </c>
      <c r="AV32" s="15">
        <f>'Constituents data'!AV32/'Constituents data'!AU32-1</f>
        <v>-6.8677325581395388E-2</v>
      </c>
      <c r="AW32" s="15">
        <f>'Constituents data'!AW32/'Constituents data'!AV32-1</f>
        <v>5.4818571985953968E-2</v>
      </c>
      <c r="AX32" s="15">
        <f>'Constituents data'!AX32/'Constituents data'!AW32-1</f>
        <v>1.9234325873867197E-2</v>
      </c>
      <c r="AY32" s="15">
        <f>'Constituents data'!AY32/'Constituents data'!AX32-1</f>
        <v>-7.2219197967700932E-2</v>
      </c>
      <c r="AZ32" s="15">
        <f>'Constituents data'!AZ32/'Constituents data'!AY32-1</f>
        <v>-4.1658517504400638E-2</v>
      </c>
      <c r="BA32" s="15">
        <f>'Constituents data'!BA32/'Constituents data'!AZ32-1</f>
        <v>5.1224489795918426E-2</v>
      </c>
      <c r="BB32" s="15">
        <f>'Constituents data'!BB32/'Constituents data'!BA32-1</f>
        <v>1.1259949524364377E-2</v>
      </c>
      <c r="BC32" s="15">
        <f>'Constituents data'!BC32/'Constituents data'!BB32-1</f>
        <v>-3.45555768861594E-3</v>
      </c>
      <c r="BD32" s="15">
        <f>'Constituents data'!BD32/'Constituents data'!BC32-1</f>
        <v>-7.301098054324795E-2</v>
      </c>
      <c r="BE32" s="15">
        <f>'Constituents data'!BE32/'Constituents data'!BD32-1</f>
        <v>-5.5694098088113098E-2</v>
      </c>
      <c r="BF32" s="15">
        <f>'Constituents data'!BF32/'Constituents data'!BE32-1</f>
        <v>3.125E-2</v>
      </c>
      <c r="BG32" s="15">
        <f>'Constituents data'!BG32/'Constituents data'!BF32-1</f>
        <v>-4.6948356807511749E-2</v>
      </c>
      <c r="BH32" s="15">
        <f>'Constituents data'!BH32/'Constituents data'!BG32-1</f>
        <v>-6.0008956560680726E-2</v>
      </c>
      <c r="BI32" s="15">
        <f>'Constituents data'!BI32/'Constituents data'!BH32-1</f>
        <v>-5.3358742258218128E-2</v>
      </c>
      <c r="BJ32" s="15">
        <f>'Constituents data'!BJ32/'Constituents data'!BI32-1</f>
        <v>6.0644187216909895E-2</v>
      </c>
      <c r="BK32" s="15">
        <f>'Constituents data'!BK32/'Constituents data'!BJ32-1</f>
        <v>4.5314353499406934E-2</v>
      </c>
      <c r="BL32" s="15">
        <f>'Constituents data'!BL32/'Constituents data'!BK32-1</f>
        <v>2.8824330458465663E-2</v>
      </c>
      <c r="BM32" s="15">
        <f>'Constituents data'!BM32/'Constituents data'!BL32-1</f>
        <v>3.7502757555702759E-2</v>
      </c>
      <c r="BN32" s="15">
        <f>'Constituents data'!BN32/'Constituents data'!BM32-1</f>
        <v>3.6147140123325538E-2</v>
      </c>
      <c r="BO32" s="15">
        <f>'Constituents data'!BO32/'Constituents data'!BN32-1</f>
        <v>-4.5146726862301811E-3</v>
      </c>
      <c r="BP32" s="15">
        <f>'Constituents data'!BP32/'Constituents data'!BO32-1</f>
        <v>-1.1544011544011412E-2</v>
      </c>
      <c r="BQ32" s="15">
        <f>'Constituents data'!BQ32/'Constituents data'!BP32-1</f>
        <v>2.9197080291971655E-3</v>
      </c>
      <c r="BR32" s="15">
        <f>'Constituents data'!BR32/'Constituents data'!BQ32-1</f>
        <v>4.9074651694739124E-2</v>
      </c>
      <c r="BS32" s="15">
        <f>'Constituents data'!BS32/'Constituents data'!BR32-1</f>
        <v>3.468780971258667E-2</v>
      </c>
      <c r="BT32" s="15">
        <f>'Constituents data'!BT32/'Constituents data'!BS32-1</f>
        <v>-1.7624521072796995E-2</v>
      </c>
      <c r="BU32" s="15">
        <f>'Constituents data'!BU32/'Constituents data'!BT32-1</f>
        <v>-1.0335413416536654E-2</v>
      </c>
      <c r="BV32" s="15">
        <f>'Constituents data'!BV32/'Constituents data'!BU32-1</f>
        <v>5.8325123152709324E-2</v>
      </c>
      <c r="BW32" s="15">
        <f>'Constituents data'!BW32/'Constituents data'!BV32-1</f>
        <v>-3.6678458387637281E-2</v>
      </c>
      <c r="BX32" s="15">
        <f>'Constituents data'!BX32/'Constituents data'!BW32-1</f>
        <v>3.1117124081948111E-2</v>
      </c>
      <c r="BY32" s="15">
        <f>'Constituents data'!BY32/'Constituents data'!BX32-1</f>
        <v>-2.4179943767572598E-2</v>
      </c>
      <c r="BZ32" s="15">
        <f>'Constituents data'!BZ32/'Constituents data'!BY32-1</f>
        <v>-4.8021513638110136E-3</v>
      </c>
      <c r="CA32" s="15">
        <f>'Constituents data'!CA32/'Constituents data'!BZ32-1</f>
        <v>-2.5670719938235997E-2</v>
      </c>
      <c r="CB32" s="15">
        <f>'Constituents data'!CB32/'Constituents data'!CA32-1</f>
        <v>-2.7139461172741686E-2</v>
      </c>
      <c r="CC32" s="15">
        <f>'Constituents data'!CC32/'Constituents data'!CB32-1</f>
        <v>3.4412543270209595E-2</v>
      </c>
      <c r="CD32" s="15">
        <f>'Constituents data'!CD32/'Constituents data'!CC32-1</f>
        <v>-2.4803149606299146E-2</v>
      </c>
      <c r="CE32" s="15">
        <f>'Constituents data'!CE32/'Constituents data'!CD32-1</f>
        <v>4.0976988292289018E-2</v>
      </c>
      <c r="CF32" s="15">
        <f>'Constituents data'!CF32/'Constituents data'!CE32-1</f>
        <v>2.7147566414582602E-3</v>
      </c>
      <c r="CG32" s="15">
        <f>'Constituents data'!CG32/'Constituents data'!CF32-1</f>
        <v>3.2295494101721278E-2</v>
      </c>
      <c r="CH32" s="15">
        <f>'Constituents data'!CH32/'Constituents data'!CG32-1</f>
        <v>3.4844511052828819E-2</v>
      </c>
      <c r="CI32" s="15">
        <f>'Constituents data'!CI32/'Constituents data'!CH32-1</f>
        <v>2.9869659666907911E-2</v>
      </c>
      <c r="CJ32" s="15">
        <f>'Constituents data'!CJ32/'Constituents data'!CI32-1</f>
        <v>-1.5292670065037761E-2</v>
      </c>
      <c r="CK32" s="15">
        <f>'Constituents data'!CK32/'Constituents data'!CJ32-1</f>
        <v>1.5351660121385224E-2</v>
      </c>
      <c r="CL32" s="15">
        <f>'Constituents data'!CL32/'Constituents data'!CK32-1</f>
        <v>1.3009845288326272E-2</v>
      </c>
      <c r="CM32" s="15">
        <f>'Constituents data'!CM32/'Constituents data'!CL32-1</f>
        <v>-3.123915307184999E-2</v>
      </c>
      <c r="CN32" s="15">
        <f>'Constituents data'!CN32/'Constituents data'!CM32-1</f>
        <v>-2.687208885704051E-2</v>
      </c>
      <c r="CO32" s="15">
        <f>'Constituents data'!CO32/'Constituents data'!CN32-1</f>
        <v>3.62665684830632E-2</v>
      </c>
      <c r="CP32" s="15">
        <f>'Constituents data'!CP32/'Constituents data'!CO32-1</f>
        <v>-1.1547344110854452E-2</v>
      </c>
      <c r="CQ32" s="15">
        <f>'Constituents data'!CQ32/'Constituents data'!CP32-1</f>
        <v>-2.7138749101365933E-2</v>
      </c>
      <c r="CR32" s="15">
        <f>'Constituents data'!CR32/'Constituents data'!CQ32-1</f>
        <v>1.9767227046000313E-2</v>
      </c>
      <c r="CS32" s="15">
        <f>'Constituents data'!CS32/'Constituents data'!CR32-1</f>
        <v>1.2137681159420266E-2</v>
      </c>
      <c r="CT32" s="15">
        <f>'Constituents data'!CT32/'Constituents data'!CS32-1</f>
        <v>1.3066046178628943E-2</v>
      </c>
      <c r="CU32" s="15">
        <f>'Constituents data'!CU32/'Constituents data'!CT32-1</f>
        <v>-1.5194346289752692E-2</v>
      </c>
      <c r="CV32" s="15">
        <f>'Constituents data'!CV32/'Constituents data'!CU32-1</f>
        <v>2.8525296017222646E-2</v>
      </c>
      <c r="CW32" s="15">
        <f>'Constituents data'!CW32/'Constituents data'!CV32-1</f>
        <v>1.5873015873016039E-2</v>
      </c>
      <c r="CX32" s="15">
        <f>'Constituents data'!CX32/'Constituents data'!CW32-1</f>
        <v>6.6964285714286031E-3</v>
      </c>
      <c r="CY32" s="15">
        <f>'Constituents data'!CY32/'Constituents data'!CX32-1</f>
        <v>-1.4327136278355801E-2</v>
      </c>
      <c r="CZ32" s="15">
        <f>'Constituents data'!CZ32/'Constituents data'!CY32-1</f>
        <v>4.3952240872123127E-2</v>
      </c>
      <c r="DA32" s="15">
        <f>'Constituents data'!DA32/'Constituents data'!CZ32-1</f>
        <v>3.1659207691032698E-2</v>
      </c>
      <c r="DB32" s="15">
        <f>'Constituents data'!DB32/'Constituents data'!DA32-1</f>
        <v>3.0526992287918109E-3</v>
      </c>
      <c r="DC32" s="15">
        <f>'Constituents data'!DC32/'Constituents data'!DB32-1</f>
        <v>6.4071760371620101E-4</v>
      </c>
      <c r="DD32" s="15">
        <f>'Constituents data'!DD32/'Constituents data'!DC32-1</f>
        <v>2.0329758283976318E-2</v>
      </c>
      <c r="DE32" s="15">
        <f>'Constituents data'!DE32/'Constituents data'!DD32-1</f>
        <v>-5.6479447756511147E-3</v>
      </c>
      <c r="DF32" s="15">
        <f>'Constituents data'!DF32/'Constituents data'!DE32-1</f>
        <v>-5.5222467655412499E-3</v>
      </c>
      <c r="DG32" s="15">
        <f>'Constituents data'!DG32/'Constituents data'!DF32-1</f>
        <v>1.1581786450896248E-2</v>
      </c>
      <c r="DH32" s="15">
        <f>'Constituents data'!DH32/'Constituents data'!DG32-1</f>
        <v>-1.6781681304893326E-2</v>
      </c>
      <c r="DI32" s="15">
        <f>'Constituents data'!DI32/'Constituents data'!DH32-1</f>
        <v>2.5522411867922035E-3</v>
      </c>
      <c r="DJ32" s="15">
        <f>'Constituents data'!DJ32/'Constituents data'!DI32-1</f>
        <v>1.4956245027843984E-2</v>
      </c>
      <c r="DK32" s="15">
        <f>'Constituents data'!DK32/'Constituents data'!DJ32-1</f>
        <v>9.0923342216648884E-3</v>
      </c>
      <c r="DL32" s="15">
        <f>'Constituents data'!DL32/'Constituents data'!DK32-1</f>
        <v>3.1070374398010081E-3</v>
      </c>
      <c r="DM32" s="15">
        <f>'Constituents data'!DM32/'Constituents data'!DL32-1</f>
        <v>-3.5929998451293077E-2</v>
      </c>
      <c r="DN32" s="15">
        <f>'Constituents data'!DN32/'Constituents data'!DM32-1</f>
        <v>2.8273092369478059E-2</v>
      </c>
      <c r="DO32" s="15">
        <f>'Constituents data'!DO32/'Constituents data'!DN32-1</f>
        <v>-1.7653491641930974E-2</v>
      </c>
      <c r="DP32" s="15">
        <f>'Constituents data'!DP32/'Constituents data'!DO32-1</f>
        <v>2.1151399491093903E-2</v>
      </c>
      <c r="DQ32" s="15">
        <f>'Constituents data'!DQ32/'Constituents data'!DP32-1</f>
        <v>-1.713128796137664E-2</v>
      </c>
      <c r="DR32" s="15">
        <f>'Constituents data'!DR32/'Constituents data'!DQ32-1</f>
        <v>-1.4577721438757796E-2</v>
      </c>
      <c r="DS32" s="15">
        <f>'Constituents data'!DS32/'Constituents data'!DR32-1</f>
        <v>-1.222061424666343E-2</v>
      </c>
      <c r="DT32" s="15">
        <f>'Constituents data'!DT32/'Constituents data'!DS32-1</f>
        <v>7.4393618753052282E-2</v>
      </c>
      <c r="DU32" s="15">
        <f>'Constituents data'!DU32/'Constituents data'!DT32-1</f>
        <v>2.5757575757576756E-3</v>
      </c>
      <c r="DV32" s="15">
        <f>'Constituents data'!DV32/'Constituents data'!DU32-1</f>
        <v>-3.0074051685053615E-2</v>
      </c>
      <c r="DW32" s="15">
        <f>'Constituents data'!DW32/'Constituents data'!DV32-1</f>
        <v>-1.6360236833904751E-2</v>
      </c>
      <c r="DX32" s="15">
        <f>'Constituents data'!DX32/'Constituents data'!DW32-1</f>
        <v>6.3361317915400228E-4</v>
      </c>
      <c r="DY32" s="15">
        <f>'Constituents data'!DY32/'Constituents data'!DX32-1</f>
        <v>3.3243628304574946E-2</v>
      </c>
      <c r="DZ32" s="15">
        <f>'Constituents data'!DZ32/'Constituents data'!DY32-1</f>
        <v>-2.2215412900260412E-2</v>
      </c>
      <c r="EA32" s="15">
        <f>'Constituents data'!EA32/'Constituents data'!DZ32-1</f>
        <v>1.4885615794421714E-2</v>
      </c>
      <c r="EB32" s="15">
        <f>'Constituents data'!EB32/'Constituents data'!EA32-1</f>
        <v>3.3966342442488529E-3</v>
      </c>
      <c r="EC32" s="15">
        <f>'Constituents data'!EC32/'Constituents data'!EB32-1</f>
        <v>1.0001538698261259E-2</v>
      </c>
      <c r="ED32" s="15">
        <f>'Constituents data'!ED32/'Constituents data'!EC32-1</f>
        <v>3.0469226081653034E-4</v>
      </c>
      <c r="EE32" s="15">
        <f>'Constituents data'!EE32/'Constituents data'!ED32-1</f>
        <v>4.051172707889128E-2</v>
      </c>
      <c r="EF32" s="15">
        <f>'Constituents data'!EF32/'Constituents data'!EE32-1</f>
        <v>-3.1908665105386258E-2</v>
      </c>
      <c r="EG32" s="15">
        <f>'Constituents data'!EG32/'Constituents data'!EF32-1</f>
        <v>-9.5252494708194524E-3</v>
      </c>
      <c r="EH32" s="15">
        <f>'Constituents data'!EH32/'Constituents data'!EG32-1</f>
        <v>4.4115402228667389E-2</v>
      </c>
      <c r="EI32" s="15">
        <f>'Constituents data'!EI32/'Constituents data'!EH32-1</f>
        <v>1.1695906432749315E-3</v>
      </c>
      <c r="EJ32" s="15">
        <f>'Constituents data'!EJ32/'Constituents data'!EI32-1</f>
        <v>2.1612149532710179E-2</v>
      </c>
      <c r="EK32" s="15">
        <f>'Constituents data'!EK32/'Constituents data'!EJ32-1</f>
        <v>-7.1469411092052182E-3</v>
      </c>
      <c r="EL32" s="15">
        <f>'Constituents data'!EL32/'Constituents data'!EK32-1</f>
        <v>1.1661387849121851E-2</v>
      </c>
      <c r="EM32" s="15">
        <f>'Constituents data'!EM32/'Constituents data'!EL32-1</f>
        <v>2.1346235947061754E-3</v>
      </c>
      <c r="EN32" s="15">
        <f>'Constituents data'!EN32/'Constituents data'!EM32-1</f>
        <v>2.5844930417495027E-2</v>
      </c>
      <c r="EO32" s="15">
        <f>'Constituents data'!EO32/'Constituents data'!EN32-1</f>
        <v>3.0592469545958068E-2</v>
      </c>
      <c r="EP32" s="15">
        <f>'Constituents data'!EP32/'Constituents data'!EO32-1</f>
        <v>1.1820013431833365E-2</v>
      </c>
      <c r="EQ32" s="15">
        <f>'Constituents data'!EQ32/'Constituents data'!EP32-1</f>
        <v>-1.1549183592194368E-2</v>
      </c>
      <c r="ER32" s="15">
        <f>'Constituents data'!ER32/'Constituents data'!EQ32-1</f>
        <v>2.6188557614826857E-2</v>
      </c>
      <c r="ES32" s="15">
        <f>'Constituents data'!ES32/'Constituents data'!ER32-1</f>
        <v>3.9261876717699984E-4</v>
      </c>
      <c r="ET32" s="15">
        <f>'Constituents data'!ET32/'Constituents data'!ES32-1</f>
        <v>2.3024594453165959E-2</v>
      </c>
      <c r="EU32" s="15">
        <f>'Constituents data'!EU32/'Constituents data'!ET32-1</f>
        <v>2.8516624040920702E-2</v>
      </c>
      <c r="EV32" s="15">
        <f>'Constituents data'!EV32/'Constituents data'!EU32-1</f>
        <v>-2.5115006838244525E-2</v>
      </c>
      <c r="EW32" s="15">
        <f>'Constituents data'!EW32/'Constituents data'!EV32-1</f>
        <v>-3.4434383369467136E-3</v>
      </c>
      <c r="EX32" s="15">
        <f>'Constituents data'!EX32/'Constituents data'!EW32-1</f>
        <v>1.2541592014333247E-2</v>
      </c>
      <c r="EY32" s="15">
        <f>'Constituents data'!EY32/'Constituents data'!EX32-1</f>
        <v>-7.5834175935288739E-3</v>
      </c>
      <c r="EZ32" s="15">
        <f>'Constituents data'!EZ32/'Constituents data'!EY32-1</f>
        <v>2.9291900152827344E-2</v>
      </c>
      <c r="FA32" s="15">
        <f>'Constituents data'!FA32/'Constituents data'!EZ32-1</f>
        <v>-1.3610492452362788E-3</v>
      </c>
      <c r="FB32" s="15">
        <f>'Constituents data'!FB32/'Constituents data'!FA32-1</f>
        <v>3.4692107545533091E-3</v>
      </c>
      <c r="FC32" s="15">
        <f>'Constituents data'!FC32/'Constituents data'!FB32-1</f>
        <v>-1.8397333004074534E-2</v>
      </c>
      <c r="FD32" s="15">
        <f>'Constituents data'!FD32/'Constituents data'!FC32-1</f>
        <v>2.5408805031446491E-2</v>
      </c>
      <c r="FE32" s="15">
        <f>'Constituents data'!FE32/'Constituents data'!FD32-1</f>
        <v>-7.8508341511285273E-3</v>
      </c>
      <c r="FF32" s="15">
        <f>'Constituents data'!FF32/'Constituents data'!FE32-1</f>
        <v>1.2858555885262302E-2</v>
      </c>
      <c r="FG32" s="15">
        <f>'Constituents data'!FG32/'Constituents data'!FF32-1</f>
        <v>-4.8828125E-2</v>
      </c>
      <c r="FH32" s="15">
        <f>'Constituents data'!FH32/'Constituents data'!FG32-1</f>
        <v>-4.440451745379892E-2</v>
      </c>
      <c r="FI32" s="15">
        <f>'Constituents data'!FI32/'Constituents data'!FH32-1</f>
        <v>-3.4380875637926245E-2</v>
      </c>
      <c r="FJ32" s="15">
        <f>'Constituents data'!FJ32/'Constituents data'!FI32-1</f>
        <v>3.6439499304589562E-2</v>
      </c>
      <c r="FK32" s="15">
        <f>'Constituents data'!FK32/'Constituents data'!FJ32-1</f>
        <v>4.5625335480408147E-3</v>
      </c>
      <c r="FL32" s="15">
        <f>'Constituents data'!FL32/'Constituents data'!FK32-1</f>
        <v>-3.4998664173123251E-2</v>
      </c>
      <c r="FM32" s="15">
        <f>'Constituents data'!FM32/'Constituents data'!FL32-1</f>
        <v>2.9623477297895828E-2</v>
      </c>
      <c r="FN32" s="15">
        <f>'Constituents data'!FN32/'Constituents data'!FM32-1</f>
        <v>-8.8733530518956272E-3</v>
      </c>
      <c r="FO32" s="15">
        <f>'Constituents data'!FO32/'Constituents data'!FN32-1</f>
        <v>-4.9376017362995128E-2</v>
      </c>
      <c r="FP32" s="15">
        <f>'Constituents data'!FP32/'Constituents data'!FO32-1</f>
        <v>1.3698630136986356E-2</v>
      </c>
      <c r="FQ32" s="15">
        <f>'Constituents data'!FQ32/'Constituents data'!FP32-1</f>
        <v>1.295045045045029E-2</v>
      </c>
      <c r="FR32" s="15">
        <f>'Constituents data'!FR32/'Constituents data'!FQ32-1</f>
        <v>1.3618677042801508E-2</v>
      </c>
      <c r="FS32" s="15">
        <f>'Constituents data'!FS32/'Constituents data'!FR32-1</f>
        <v>3.4000548395942021E-2</v>
      </c>
      <c r="FT32" s="16">
        <f>'Constituents data'!FT32/'Constituents data'!FS32-1</f>
        <v>-4.3224608857067137E-2</v>
      </c>
      <c r="FU32" s="17">
        <f t="shared" si="3"/>
        <v>2.1370709851712411E-3</v>
      </c>
      <c r="FV32">
        <v>1.3788658875670413E-2</v>
      </c>
      <c r="FW32">
        <v>1.3817804314737786E-2</v>
      </c>
      <c r="FX32">
        <v>1.3631009056088009E-2</v>
      </c>
      <c r="FY32">
        <v>1.3019019371790464E-2</v>
      </c>
      <c r="FZ32">
        <v>1.3543213532575012E-2</v>
      </c>
      <c r="GA32">
        <v>1.3448918902565884E-2</v>
      </c>
      <c r="GB32">
        <v>1.3256461156570511E-2</v>
      </c>
      <c r="GC32">
        <v>1.3392486027782853E-2</v>
      </c>
      <c r="GD32">
        <v>1.3326367433736686E-2</v>
      </c>
      <c r="GE32">
        <v>1.3216709692277121E-2</v>
      </c>
      <c r="GF32">
        <v>1.2512890894175592E-2</v>
      </c>
      <c r="GG32">
        <v>1.2486482282954771E-2</v>
      </c>
      <c r="GH32">
        <v>1.2512675782523602E-2</v>
      </c>
      <c r="GI32">
        <v>1.2332815554739095E-2</v>
      </c>
      <c r="GJ32">
        <v>1.2809128241582724E-2</v>
      </c>
      <c r="GK32">
        <v>1.2615818654646347E-2</v>
      </c>
      <c r="GL32">
        <v>1.2746301012352275E-2</v>
      </c>
      <c r="GM32">
        <v>1.2882541787450323E-2</v>
      </c>
      <c r="GN32">
        <v>1.2924055587844921E-2</v>
      </c>
      <c r="GO32">
        <v>1.2404641872079583E-2</v>
      </c>
      <c r="GP32">
        <v>1.2339448028240245E-2</v>
      </c>
      <c r="GQ32">
        <v>1.2062620080523147E-2</v>
      </c>
      <c r="GR32">
        <v>1.1855924973378316E-2</v>
      </c>
      <c r="GS32">
        <v>1.1834438336589613E-2</v>
      </c>
      <c r="GT32">
        <v>1.1852926565177798E-2</v>
      </c>
      <c r="GU32">
        <v>1.1775382069027411E-2</v>
      </c>
      <c r="GV32">
        <v>1.1891395072352321E-2</v>
      </c>
      <c r="GW32">
        <v>1.2486947434202245E-2</v>
      </c>
      <c r="GX32">
        <v>1.2204703351914597E-2</v>
      </c>
      <c r="GY32">
        <v>1.2123491250429866E-2</v>
      </c>
      <c r="GZ32">
        <v>1.1945780795167263E-2</v>
      </c>
      <c r="HA32">
        <v>1.153129184746975E-2</v>
      </c>
      <c r="HB32">
        <v>1.1706567345935212E-2</v>
      </c>
      <c r="HC32">
        <v>1.1803435437996576E-2</v>
      </c>
      <c r="HD32">
        <v>1.1720356400291856E-2</v>
      </c>
      <c r="HE32">
        <v>1.1823613777297999E-2</v>
      </c>
      <c r="HF32">
        <v>1.1613122017390298E-2</v>
      </c>
      <c r="HG32">
        <v>1.1583706851209474E-2</v>
      </c>
      <c r="HH32">
        <v>1.1900127542526255E-2</v>
      </c>
      <c r="HI32">
        <v>1.2388725014021917E-2</v>
      </c>
      <c r="HJ32">
        <v>1.2544133193413534E-2</v>
      </c>
      <c r="HK32">
        <v>1.2213509196106117E-2</v>
      </c>
      <c r="HL32">
        <v>1.2379941136776526E-2</v>
      </c>
      <c r="HM32">
        <v>1.2180422001941534E-2</v>
      </c>
      <c r="HN32">
        <v>1.2218306747740307E-2</v>
      </c>
      <c r="HO32">
        <v>1.1681377248364225E-2</v>
      </c>
      <c r="HP32">
        <v>1.1974320057020727E-2</v>
      </c>
      <c r="HQ32">
        <v>1.2069411066991005E-2</v>
      </c>
      <c r="HR32">
        <v>1.1713137194309615E-2</v>
      </c>
      <c r="HS32">
        <v>1.1676539352655788E-2</v>
      </c>
      <c r="HT32">
        <v>1.205194845744292E-2</v>
      </c>
      <c r="HU32">
        <v>1.2113776914365984E-2</v>
      </c>
      <c r="HV32">
        <v>1.2130436795784957E-2</v>
      </c>
      <c r="HW32">
        <v>1.2043111367540636E-2</v>
      </c>
      <c r="HX32">
        <v>1.167098746256773E-2</v>
      </c>
      <c r="HY32">
        <v>1.1703842017393856E-2</v>
      </c>
      <c r="HZ32">
        <v>1.1019959892279031E-2</v>
      </c>
      <c r="IA32">
        <v>1.0947084370977789E-2</v>
      </c>
      <c r="IB32">
        <v>1.0816077024761986E-2</v>
      </c>
      <c r="IC32">
        <v>1.0989977213131127E-2</v>
      </c>
      <c r="ID32">
        <v>1.1314568056224132E-2</v>
      </c>
      <c r="IE32">
        <v>1.1249785671166973E-2</v>
      </c>
      <c r="IF32">
        <v>1.1559550050494088E-2</v>
      </c>
      <c r="IG32">
        <v>1.2001003010908224E-2</v>
      </c>
      <c r="IH32">
        <v>1.2199807185071099E-2</v>
      </c>
      <c r="II32">
        <v>1.215720502921744E-2</v>
      </c>
      <c r="IJ32">
        <v>1.236529201330876E-2</v>
      </c>
      <c r="IK32">
        <v>1.2413944644752222E-2</v>
      </c>
      <c r="IL32">
        <v>1.252139335958424E-2</v>
      </c>
      <c r="IM32">
        <v>1.2738383476241006E-2</v>
      </c>
      <c r="IN32">
        <v>1.2952038183585219E-2</v>
      </c>
      <c r="IO32">
        <v>1.3577306892359326E-2</v>
      </c>
      <c r="IP32">
        <v>1.3070323963849922E-2</v>
      </c>
      <c r="IQ32">
        <v>1.296703607621813E-2</v>
      </c>
      <c r="IR32">
        <v>1.294938300659226E-2</v>
      </c>
      <c r="IS32">
        <v>1.3237126182930955E-2</v>
      </c>
      <c r="IT32">
        <v>1.3168370149605167E-2</v>
      </c>
      <c r="IU32">
        <v>1.3079561656143116E-2</v>
      </c>
      <c r="IV32">
        <v>1.2989391841575914E-2</v>
      </c>
      <c r="IW32">
        <v>1.2857176674337181E-2</v>
      </c>
      <c r="IX32">
        <v>1.2898811474679278E-2</v>
      </c>
      <c r="IY32">
        <v>1.2868081245500934E-2</v>
      </c>
      <c r="IZ32">
        <v>1.3131621077506647E-2</v>
      </c>
      <c r="JA32">
        <v>1.3641627547623917E-2</v>
      </c>
      <c r="JB32">
        <v>1.3738692116641634E-2</v>
      </c>
      <c r="JC32">
        <v>1.3843037842707812E-2</v>
      </c>
      <c r="JD32">
        <v>1.3891166233204921E-2</v>
      </c>
      <c r="JE32">
        <v>1.3792154569908057E-2</v>
      </c>
      <c r="JF32">
        <v>1.3506665128639985E-2</v>
      </c>
      <c r="JG32">
        <v>1.3600916178137969E-2</v>
      </c>
      <c r="JH32">
        <v>1.3632667886851677E-2</v>
      </c>
      <c r="JI32">
        <v>1.3597864794993211E-2</v>
      </c>
      <c r="JJ32">
        <v>1.3266915262042805E-2</v>
      </c>
      <c r="JK32">
        <v>1.3119215743215146E-2</v>
      </c>
      <c r="JL32">
        <v>1.3068335011943667E-2</v>
      </c>
      <c r="JM32">
        <v>1.3298403834349624E-2</v>
      </c>
      <c r="JN32">
        <v>1.365549473545003E-2</v>
      </c>
      <c r="JO32">
        <v>1.3774546138494378E-2</v>
      </c>
      <c r="JP32">
        <v>1.4032785212012806E-2</v>
      </c>
      <c r="JQ32">
        <v>1.395854033514895E-2</v>
      </c>
      <c r="JR32">
        <v>1.3931968243228959E-2</v>
      </c>
      <c r="JS32">
        <v>1.3752163309128136E-2</v>
      </c>
      <c r="JT32">
        <v>1.3921009031970613E-2</v>
      </c>
      <c r="JU32">
        <v>1.3929734975939263E-2</v>
      </c>
      <c r="JV32">
        <v>1.4177967095037033E-2</v>
      </c>
      <c r="JW32">
        <v>1.4359491421653589E-2</v>
      </c>
      <c r="JX32">
        <v>1.4261598600729146E-2</v>
      </c>
      <c r="JY32">
        <v>1.4286800221556968E-2</v>
      </c>
      <c r="JZ32">
        <v>1.4456226194616702E-2</v>
      </c>
      <c r="KA32">
        <v>1.4332848513392999E-2</v>
      </c>
      <c r="KB32">
        <v>1.4360562738574641E-2</v>
      </c>
      <c r="KC32">
        <v>1.4406583538106506E-2</v>
      </c>
      <c r="KD32">
        <v>1.4545626345773072E-2</v>
      </c>
      <c r="KE32">
        <v>1.420243427826832E-2</v>
      </c>
      <c r="KF32">
        <v>1.3653454453537633E-2</v>
      </c>
      <c r="KG32">
        <v>1.3882244564677206E-2</v>
      </c>
      <c r="KH32">
        <v>1.3671282053675557E-2</v>
      </c>
      <c r="KI32">
        <v>1.3737887924882248E-2</v>
      </c>
      <c r="KJ32">
        <v>1.3452391566409486E-2</v>
      </c>
      <c r="KK32">
        <v>1.3415276378275165E-2</v>
      </c>
      <c r="KL32">
        <v>1.3292446689191202E-2</v>
      </c>
      <c r="KM32">
        <v>1.3817524188470426E-2</v>
      </c>
      <c r="KN32">
        <v>1.3450637770633567E-2</v>
      </c>
      <c r="KO32">
        <v>1.2823048749579178E-2</v>
      </c>
      <c r="KP32">
        <v>1.2809527167882289E-2</v>
      </c>
      <c r="KQ32">
        <v>1.2838642723061532E-2</v>
      </c>
      <c r="KR32">
        <v>1.3219329374490182E-2</v>
      </c>
      <c r="KS32">
        <v>1.2972734013946267E-2</v>
      </c>
      <c r="KT32">
        <v>1.3309076219052751E-2</v>
      </c>
      <c r="KU32">
        <v>1.3364625364580383E-2</v>
      </c>
      <c r="KV32">
        <v>1.3920165088189881E-2</v>
      </c>
      <c r="KW32">
        <v>1.3859939435676375E-2</v>
      </c>
      <c r="KX32">
        <v>1.4155636039087045E-2</v>
      </c>
      <c r="KY32">
        <v>1.3981694509966388E-2</v>
      </c>
      <c r="KZ32">
        <v>1.3780365814896903E-2</v>
      </c>
      <c r="LA32">
        <v>1.4186270859931412E-2</v>
      </c>
      <c r="LB32">
        <v>1.4620915467870093E-2</v>
      </c>
      <c r="LC32">
        <v>1.4769131389281695E-2</v>
      </c>
      <c r="LD32">
        <v>1.4695265101280148E-2</v>
      </c>
      <c r="LE32">
        <v>1.4844875528560888E-2</v>
      </c>
      <c r="LF32">
        <v>1.485790899194161E-2</v>
      </c>
      <c r="LG32">
        <v>1.4953370347005238E-2</v>
      </c>
      <c r="LH32">
        <v>1.5333465119663331E-2</v>
      </c>
      <c r="LI32">
        <v>1.5281795419132193E-2</v>
      </c>
      <c r="LJ32">
        <v>1.5066698241835296E-2</v>
      </c>
      <c r="LK32">
        <v>1.5410088921627979E-2</v>
      </c>
      <c r="LL32">
        <v>1.5425250338786903E-2</v>
      </c>
      <c r="LM32">
        <v>1.5582104703307037E-2</v>
      </c>
      <c r="LN32">
        <v>1.5859970633181425E-2</v>
      </c>
      <c r="LO32">
        <v>1.5899024433289478E-2</v>
      </c>
      <c r="LP32">
        <v>1.6050938509049741E-2</v>
      </c>
      <c r="LQ32">
        <v>1.6099510120341769E-2</v>
      </c>
      <c r="LR32">
        <v>1.6217187933752552E-2</v>
      </c>
      <c r="LS32">
        <v>1.6400873183495358E-2</v>
      </c>
      <c r="LT32">
        <v>1.6533867204757427E-2</v>
      </c>
      <c r="LU32">
        <v>1.662875190249179E-2</v>
      </c>
      <c r="LV32">
        <v>1.6756538188708897E-2</v>
      </c>
      <c r="LW32">
        <v>1.6708883061563463E-2</v>
      </c>
      <c r="LX32">
        <v>1.658917586558431E-2</v>
      </c>
      <c r="LY32">
        <v>1.6639387727547091E-2</v>
      </c>
      <c r="LZ32">
        <v>1.5838914604943279E-2</v>
      </c>
      <c r="MA32">
        <v>1.5668789193363338E-2</v>
      </c>
      <c r="MB32">
        <v>1.6029299064209978E-2</v>
      </c>
      <c r="MC32">
        <v>1.6128263962185519E-2</v>
      </c>
      <c r="MD32">
        <v>1.6146132199321601E-2</v>
      </c>
      <c r="ME32">
        <v>1.6094170573976836E-2</v>
      </c>
      <c r="MF32">
        <v>1.6085369224026355E-2</v>
      </c>
      <c r="MG32">
        <v>1.5845240141074995E-2</v>
      </c>
      <c r="MH32">
        <v>1.5678166831522303E-2</v>
      </c>
      <c r="MI32">
        <v>1.5638298716345544E-2</v>
      </c>
      <c r="MJ32">
        <v>1.5608680701857742E-2</v>
      </c>
      <c r="MK32">
        <v>1.5665734448388272E-2</v>
      </c>
      <c r="ML32">
        <v>1.599014460498226E-2</v>
      </c>
      <c r="MM32" s="4">
        <v>1.5185132751240435E-2</v>
      </c>
      <c r="MN32" s="17">
        <v>1.3518867949653065E-2</v>
      </c>
      <c r="MO32" s="20">
        <f t="shared" si="4"/>
        <v>-2.4125245412370044E-2</v>
      </c>
      <c r="MP32" s="20">
        <f t="shared" si="7"/>
        <v>3.9049401714620902E-2</v>
      </c>
      <c r="MQ32" s="20">
        <f t="shared" si="8"/>
        <v>8.2058794775398125E-3</v>
      </c>
      <c r="MR32" s="20">
        <f t="shared" si="9"/>
        <v>3.1268101428621908E-2</v>
      </c>
      <c r="MS32" s="20">
        <f t="shared" si="10"/>
        <v>4.640822654036314E-3</v>
      </c>
      <c r="MT32" s="20">
        <f t="shared" si="11"/>
        <v>-2.6549373756424854E-3</v>
      </c>
      <c r="MU32" s="20">
        <f t="shared" si="12"/>
        <v>2.1524414334345265E-2</v>
      </c>
      <c r="MV32" s="20">
        <f t="shared" si="13"/>
        <v>2.4689316732054878E-2</v>
      </c>
      <c r="MW32" s="20">
        <f t="shared" si="14"/>
        <v>-4.1088094012080578E-3</v>
      </c>
      <c r="MX32" s="20">
        <f t="shared" si="15"/>
        <v>-4.3954654126429071E-2</v>
      </c>
      <c r="MY32" s="20">
        <f t="shared" si="16"/>
        <v>1.2467740011392281E-2</v>
      </c>
      <c r="MZ32" s="20">
        <f t="shared" si="17"/>
        <v>-1.2975343635467596E-2</v>
      </c>
      <c r="NA32" s="20">
        <f t="shared" si="18"/>
        <v>-5.5611422058525761E-3</v>
      </c>
      <c r="NB32" s="20">
        <f t="shared" si="19"/>
        <v>6.5720685414072721E-2</v>
      </c>
      <c r="NC32" s="20">
        <f t="shared" si="20"/>
        <v>-5.297362182172205E-2</v>
      </c>
      <c r="ND32" s="20">
        <f t="shared" si="21"/>
        <v>1.8879878167371245E-2</v>
      </c>
      <c r="NE32" s="20">
        <f t="shared" si="22"/>
        <v>-2.089537111797346E-2</v>
      </c>
      <c r="NF32" s="20">
        <f t="shared" si="23"/>
        <v>1.1735370226129693E-2</v>
      </c>
      <c r="NG32" s="20">
        <f t="shared" si="24"/>
        <v>-6.2874598100138734E-2</v>
      </c>
      <c r="NH32" s="20">
        <f t="shared" si="25"/>
        <v>2.3622388954427254E-2</v>
      </c>
      <c r="NI32" s="20">
        <f t="shared" si="26"/>
        <v>-5.1496267382815875E-2</v>
      </c>
      <c r="NJ32" s="20">
        <f t="shared" si="27"/>
        <v>-3.6205207257716254E-2</v>
      </c>
      <c r="NK32" s="20">
        <f t="shared" si="28"/>
        <v>-5.1548001439792879E-3</v>
      </c>
      <c r="NL32" s="20">
        <f t="shared" si="29"/>
        <v>-1.2163556040033163E-2</v>
      </c>
      <c r="NM32" s="20">
        <f t="shared" si="30"/>
        <v>3.7419588674679649E-2</v>
      </c>
      <c r="NN32" s="20">
        <f t="shared" si="31"/>
        <v>-4.129148274987704E-2</v>
      </c>
      <c r="NO32" s="20">
        <f t="shared" si="32"/>
        <v>7.5345232439355203E-2</v>
      </c>
      <c r="NP32" s="20">
        <f t="shared" si="33"/>
        <v>1.4908383560283345E-2</v>
      </c>
      <c r="NQ32" s="20">
        <f t="shared" si="34"/>
        <v>-2.7625897800813703E-2</v>
      </c>
      <c r="NR32" s="20">
        <f t="shared" si="35"/>
        <v>-1.611055719083232E-2</v>
      </c>
      <c r="NS32" s="20">
        <f t="shared" si="36"/>
        <v>-2.5574570985171241E-2</v>
      </c>
      <c r="NT32" s="20">
        <f t="shared" si="37"/>
        <v>-2.7625443078194478E-2</v>
      </c>
      <c r="NU32" s="20">
        <f t="shared" si="38"/>
        <v>-6.4374566212357265E-2</v>
      </c>
      <c r="NV32" s="20">
        <f t="shared" si="39"/>
        <v>4.7847531190633452E-3</v>
      </c>
      <c r="NW32" s="20">
        <f t="shared" si="40"/>
        <v>-2.417508149871761E-2</v>
      </c>
      <c r="NX32" s="20">
        <f t="shared" si="41"/>
        <v>-1.64021112994156E-2</v>
      </c>
      <c r="NY32" s="20">
        <f t="shared" si="42"/>
        <v>-8.8484803811443857E-3</v>
      </c>
      <c r="NZ32" s="20">
        <f t="shared" si="43"/>
        <v>1.1165293879693672E-2</v>
      </c>
      <c r="OA32" s="20">
        <f t="shared" si="44"/>
        <v>3.0369701259046145E-2</v>
      </c>
      <c r="OB32" s="20">
        <f t="shared" si="45"/>
        <v>6.3049609135918616E-2</v>
      </c>
      <c r="OC32" s="20">
        <f t="shared" si="46"/>
        <v>-2.3736161549779089E-2</v>
      </c>
      <c r="OD32" s="20">
        <f t="shared" si="47"/>
        <v>6.4671604460219911E-2</v>
      </c>
      <c r="OE32" s="20">
        <f t="shared" si="48"/>
        <v>-1.9381579970468077E-2</v>
      </c>
      <c r="OF32" s="20">
        <f t="shared" si="49"/>
        <v>1.448649754087239E-2</v>
      </c>
      <c r="OG32" s="20">
        <f t="shared" si="50"/>
        <v>-7.0814396566566629E-2</v>
      </c>
      <c r="OH32" s="20">
        <f t="shared" si="51"/>
        <v>5.2681501000782727E-2</v>
      </c>
      <c r="OI32" s="20">
        <f t="shared" si="52"/>
        <v>1.7097254888695956E-2</v>
      </c>
      <c r="OJ32" s="20">
        <f t="shared" si="53"/>
        <v>-7.4356268952872173E-2</v>
      </c>
      <c r="OK32" s="20">
        <f t="shared" si="54"/>
        <v>-4.3795588489571879E-2</v>
      </c>
      <c r="OL32" s="20">
        <f t="shared" si="55"/>
        <v>4.9087418810747185E-2</v>
      </c>
      <c r="OM32" s="20">
        <f t="shared" si="56"/>
        <v>9.1228785391931355E-3</v>
      </c>
      <c r="ON32" s="20">
        <f t="shared" si="57"/>
        <v>-5.5926286737871811E-3</v>
      </c>
      <c r="OO32" s="20">
        <f t="shared" si="58"/>
        <v>-7.5148051528419191E-2</v>
      </c>
      <c r="OP32" s="20">
        <f t="shared" si="59"/>
        <v>-5.7831169073284339E-2</v>
      </c>
      <c r="OQ32" s="20">
        <f t="shared" si="60"/>
        <v>2.9112929014828759E-2</v>
      </c>
      <c r="OR32" s="20">
        <f t="shared" si="61"/>
        <v>-4.908542779268299E-2</v>
      </c>
      <c r="OS32" s="20">
        <f t="shared" si="62"/>
        <v>-6.2146027545851967E-2</v>
      </c>
      <c r="OT32" s="20">
        <f t="shared" si="63"/>
        <v>-5.5495813243389369E-2</v>
      </c>
      <c r="OU32" s="20">
        <f t="shared" si="64"/>
        <v>5.8507116231738654E-2</v>
      </c>
      <c r="OV32" s="20">
        <f t="shared" si="65"/>
        <v>4.3177282514235693E-2</v>
      </c>
      <c r="OW32" s="20">
        <f t="shared" si="66"/>
        <v>2.6687259473294422E-2</v>
      </c>
      <c r="OX32" s="20">
        <f t="shared" si="67"/>
        <v>3.5365686570531518E-2</v>
      </c>
      <c r="OY32" s="20">
        <f t="shared" si="68"/>
        <v>3.4010069138154297E-2</v>
      </c>
      <c r="OZ32" s="20">
        <f t="shared" si="69"/>
        <v>-6.6517436714014222E-3</v>
      </c>
      <c r="PA32" s="20">
        <f t="shared" si="5"/>
        <v>-1.3681082529182653E-2</v>
      </c>
      <c r="PB32" s="20">
        <f t="shared" si="70"/>
        <v>7.8263704402592449E-4</v>
      </c>
      <c r="PC32" s="20">
        <f t="shared" si="71"/>
        <v>4.6937580709567883E-2</v>
      </c>
      <c r="PD32" s="20">
        <f t="shared" si="72"/>
        <v>3.2550738727415429E-2</v>
      </c>
      <c r="PE32" s="20">
        <f t="shared" si="73"/>
        <v>-1.9761592057968236E-2</v>
      </c>
      <c r="PF32" s="20">
        <f t="shared" si="74"/>
        <v>-1.2472484401707895E-2</v>
      </c>
      <c r="PG32" s="20">
        <f t="shared" si="75"/>
        <v>5.6188052167538083E-2</v>
      </c>
      <c r="PH32" s="20">
        <f t="shared" si="76"/>
        <v>-3.8815529372808522E-2</v>
      </c>
      <c r="PI32" s="20">
        <f t="shared" si="77"/>
        <v>2.898005309677687E-2</v>
      </c>
      <c r="PJ32" s="20">
        <f t="shared" si="78"/>
        <v>-2.6317014752743839E-2</v>
      </c>
      <c r="PK32" s="20">
        <f t="shared" si="79"/>
        <v>-6.9392223489822547E-3</v>
      </c>
      <c r="PL32" s="20">
        <f t="shared" si="80"/>
        <v>-2.7807790923407238E-2</v>
      </c>
      <c r="PM32" s="20">
        <f t="shared" si="81"/>
        <v>-2.9276532157912927E-2</v>
      </c>
      <c r="PN32" s="20">
        <f t="shared" si="82"/>
        <v>3.2275472285038354E-2</v>
      </c>
      <c r="PO32" s="20">
        <f t="shared" si="83"/>
        <v>-2.6940220591470387E-2</v>
      </c>
      <c r="PP32" s="20">
        <f t="shared" si="84"/>
        <v>3.8839917307117777E-2</v>
      </c>
      <c r="PQ32" s="20">
        <f t="shared" si="85"/>
        <v>5.7768565628701918E-4</v>
      </c>
      <c r="PR32" s="20">
        <f t="shared" si="86"/>
        <v>3.0158423116550037E-2</v>
      </c>
      <c r="PS32" s="20">
        <f t="shared" si="87"/>
        <v>3.2707440067657578E-2</v>
      </c>
      <c r="PT32" s="20">
        <f t="shared" si="88"/>
        <v>2.773258868173667E-2</v>
      </c>
      <c r="PU32" s="20">
        <f t="shared" si="89"/>
        <v>-1.7429741050209002E-2</v>
      </c>
      <c r="PV32" s="20">
        <f t="shared" si="90"/>
        <v>1.3214589136213983E-2</v>
      </c>
      <c r="PW32" s="20">
        <f t="shared" si="91"/>
        <v>1.0872774303155031E-2</v>
      </c>
      <c r="PX32" s="20">
        <f t="shared" si="92"/>
        <v>-3.3376224057021231E-2</v>
      </c>
      <c r="PY32" s="20">
        <f t="shared" si="93"/>
        <v>-2.9009159842211751E-2</v>
      </c>
      <c r="PZ32" s="20">
        <f t="shared" si="94"/>
        <v>3.4129497497891959E-2</v>
      </c>
      <c r="QA32" s="20">
        <f t="shared" si="95"/>
        <v>-1.3684415096025693E-2</v>
      </c>
      <c r="QB32" s="20">
        <f t="shared" si="96"/>
        <v>-2.9275820086537174E-2</v>
      </c>
      <c r="QC32" s="20">
        <f t="shared" si="97"/>
        <v>1.7630156060829072E-2</v>
      </c>
      <c r="QD32" s="20">
        <f t="shared" si="98"/>
        <v>1.0000610174249025E-2</v>
      </c>
      <c r="QE32" s="20">
        <f t="shared" si="99"/>
        <v>1.0928975193457702E-2</v>
      </c>
      <c r="QF32" s="20">
        <f t="shared" si="100"/>
        <v>-1.7331417274923933E-2</v>
      </c>
      <c r="QG32" s="20">
        <f t="shared" si="101"/>
        <v>2.6388225032051404E-2</v>
      </c>
      <c r="QH32" s="20">
        <f t="shared" si="102"/>
        <v>1.3735944887844798E-2</v>
      </c>
      <c r="QI32" s="20">
        <f t="shared" si="103"/>
        <v>4.5593575862573621E-3</v>
      </c>
      <c r="QJ32" s="20">
        <f t="shared" si="104"/>
        <v>-1.6464207263527042E-2</v>
      </c>
      <c r="QK32" s="20">
        <f t="shared" si="105"/>
        <v>4.1815169886951886E-2</v>
      </c>
      <c r="QL32" s="20">
        <f t="shared" si="106"/>
        <v>2.9522136705861457E-2</v>
      </c>
      <c r="QM32" s="20">
        <f t="shared" si="107"/>
        <v>9.1562824362056983E-4</v>
      </c>
      <c r="QN32" s="20">
        <f t="shared" si="108"/>
        <v>-1.49635338145504E-3</v>
      </c>
      <c r="QO32" s="20">
        <f t="shared" si="109"/>
        <v>1.8192687298805077E-2</v>
      </c>
      <c r="QP32" s="20">
        <f t="shared" si="110"/>
        <v>-7.7850157608223558E-3</v>
      </c>
      <c r="QQ32" s="20">
        <f t="shared" si="111"/>
        <v>-7.659317750712491E-3</v>
      </c>
      <c r="QR32" s="20">
        <f t="shared" si="112"/>
        <v>9.4447154657250065E-3</v>
      </c>
      <c r="QS32" s="20">
        <f t="shared" si="113"/>
        <v>-1.8918752290064567E-2</v>
      </c>
      <c r="QT32" s="20">
        <f t="shared" si="114"/>
        <v>4.1517020162096241E-4</v>
      </c>
      <c r="QU32" s="20">
        <f t="shared" si="115"/>
        <v>1.2819174042672743E-2</v>
      </c>
      <c r="QV32" s="20">
        <f t="shared" si="116"/>
        <v>6.9552632364936473E-3</v>
      </c>
      <c r="QW32" s="20">
        <f t="shared" si="117"/>
        <v>9.6996645462976705E-4</v>
      </c>
      <c r="QX32" s="20">
        <f t="shared" si="118"/>
        <v>-3.8067069436464318E-2</v>
      </c>
      <c r="QY32" s="20">
        <f t="shared" si="119"/>
        <v>2.6136021384306818E-2</v>
      </c>
      <c r="QZ32" s="20">
        <f t="shared" si="120"/>
        <v>-1.9790562627102215E-2</v>
      </c>
      <c r="RA32" s="20">
        <f t="shared" si="121"/>
        <v>1.9014328505922662E-2</v>
      </c>
      <c r="RB32" s="20">
        <f t="shared" si="122"/>
        <v>-1.9268358946547881E-2</v>
      </c>
      <c r="RC32" s="20">
        <f t="shared" si="123"/>
        <v>-1.6714792423929037E-2</v>
      </c>
      <c r="RD32" s="20">
        <f t="shared" si="124"/>
        <v>-1.4357685231834671E-2</v>
      </c>
      <c r="RE32" s="20">
        <f t="shared" si="125"/>
        <v>7.2256547767881041E-2</v>
      </c>
      <c r="RF32" s="20">
        <f t="shared" si="126"/>
        <v>4.3868659058643455E-4</v>
      </c>
      <c r="RG32" s="20">
        <f t="shared" si="127"/>
        <v>-3.2211122670224857E-2</v>
      </c>
      <c r="RH32" s="20">
        <f t="shared" si="128"/>
        <v>-1.8497307819075992E-2</v>
      </c>
      <c r="RI32" s="20">
        <f t="shared" si="129"/>
        <v>-1.5034578060172388E-3</v>
      </c>
      <c r="RJ32" s="20">
        <f t="shared" si="130"/>
        <v>3.1106557319403705E-2</v>
      </c>
      <c r="RK32" s="20">
        <f t="shared" si="131"/>
        <v>-2.4352483885431653E-2</v>
      </c>
      <c r="RL32" s="20">
        <f t="shared" si="132"/>
        <v>1.2748544809250473E-2</v>
      </c>
      <c r="RM32" s="20">
        <f t="shared" si="6"/>
        <v>1.2595632590776118E-3</v>
      </c>
      <c r="RN32" s="20">
        <f t="shared" si="142"/>
        <v>7.8644677130900176E-3</v>
      </c>
      <c r="RO32" s="20">
        <f t="shared" si="143"/>
        <v>-1.8323787243547107E-3</v>
      </c>
      <c r="RP32" s="20">
        <f t="shared" si="144"/>
        <v>3.8374656093720039E-2</v>
      </c>
      <c r="RQ32" s="20">
        <f t="shared" si="145"/>
        <v>-3.4045736090557499E-2</v>
      </c>
      <c r="RR32" s="20">
        <f t="shared" si="146"/>
        <v>-1.1662320455990693E-2</v>
      </c>
      <c r="RS32" s="20">
        <f t="shared" si="147"/>
        <v>4.1978331243496148E-2</v>
      </c>
      <c r="RT32" s="20">
        <f t="shared" si="148"/>
        <v>-9.674803418963096E-4</v>
      </c>
      <c r="RU32" s="20">
        <f t="shared" si="149"/>
        <v>1.9475078547538938E-2</v>
      </c>
      <c r="RV32" s="20">
        <f t="shared" si="150"/>
        <v>-9.2840120943764592E-3</v>
      </c>
      <c r="RW32" s="20">
        <f t="shared" si="151"/>
        <v>9.5243168639506104E-3</v>
      </c>
      <c r="RX32" s="20">
        <f t="shared" si="152"/>
        <v>-2.4473904650657019E-6</v>
      </c>
      <c r="RY32" s="20">
        <f t="shared" si="153"/>
        <v>2.3707859432323786E-2</v>
      </c>
      <c r="RZ32" s="20">
        <f t="shared" si="154"/>
        <v>2.8455398560786827E-2</v>
      </c>
      <c r="SA32" s="20">
        <f t="shared" si="155"/>
        <v>9.6829424466621239E-3</v>
      </c>
      <c r="SB32" s="20">
        <f t="shared" si="156"/>
        <v>-1.3686254577365609E-2</v>
      </c>
      <c r="SC32" s="20">
        <f t="shared" si="157"/>
        <v>2.4051486629655616E-2</v>
      </c>
      <c r="SD32" s="20">
        <f t="shared" si="158"/>
        <v>-1.7444522179942412E-3</v>
      </c>
      <c r="SE32" s="20">
        <f t="shared" si="159"/>
        <v>2.0887523467994717E-2</v>
      </c>
      <c r="SF32" s="20">
        <f t="shared" si="160"/>
        <v>2.6379553055749461E-2</v>
      </c>
      <c r="SG32" s="20">
        <f t="shared" si="161"/>
        <v>-2.7252077823415766E-2</v>
      </c>
      <c r="SH32" s="20">
        <f t="shared" si="162"/>
        <v>-5.5805093221179547E-3</v>
      </c>
      <c r="SI32" s="20">
        <f t="shared" si="163"/>
        <v>1.0404521029162006E-2</v>
      </c>
      <c r="SJ32" s="20">
        <f t="shared" si="164"/>
        <v>-9.720488578700115E-3</v>
      </c>
      <c r="SK32" s="20">
        <f t="shared" si="165"/>
        <v>2.7154829167656103E-2</v>
      </c>
      <c r="SL32" s="20">
        <f t="shared" si="166"/>
        <v>-3.4981202304075198E-3</v>
      </c>
      <c r="SM32" s="20">
        <f t="shared" si="167"/>
        <v>1.332139769382068E-3</v>
      </c>
      <c r="SN32" s="20">
        <f t="shared" si="168"/>
        <v>-2.0534403989245775E-2</v>
      </c>
      <c r="SO32" s="20">
        <f t="shared" si="169"/>
        <v>2.327173404627525E-2</v>
      </c>
      <c r="SP32" s="20">
        <f t="shared" si="170"/>
        <v>-9.9879051362997684E-3</v>
      </c>
      <c r="SQ32" s="20">
        <f t="shared" si="171"/>
        <v>1.0721484900091061E-2</v>
      </c>
      <c r="SR32" s="20">
        <f t="shared" si="172"/>
        <v>-5.0965195985171241E-2</v>
      </c>
      <c r="SS32" s="20">
        <f t="shared" si="173"/>
        <v>-4.6541588438970161E-2</v>
      </c>
      <c r="ST32" s="20">
        <f t="shared" si="174"/>
        <v>-3.6517946623097486E-2</v>
      </c>
      <c r="SU32" s="20">
        <f t="shared" si="175"/>
        <v>3.4302428319418321E-2</v>
      </c>
      <c r="SV32" s="20">
        <f t="shared" si="176"/>
        <v>2.4254625628695736E-3</v>
      </c>
      <c r="SW32" s="20">
        <f t="shared" si="133"/>
        <v>-3.7135735158294492E-2</v>
      </c>
      <c r="SX32" s="20">
        <f t="shared" si="134"/>
        <v>2.7486406312724587E-2</v>
      </c>
      <c r="SY32" s="20">
        <f t="shared" si="135"/>
        <v>-1.1010424037066868E-2</v>
      </c>
      <c r="SZ32" s="20">
        <f t="shared" si="136"/>
        <v>-5.1513088348166369E-2</v>
      </c>
      <c r="TA32" s="20">
        <f t="shared" si="137"/>
        <v>1.1561559151815115E-2</v>
      </c>
      <c r="TB32" s="20">
        <f t="shared" si="138"/>
        <v>1.0813379465279049E-2</v>
      </c>
      <c r="TC32" s="20">
        <f t="shared" si="139"/>
        <v>1.1481606057630267E-2</v>
      </c>
      <c r="TD32" s="20">
        <f t="shared" si="140"/>
        <v>3.186347741077078E-2</v>
      </c>
      <c r="TE32" s="20">
        <f t="shared" si="141"/>
        <v>-4.5361679842238378E-2</v>
      </c>
    </row>
    <row r="33" spans="1:525" x14ac:dyDescent="0.2">
      <c r="A33" t="s">
        <v>129</v>
      </c>
      <c r="B33" t="s">
        <v>26</v>
      </c>
      <c r="C33" s="15"/>
      <c r="D33" s="15">
        <f>'Constituents data'!D33/'Constituents data'!C33-1</f>
        <v>-4.0744570837642158E-2</v>
      </c>
      <c r="E33" s="15">
        <f>'Constituents data'!E33/'Constituents data'!D33-1</f>
        <v>4.2906425183268482E-2</v>
      </c>
      <c r="F33" s="15">
        <f>'Constituents data'!F33/'Constituents data'!E33-1</f>
        <v>0.10605747364068652</v>
      </c>
      <c r="G33" s="15">
        <f>'Constituents data'!G33/'Constituents data'!F33-1</f>
        <v>-8.2429906542056064E-2</v>
      </c>
      <c r="H33" s="15">
        <f>'Constituents data'!H33/'Constituents data'!G33-1</f>
        <v>1.3444693420248344E-2</v>
      </c>
      <c r="I33" s="15">
        <f>'Constituents data'!I33/'Constituents data'!H33-1</f>
        <v>1.7688442211055255E-2</v>
      </c>
      <c r="J33" s="15">
        <f>'Constituents data'!J33/'Constituents data'!I33-1</f>
        <v>1.5998419909144745E-2</v>
      </c>
      <c r="K33" s="15">
        <f>'Constituents data'!K33/'Constituents data'!J33-1</f>
        <v>4.0824261275272278E-2</v>
      </c>
      <c r="L33" s="15">
        <f>'Constituents data'!L33/'Constituents data'!K33-1</f>
        <v>-7.4710496824803574E-4</v>
      </c>
      <c r="M33" s="15">
        <f>'Constituents data'!M33/'Constituents data'!L33-1</f>
        <v>-1.6822429906542258E-3</v>
      </c>
      <c r="N33" s="15">
        <f>'Constituents data'!N33/'Constituents data'!M33-1</f>
        <v>-3.7446171128996397E-4</v>
      </c>
      <c r="O33" s="15">
        <f>'Constituents data'!O33/'Constituents data'!N33-1</f>
        <v>-1.5920584379097269E-2</v>
      </c>
      <c r="P33" s="15">
        <f>'Constituents data'!P33/'Constituents data'!O33-1</f>
        <v>2.5885039969546941E-2</v>
      </c>
      <c r="Q33" s="15">
        <f>'Constituents data'!Q33/'Constituents data'!P33-1</f>
        <v>1.5769944341373021E-2</v>
      </c>
      <c r="R33" s="15">
        <f>'Constituents data'!R33/'Constituents data'!Q33-1</f>
        <v>-3.3789954337899553E-2</v>
      </c>
      <c r="S33" s="15">
        <f>'Constituents data'!S33/'Constituents data'!R33-1</f>
        <v>3.4404536862003843E-2</v>
      </c>
      <c r="T33" s="15">
        <f>'Constituents data'!T33/'Constituents data'!S33-1</f>
        <v>-6.2317251461988188E-2</v>
      </c>
      <c r="U33" s="15">
        <f>'Constituents data'!U33/'Constituents data'!T33-1</f>
        <v>-9.7446891444162853E-3</v>
      </c>
      <c r="V33" s="15">
        <f>'Constituents data'!V33/'Constituents data'!U33-1</f>
        <v>-2.7947254477465044E-2</v>
      </c>
      <c r="W33" s="15">
        <f>'Constituents data'!W33/'Constituents data'!V33-1</f>
        <v>2.0651953836809067E-2</v>
      </c>
      <c r="X33" s="15">
        <f>'Constituents data'!X33/'Constituents data'!W33-1</f>
        <v>-1.5869867089863043E-2</v>
      </c>
      <c r="Y33" s="15">
        <f>'Constituents data'!Y33/'Constituents data'!X33-1</f>
        <v>-2.6607538802660757E-2</v>
      </c>
      <c r="Z33" s="15">
        <f>'Constituents data'!Z33/'Constituents data'!Y33-1</f>
        <v>9.1116173120728838E-3</v>
      </c>
      <c r="AA33" s="15">
        <f>'Constituents data'!AA33/'Constituents data'!Z33-1</f>
        <v>-4.4941514467473742E-2</v>
      </c>
      <c r="AB33" s="15">
        <f>'Constituents data'!AB33/'Constituents data'!AA33-1</f>
        <v>1.0958315427589183E-2</v>
      </c>
      <c r="AC33" s="15">
        <f>'Constituents data'!AC33/'Constituents data'!AB33-1</f>
        <v>-2.3379383634431372E-2</v>
      </c>
      <c r="AD33" s="15">
        <f>'Constituents data'!AD33/'Constituents data'!AC33-1</f>
        <v>2.6550598476605014E-2</v>
      </c>
      <c r="AE33" s="15">
        <f>'Constituents data'!AE33/'Constituents data'!AD33-1</f>
        <v>3.3283866864532552E-2</v>
      </c>
      <c r="AF33" s="15">
        <f>'Constituents data'!AF33/'Constituents data'!AE33-1</f>
        <v>-7.5913007796472032E-3</v>
      </c>
      <c r="AG33" s="15">
        <f>'Constituents data'!AG33/'Constituents data'!AF33-1</f>
        <v>4.6723175522017879E-2</v>
      </c>
      <c r="AH33" s="15">
        <f>'Constituents data'!AH33/'Constituents data'!AG33-1</f>
        <v>1.3825794983211015E-3</v>
      </c>
      <c r="AI33" s="15">
        <f>'Constituents data'!AI33/'Constituents data'!AH33-1</f>
        <v>-3.4516765285996009E-2</v>
      </c>
      <c r="AJ33" s="15">
        <f>'Constituents data'!AJ33/'Constituents data'!AI33-1</f>
        <v>-6.0469867211440209E-2</v>
      </c>
      <c r="AK33" s="15">
        <f>'Constituents data'!AK33/'Constituents data'!AJ33-1</f>
        <v>4.7836486192649463E-3</v>
      </c>
      <c r="AL33" s="15">
        <f>'Constituents data'!AL33/'Constituents data'!AK33-1</f>
        <v>-1.8610690326769097E-2</v>
      </c>
      <c r="AM33" s="15">
        <f>'Constituents data'!AM33/'Constituents data'!AL33-1</f>
        <v>3.3076074972435698E-3</v>
      </c>
      <c r="AN33" s="15">
        <f>'Constituents data'!AN33/'Constituents data'!AM33-1</f>
        <v>-4.5494505494505511E-2</v>
      </c>
      <c r="AO33" s="15">
        <f>'Constituents data'!AO33/'Constituents data'!AN33-1</f>
        <v>-1.6117890858853401E-2</v>
      </c>
      <c r="AP33" s="15">
        <f>'Constituents data'!AP33/'Constituents data'!AO33-1</f>
        <v>-6.3187456119820906E-3</v>
      </c>
      <c r="AQ33" s="15">
        <f>'Constituents data'!AQ33/'Constituents data'!AP33-1</f>
        <v>6.3118228921337671E-2</v>
      </c>
      <c r="AR33" s="15">
        <f>'Constituents data'!AR33/'Constituents data'!AQ33-1</f>
        <v>-7.0890562693841641E-3</v>
      </c>
      <c r="AS33" s="15">
        <f>'Constituents data'!AS33/'Constituents data'!AR33-1</f>
        <v>5.9794734493529678E-2</v>
      </c>
      <c r="AT33" s="15">
        <f>'Constituents data'!AT33/'Constituents data'!AS33-1</f>
        <v>3.5368421052631493E-2</v>
      </c>
      <c r="AU33" s="15">
        <f>'Constituents data'!AU33/'Constituents data'!AT33-1</f>
        <v>2.7856852379015917E-2</v>
      </c>
      <c r="AV33" s="15">
        <f>'Constituents data'!AV33/'Constituents data'!AU33-1</f>
        <v>-3.4817012858555874E-2</v>
      </c>
      <c r="AW33" s="15">
        <f>'Constituents data'!AW33/'Constituents data'!AV33-1</f>
        <v>4.0172166427546729E-2</v>
      </c>
      <c r="AX33" s="15">
        <f>'Constituents data'!AX33/'Constituents data'!AW33-1</f>
        <v>1.7339901477832598E-2</v>
      </c>
      <c r="AY33" s="15">
        <f>'Constituents data'!AY33/'Constituents data'!AX33-1</f>
        <v>-5.1326748014720258E-2</v>
      </c>
      <c r="AZ33" s="15">
        <f>'Constituents data'!AZ33/'Constituents data'!AY33-1</f>
        <v>-3.0420579828501326E-2</v>
      </c>
      <c r="BA33" s="15">
        <f>'Constituents data'!BA33/'Constituents data'!AZ33-1</f>
        <v>-8.4228258580753002E-3</v>
      </c>
      <c r="BB33" s="15">
        <f>'Constituents data'!BB33/'Constituents data'!BA33-1</f>
        <v>9.9808876619238429E-3</v>
      </c>
      <c r="BC33" s="15">
        <f>'Constituents data'!BC33/'Constituents data'!BB33-1</f>
        <v>-9.25147182506314E-3</v>
      </c>
      <c r="BD33" s="15">
        <f>'Constituents data'!BD33/'Constituents data'!BC33-1</f>
        <v>-6.0059422750424418E-2</v>
      </c>
      <c r="BE33" s="15">
        <f>'Constituents data'!BE33/'Constituents data'!BD33-1</f>
        <v>9.7087378640776656E-3</v>
      </c>
      <c r="BF33" s="15">
        <f>'Constituents data'!BF33/'Constituents data'!BE33-1</f>
        <v>1.3416815742397059E-2</v>
      </c>
      <c r="BG33" s="15">
        <f>'Constituents data'!BG33/'Constituents data'!BF33-1</f>
        <v>8.0979699911738701E-2</v>
      </c>
      <c r="BH33" s="15">
        <f>'Constituents data'!BH33/'Constituents data'!BG33-1</f>
        <v>-6.6952439273321063E-2</v>
      </c>
      <c r="BI33" s="15">
        <f>'Constituents data'!BI33/'Constituents data'!BH33-1</f>
        <v>-8.1163859111791803E-2</v>
      </c>
      <c r="BJ33" s="15">
        <f>'Constituents data'!BJ33/'Constituents data'!BI33-1</f>
        <v>6.6190476190476133E-2</v>
      </c>
      <c r="BK33" s="15">
        <f>'Constituents data'!BK33/'Constituents data'!BJ33-1</f>
        <v>3.640017865118339E-2</v>
      </c>
      <c r="BL33" s="15">
        <f>'Constituents data'!BL33/'Constituents data'!BK33-1</f>
        <v>4.3094160741219634E-2</v>
      </c>
      <c r="BM33" s="15">
        <f>'Constituents data'!BM33/'Constituents data'!BL33-1</f>
        <v>-9.7087378640776656E-3</v>
      </c>
      <c r="BN33" s="15">
        <f>'Constituents data'!BN33/'Constituents data'!BM33-1</f>
        <v>3.2123487692949482E-2</v>
      </c>
      <c r="BO33" s="15">
        <f>'Constituents data'!BO33/'Constituents data'!BN33-1</f>
        <v>-1.0913500404203691E-2</v>
      </c>
      <c r="BP33" s="15">
        <f>'Constituents data'!BP33/'Constituents data'!BO33-1</f>
        <v>9.399264405394403E-3</v>
      </c>
      <c r="BQ33" s="15">
        <f>'Constituents data'!BQ33/'Constituents data'!BP33-1</f>
        <v>-2.9352226720647634E-2</v>
      </c>
      <c r="BR33" s="15">
        <f>'Constituents data'!BR33/'Constituents data'!BQ33-1</f>
        <v>3.8164754953076141E-2</v>
      </c>
      <c r="BS33" s="15">
        <f>'Constituents data'!BS33/'Constituents data'!BR33-1</f>
        <v>1.0445962233828876E-2</v>
      </c>
      <c r="BT33" s="15">
        <f>'Constituents data'!BT33/'Constituents data'!BS33-1</f>
        <v>-4.5725646123260355E-2</v>
      </c>
      <c r="BU33" s="15">
        <f>'Constituents data'!BU33/'Constituents data'!BT33-1</f>
        <v>-3.4166666666666679E-2</v>
      </c>
      <c r="BV33" s="15">
        <f>'Constituents data'!BV33/'Constituents data'!BU33-1</f>
        <v>-7.3339085418463457E-3</v>
      </c>
      <c r="BW33" s="15">
        <f>'Constituents data'!BW33/'Constituents data'!BV33-1</f>
        <v>-2.1729682746640666E-4</v>
      </c>
      <c r="BX33" s="15">
        <f>'Constituents data'!BX33/'Constituents data'!BW33-1</f>
        <v>5.7596174744620754E-2</v>
      </c>
      <c r="BY33" s="15">
        <f>'Constituents data'!BY33/'Constituents data'!BX33-1</f>
        <v>-1.8906699547883155E-2</v>
      </c>
      <c r="BZ33" s="15">
        <f>'Constituents data'!BZ33/'Constituents data'!BY33-1</f>
        <v>-4.5873481357352475E-2</v>
      </c>
      <c r="CA33" s="15">
        <f>'Constituents data'!CA33/'Constituents data'!BZ33-1</f>
        <v>-3.3809001097694802E-2</v>
      </c>
      <c r="CB33" s="15">
        <f>'Constituents data'!CB33/'Constituents data'!CA33-1</f>
        <v>4.3172006362190984E-3</v>
      </c>
      <c r="CC33" s="15">
        <f>'Constituents data'!CC33/'Constituents data'!CB33-1</f>
        <v>1.7420814479637947E-2</v>
      </c>
      <c r="CD33" s="15">
        <f>'Constituents data'!CD33/'Constituents data'!CC33-1</f>
        <v>-8.2277073604625217E-3</v>
      </c>
      <c r="CE33" s="15">
        <f>'Constituents data'!CE33/'Constituents data'!CD33-1</f>
        <v>4.6636771300448299E-2</v>
      </c>
      <c r="CF33" s="15">
        <f>'Constituents data'!CF33/'Constituents data'!CE33-1</f>
        <v>1.9065981148243427E-2</v>
      </c>
      <c r="CG33" s="15">
        <f>'Constituents data'!CG33/'Constituents data'!CF33-1</f>
        <v>3.5736808913180429E-3</v>
      </c>
      <c r="CH33" s="15">
        <f>'Constituents data'!CH33/'Constituents data'!CG33-1</f>
        <v>4.8177628822789753E-3</v>
      </c>
      <c r="CI33" s="15">
        <f>'Constituents data'!CI33/'Constituents data'!CH33-1</f>
        <v>4.8572024181780193E-2</v>
      </c>
      <c r="CJ33" s="15">
        <f>'Constituents data'!CJ33/'Constituents data'!CI33-1</f>
        <v>1.8091451292246541E-2</v>
      </c>
      <c r="CK33" s="15">
        <f>'Constituents data'!CK33/'Constituents data'!CJ33-1</f>
        <v>1.4840851396211718E-2</v>
      </c>
      <c r="CL33" s="15">
        <f>'Constituents data'!CL33/'Constituents data'!CK33-1</f>
        <v>2.2705406965557007E-2</v>
      </c>
      <c r="CM33" s="15">
        <f>'Constituents data'!CM33/'Constituents data'!CL33-1</f>
        <v>-3.612417685794922E-2</v>
      </c>
      <c r="CN33" s="15">
        <f>'Constituents data'!CN33/'Constituents data'!CM33-1</f>
        <v>-1.5615850087838945E-3</v>
      </c>
      <c r="CO33" s="15">
        <f>'Constituents data'!CO33/'Constituents data'!CN33-1</f>
        <v>4.0273704789833831E-2</v>
      </c>
      <c r="CP33" s="15">
        <f>'Constituents data'!CP33/'Constituents data'!CO33-1</f>
        <v>-8.4570569441835275E-3</v>
      </c>
      <c r="CQ33" s="15">
        <f>'Constituents data'!CQ33/'Constituents data'!CP33-1</f>
        <v>-6.4442759666413219E-3</v>
      </c>
      <c r="CR33" s="15">
        <f>'Constituents data'!CR33/'Constituents data'!CQ33-1</f>
        <v>5.5322396032049248E-3</v>
      </c>
      <c r="CS33" s="15">
        <f>'Constituents data'!CS33/'Constituents data'!CR33-1</f>
        <v>-6.8298235628913018E-3</v>
      </c>
      <c r="CT33" s="15">
        <f>'Constituents data'!CT33/'Constituents data'!CS33-1</f>
        <v>5.9407831900668562E-2</v>
      </c>
      <c r="CU33" s="15">
        <f>'Constituents data'!CU33/'Constituents data'!CT33-1</f>
        <v>-3.3717994951316221E-2</v>
      </c>
      <c r="CV33" s="15">
        <f>'Constituents data'!CV33/'Constituents data'!CU33-1</f>
        <v>-9.3300988990496769E-4</v>
      </c>
      <c r="CW33" s="15">
        <f>'Constituents data'!CW33/'Constituents data'!CV33-1</f>
        <v>1.5128875607022918E-2</v>
      </c>
      <c r="CX33" s="15">
        <f>'Constituents data'!CX33/'Constituents data'!CW33-1</f>
        <v>1.5639374425022945E-2</v>
      </c>
      <c r="CY33" s="15">
        <f>'Constituents data'!CY33/'Constituents data'!CX33-1</f>
        <v>-3.6231884057971064E-2</v>
      </c>
      <c r="CZ33" s="15">
        <f>'Constituents data'!CZ33/'Constituents data'!CY33-1</f>
        <v>5.3571428571428381E-2</v>
      </c>
      <c r="DA33" s="15">
        <f>'Constituents data'!DA33/'Constituents data'!CZ33-1</f>
        <v>-1.2488849241748534E-3</v>
      </c>
      <c r="DB33" s="15">
        <f>'Constituents data'!DB33/'Constituents data'!DA33-1</f>
        <v>3.4655234012147318E-2</v>
      </c>
      <c r="DC33" s="15">
        <f>'Constituents data'!DC33/'Constituents data'!DB33-1</f>
        <v>1.3812154696133394E-3</v>
      </c>
      <c r="DD33" s="15">
        <f>'Constituents data'!DD33/'Constituents data'!DC33-1</f>
        <v>-1.8620689655172384E-2</v>
      </c>
      <c r="DE33" s="15">
        <f>'Constituents data'!DE33/'Constituents data'!DD33-1</f>
        <v>1.4757554462403233E-2</v>
      </c>
      <c r="DF33" s="15">
        <f>'Constituents data'!DF33/'Constituents data'!DE33-1</f>
        <v>-3.3240997229916802E-2</v>
      </c>
      <c r="DG33" s="15">
        <f>'Constituents data'!DG33/'Constituents data'!DF33-1</f>
        <v>-6.6260744985674469E-3</v>
      </c>
      <c r="DH33" s="15">
        <f>'Constituents data'!DH33/'Constituents data'!DG33-1</f>
        <v>-9.1941590048674193E-3</v>
      </c>
      <c r="DI33" s="15">
        <f>'Constituents data'!DI33/'Constituents data'!DH33-1</f>
        <v>-1.0735080058224211E-2</v>
      </c>
      <c r="DJ33" s="15">
        <f>'Constituents data'!DJ33/'Constituents data'!DI33-1</f>
        <v>2.1151370240941825E-2</v>
      </c>
      <c r="DK33" s="15">
        <f>'Constituents data'!DK33/'Constituents data'!DJ33-1</f>
        <v>7.7449567723342216E-3</v>
      </c>
      <c r="DL33" s="15">
        <f>'Constituents data'!DL33/'Constituents data'!DK33-1</f>
        <v>4.3789097408400313E-2</v>
      </c>
      <c r="DM33" s="15">
        <f>'Constituents data'!DM33/'Constituents data'!DL33-1</f>
        <v>-2.5684931506849362E-2</v>
      </c>
      <c r="DN33" s="15">
        <f>'Constituents data'!DN33/'Constituents data'!DM33-1</f>
        <v>2.8119507908611618E-2</v>
      </c>
      <c r="DO33" s="15">
        <f>'Constituents data'!DO33/'Constituents data'!DN33-1</f>
        <v>8.5470085470085166E-3</v>
      </c>
      <c r="DP33" s="15">
        <f>'Constituents data'!DP33/'Constituents data'!DO33-1</f>
        <v>2.1355932203389827E-2</v>
      </c>
      <c r="DQ33" s="15">
        <f>'Constituents data'!DQ33/'Constituents data'!DP33-1</f>
        <v>-4.3146365748423232E-3</v>
      </c>
      <c r="DR33" s="15">
        <f>'Constituents data'!DR33/'Constituents data'!DQ33-1</f>
        <v>-9.1666666666666563E-3</v>
      </c>
      <c r="DS33" s="15">
        <f>'Constituents data'!DS33/'Constituents data'!DR33-1</f>
        <v>2.5904121110176703E-2</v>
      </c>
      <c r="DT33" s="15">
        <f>'Constituents data'!DT33/'Constituents data'!DS33-1</f>
        <v>4.3449745859976963E-2</v>
      </c>
      <c r="DU33" s="15">
        <f>'Constituents data'!DU33/'Constituents data'!DT33-1</f>
        <v>4.2111879321181434E-2</v>
      </c>
      <c r="DV33" s="15">
        <f>'Constituents data'!DV33/'Constituents data'!DU33-1</f>
        <v>5.2774427020507719E-3</v>
      </c>
      <c r="DW33" s="15">
        <f>'Constituents data'!DW33/'Constituents data'!DV33-1</f>
        <v>-5.1297435128243585E-2</v>
      </c>
      <c r="DX33" s="15">
        <f>'Constituents data'!DX33/'Constituents data'!DW33-1</f>
        <v>-7.1146245059289237E-3</v>
      </c>
      <c r="DY33" s="15">
        <f>'Constituents data'!DY33/'Constituents data'!DX33-1</f>
        <v>2.1019108280254883E-2</v>
      </c>
      <c r="DZ33" s="15">
        <f>'Constituents data'!DZ33/'Constituents data'!DY33-1</f>
        <v>-1.2476606363068798E-3</v>
      </c>
      <c r="EA33" s="15">
        <f>'Constituents data'!EA33/'Constituents data'!DZ33-1</f>
        <v>-4.6845721424110254E-3</v>
      </c>
      <c r="EB33" s="15">
        <f>'Constituents data'!EB33/'Constituents data'!EA33-1</f>
        <v>3.0279259491684973E-2</v>
      </c>
      <c r="EC33" s="15">
        <f>'Constituents data'!EC33/'Constituents data'!EB33-1</f>
        <v>-5.2992233896756558E-2</v>
      </c>
      <c r="ED33" s="15">
        <f>'Constituents data'!ED33/'Constituents data'!EC33-1</f>
        <v>-4.8239266763150379E-4</v>
      </c>
      <c r="EE33" s="15">
        <f>'Constituents data'!EE33/'Constituents data'!ED33-1</f>
        <v>2.4453024453024552E-2</v>
      </c>
      <c r="EF33" s="15">
        <f>'Constituents data'!EF33/'Constituents data'!EE33-1</f>
        <v>-2.6695979899497568E-2</v>
      </c>
      <c r="EG33" s="15">
        <f>'Constituents data'!EG33/'Constituents data'!EF33-1</f>
        <v>4.2271700548563995E-2</v>
      </c>
      <c r="EH33" s="15">
        <f>'Constituents data'!EH33/'Constituents data'!EG33-1</f>
        <v>-2.012383900928727E-3</v>
      </c>
      <c r="EI33" s="15">
        <f>'Constituents data'!EI33/'Constituents data'!EH33-1</f>
        <v>-2.7299519156196661E-2</v>
      </c>
      <c r="EJ33" s="15">
        <f>'Constituents data'!EJ33/'Constituents data'!EI33-1</f>
        <v>1.1321958220379624E-2</v>
      </c>
      <c r="EK33" s="15">
        <f>'Constituents data'!EK33/'Constituents data'!EJ33-1</f>
        <v>1.8763796909492259E-2</v>
      </c>
      <c r="EL33" s="15">
        <f>'Constituents data'!EL33/'Constituents data'!EK33-1</f>
        <v>-1.0524686581024567E-2</v>
      </c>
      <c r="EM33" s="15">
        <f>'Constituents data'!EM33/'Constituents data'!EL33-1</f>
        <v>4.4892851556389779E-2</v>
      </c>
      <c r="EN33" s="15">
        <f>'Constituents data'!EN33/'Constituents data'!EM33-1</f>
        <v>3.4730538922155718E-2</v>
      </c>
      <c r="EO33" s="15">
        <f>'Constituents data'!EO33/'Constituents data'!EN33-1</f>
        <v>1.41782407407407E-2</v>
      </c>
      <c r="EP33" s="15">
        <f>'Constituents data'!EP33/'Constituents data'!EO33-1</f>
        <v>-3.4236804564906631E-3</v>
      </c>
      <c r="EQ33" s="15">
        <f>'Constituents data'!EQ33/'Constituents data'!EP33-1</f>
        <v>1.4314342971657457E-3</v>
      </c>
      <c r="ER33" s="15">
        <f>'Constituents data'!ER33/'Constituents data'!EQ33-1</f>
        <v>-1.0577472841623692E-2</v>
      </c>
      <c r="ES33" s="15">
        <f>'Constituents data'!ES33/'Constituents data'!ER33-1</f>
        <v>2.2970239815082394E-2</v>
      </c>
      <c r="ET33" s="15">
        <f>'Constituents data'!ET33/'Constituents data'!ES33-1</f>
        <v>-1.1015393306030186E-2</v>
      </c>
      <c r="EU33" s="15">
        <f>'Constituents data'!EU33/'Constituents data'!ET33-1</f>
        <v>2.1704983578466397E-2</v>
      </c>
      <c r="EV33" s="15">
        <f>'Constituents data'!EV33/'Constituents data'!EU33-1</f>
        <v>-6.2893081761006275E-2</v>
      </c>
      <c r="EW33" s="15">
        <f>'Constituents data'!EW33/'Constituents data'!EV33-1</f>
        <v>-1.0887397464578785E-2</v>
      </c>
      <c r="EX33" s="15">
        <f>'Constituents data'!EX33/'Constituents data'!EW33-1</f>
        <v>-7.539203860072341E-3</v>
      </c>
      <c r="EY33" s="15">
        <f>'Constituents data'!EY33/'Constituents data'!EX33-1</f>
        <v>-2.7955028866605836E-2</v>
      </c>
      <c r="EZ33" s="15">
        <f>'Constituents data'!EZ33/'Constituents data'!EY33-1</f>
        <v>1.8912160050015725E-2</v>
      </c>
      <c r="FA33" s="15">
        <f>'Constituents data'!FA33/'Constituents data'!EZ33-1</f>
        <v>3.2213529682467712E-3</v>
      </c>
      <c r="FB33" s="15">
        <f>'Constituents data'!FB33/'Constituents data'!FA33-1</f>
        <v>-2.2935779816513846E-2</v>
      </c>
      <c r="FC33" s="15">
        <f>'Constituents data'!FC33/'Constituents data'!FB33-1</f>
        <v>-1.2832550860719882E-2</v>
      </c>
      <c r="FD33" s="15">
        <f>'Constituents data'!FD33/'Constituents data'!FC33-1</f>
        <v>4.3436905516804014E-2</v>
      </c>
      <c r="FE33" s="15">
        <f>'Constituents data'!FE33/'Constituents data'!FD33-1</f>
        <v>1.549680948040133E-2</v>
      </c>
      <c r="FF33" s="15">
        <f>'Constituents data'!FF33/'Constituents data'!FE33-1</f>
        <v>4.9371633752244293E-3</v>
      </c>
      <c r="FG33" s="15">
        <f>'Constituents data'!FG33/'Constituents data'!FF33-1</f>
        <v>1.1910078904271426E-3</v>
      </c>
      <c r="FH33" s="15">
        <f>'Constituents data'!FH33/'Constituents data'!FG33-1</f>
        <v>-4.8773234200743532E-2</v>
      </c>
      <c r="FI33" s="15">
        <f>'Constituents data'!FI33/'Constituents data'!FH33-1</f>
        <v>-7.3628263248397663E-2</v>
      </c>
      <c r="FJ33" s="15">
        <f>'Constituents data'!FJ33/'Constituents data'!FI33-1</f>
        <v>6.3786702666216666E-2</v>
      </c>
      <c r="FK33" s="15">
        <f>'Constituents data'!FK33/'Constituents data'!FJ33-1</f>
        <v>-6.3451776649747771E-4</v>
      </c>
      <c r="FL33" s="15">
        <f>'Constituents data'!FL33/'Constituents data'!FK33-1</f>
        <v>-2.0000000000000018E-2</v>
      </c>
      <c r="FM33" s="15">
        <f>'Constituents data'!FM33/'Constituents data'!FL33-1</f>
        <v>3.1908001295756439E-2</v>
      </c>
      <c r="FN33" s="15">
        <f>'Constituents data'!FN33/'Constituents data'!FM33-1</f>
        <v>3.139224611520941E-2</v>
      </c>
      <c r="FO33" s="15">
        <f>'Constituents data'!FO33/'Constituents data'!FN33-1</f>
        <v>-6.0873535230558384E-2</v>
      </c>
      <c r="FP33" s="15">
        <f>'Constituents data'!FP33/'Constituents data'!FO33-1</f>
        <v>1.0046994004213161E-2</v>
      </c>
      <c r="FQ33" s="15">
        <f>'Constituents data'!FQ33/'Constituents data'!FP33-1</f>
        <v>1.2834910957805201E-2</v>
      </c>
      <c r="FR33" s="15">
        <f>'Constituents data'!FR33/'Constituents data'!FQ33-1</f>
        <v>1.679074924758428E-2</v>
      </c>
      <c r="FS33" s="15">
        <f>'Constituents data'!FS33/'Constituents data'!FR33-1</f>
        <v>2.6016513475619174E-2</v>
      </c>
      <c r="FT33" s="16">
        <f>'Constituents data'!FT33/'Constituents data'!FS33-1</f>
        <v>7.2122684482235133E-2</v>
      </c>
      <c r="FU33" s="17">
        <f t="shared" si="3"/>
        <v>2.7284877200629406E-3</v>
      </c>
      <c r="FV33">
        <v>9.5077894994197703E-3</v>
      </c>
      <c r="FW33">
        <v>9.3451597173260844E-3</v>
      </c>
      <c r="FX33">
        <v>9.2340563966606826E-3</v>
      </c>
      <c r="FY33">
        <v>9.6549864495701163E-3</v>
      </c>
      <c r="FZ33">
        <v>8.9179234567888285E-3</v>
      </c>
      <c r="GA33">
        <v>8.9144749992606919E-3</v>
      </c>
      <c r="GB33">
        <v>8.9469664178280853E-3</v>
      </c>
      <c r="GC33">
        <v>8.9711077845417517E-3</v>
      </c>
      <c r="GD33">
        <v>9.048509407049982E-3</v>
      </c>
      <c r="GE33">
        <v>8.9850642117651498E-3</v>
      </c>
      <c r="GF33">
        <v>8.8629049356991896E-3</v>
      </c>
      <c r="GG33">
        <v>8.7136269758354267E-3</v>
      </c>
      <c r="GH33">
        <v>8.687041451747984E-3</v>
      </c>
      <c r="GI33">
        <v>8.8139836846159187E-3</v>
      </c>
      <c r="GJ33">
        <v>8.7078618709851285E-3</v>
      </c>
      <c r="GK33">
        <v>8.7304763051462304E-3</v>
      </c>
      <c r="GL33">
        <v>8.9364316063018194E-3</v>
      </c>
      <c r="GM33">
        <v>8.6309710974166818E-3</v>
      </c>
      <c r="GN33">
        <v>8.4570866752957073E-3</v>
      </c>
      <c r="GO33">
        <v>8.4005758042736186E-3</v>
      </c>
      <c r="GP33">
        <v>8.3148170543037858E-3</v>
      </c>
      <c r="GQ33">
        <v>8.4146235806704401E-3</v>
      </c>
      <c r="GR33">
        <v>8.3343161635268826E-3</v>
      </c>
      <c r="GS33">
        <v>8.5796051414656557E-3</v>
      </c>
      <c r="GT33">
        <v>8.2899447299338153E-3</v>
      </c>
      <c r="GU33">
        <v>8.0091445607334989E-3</v>
      </c>
      <c r="GV33">
        <v>8.2208404750031897E-3</v>
      </c>
      <c r="GW33">
        <v>8.2245076844959276E-3</v>
      </c>
      <c r="GX33">
        <v>8.1669545851172851E-3</v>
      </c>
      <c r="GY33">
        <v>8.2616036468488308E-3</v>
      </c>
      <c r="GZ33">
        <v>8.6416055819757854E-3</v>
      </c>
      <c r="HA33">
        <v>8.5537755802915262E-3</v>
      </c>
      <c r="HB33">
        <v>8.6033415987590567E-3</v>
      </c>
      <c r="HC33">
        <v>8.6908824820729202E-3</v>
      </c>
      <c r="HD33">
        <v>8.6113863005837753E-3</v>
      </c>
      <c r="HE33">
        <v>8.7176983207808301E-3</v>
      </c>
      <c r="HF33">
        <v>8.7151433746485759E-3</v>
      </c>
      <c r="HG33">
        <v>8.3536464562545352E-3</v>
      </c>
      <c r="HH33">
        <v>8.332669488509966E-3</v>
      </c>
      <c r="HI33">
        <v>8.3485939991621017E-3</v>
      </c>
      <c r="HJ33">
        <v>8.4369062378009032E-3</v>
      </c>
      <c r="HK33">
        <v>8.3363603531034138E-3</v>
      </c>
      <c r="HL33">
        <v>8.3944029815193246E-3</v>
      </c>
      <c r="HM33">
        <v>8.7012772162240268E-3</v>
      </c>
      <c r="HN33">
        <v>8.8247854588524369E-3</v>
      </c>
      <c r="HO33">
        <v>8.7437284812333059E-3</v>
      </c>
      <c r="HP33">
        <v>8.838548231428732E-3</v>
      </c>
      <c r="HQ33">
        <v>8.8921788700011203E-3</v>
      </c>
      <c r="HR33">
        <v>8.8240226727496675E-3</v>
      </c>
      <c r="HS33">
        <v>8.6887607839382618E-3</v>
      </c>
      <c r="HT33">
        <v>8.45925291820066E-3</v>
      </c>
      <c r="HU33">
        <v>8.4918959397803345E-3</v>
      </c>
      <c r="HV33">
        <v>8.454117816897708E-3</v>
      </c>
      <c r="HW33">
        <v>8.5105253120628267E-3</v>
      </c>
      <c r="HX33">
        <v>8.8187834489470308E-3</v>
      </c>
      <c r="HY33">
        <v>8.6906782477617298E-3</v>
      </c>
      <c r="HZ33">
        <v>9.2812471630560767E-3</v>
      </c>
      <c r="IA33">
        <v>9.1517649206431049E-3</v>
      </c>
      <c r="IB33">
        <v>8.7766504639762797E-3</v>
      </c>
      <c r="IC33">
        <v>8.9643933731575493E-3</v>
      </c>
      <c r="ID33">
        <v>9.1504543401719225E-3</v>
      </c>
      <c r="IE33">
        <v>9.224253202004323E-3</v>
      </c>
      <c r="IF33">
        <v>9.0469373809192663E-3</v>
      </c>
      <c r="IG33">
        <v>9.3559615413592347E-3</v>
      </c>
      <c r="IH33">
        <v>9.4498140096247341E-3</v>
      </c>
      <c r="II33">
        <v>9.6163371673016248E-3</v>
      </c>
      <c r="IJ33">
        <v>9.466203031695701E-3</v>
      </c>
      <c r="IK33">
        <v>9.4046173483492267E-3</v>
      </c>
      <c r="IL33">
        <v>9.2637695931883628E-3</v>
      </c>
      <c r="IM33">
        <v>9.1547216326184656E-3</v>
      </c>
      <c r="IN33">
        <v>9.0841249756507189E-3</v>
      </c>
      <c r="IO33">
        <v>8.9318763090715774E-3</v>
      </c>
      <c r="IP33">
        <v>8.9237986939484301E-3</v>
      </c>
      <c r="IQ33">
        <v>9.0806304883727165E-3</v>
      </c>
      <c r="IR33">
        <v>9.1172724053954057E-3</v>
      </c>
      <c r="IS33">
        <v>8.93523751751122E-3</v>
      </c>
      <c r="IT33">
        <v>8.978777723880612E-3</v>
      </c>
      <c r="IU33">
        <v>9.2065877554868489E-3</v>
      </c>
      <c r="IV33">
        <v>8.9929290242332753E-3</v>
      </c>
      <c r="IW33">
        <v>9.0526898330714565E-3</v>
      </c>
      <c r="IX33">
        <v>9.1313835220241737E-3</v>
      </c>
      <c r="IY33">
        <v>9.2581791510611012E-3</v>
      </c>
      <c r="IZ33">
        <v>9.1849196206412378E-3</v>
      </c>
      <c r="JA33">
        <v>9.2647863554387727E-3</v>
      </c>
      <c r="JB33">
        <v>9.5001533330918726E-3</v>
      </c>
      <c r="JC33">
        <v>9.896833181031052E-3</v>
      </c>
      <c r="JD33">
        <v>9.9262454520501892E-3</v>
      </c>
      <c r="JE33">
        <v>9.949821809502218E-3</v>
      </c>
      <c r="JF33">
        <v>9.6947324624239769E-3</v>
      </c>
      <c r="JG33">
        <v>1.0016297454721053E-2</v>
      </c>
      <c r="JH33">
        <v>1.0078503187150261E-2</v>
      </c>
      <c r="JI33">
        <v>1.0084202465847585E-2</v>
      </c>
      <c r="JJ33">
        <v>1.0048057629108396E-2</v>
      </c>
      <c r="JK33">
        <v>9.7974935215475421E-3</v>
      </c>
      <c r="JL33">
        <v>9.5766021699322974E-3</v>
      </c>
      <c r="JM33">
        <v>1.019098409099555E-2</v>
      </c>
      <c r="JN33">
        <v>1.0267800084085085E-2</v>
      </c>
      <c r="JO33">
        <v>1.0060669807089582E-2</v>
      </c>
      <c r="JP33">
        <v>1.0241775042899576E-2</v>
      </c>
      <c r="JQ33">
        <v>1.0278088712855909E-2</v>
      </c>
      <c r="JR33">
        <v>1.0030546282230221E-2</v>
      </c>
      <c r="JS33">
        <v>9.9923234838942485E-3</v>
      </c>
      <c r="JT33">
        <v>9.7923560912586052E-3</v>
      </c>
      <c r="JU33">
        <v>9.9065513284805999E-3</v>
      </c>
      <c r="JV33">
        <v>9.8615505505894267E-3</v>
      </c>
      <c r="JW33">
        <v>9.6065322346164331E-3</v>
      </c>
      <c r="JX33">
        <v>9.7368372780247542E-3</v>
      </c>
      <c r="JY33">
        <v>9.4821719792533843E-3</v>
      </c>
      <c r="JZ33">
        <v>9.4219228987993241E-3</v>
      </c>
      <c r="KA33">
        <v>9.4134553930849529E-3</v>
      </c>
      <c r="KB33">
        <v>9.3066549756071794E-3</v>
      </c>
      <c r="KC33">
        <v>9.3934680207656794E-3</v>
      </c>
      <c r="KD33">
        <v>9.4714639976710528E-3</v>
      </c>
      <c r="KE33">
        <v>9.6230546675471085E-3</v>
      </c>
      <c r="KF33">
        <v>9.3493961193190419E-3</v>
      </c>
      <c r="KG33">
        <v>9.504643544722512E-3</v>
      </c>
      <c r="KH33">
        <v>9.6098548055045269E-3</v>
      </c>
      <c r="KI33">
        <v>9.6585688640656725E-3</v>
      </c>
      <c r="KJ33">
        <v>9.5811783494971162E-3</v>
      </c>
      <c r="KK33">
        <v>9.6072099282610759E-3</v>
      </c>
      <c r="KL33">
        <v>9.8866554532160544E-3</v>
      </c>
      <c r="KM33">
        <v>9.9812014979051688E-3</v>
      </c>
      <c r="KN33">
        <v>1.0099331186858089E-2</v>
      </c>
      <c r="KO33">
        <v>1.0203502887834099E-2</v>
      </c>
      <c r="KP33">
        <v>9.8307147720413657E-3</v>
      </c>
      <c r="KQ33">
        <v>9.7767640970444457E-3</v>
      </c>
      <c r="KR33">
        <v>9.947560305640096E-3</v>
      </c>
      <c r="KS33">
        <v>9.971334675498187E-3</v>
      </c>
      <c r="KT33">
        <v>1.015415562377524E-2</v>
      </c>
      <c r="KU33">
        <v>1.0469718607099677E-2</v>
      </c>
      <c r="KV33">
        <v>1.0224783268915858E-2</v>
      </c>
      <c r="KW33">
        <v>1.0172535187966104E-2</v>
      </c>
      <c r="KX33">
        <v>1.0229215445599611E-2</v>
      </c>
      <c r="KY33">
        <v>1.0157923342602567E-2</v>
      </c>
      <c r="KZ33">
        <v>1.0535215072301063E-2</v>
      </c>
      <c r="LA33">
        <v>1.0366390318224925E-2</v>
      </c>
      <c r="LB33">
        <v>1.0380191272391337E-2</v>
      </c>
      <c r="LC33">
        <v>1.0379803497161477E-2</v>
      </c>
      <c r="LD33">
        <v>1.0597419543566543E-2</v>
      </c>
      <c r="LE33">
        <v>1.0470539324961625E-2</v>
      </c>
      <c r="LF33">
        <v>1.0926872523580553E-2</v>
      </c>
      <c r="LG33">
        <v>1.1092331049340331E-2</v>
      </c>
      <c r="LH33">
        <v>1.1193125323626006E-2</v>
      </c>
      <c r="LI33">
        <v>1.0987344358924803E-2</v>
      </c>
      <c r="LJ33">
        <v>1.0974951255809896E-2</v>
      </c>
      <c r="LK33">
        <v>1.0822915829113168E-2</v>
      </c>
      <c r="LL33">
        <v>1.1078064205570391E-2</v>
      </c>
      <c r="LM33">
        <v>1.0818355096436479E-2</v>
      </c>
      <c r="LN33">
        <v>1.0938346813771564E-2</v>
      </c>
      <c r="LO33">
        <v>1.0540362469613892E-2</v>
      </c>
      <c r="LP33">
        <v>1.0561589472148379E-2</v>
      </c>
      <c r="LQ33">
        <v>1.0383457787170392E-2</v>
      </c>
      <c r="LR33">
        <v>1.0244652585409551E-2</v>
      </c>
      <c r="LS33">
        <v>1.025620862365592E-2</v>
      </c>
      <c r="LT33">
        <v>1.0386819558910063E-2</v>
      </c>
      <c r="LU33">
        <v>1.0171543338158857E-2</v>
      </c>
      <c r="LV33">
        <v>1.0181406876729334E-2</v>
      </c>
      <c r="LW33">
        <v>1.0330945329204779E-2</v>
      </c>
      <c r="LX33">
        <v>1.0498301633436435E-2</v>
      </c>
      <c r="LY33">
        <v>1.0447723804794454E-2</v>
      </c>
      <c r="LZ33">
        <v>1.0468096050422654E-2</v>
      </c>
      <c r="MA33">
        <v>1.0304180892756604E-2</v>
      </c>
      <c r="MB33">
        <v>1.0112813691410353E-2</v>
      </c>
      <c r="MC33">
        <v>1.0443731518716555E-2</v>
      </c>
      <c r="MD33">
        <v>1.0401212002743044E-2</v>
      </c>
      <c r="ME33">
        <v>1.052867514494019E-2</v>
      </c>
      <c r="MF33">
        <v>1.0546265575901622E-2</v>
      </c>
      <c r="MG33">
        <v>1.0810883925713572E-2</v>
      </c>
      <c r="MH33">
        <v>1.0567517435062746E-2</v>
      </c>
      <c r="MI33">
        <v>1.0461296804894011E-2</v>
      </c>
      <c r="MJ33">
        <v>1.0440292746373028E-2</v>
      </c>
      <c r="MK33">
        <v>1.0511246537814342E-2</v>
      </c>
      <c r="ML33">
        <v>1.0646072877458185E-2</v>
      </c>
      <c r="MM33" s="4">
        <v>1.1328962132529766E-2</v>
      </c>
      <c r="MN33" s="17">
        <v>9.5264837064212189E-3</v>
      </c>
      <c r="MO33" s="20">
        <f t="shared" si="4"/>
        <v>-4.3473058557705099E-2</v>
      </c>
      <c r="MP33" s="20">
        <f t="shared" si="7"/>
        <v>4.017793746320554E-2</v>
      </c>
      <c r="MQ33" s="20">
        <f t="shared" si="8"/>
        <v>0.10332898592062358</v>
      </c>
      <c r="MR33" s="20">
        <f t="shared" si="9"/>
        <v>-8.5158394262119005E-2</v>
      </c>
      <c r="MS33" s="20">
        <f t="shared" si="10"/>
        <v>1.0716205700185402E-2</v>
      </c>
      <c r="MT33" s="20">
        <f t="shared" si="11"/>
        <v>1.4959954490992314E-2</v>
      </c>
      <c r="MU33" s="20">
        <f t="shared" si="12"/>
        <v>1.3269932189081804E-2</v>
      </c>
      <c r="MV33" s="20">
        <f t="shared" si="13"/>
        <v>3.8095773555209336E-2</v>
      </c>
      <c r="MW33" s="20">
        <f t="shared" si="14"/>
        <v>-3.4755926883109764E-3</v>
      </c>
      <c r="MX33" s="20">
        <f t="shared" si="15"/>
        <v>-4.4107307107171664E-3</v>
      </c>
      <c r="MY33" s="20">
        <f t="shared" si="16"/>
        <v>-3.1029494313529046E-3</v>
      </c>
      <c r="MZ33" s="20">
        <f t="shared" si="17"/>
        <v>-1.864907209916021E-2</v>
      </c>
      <c r="NA33" s="20">
        <f t="shared" si="18"/>
        <v>2.3156552249484E-2</v>
      </c>
      <c r="NB33" s="20">
        <f t="shared" si="19"/>
        <v>1.304145662131008E-2</v>
      </c>
      <c r="NC33" s="20">
        <f t="shared" si="20"/>
        <v>-3.6518442057962494E-2</v>
      </c>
      <c r="ND33" s="20">
        <f t="shared" si="21"/>
        <v>3.1676049141940901E-2</v>
      </c>
      <c r="NE33" s="20">
        <f t="shared" si="22"/>
        <v>-6.5045739182051129E-2</v>
      </c>
      <c r="NF33" s="20">
        <f t="shared" si="23"/>
        <v>-1.2473176864479227E-2</v>
      </c>
      <c r="NG33" s="20">
        <f t="shared" si="24"/>
        <v>-3.0675742197527986E-2</v>
      </c>
      <c r="NH33" s="20">
        <f t="shared" si="25"/>
        <v>1.7923466116746126E-2</v>
      </c>
      <c r="NI33" s="20">
        <f t="shared" si="26"/>
        <v>-1.8598354809925985E-2</v>
      </c>
      <c r="NJ33" s="20">
        <f t="shared" si="27"/>
        <v>-2.9336026522723699E-2</v>
      </c>
      <c r="NK33" s="20">
        <f t="shared" si="28"/>
        <v>6.3831295920099432E-3</v>
      </c>
      <c r="NL33" s="20">
        <f t="shared" si="29"/>
        <v>-4.7670002187536684E-2</v>
      </c>
      <c r="NM33" s="20">
        <f t="shared" si="30"/>
        <v>8.229827707526241E-3</v>
      </c>
      <c r="NN33" s="20">
        <f t="shared" si="31"/>
        <v>-2.6107871354494314E-2</v>
      </c>
      <c r="NO33" s="20">
        <f t="shared" si="32"/>
        <v>2.3822110756542073E-2</v>
      </c>
      <c r="NP33" s="20">
        <f t="shared" si="33"/>
        <v>3.055537914446961E-2</v>
      </c>
      <c r="NQ33" s="20">
        <f t="shared" si="34"/>
        <v>-1.0319788499710145E-2</v>
      </c>
      <c r="NR33" s="20">
        <f t="shared" si="35"/>
        <v>4.3994687801954938E-2</v>
      </c>
      <c r="NS33" s="20">
        <f t="shared" si="36"/>
        <v>-1.3459082217418391E-3</v>
      </c>
      <c r="NT33" s="20">
        <f t="shared" si="37"/>
        <v>-3.7245253006058951E-2</v>
      </c>
      <c r="NU33" s="20">
        <f t="shared" si="38"/>
        <v>-6.3198354931503151E-2</v>
      </c>
      <c r="NV33" s="20">
        <f t="shared" si="39"/>
        <v>2.0551608992020057E-3</v>
      </c>
      <c r="NW33" s="20">
        <f t="shared" si="40"/>
        <v>-2.1339178046832039E-2</v>
      </c>
      <c r="NX33" s="20">
        <f t="shared" si="41"/>
        <v>5.7911977718062922E-4</v>
      </c>
      <c r="NY33" s="20">
        <f t="shared" si="42"/>
        <v>-4.8222993214568452E-2</v>
      </c>
      <c r="NZ33" s="20">
        <f t="shared" si="43"/>
        <v>-1.8846378578916342E-2</v>
      </c>
      <c r="OA33" s="20">
        <f t="shared" si="44"/>
        <v>-9.0472333320450321E-3</v>
      </c>
      <c r="OB33" s="20">
        <f t="shared" si="45"/>
        <v>6.038974120127473E-2</v>
      </c>
      <c r="OC33" s="20">
        <f t="shared" si="46"/>
        <v>-9.8175439894471056E-3</v>
      </c>
      <c r="OD33" s="20">
        <f t="shared" si="47"/>
        <v>5.7066246773466736E-2</v>
      </c>
      <c r="OE33" s="20">
        <f t="shared" si="48"/>
        <v>3.2639933332568552E-2</v>
      </c>
      <c r="OF33" s="20">
        <f t="shared" si="49"/>
        <v>2.5128364658952976E-2</v>
      </c>
      <c r="OG33" s="20">
        <f t="shared" si="50"/>
        <v>-3.7545500578618815E-2</v>
      </c>
      <c r="OH33" s="20">
        <f t="shared" si="51"/>
        <v>3.7443678707483788E-2</v>
      </c>
      <c r="OI33" s="20">
        <f t="shared" si="52"/>
        <v>1.4611413757769656E-2</v>
      </c>
      <c r="OJ33" s="20">
        <f t="shared" si="53"/>
        <v>-5.40552357347832E-2</v>
      </c>
      <c r="OK33" s="20">
        <f t="shared" si="54"/>
        <v>-3.3149067548564268E-2</v>
      </c>
      <c r="OL33" s="20">
        <f t="shared" si="55"/>
        <v>-1.1151313578138242E-2</v>
      </c>
      <c r="OM33" s="20">
        <f t="shared" si="56"/>
        <v>7.2523999418609023E-3</v>
      </c>
      <c r="ON33" s="20">
        <f t="shared" si="57"/>
        <v>-1.1979959545126082E-2</v>
      </c>
      <c r="OO33" s="20">
        <f t="shared" si="58"/>
        <v>-6.278791047048736E-2</v>
      </c>
      <c r="OP33" s="20">
        <f t="shared" si="59"/>
        <v>6.980250144014725E-3</v>
      </c>
      <c r="OQ33" s="20">
        <f t="shared" si="60"/>
        <v>1.0688328022334118E-2</v>
      </c>
      <c r="OR33" s="20">
        <f t="shared" si="61"/>
        <v>7.8251212191675759E-2</v>
      </c>
      <c r="OS33" s="20">
        <f t="shared" si="62"/>
        <v>-6.9680926993384004E-2</v>
      </c>
      <c r="OT33" s="20">
        <f t="shared" si="63"/>
        <v>-8.3892346831854744E-2</v>
      </c>
      <c r="OU33" s="20">
        <f t="shared" si="64"/>
        <v>6.3461988470413191E-2</v>
      </c>
      <c r="OV33" s="20">
        <f t="shared" si="65"/>
        <v>3.3671690931120449E-2</v>
      </c>
      <c r="OW33" s="20">
        <f t="shared" si="66"/>
        <v>4.0365673021156692E-2</v>
      </c>
      <c r="OX33" s="20">
        <f t="shared" si="67"/>
        <v>-1.2437225584140607E-2</v>
      </c>
      <c r="OY33" s="20">
        <f t="shared" si="68"/>
        <v>2.939499997288654E-2</v>
      </c>
      <c r="OZ33" s="20">
        <f t="shared" si="69"/>
        <v>-1.3641988124266632E-2</v>
      </c>
      <c r="PA33" s="20">
        <f t="shared" si="5"/>
        <v>6.6707766853314624E-3</v>
      </c>
      <c r="PB33" s="20">
        <f t="shared" si="70"/>
        <v>-3.2080714440710575E-2</v>
      </c>
      <c r="PC33" s="20">
        <f t="shared" si="71"/>
        <v>3.5436267233013199E-2</v>
      </c>
      <c r="PD33" s="20">
        <f t="shared" si="72"/>
        <v>7.7174745137659354E-3</v>
      </c>
      <c r="PE33" s="20">
        <f t="shared" si="73"/>
        <v>-4.8454133843323297E-2</v>
      </c>
      <c r="PF33" s="20">
        <f t="shared" si="74"/>
        <v>-3.689515438672962E-2</v>
      </c>
      <c r="PG33" s="20">
        <f t="shared" si="75"/>
        <v>-1.0062396261909287E-2</v>
      </c>
      <c r="PH33" s="20">
        <f t="shared" si="76"/>
        <v>-2.9457845475293473E-3</v>
      </c>
      <c r="PI33" s="20">
        <f t="shared" si="77"/>
        <v>5.4867687024557812E-2</v>
      </c>
      <c r="PJ33" s="20">
        <f t="shared" si="78"/>
        <v>-2.1635187267946096E-2</v>
      </c>
      <c r="PK33" s="20">
        <f t="shared" si="79"/>
        <v>-4.8601969077415416E-2</v>
      </c>
      <c r="PL33" s="20">
        <f t="shared" si="80"/>
        <v>-3.6537488817757743E-2</v>
      </c>
      <c r="PM33" s="20">
        <f t="shared" si="81"/>
        <v>1.5887129161561578E-3</v>
      </c>
      <c r="PN33" s="20">
        <f t="shared" si="82"/>
        <v>1.4692326759575006E-2</v>
      </c>
      <c r="PO33" s="20">
        <f t="shared" si="83"/>
        <v>-1.0956195080525463E-2</v>
      </c>
      <c r="PP33" s="20">
        <f t="shared" si="84"/>
        <v>4.3908283580385357E-2</v>
      </c>
      <c r="PQ33" s="20">
        <f t="shared" si="85"/>
        <v>1.6337493428180486E-2</v>
      </c>
      <c r="PR33" s="20">
        <f t="shared" si="86"/>
        <v>8.4519317125510227E-4</v>
      </c>
      <c r="PS33" s="20">
        <f t="shared" si="87"/>
        <v>2.0892751622160347E-3</v>
      </c>
      <c r="PT33" s="20">
        <f t="shared" si="88"/>
        <v>4.5843536461717252E-2</v>
      </c>
      <c r="PU33" s="20">
        <f t="shared" si="89"/>
        <v>1.5362963572183599E-2</v>
      </c>
      <c r="PV33" s="20">
        <f t="shared" si="90"/>
        <v>1.2112363676148777E-2</v>
      </c>
      <c r="PW33" s="20">
        <f t="shared" si="91"/>
        <v>1.9976919245494065E-2</v>
      </c>
      <c r="PX33" s="20">
        <f t="shared" si="92"/>
        <v>-3.8852664578012161E-2</v>
      </c>
      <c r="PY33" s="20">
        <f t="shared" si="93"/>
        <v>-4.2900727288468351E-3</v>
      </c>
      <c r="PZ33" s="20">
        <f t="shared" si="94"/>
        <v>3.7545217069770889E-2</v>
      </c>
      <c r="QA33" s="20">
        <f t="shared" si="95"/>
        <v>-1.1185544664246469E-2</v>
      </c>
      <c r="QB33" s="20">
        <f t="shared" si="96"/>
        <v>-9.1727636867042633E-3</v>
      </c>
      <c r="QC33" s="20">
        <f t="shared" si="97"/>
        <v>2.8037518831419842E-3</v>
      </c>
      <c r="QD33" s="20">
        <f t="shared" si="98"/>
        <v>-9.5583112829542433E-3</v>
      </c>
      <c r="QE33" s="20">
        <f t="shared" si="99"/>
        <v>5.667934418060562E-2</v>
      </c>
      <c r="QF33" s="20">
        <f t="shared" si="100"/>
        <v>-3.6446482671379163E-2</v>
      </c>
      <c r="QG33" s="20">
        <f t="shared" si="101"/>
        <v>-3.6614976099679083E-3</v>
      </c>
      <c r="QH33" s="20">
        <f t="shared" si="102"/>
        <v>1.2400387886959977E-2</v>
      </c>
      <c r="QI33" s="20">
        <f t="shared" si="103"/>
        <v>1.2910886704960003E-2</v>
      </c>
      <c r="QJ33" s="20">
        <f t="shared" si="104"/>
        <v>-3.8960371778034006E-2</v>
      </c>
      <c r="QK33" s="20">
        <f t="shared" si="105"/>
        <v>5.084294085136544E-2</v>
      </c>
      <c r="QL33" s="20">
        <f t="shared" si="106"/>
        <v>-3.977372644237794E-3</v>
      </c>
      <c r="QM33" s="20">
        <f t="shared" si="107"/>
        <v>3.1926746292084376E-2</v>
      </c>
      <c r="QN33" s="20">
        <f t="shared" si="108"/>
        <v>-1.3472722504496012E-3</v>
      </c>
      <c r="QO33" s="20">
        <f t="shared" si="109"/>
        <v>-2.1349177375235326E-2</v>
      </c>
      <c r="QP33" s="20">
        <f t="shared" si="110"/>
        <v>1.2029066742340291E-2</v>
      </c>
      <c r="QQ33" s="20">
        <f t="shared" si="111"/>
        <v>-3.5969484949979744E-2</v>
      </c>
      <c r="QR33" s="20">
        <f t="shared" si="112"/>
        <v>-9.3545622186303884E-3</v>
      </c>
      <c r="QS33" s="20">
        <f t="shared" si="113"/>
        <v>-1.1922646724930361E-2</v>
      </c>
      <c r="QT33" s="20">
        <f t="shared" si="114"/>
        <v>-1.3463567778287153E-2</v>
      </c>
      <c r="QU33" s="20">
        <f t="shared" si="115"/>
        <v>1.8422882520878883E-2</v>
      </c>
      <c r="QV33" s="20">
        <f t="shared" si="116"/>
        <v>5.016469052271281E-3</v>
      </c>
      <c r="QW33" s="20">
        <f t="shared" si="117"/>
        <v>4.1060609688337371E-2</v>
      </c>
      <c r="QX33" s="20">
        <f t="shared" si="118"/>
        <v>-2.8413419226912304E-2</v>
      </c>
      <c r="QY33" s="20">
        <f t="shared" si="119"/>
        <v>2.5391020188548677E-2</v>
      </c>
      <c r="QZ33" s="20">
        <f t="shared" si="120"/>
        <v>5.818520826945576E-3</v>
      </c>
      <c r="RA33" s="20">
        <f t="shared" si="121"/>
        <v>1.8627444483326885E-2</v>
      </c>
      <c r="RB33" s="20">
        <f t="shared" si="122"/>
        <v>-7.0431242949052638E-3</v>
      </c>
      <c r="RC33" s="20">
        <f t="shared" si="123"/>
        <v>-1.1895154386729598E-2</v>
      </c>
      <c r="RD33" s="20">
        <f t="shared" si="124"/>
        <v>2.3175633390113762E-2</v>
      </c>
      <c r="RE33" s="20">
        <f t="shared" si="125"/>
        <v>4.0721258139914021E-2</v>
      </c>
      <c r="RF33" s="20">
        <f t="shared" si="126"/>
        <v>3.9383391601118492E-2</v>
      </c>
      <c r="RG33" s="20">
        <f t="shared" si="127"/>
        <v>2.5489549819878313E-3</v>
      </c>
      <c r="RH33" s="20">
        <f t="shared" si="128"/>
        <v>-5.4025922848306526E-2</v>
      </c>
      <c r="RI33" s="20">
        <f t="shared" si="129"/>
        <v>-9.8431122259918652E-3</v>
      </c>
      <c r="RJ33" s="20">
        <f t="shared" si="130"/>
        <v>1.8290620560191942E-2</v>
      </c>
      <c r="RK33" s="20">
        <f t="shared" si="131"/>
        <v>-3.9761483563698205E-3</v>
      </c>
      <c r="RL33" s="20">
        <f t="shared" si="132"/>
        <v>-7.413059862473966E-3</v>
      </c>
      <c r="RM33" s="20">
        <f t="shared" si="6"/>
        <v>2.7550771771622032E-2</v>
      </c>
      <c r="RN33" s="20">
        <f t="shared" si="142"/>
        <v>-5.5720721616819499E-2</v>
      </c>
      <c r="RO33" s="20">
        <f t="shared" si="143"/>
        <v>-3.2108803876944444E-3</v>
      </c>
      <c r="RP33" s="20">
        <f t="shared" si="144"/>
        <v>2.1724536732961611E-2</v>
      </c>
      <c r="RQ33" s="20">
        <f t="shared" si="145"/>
        <v>-2.942446761956051E-2</v>
      </c>
      <c r="RR33" s="20">
        <f t="shared" si="146"/>
        <v>3.9543212828501054E-2</v>
      </c>
      <c r="RS33" s="20">
        <f t="shared" si="147"/>
        <v>-4.7408716209916676E-3</v>
      </c>
      <c r="RT33" s="20">
        <f t="shared" si="148"/>
        <v>-3.0028006876259603E-2</v>
      </c>
      <c r="RU33" s="20">
        <f t="shared" si="149"/>
        <v>8.5934705003166828E-3</v>
      </c>
      <c r="RV33" s="20">
        <f t="shared" si="150"/>
        <v>1.6035309189429317E-2</v>
      </c>
      <c r="RW33" s="20">
        <f t="shared" si="151"/>
        <v>-1.3253174301087509E-2</v>
      </c>
      <c r="RX33" s="20">
        <f t="shared" si="152"/>
        <v>4.2164363836326837E-2</v>
      </c>
      <c r="RY33" s="20">
        <f t="shared" si="153"/>
        <v>3.2002051202092777E-2</v>
      </c>
      <c r="RZ33" s="20">
        <f t="shared" si="154"/>
        <v>1.1449753020677758E-2</v>
      </c>
      <c r="SA33" s="20">
        <f t="shared" si="155"/>
        <v>-6.1521681765536037E-3</v>
      </c>
      <c r="SB33" s="20">
        <f t="shared" si="156"/>
        <v>-1.297053422897195E-3</v>
      </c>
      <c r="SC33" s="20">
        <f t="shared" si="157"/>
        <v>-1.3305960561686633E-2</v>
      </c>
      <c r="SD33" s="20">
        <f t="shared" si="158"/>
        <v>2.0241752095019452E-2</v>
      </c>
      <c r="SE33" s="20">
        <f t="shared" si="159"/>
        <v>-1.3743881026093127E-2</v>
      </c>
      <c r="SF33" s="20">
        <f t="shared" si="160"/>
        <v>1.8976495858403455E-2</v>
      </c>
      <c r="SG33" s="20">
        <f t="shared" si="161"/>
        <v>-6.5621569481069217E-2</v>
      </c>
      <c r="SH33" s="20">
        <f t="shared" si="162"/>
        <v>-1.3615885184641727E-2</v>
      </c>
      <c r="SI33" s="20">
        <f t="shared" si="163"/>
        <v>-1.0267691580135282E-2</v>
      </c>
      <c r="SJ33" s="20">
        <f t="shared" si="164"/>
        <v>-3.0683516586668777E-2</v>
      </c>
      <c r="SK33" s="20">
        <f t="shared" si="165"/>
        <v>1.6183672329952783E-2</v>
      </c>
      <c r="SL33" s="20">
        <f t="shared" si="166"/>
        <v>4.9286524818383057E-4</v>
      </c>
      <c r="SM33" s="20">
        <f t="shared" si="167"/>
        <v>-2.5664267536576787E-2</v>
      </c>
      <c r="SN33" s="20">
        <f t="shared" si="168"/>
        <v>-1.5561038580782824E-2</v>
      </c>
      <c r="SO33" s="20">
        <f t="shared" si="169"/>
        <v>4.0708417796741073E-2</v>
      </c>
      <c r="SP33" s="20">
        <f t="shared" si="170"/>
        <v>1.2768321760338389E-2</v>
      </c>
      <c r="SQ33" s="20">
        <f t="shared" si="171"/>
        <v>2.2086756551614887E-3</v>
      </c>
      <c r="SR33" s="20">
        <f t="shared" si="172"/>
        <v>-1.537479829635798E-3</v>
      </c>
      <c r="SS33" s="20">
        <f t="shared" si="173"/>
        <v>-5.1501721920806473E-2</v>
      </c>
      <c r="ST33" s="20">
        <f t="shared" si="174"/>
        <v>-7.6356750968460604E-2</v>
      </c>
      <c r="SU33" s="20">
        <f t="shared" si="175"/>
        <v>6.1058214946153724E-2</v>
      </c>
      <c r="SV33" s="20">
        <f t="shared" si="176"/>
        <v>-3.3630054865604183E-3</v>
      </c>
      <c r="SW33" s="20">
        <f t="shared" si="133"/>
        <v>-2.2728487720062959E-2</v>
      </c>
      <c r="SX33" s="20">
        <f t="shared" si="134"/>
        <v>2.9179513575693497E-2</v>
      </c>
      <c r="SY33" s="20">
        <f t="shared" si="135"/>
        <v>2.8663758395146469E-2</v>
      </c>
      <c r="SZ33" s="20">
        <f t="shared" si="136"/>
        <v>-6.3602022950621326E-2</v>
      </c>
      <c r="TA33" s="20">
        <f t="shared" si="137"/>
        <v>7.3185062841502205E-3</v>
      </c>
      <c r="TB33" s="20">
        <f t="shared" si="138"/>
        <v>1.010642323774226E-2</v>
      </c>
      <c r="TC33" s="20">
        <f t="shared" si="139"/>
        <v>1.4062261527521339E-2</v>
      </c>
      <c r="TD33" s="20">
        <f t="shared" si="140"/>
        <v>2.3288025755556233E-2</v>
      </c>
      <c r="TE33" s="20">
        <f t="shared" si="141"/>
        <v>6.9394196762172192E-2</v>
      </c>
    </row>
    <row r="34" spans="1:525" x14ac:dyDescent="0.2">
      <c r="A34" t="s">
        <v>132</v>
      </c>
      <c r="B34" t="s">
        <v>26</v>
      </c>
      <c r="C34" s="15"/>
      <c r="D34" s="15">
        <f>'Constituents data'!D34/'Constituents data'!C34-1</f>
        <v>5.7198824681684579E-2</v>
      </c>
      <c r="E34" s="15">
        <f>'Constituents data'!E34/'Constituents data'!D34-1</f>
        <v>2.2790439132851725E-2</v>
      </c>
      <c r="F34" s="15">
        <f>'Constituents data'!F34/'Constituents data'!E34-1</f>
        <v>7.6811594202898403E-2</v>
      </c>
      <c r="G34" s="15">
        <f>'Constituents data'!G34/'Constituents data'!F34-1</f>
        <v>-4.2059219380887747E-3</v>
      </c>
      <c r="H34" s="15">
        <f>'Constituents data'!H34/'Constituents data'!G34-1</f>
        <v>1.976685250886967E-2</v>
      </c>
      <c r="I34" s="15">
        <f>'Constituents data'!I34/'Constituents data'!H34-1</f>
        <v>1.6567263088138606E-3</v>
      </c>
      <c r="J34" s="15">
        <f>'Constituents data'!J34/'Constituents data'!I34-1</f>
        <v>1.9351637446245462E-2</v>
      </c>
      <c r="K34" s="15">
        <f>'Constituents data'!K34/'Constituents data'!J34-1</f>
        <v>2.0606847314619481E-2</v>
      </c>
      <c r="L34" s="15">
        <f>'Constituents data'!L34/'Constituents data'!K34-1</f>
        <v>4.3402225755166945E-2</v>
      </c>
      <c r="M34" s="15">
        <f>'Constituents data'!M34/'Constituents data'!L34-1</f>
        <v>1.4322718269084156E-2</v>
      </c>
      <c r="N34" s="15">
        <f>'Constituents data'!N34/'Constituents data'!M34-1</f>
        <v>-1.5472435030794429E-2</v>
      </c>
      <c r="O34" s="15">
        <f>'Constituents data'!O34/'Constituents data'!N34-1</f>
        <v>-2.1208422337503863E-2</v>
      </c>
      <c r="P34" s="15">
        <f>'Constituents data'!P34/'Constituents data'!O34-1</f>
        <v>2.8059236165237644E-2</v>
      </c>
      <c r="Q34" s="15">
        <f>'Constituents data'!Q34/'Constituents data'!P34-1</f>
        <v>3.3358605003790842E-2</v>
      </c>
      <c r="R34" s="15">
        <f>'Constituents data'!R34/'Constituents data'!Q34-1</f>
        <v>-1.3793103448276001E-2</v>
      </c>
      <c r="S34" s="15">
        <f>'Constituents data'!S34/'Constituents data'!R34-1</f>
        <v>2.4103556018449712E-2</v>
      </c>
      <c r="T34" s="15">
        <f>'Constituents data'!T34/'Constituents data'!S34-1</f>
        <v>-5.2012203980822291E-2</v>
      </c>
      <c r="U34" s="15">
        <f>'Constituents data'!U34/'Constituents data'!T34-1</f>
        <v>3.0651340996168619E-2</v>
      </c>
      <c r="V34" s="15">
        <f>'Constituents data'!V34/'Constituents data'!U34-1</f>
        <v>-5.2490706319702651E-2</v>
      </c>
      <c r="W34" s="15">
        <f>'Constituents data'!W34/'Constituents data'!V34-1</f>
        <v>3.6566227244193339E-2</v>
      </c>
      <c r="X34" s="15">
        <f>'Constituents data'!X34/'Constituents data'!W34-1</f>
        <v>-2.4829674489023512E-2</v>
      </c>
      <c r="Y34" s="15">
        <f>'Constituents data'!Y34/'Constituents data'!X34-1</f>
        <v>-4.1763701288619726E-2</v>
      </c>
      <c r="Z34" s="15">
        <f>'Constituents data'!Z34/'Constituents data'!Y34-1</f>
        <v>-1.4581983149707378E-3</v>
      </c>
      <c r="AA34" s="15">
        <f>'Constituents data'!AA34/'Constituents data'!Z34-1</f>
        <v>9.8977770566281986E-3</v>
      </c>
      <c r="AB34" s="15">
        <f>'Constituents data'!AB34/'Constituents data'!AA34-1</f>
        <v>2.0404884318766081E-2</v>
      </c>
      <c r="AC34" s="15">
        <f>'Constituents data'!AC34/'Constituents data'!AB34-1</f>
        <v>-3.9521335222799547E-2</v>
      </c>
      <c r="AD34" s="15">
        <f>'Constituents data'!AD34/'Constituents data'!AC34-1</f>
        <v>2.8524590163934382E-2</v>
      </c>
      <c r="AE34" s="15">
        <f>'Constituents data'!AE34/'Constituents data'!AD34-1</f>
        <v>5.1960471788332852E-2</v>
      </c>
      <c r="AF34" s="15">
        <f>'Constituents data'!AF34/'Constituents data'!AE34-1</f>
        <v>-5.1515151515151514E-2</v>
      </c>
      <c r="AG34" s="15">
        <f>'Constituents data'!AG34/'Constituents data'!AF34-1</f>
        <v>9.9999999999999867E-2</v>
      </c>
      <c r="AH34" s="15">
        <f>'Constituents data'!AH34/'Constituents data'!AG34-1</f>
        <v>1.6555329654371231E-2</v>
      </c>
      <c r="AI34" s="15">
        <f>'Constituents data'!AI34/'Constituents data'!AH34-1</f>
        <v>1.2571428571428456E-2</v>
      </c>
      <c r="AJ34" s="15">
        <f>'Constituents data'!AJ34/'Constituents data'!AI34-1</f>
        <v>-7.1952595936794483E-2</v>
      </c>
      <c r="AK34" s="15">
        <f>'Constituents data'!AK34/'Constituents data'!AJ34-1</f>
        <v>2.0826999087868669E-2</v>
      </c>
      <c r="AL34" s="15">
        <f>'Constituents data'!AL34/'Constituents data'!AK34-1</f>
        <v>-7.5949367088608E-3</v>
      </c>
      <c r="AM34" s="15">
        <f>'Constituents data'!AM34/'Constituents data'!AL34-1</f>
        <v>3.6014405762303525E-3</v>
      </c>
      <c r="AN34" s="15">
        <f>'Constituents data'!AN34/'Constituents data'!AM34-1</f>
        <v>4.0669856459330189E-2</v>
      </c>
      <c r="AO34" s="15">
        <f>'Constituents data'!AO34/'Constituents data'!AN34-1</f>
        <v>-2.3275862068965369E-2</v>
      </c>
      <c r="AP34" s="15">
        <f>'Constituents data'!AP34/'Constituents data'!AO34-1</f>
        <v>1.7358046484259981E-2</v>
      </c>
      <c r="AQ34" s="15">
        <f>'Constituents data'!AQ34/'Constituents data'!AP34-1</f>
        <v>2.6604973973395118E-2</v>
      </c>
      <c r="AR34" s="15">
        <f>'Constituents data'!AR34/'Constituents data'!AQ34-1</f>
        <v>-2.6901408450704212E-2</v>
      </c>
      <c r="AS34" s="15">
        <f>'Constituents data'!AS34/'Constituents data'!AR34-1</f>
        <v>1.8092343320306847E-2</v>
      </c>
      <c r="AT34" s="15">
        <f>'Constituents data'!AT34/'Constituents data'!AS34-1</f>
        <v>-1.7486494171168654E-2</v>
      </c>
      <c r="AU34" s="15">
        <f>'Constituents data'!AU34/'Constituents data'!AT34-1</f>
        <v>2.0691650991173649E-2</v>
      </c>
      <c r="AV34" s="15">
        <f>'Constituents data'!AV34/'Constituents data'!AU34-1</f>
        <v>-5.9965976750779748E-2</v>
      </c>
      <c r="AW34" s="15">
        <f>'Constituents data'!AW34/'Constituents data'!AV34-1</f>
        <v>1.3874227115065585E-2</v>
      </c>
      <c r="AX34" s="15">
        <f>'Constituents data'!AX34/'Constituents data'!AW34-1</f>
        <v>2.4691358024691246E-2</v>
      </c>
      <c r="AY34" s="15">
        <f>'Constituents data'!AY34/'Constituents data'!AX34-1</f>
        <v>-5.6757149078240587E-2</v>
      </c>
      <c r="AZ34" s="15">
        <f>'Constituents data'!AZ34/'Constituents data'!AY34-1</f>
        <v>-4.6168051708218028E-2</v>
      </c>
      <c r="BA34" s="15">
        <f>'Constituents data'!BA34/'Constituents data'!AZ34-1</f>
        <v>2.4362697644401576E-2</v>
      </c>
      <c r="BB34" s="15">
        <f>'Constituents data'!BB34/'Constituents data'!BA34-1</f>
        <v>-8.3477713025673639E-3</v>
      </c>
      <c r="BC34" s="15">
        <f>'Constituents data'!BC34/'Constituents data'!BB34-1</f>
        <v>6.5120711562896005E-3</v>
      </c>
      <c r="BD34" s="15">
        <f>'Constituents data'!BD34/'Constituents data'!BC34-1</f>
        <v>-5.9334069749092611E-2</v>
      </c>
      <c r="BE34" s="15">
        <f>'Constituents data'!BE34/'Constituents data'!BD34-1</f>
        <v>-7.0961248112732744E-2</v>
      </c>
      <c r="BF34" s="15">
        <f>'Constituents data'!BF34/'Constituents data'!BE34-1</f>
        <v>5.8866016612495464E-2</v>
      </c>
      <c r="BG34" s="15">
        <f>'Constituents data'!BG34/'Constituents data'!BF34-1</f>
        <v>1.739427012278294E-2</v>
      </c>
      <c r="BH34" s="15">
        <f>'Constituents data'!BH34/'Constituents data'!BG34-1</f>
        <v>-8.9674824002681786E-2</v>
      </c>
      <c r="BI34" s="15">
        <f>'Constituents data'!BI34/'Constituents data'!BH34-1</f>
        <v>-6.9968698213957015E-2</v>
      </c>
      <c r="BJ34" s="15">
        <f>'Constituents data'!BJ34/'Constituents data'!BI34-1</f>
        <v>6.8105325678083695E-2</v>
      </c>
      <c r="BK34" s="15">
        <f>'Constituents data'!BK34/'Constituents data'!BJ34-1</f>
        <v>3.8739573679332562E-2</v>
      </c>
      <c r="BL34" s="15">
        <f>'Constituents data'!BL34/'Constituents data'!BK34-1</f>
        <v>4.9250535331905709E-2</v>
      </c>
      <c r="BM34" s="15">
        <f>'Constituents data'!BM34/'Constituents data'!BL34-1</f>
        <v>7.3129251700680964E-3</v>
      </c>
      <c r="BN34" s="15">
        <f>'Constituents data'!BN34/'Constituents data'!BM34-1</f>
        <v>2.7351004558500813E-2</v>
      </c>
      <c r="BO34" s="15">
        <f>'Constituents data'!BO34/'Constituents data'!BN34-1</f>
        <v>3.4511092851274849E-3</v>
      </c>
      <c r="BP34" s="15">
        <f>'Constituents data'!BP34/'Constituents data'!BO34-1</f>
        <v>-3.0134294136914597E-2</v>
      </c>
      <c r="BQ34" s="15">
        <f>'Constituents data'!BQ34/'Constituents data'!BP34-1</f>
        <v>-4.7281323877068626E-3</v>
      </c>
      <c r="BR34" s="15">
        <f>'Constituents data'!BR34/'Constituents data'!BQ34-1</f>
        <v>2.409229725144213E-2</v>
      </c>
      <c r="BS34" s="15">
        <f>'Constituents data'!BS34/'Constituents data'!BR34-1</f>
        <v>7.1239231278992232E-3</v>
      </c>
      <c r="BT34" s="15">
        <f>'Constituents data'!BT34/'Constituents data'!BS34-1</f>
        <v>-1.0199045895706527E-2</v>
      </c>
      <c r="BU34" s="15">
        <f>'Constituents data'!BU34/'Constituents data'!BT34-1</f>
        <v>-3.0580023267409051E-2</v>
      </c>
      <c r="BV34" s="15">
        <f>'Constituents data'!BV34/'Constituents data'!BU34-1</f>
        <v>2.0915480884621918E-2</v>
      </c>
      <c r="BW34" s="15">
        <f>'Constituents data'!BW34/'Constituents data'!BV34-1</f>
        <v>7.2208228379513351E-3</v>
      </c>
      <c r="BX34" s="15">
        <f>'Constituents data'!BX34/'Constituents data'!BW34-1</f>
        <v>4.9683227742580938E-2</v>
      </c>
      <c r="BY34" s="15">
        <f>'Constituents data'!BY34/'Constituents data'!BX34-1</f>
        <v>-1.9377382465057158E-2</v>
      </c>
      <c r="BZ34" s="15">
        <f>'Constituents data'!BZ34/'Constituents data'!BY34-1</f>
        <v>-1.7168772270813148E-2</v>
      </c>
      <c r="CA34" s="15">
        <f>'Constituents data'!CA34/'Constituents data'!BZ34-1</f>
        <v>-6.1799604482531301E-2</v>
      </c>
      <c r="CB34" s="15">
        <f>'Constituents data'!CB34/'Constituents data'!CA34-1</f>
        <v>2.3713332162304646E-2</v>
      </c>
      <c r="CC34" s="15">
        <f>'Constituents data'!CC34/'Constituents data'!CB34-1</f>
        <v>4.7872340425531901E-2</v>
      </c>
      <c r="CD34" s="15">
        <f>'Constituents data'!CD34/'Constituents data'!CC34-1</f>
        <v>-1.9813328966759469E-2</v>
      </c>
      <c r="CE34" s="15">
        <f>'Constituents data'!CE34/'Constituents data'!CD34-1</f>
        <v>4.5773471433344426E-2</v>
      </c>
      <c r="CF34" s="15">
        <f>'Constituents data'!CF34/'Constituents data'!CE34-1</f>
        <v>-2.7955271565495154E-2</v>
      </c>
      <c r="CG34" s="15">
        <f>'Constituents data'!CG34/'Constituents data'!CF34-1</f>
        <v>-8.2169268693510489E-4</v>
      </c>
      <c r="CH34" s="15">
        <f>'Constituents data'!CH34/'Constituents data'!CG34-1</f>
        <v>-4.7697368421052433E-3</v>
      </c>
      <c r="CI34" s="15">
        <f>'Constituents data'!CI34/'Constituents data'!CH34-1</f>
        <v>3.3382911915385893E-2</v>
      </c>
      <c r="CJ34" s="15">
        <f>'Constituents data'!CJ34/'Constituents data'!CI34-1</f>
        <v>-1.8071325763633461E-2</v>
      </c>
      <c r="CK34" s="15">
        <f>'Constituents data'!CK34/'Constituents data'!CJ34-1</f>
        <v>1.4169381107491885E-2</v>
      </c>
      <c r="CL34" s="15">
        <f>'Constituents data'!CL34/'Constituents data'!CK34-1</f>
        <v>2.8745784486911896E-2</v>
      </c>
      <c r="CM34" s="15">
        <f>'Constituents data'!CM34/'Constituents data'!CL34-1</f>
        <v>9.834530128004948E-3</v>
      </c>
      <c r="CN34" s="15">
        <f>'Constituents data'!CN34/'Constituents data'!CM34-1</f>
        <v>-2.5506260627608524E-2</v>
      </c>
      <c r="CO34" s="15">
        <f>'Constituents data'!CO34/'Constituents data'!CN34-1</f>
        <v>3.1725888324873219E-2</v>
      </c>
      <c r="CP34" s="15">
        <f>'Constituents data'!CP34/'Constituents data'!CO34-1</f>
        <v>-1.5990159901599132E-2</v>
      </c>
      <c r="CQ34" s="15">
        <f>'Constituents data'!CQ34/'Constituents data'!CP34-1</f>
        <v>2.6562500000000044E-2</v>
      </c>
      <c r="CR34" s="15">
        <f>'Constituents data'!CR34/'Constituents data'!CQ34-1</f>
        <v>-4.50532724505327E-2</v>
      </c>
      <c r="CS34" s="15">
        <f>'Constituents data'!CS34/'Constituents data'!CR34-1</f>
        <v>2.6139623844437354E-2</v>
      </c>
      <c r="CT34" s="15">
        <f>'Constituents data'!CT34/'Constituents data'!CS34-1</f>
        <v>-1.9105312208760439E-2</v>
      </c>
      <c r="CU34" s="15">
        <f>'Constituents data'!CU34/'Constituents data'!CT34-1</f>
        <v>-4.8931116389548612E-2</v>
      </c>
      <c r="CV34" s="15">
        <f>'Constituents data'!CV34/'Constituents data'!CU34-1</f>
        <v>4.6287046287046385E-2</v>
      </c>
      <c r="CW34" s="15">
        <f>'Constituents data'!CW34/'Constituents data'!CV34-1</f>
        <v>-6.047103755569716E-3</v>
      </c>
      <c r="CX34" s="15">
        <f>'Constituents data'!CX34/'Constituents data'!CW34-1</f>
        <v>2.1133525456292102E-2</v>
      </c>
      <c r="CY34" s="15">
        <f>'Constituents data'!CY34/'Constituents data'!CX34-1</f>
        <v>1.7717152712448891E-2</v>
      </c>
      <c r="CZ34" s="15">
        <f>'Constituents data'!CZ34/'Constituents data'!CY34-1</f>
        <v>2.5111693113542E-2</v>
      </c>
      <c r="DA34" s="15">
        <f>'Constituents data'!DA34/'Constituents data'!CZ34-1</f>
        <v>3.110910730387717E-2</v>
      </c>
      <c r="DB34" s="15">
        <f>'Constituents data'!DB34/'Constituents data'!DA34-1</f>
        <v>-9.1823349365981466E-3</v>
      </c>
      <c r="DC34" s="15">
        <f>'Constituents data'!DC34/'Constituents data'!DB34-1</f>
        <v>6.4724919093850364E-3</v>
      </c>
      <c r="DD34" s="15">
        <f>'Constituents data'!DD34/'Constituents data'!DC34-1</f>
        <v>-1.05232388190587E-2</v>
      </c>
      <c r="DE34" s="15">
        <f>'Constituents data'!DE34/'Constituents data'!DD34-1</f>
        <v>-7.3855243722298347E-4</v>
      </c>
      <c r="DF34" s="15">
        <f>'Constituents data'!DF34/'Constituents data'!DE34-1</f>
        <v>-4.7302291204730285E-2</v>
      </c>
      <c r="DG34" s="15">
        <f>'Constituents data'!DG34/'Constituents data'!DF34-1</f>
        <v>-1.2723041117145062E-2</v>
      </c>
      <c r="DH34" s="15">
        <f>'Constituents data'!DH34/'Constituents data'!DG34-1</f>
        <v>-1.885902876001988E-3</v>
      </c>
      <c r="DI34" s="15">
        <f>'Constituents data'!DI34/'Constituents data'!DH34-1</f>
        <v>5.8258541961897503E-3</v>
      </c>
      <c r="DJ34" s="15">
        <f>'Constituents data'!DJ34/'Constituents data'!DI34-1</f>
        <v>7.827175954915333E-3</v>
      </c>
      <c r="DK34" s="15">
        <f>'Constituents data'!DK34/'Constituents data'!DJ34-1</f>
        <v>1.7396707051879456E-2</v>
      </c>
      <c r="DL34" s="15">
        <f>'Constituents data'!DL34/'Constituents data'!DK34-1</f>
        <v>4.7328244274809084E-2</v>
      </c>
      <c r="DM34" s="15">
        <f>'Constituents data'!DM34/'Constituents data'!DL34-1</f>
        <v>6.5597667638483959E-3</v>
      </c>
      <c r="DN34" s="15">
        <f>'Constituents data'!DN34/'Constituents data'!DM34-1</f>
        <v>-1.3613323678493772E-2</v>
      </c>
      <c r="DO34" s="15">
        <f>'Constituents data'!DO34/'Constituents data'!DN34-1</f>
        <v>2.1876376449860402E-2</v>
      </c>
      <c r="DP34" s="15">
        <f>'Constituents data'!DP34/'Constituents data'!DO34-1</f>
        <v>6.1781609195403764E-3</v>
      </c>
      <c r="DQ34" s="15">
        <f>'Constituents data'!DQ34/'Constituents data'!DP34-1</f>
        <v>3.9982864486648451E-2</v>
      </c>
      <c r="DR34" s="15">
        <f>'Constituents data'!DR34/'Constituents data'!DQ34-1</f>
        <v>-4.1191816559116301E-4</v>
      </c>
      <c r="DS34" s="15">
        <f>'Constituents data'!DS34/'Constituents data'!DR34-1</f>
        <v>1.2774725274725451E-2</v>
      </c>
      <c r="DT34" s="15">
        <f>'Constituents data'!DT34/'Constituents data'!DS34-1</f>
        <v>3.1059270310592524E-2</v>
      </c>
      <c r="DU34" s="15">
        <f>'Constituents data'!DU34/'Constituents data'!DT34-1</f>
        <v>2.7755853722704504E-2</v>
      </c>
      <c r="DV34" s="15">
        <f>'Constituents data'!DV34/'Constituents data'!DU34-1</f>
        <v>-1.40790989376679E-2</v>
      </c>
      <c r="DW34" s="15">
        <f>'Constituents data'!DW34/'Constituents data'!DV34-1</f>
        <v>-8.6979099052317821E-3</v>
      </c>
      <c r="DX34" s="15">
        <f>'Constituents data'!DX34/'Constituents data'!DW34-1</f>
        <v>4.2037716081718024E-2</v>
      </c>
      <c r="DY34" s="15">
        <f>'Constituents data'!DY34/'Constituents data'!DX34-1</f>
        <v>2.63918562272214E-3</v>
      </c>
      <c r="DZ34" s="15">
        <f>'Constituents data'!DZ34/'Constituents data'!DY34-1</f>
        <v>-7.2699924793181436E-3</v>
      </c>
      <c r="EA34" s="15">
        <f>'Constituents data'!EA34/'Constituents data'!DZ34-1</f>
        <v>1.2752525252525126E-2</v>
      </c>
      <c r="EB34" s="15">
        <f>'Constituents data'!EB34/'Constituents data'!EA34-1</f>
        <v>2.0072310185762277E-2</v>
      </c>
      <c r="EC34" s="15">
        <f>'Constituents data'!EC34/'Constituents data'!EB34-1</f>
        <v>-1.9310681984844758E-2</v>
      </c>
      <c r="ED34" s="15">
        <f>'Constituents data'!ED34/'Constituents data'!EC34-1</f>
        <v>2.1560319042871479E-2</v>
      </c>
      <c r="EE34" s="15">
        <f>'Constituents data'!EE34/'Constituents data'!ED34-1</f>
        <v>1.7811394412590165E-2</v>
      </c>
      <c r="EF34" s="15">
        <f>'Constituents data'!EF34/'Constituents data'!EE34-1</f>
        <v>-2.8526908785808547E-2</v>
      </c>
      <c r="EG34" s="15">
        <f>'Constituents data'!EG34/'Constituents data'!EF34-1</f>
        <v>-1.0980876002467665E-2</v>
      </c>
      <c r="EH34" s="15">
        <f>'Constituents data'!EH34/'Constituents data'!EG34-1</f>
        <v>2.0084830339321291E-2</v>
      </c>
      <c r="EI34" s="15">
        <f>'Constituents data'!EI34/'Constituents data'!EH34-1</f>
        <v>-1.8711018711018768E-2</v>
      </c>
      <c r="EJ34" s="15">
        <f>'Constituents data'!EJ34/'Constituents data'!EI34-1</f>
        <v>3.4272183449651106E-2</v>
      </c>
      <c r="EK34" s="15">
        <f>'Constituents data'!EK34/'Constituents data'!EJ34-1</f>
        <v>5.542836486323699E-3</v>
      </c>
      <c r="EL34" s="15">
        <f>'Constituents data'!EL34/'Constituents data'!EK34-1</f>
        <v>-1.4499700419412953E-2</v>
      </c>
      <c r="EM34" s="15">
        <f>'Constituents data'!EM34/'Constituents data'!EL34-1</f>
        <v>-1.0700389105058328E-2</v>
      </c>
      <c r="EN34" s="15">
        <f>'Constituents data'!EN34/'Constituents data'!EM34-1</f>
        <v>4.4739429695181965E-2</v>
      </c>
      <c r="EO34" s="15">
        <f>'Constituents data'!EO34/'Constituents data'!EN34-1</f>
        <v>-2.3529411764700026E-4</v>
      </c>
      <c r="EP34" s="15">
        <f>'Constituents data'!EP34/'Constituents data'!EO34-1</f>
        <v>1.718051306189694E-2</v>
      </c>
      <c r="EQ34" s="15">
        <f>'Constituents data'!EQ34/'Constituents data'!EP34-1</f>
        <v>5.6686719111522788E-3</v>
      </c>
      <c r="ER34" s="15">
        <f>'Constituents data'!ER34/'Constituents data'!EQ34-1</f>
        <v>-1.265385942712538E-2</v>
      </c>
      <c r="ES34" s="15">
        <f>'Constituents data'!ES34/'Constituents data'!ER34-1</f>
        <v>5.9419783292555817E-3</v>
      </c>
      <c r="ET34" s="15">
        <f>'Constituents data'!ET34/'Constituents data'!ES34-1</f>
        <v>5.6520731989807782E-2</v>
      </c>
      <c r="EU34" s="15">
        <f>'Constituents data'!EU34/'Constituents data'!ET34-1</f>
        <v>1.315500986625695E-3</v>
      </c>
      <c r="EV34" s="15">
        <f>'Constituents data'!EV34/'Constituents data'!EU34-1</f>
        <v>-4.7514779943069851E-2</v>
      </c>
      <c r="EW34" s="15">
        <f>'Constituents data'!EW34/'Constituents data'!EV34-1</f>
        <v>2.4137931034482474E-3</v>
      </c>
      <c r="EX34" s="15">
        <f>'Constituents data'!EX34/'Constituents data'!EW34-1</f>
        <v>-4.7012957229675134E-3</v>
      </c>
      <c r="EY34" s="15">
        <f>'Constituents data'!EY34/'Constituents data'!EX34-1</f>
        <v>1.0944700460829626E-2</v>
      </c>
      <c r="EZ34" s="15">
        <f>'Constituents data'!EZ34/'Constituents data'!EY34-1</f>
        <v>1.50427350427349E-2</v>
      </c>
      <c r="FA34" s="15">
        <f>'Constituents data'!FA34/'Constituents data'!EZ34-1</f>
        <v>-3.3232289210733068E-2</v>
      </c>
      <c r="FB34" s="15">
        <f>'Constituents data'!FB34/'Constituents data'!FA34-1</f>
        <v>2.2529322959006004E-2</v>
      </c>
      <c r="FC34" s="15">
        <f>'Constituents data'!FC34/'Constituents data'!FB34-1</f>
        <v>-2.4304372515616124E-2</v>
      </c>
      <c r="FD34" s="15">
        <f>'Constituents data'!FD34/'Constituents data'!FC34-1</f>
        <v>3.8295891048772068E-2</v>
      </c>
      <c r="FE34" s="15">
        <f>'Constituents data'!FE34/'Constituents data'!FD34-1</f>
        <v>1.4349775784753271E-2</v>
      </c>
      <c r="FF34" s="15">
        <f>'Constituents data'!FF34/'Constituents data'!FE34-1</f>
        <v>8.6206896551723755E-3</v>
      </c>
      <c r="FG34" s="15">
        <f>'Constituents data'!FG34/'Constituents data'!FF34-1</f>
        <v>-1.3368397983782532E-2</v>
      </c>
      <c r="FH34" s="15">
        <f>'Constituents data'!FH34/'Constituents data'!FG34-1</f>
        <v>-3.6650377609951268E-2</v>
      </c>
      <c r="FI34" s="15">
        <f>'Constituents data'!FI34/'Constituents data'!FH34-1</f>
        <v>-4.196449158404425E-2</v>
      </c>
      <c r="FJ34" s="15">
        <f>'Constituents data'!FJ34/'Constituents data'!FI34-1</f>
        <v>7.2202166064981865E-2</v>
      </c>
      <c r="FK34" s="15">
        <f>'Constituents data'!FK34/'Constituents data'!FJ34-1</f>
        <v>1.3468013468013407E-2</v>
      </c>
      <c r="FL34" s="15">
        <f>'Constituents data'!FL34/'Constituents data'!FK34-1</f>
        <v>-6.0465116279069697E-2</v>
      </c>
      <c r="FM34" s="15">
        <f>'Constituents data'!FM34/'Constituents data'!FL34-1</f>
        <v>4.620462046204632E-2</v>
      </c>
      <c r="FN34" s="15">
        <f>'Constituents data'!FN34/'Constituents data'!FM34-1</f>
        <v>-8.7877422262280236E-3</v>
      </c>
      <c r="FO34" s="15">
        <f>'Constituents data'!FO34/'Constituents data'!FN34-1</f>
        <v>-5.7058422368720274E-2</v>
      </c>
      <c r="FP34" s="15">
        <f>'Constituents data'!FP34/'Constituents data'!FO34-1</f>
        <v>3.6403085824493919E-2</v>
      </c>
      <c r="FQ34" s="15">
        <f>'Constituents data'!FQ34/'Constituents data'!FP34-1</f>
        <v>2.0004652244708154E-2</v>
      </c>
      <c r="FR34" s="15">
        <f>'Constituents data'!FR34/'Constituents data'!FQ34-1</f>
        <v>1.094640820980608E-2</v>
      </c>
      <c r="FS34" s="15">
        <f>'Constituents data'!FS34/'Constituents data'!FR34-1</f>
        <v>1.6016241822693456E-2</v>
      </c>
      <c r="FT34" s="16">
        <f>'Constituents data'!FT34/'Constituents data'!FS34-1</f>
        <v>5.7282415630550476E-2</v>
      </c>
      <c r="FU34" s="17">
        <f t="shared" si="3"/>
        <v>4.1371590381706321E-3</v>
      </c>
      <c r="FV34">
        <v>8.9567115687742647E-3</v>
      </c>
      <c r="FW34">
        <v>9.7023774297322098E-3</v>
      </c>
      <c r="FX34">
        <v>9.402108875495507E-3</v>
      </c>
      <c r="FY34">
        <v>9.5707605391261077E-3</v>
      </c>
      <c r="FZ34">
        <v>9.5937591482914367E-3</v>
      </c>
      <c r="GA34">
        <v>9.6498748353503125E-3</v>
      </c>
      <c r="GB34">
        <v>9.5324774297154344E-3</v>
      </c>
      <c r="GC34">
        <v>9.5897446982700207E-3</v>
      </c>
      <c r="GD34">
        <v>9.4846013967529678E-3</v>
      </c>
      <c r="GE34">
        <v>9.8342120912903869E-3</v>
      </c>
      <c r="GF34">
        <v>9.8560258301549526E-3</v>
      </c>
      <c r="GG34">
        <v>9.5436662506515699E-3</v>
      </c>
      <c r="GH34">
        <v>9.4634229184818019E-3</v>
      </c>
      <c r="GI34">
        <v>9.6220595398580269E-3</v>
      </c>
      <c r="GJ34">
        <v>9.6708140110605897E-3</v>
      </c>
      <c r="GK34">
        <v>9.8965978802267613E-3</v>
      </c>
      <c r="GL34">
        <v>1.0029183551098827E-2</v>
      </c>
      <c r="GM34">
        <v>9.7928234886730438E-3</v>
      </c>
      <c r="GN34">
        <v>9.9869675409018574E-3</v>
      </c>
      <c r="GO34">
        <v>9.6697569689508604E-3</v>
      </c>
      <c r="GP34">
        <v>9.7202757551817648E-3</v>
      </c>
      <c r="GQ34">
        <v>9.7473941585416706E-3</v>
      </c>
      <c r="GR34">
        <v>9.504044178628027E-3</v>
      </c>
      <c r="GS34">
        <v>9.5016596545886411E-3</v>
      </c>
      <c r="GT34">
        <v>9.7080332039370873E-3</v>
      </c>
      <c r="GU34">
        <v>9.4668398545607411E-3</v>
      </c>
      <c r="GV34">
        <v>9.556457947835233E-3</v>
      </c>
      <c r="GW34">
        <v>9.5791056187991448E-3</v>
      </c>
      <c r="GX34">
        <v>9.6840040906666872E-3</v>
      </c>
      <c r="GY34">
        <v>9.3626548692408596E-3</v>
      </c>
      <c r="GZ34">
        <v>1.0291766975161928E-2</v>
      </c>
      <c r="HA34">
        <v>1.0341519267164642E-2</v>
      </c>
      <c r="HB34">
        <v>1.090874004784558E-2</v>
      </c>
      <c r="HC34">
        <v>1.0885058062600027E-2</v>
      </c>
      <c r="HD34">
        <v>1.0957703207139268E-2</v>
      </c>
      <c r="HE34">
        <v>1.1217496584823364E-2</v>
      </c>
      <c r="HF34">
        <v>1.1217493250970512E-2</v>
      </c>
      <c r="HG34">
        <v>1.1722815078964719E-2</v>
      </c>
      <c r="HH34">
        <v>1.1608305697896537E-2</v>
      </c>
      <c r="HI34">
        <v>1.1907614030072209E-2</v>
      </c>
      <c r="HJ34">
        <v>1.1620275632157381E-2</v>
      </c>
      <c r="HK34">
        <v>1.1252686845247901E-2</v>
      </c>
      <c r="HL34">
        <v>1.0885164119166556E-2</v>
      </c>
      <c r="HM34">
        <v>1.0707098221831506E-2</v>
      </c>
      <c r="HN34">
        <v>1.0783378872034873E-2</v>
      </c>
      <c r="HO34">
        <v>1.0405939241081085E-2</v>
      </c>
      <c r="HP34">
        <v>1.0252845518184164E-2</v>
      </c>
      <c r="HQ34">
        <v>1.0389596059368372E-2</v>
      </c>
      <c r="HR34">
        <v>1.0250946206835325E-2</v>
      </c>
      <c r="HS34">
        <v>1.015767275388467E-2</v>
      </c>
      <c r="HT34">
        <v>1.0216346657858632E-2</v>
      </c>
      <c r="HU34">
        <v>1.0069653147813221E-2</v>
      </c>
      <c r="HV34">
        <v>1.0184358899673051E-2</v>
      </c>
      <c r="HW34">
        <v>1.0260222612793855E-2</v>
      </c>
      <c r="HX34">
        <v>9.7824313586612685E-3</v>
      </c>
      <c r="HY34">
        <v>1.0072672328635022E-2</v>
      </c>
      <c r="HZ34">
        <v>1.0124395967293745E-2</v>
      </c>
      <c r="IA34">
        <v>9.7400326302662672E-3</v>
      </c>
      <c r="IB34">
        <v>9.4546151392357006E-3</v>
      </c>
      <c r="IC34">
        <v>9.6742039751373295E-3</v>
      </c>
      <c r="ID34">
        <v>9.8972876100703617E-3</v>
      </c>
      <c r="IE34">
        <v>1.0035994934560383E-2</v>
      </c>
      <c r="IF34">
        <v>1.001226328992314E-2</v>
      </c>
      <c r="IG34">
        <v>1.030638339051272E-2</v>
      </c>
      <c r="IH34">
        <v>1.0560952034215903E-2</v>
      </c>
      <c r="II34">
        <v>1.0326142419676373E-2</v>
      </c>
      <c r="IJ34">
        <v>1.042279772159543E-2</v>
      </c>
      <c r="IK34">
        <v>1.0214625366859149E-2</v>
      </c>
      <c r="IL34">
        <v>1.0028566934618762E-2</v>
      </c>
      <c r="IM34">
        <v>1.027947398379162E-2</v>
      </c>
      <c r="IN34">
        <v>1.0238082478392245E-2</v>
      </c>
      <c r="IO34">
        <v>1.0352966913030049E-2</v>
      </c>
      <c r="IP34">
        <v>1.0420557810070121E-2</v>
      </c>
      <c r="IQ34">
        <v>1.0524357513829472E-2</v>
      </c>
      <c r="IR34">
        <v>1.0561755648452766E-2</v>
      </c>
      <c r="IS34">
        <v>1.0662284501569199E-2</v>
      </c>
      <c r="IT34">
        <v>1.0213590494569566E-2</v>
      </c>
      <c r="IU34">
        <v>1.0674987530641519E-2</v>
      </c>
      <c r="IV34">
        <v>1.0739340289276884E-2</v>
      </c>
      <c r="IW34">
        <v>1.0684418729352552E-2</v>
      </c>
      <c r="IX34">
        <v>1.0768407332352946E-2</v>
      </c>
      <c r="IY34">
        <v>1.0414164107319024E-2</v>
      </c>
      <c r="IZ34">
        <v>1.0286507099733E-2</v>
      </c>
      <c r="JA34">
        <v>1.027695012819055E-2</v>
      </c>
      <c r="JB34">
        <v>1.0385381723713605E-2</v>
      </c>
      <c r="JC34">
        <v>1.0434730832741759E-2</v>
      </c>
      <c r="JD34">
        <v>1.0458817008226122E-2</v>
      </c>
      <c r="JE34">
        <v>1.0545577654845499E-2</v>
      </c>
      <c r="JF34">
        <v>1.0765148609485105E-2</v>
      </c>
      <c r="JG34">
        <v>1.0855483842987151E-2</v>
      </c>
      <c r="JH34">
        <v>1.0833149003982075E-2</v>
      </c>
      <c r="JI34">
        <v>1.0756925214484294E-2</v>
      </c>
      <c r="JJ34">
        <v>1.1074442579932824E-2</v>
      </c>
      <c r="JK34">
        <v>1.0255052514174577E-2</v>
      </c>
      <c r="JL34">
        <v>1.0356598457204968E-2</v>
      </c>
      <c r="JM34">
        <v>1.020424832436841E-2</v>
      </c>
      <c r="JN34">
        <v>1.0119297886647546E-2</v>
      </c>
      <c r="JO34">
        <v>1.038379512161041E-2</v>
      </c>
      <c r="JP34">
        <v>1.0350207807257148E-2</v>
      </c>
      <c r="JQ34">
        <v>1.0443094418352124E-2</v>
      </c>
      <c r="JR34">
        <v>1.0762073865730777E-2</v>
      </c>
      <c r="JS34">
        <v>1.0431459355494508E-2</v>
      </c>
      <c r="JT34">
        <v>1.0553903735984645E-2</v>
      </c>
      <c r="JU34">
        <v>1.0431704038049147E-2</v>
      </c>
      <c r="JV34">
        <v>1.0437114248639003E-2</v>
      </c>
      <c r="JW34">
        <v>1.0251102535664096E-2</v>
      </c>
      <c r="JX34">
        <v>1.0231485294955617E-2</v>
      </c>
      <c r="JY34">
        <v>9.8189601141052026E-3</v>
      </c>
      <c r="JZ34">
        <v>9.6966888318478391E-3</v>
      </c>
      <c r="KA34">
        <v>9.7594335988352293E-3</v>
      </c>
      <c r="KB34">
        <v>9.8102334906668108E-3</v>
      </c>
      <c r="KC34">
        <v>9.7725439439031395E-3</v>
      </c>
      <c r="KD34">
        <v>9.948061874489586E-3</v>
      </c>
      <c r="KE34">
        <v>1.0141550964596808E-2</v>
      </c>
      <c r="KF34">
        <v>1.017923481872276E-2</v>
      </c>
      <c r="KG34">
        <v>9.9282111296395657E-3</v>
      </c>
      <c r="KH34">
        <v>1.0170778817172068E-2</v>
      </c>
      <c r="KI34">
        <v>1.0070428156698081E-2</v>
      </c>
      <c r="KJ34">
        <v>1.0434175565956959E-2</v>
      </c>
      <c r="KK34">
        <v>1.0554968872525676E-2</v>
      </c>
      <c r="KL34">
        <v>1.0722971602000907E-2</v>
      </c>
      <c r="KM34">
        <v>1.0696967425436551E-2</v>
      </c>
      <c r="KN34">
        <v>1.0674464000060656E-2</v>
      </c>
      <c r="KO34">
        <v>1.0576911983580198E-2</v>
      </c>
      <c r="KP34">
        <v>1.0648063721838097E-2</v>
      </c>
      <c r="KQ34">
        <v>1.1113862168424393E-2</v>
      </c>
      <c r="KR34">
        <v>1.1104455162702087E-2</v>
      </c>
      <c r="KS34">
        <v>1.1063876193143307E-2</v>
      </c>
      <c r="KT34">
        <v>1.1326870712896436E-2</v>
      </c>
      <c r="KU34">
        <v>1.1563176088490472E-2</v>
      </c>
      <c r="KV34">
        <v>1.169429770069366E-2</v>
      </c>
      <c r="KW34">
        <v>1.1891121076024341E-2</v>
      </c>
      <c r="KX34">
        <v>1.187985625134287E-2</v>
      </c>
      <c r="KY34">
        <v>1.1774868058396353E-2</v>
      </c>
      <c r="KZ34">
        <v>1.158826098387866E-2</v>
      </c>
      <c r="LA34">
        <v>1.165503428975646E-2</v>
      </c>
      <c r="LB34">
        <v>1.1773596464999246E-2</v>
      </c>
      <c r="LC34">
        <v>1.2040328325753E-2</v>
      </c>
      <c r="LD34">
        <v>1.2133229129063847E-2</v>
      </c>
      <c r="LE34">
        <v>1.1939801880238255E-2</v>
      </c>
      <c r="LF34">
        <v>1.1797229413916794E-2</v>
      </c>
      <c r="LG34">
        <v>1.2091709083294048E-2</v>
      </c>
      <c r="LH34">
        <v>1.2028175224120722E-2</v>
      </c>
      <c r="LI34">
        <v>1.2051152551928344E-2</v>
      </c>
      <c r="LJ34">
        <v>1.2088492625988415E-2</v>
      </c>
      <c r="LK34">
        <v>1.1896014079515529E-2</v>
      </c>
      <c r="LL34">
        <v>1.1973772403575498E-2</v>
      </c>
      <c r="LM34">
        <v>1.249156479427246E-2</v>
      </c>
      <c r="LN34">
        <v>1.2378064155805999E-2</v>
      </c>
      <c r="LO34">
        <v>1.2123434975358375E-2</v>
      </c>
      <c r="LP34">
        <v>1.2311209520647135E-2</v>
      </c>
      <c r="LQ34">
        <v>1.2138178503888254E-2</v>
      </c>
      <c r="LR34">
        <v>1.2455173904381396E-2</v>
      </c>
      <c r="LS34">
        <v>1.2421870251670707E-2</v>
      </c>
      <c r="LT34">
        <v>1.2122944000306399E-2</v>
      </c>
      <c r="LU34">
        <v>1.242410253814925E-2</v>
      </c>
      <c r="LV34">
        <v>1.2291630567923643E-2</v>
      </c>
      <c r="LW34">
        <v>1.2410712375924426E-2</v>
      </c>
      <c r="LX34">
        <v>1.2597514541711626E-2</v>
      </c>
      <c r="LY34">
        <v>1.2582776144293361E-2</v>
      </c>
      <c r="LZ34">
        <v>1.2423974964415106E-2</v>
      </c>
      <c r="MA34">
        <v>1.2385290923820439E-2</v>
      </c>
      <c r="MB34">
        <v>1.2570746078311268E-2</v>
      </c>
      <c r="MC34">
        <v>1.3084793384810715E-2</v>
      </c>
      <c r="MD34">
        <v>1.3215415446457913E-2</v>
      </c>
      <c r="ME34">
        <v>1.2825001712669622E-2</v>
      </c>
      <c r="MF34">
        <v>1.3024410119537493E-2</v>
      </c>
      <c r="MG34">
        <v>1.2831084525871308E-2</v>
      </c>
      <c r="MH34">
        <v>1.2593192470844405E-2</v>
      </c>
      <c r="MI34">
        <v>1.2791913348967935E-2</v>
      </c>
      <c r="MJ34">
        <v>1.28566005744228E-2</v>
      </c>
      <c r="MK34">
        <v>1.2869576173571356E-2</v>
      </c>
      <c r="ML34">
        <v>1.2907607685963874E-2</v>
      </c>
      <c r="MM34" s="4">
        <v>1.3545435463227069E-2</v>
      </c>
      <c r="MN34" s="17">
        <v>1.079881128723687E-2</v>
      </c>
      <c r="MO34" s="20">
        <f t="shared" si="4"/>
        <v>5.3061665643513944E-2</v>
      </c>
      <c r="MP34" s="20">
        <f t="shared" si="7"/>
        <v>1.8653280094681094E-2</v>
      </c>
      <c r="MQ34" s="20">
        <f t="shared" si="8"/>
        <v>7.2674435164727769E-2</v>
      </c>
      <c r="MR34" s="20">
        <f t="shared" si="9"/>
        <v>-8.3430809762594059E-3</v>
      </c>
      <c r="MS34" s="20">
        <f t="shared" si="10"/>
        <v>1.5629693470699039E-2</v>
      </c>
      <c r="MT34" s="20">
        <f t="shared" si="11"/>
        <v>-2.4804327293567715E-3</v>
      </c>
      <c r="MU34" s="20">
        <f t="shared" si="12"/>
        <v>1.5214478408074831E-2</v>
      </c>
      <c r="MV34" s="20">
        <f t="shared" si="13"/>
        <v>1.646968827644885E-2</v>
      </c>
      <c r="MW34" s="20">
        <f t="shared" si="14"/>
        <v>3.9265066716996311E-2</v>
      </c>
      <c r="MX34" s="20">
        <f t="shared" si="15"/>
        <v>1.0185559230913525E-2</v>
      </c>
      <c r="MY34" s="20">
        <f t="shared" si="16"/>
        <v>-1.960959406896506E-2</v>
      </c>
      <c r="MZ34" s="20">
        <f t="shared" si="17"/>
        <v>-2.5345581375674494E-2</v>
      </c>
      <c r="NA34" s="20">
        <f t="shared" si="18"/>
        <v>2.3922077127067013E-2</v>
      </c>
      <c r="NB34" s="20">
        <f t="shared" si="19"/>
        <v>2.9221445965620211E-2</v>
      </c>
      <c r="NC34" s="20">
        <f t="shared" si="20"/>
        <v>-1.7930262486446632E-2</v>
      </c>
      <c r="ND34" s="20">
        <f t="shared" si="21"/>
        <v>1.9966396980279081E-2</v>
      </c>
      <c r="NE34" s="20">
        <f t="shared" si="22"/>
        <v>-5.6149363018992926E-2</v>
      </c>
      <c r="NF34" s="20">
        <f t="shared" si="23"/>
        <v>2.6514181957997988E-2</v>
      </c>
      <c r="NG34" s="20">
        <f t="shared" si="24"/>
        <v>-5.6627865357873286E-2</v>
      </c>
      <c r="NH34" s="20">
        <f t="shared" si="25"/>
        <v>3.2429068206022704E-2</v>
      </c>
      <c r="NI34" s="20">
        <f t="shared" si="26"/>
        <v>-2.8966833527194143E-2</v>
      </c>
      <c r="NJ34" s="20">
        <f t="shared" si="27"/>
        <v>-4.590086032679036E-2</v>
      </c>
      <c r="NK34" s="20">
        <f t="shared" si="28"/>
        <v>-5.5953573531413699E-3</v>
      </c>
      <c r="NL34" s="20">
        <f t="shared" si="29"/>
        <v>5.7606180184575665E-3</v>
      </c>
      <c r="NM34" s="20">
        <f t="shared" si="30"/>
        <v>1.626772528059545E-2</v>
      </c>
      <c r="NN34" s="20">
        <f t="shared" si="31"/>
        <v>-4.3658494260970182E-2</v>
      </c>
      <c r="NO34" s="20">
        <f t="shared" si="32"/>
        <v>2.4387431125763751E-2</v>
      </c>
      <c r="NP34" s="20">
        <f t="shared" si="33"/>
        <v>4.7823312750162217E-2</v>
      </c>
      <c r="NQ34" s="20">
        <f t="shared" si="34"/>
        <v>-5.5652310553322148E-2</v>
      </c>
      <c r="NR34" s="20">
        <f t="shared" si="35"/>
        <v>9.5862840961829232E-2</v>
      </c>
      <c r="NS34" s="20">
        <f t="shared" si="36"/>
        <v>1.24181706162006E-2</v>
      </c>
      <c r="NT34" s="20">
        <f t="shared" si="37"/>
        <v>8.4342695332578245E-3</v>
      </c>
      <c r="NU34" s="20">
        <f t="shared" si="38"/>
        <v>-7.6089754974965118E-2</v>
      </c>
      <c r="NV34" s="20">
        <f t="shared" si="39"/>
        <v>1.6689840049698038E-2</v>
      </c>
      <c r="NW34" s="20">
        <f t="shared" si="40"/>
        <v>-1.1732095747031431E-2</v>
      </c>
      <c r="NX34" s="20">
        <f t="shared" si="41"/>
        <v>-5.3571846194027956E-4</v>
      </c>
      <c r="NY34" s="20">
        <f t="shared" si="42"/>
        <v>3.6532697421159555E-2</v>
      </c>
      <c r="NZ34" s="20">
        <f t="shared" si="43"/>
        <v>-2.7413021107136001E-2</v>
      </c>
      <c r="OA34" s="20">
        <f t="shared" si="44"/>
        <v>1.322088744608935E-2</v>
      </c>
      <c r="OB34" s="20">
        <f t="shared" si="45"/>
        <v>2.2467814935224487E-2</v>
      </c>
      <c r="OC34" s="20">
        <f t="shared" si="46"/>
        <v>-3.1038567488874843E-2</v>
      </c>
      <c r="OD34" s="20">
        <f t="shared" si="47"/>
        <v>1.3955184282136216E-2</v>
      </c>
      <c r="OE34" s="20">
        <f t="shared" si="48"/>
        <v>-2.1623653209339285E-2</v>
      </c>
      <c r="OF34" s="20">
        <f t="shared" si="49"/>
        <v>1.6554491953003018E-2</v>
      </c>
      <c r="OG34" s="20">
        <f t="shared" si="50"/>
        <v>-6.4103135788950383E-2</v>
      </c>
      <c r="OH34" s="20">
        <f t="shared" si="51"/>
        <v>9.7370680768949537E-3</v>
      </c>
      <c r="OI34" s="20">
        <f t="shared" si="52"/>
        <v>2.0554198986520614E-2</v>
      </c>
      <c r="OJ34" s="20">
        <f t="shared" si="53"/>
        <v>-6.0894308116411222E-2</v>
      </c>
      <c r="OK34" s="20">
        <f t="shared" si="54"/>
        <v>-5.0305210746388662E-2</v>
      </c>
      <c r="OL34" s="20">
        <f t="shared" si="55"/>
        <v>2.0225538606230945E-2</v>
      </c>
      <c r="OM34" s="20">
        <f t="shared" si="56"/>
        <v>-1.2484930340737995E-2</v>
      </c>
      <c r="ON34" s="20">
        <f t="shared" si="57"/>
        <v>2.3749121181189685E-3</v>
      </c>
      <c r="OO34" s="20">
        <f t="shared" si="58"/>
        <v>-6.3471228787263245E-2</v>
      </c>
      <c r="OP34" s="20">
        <f t="shared" si="59"/>
        <v>-7.5098407150903379E-2</v>
      </c>
      <c r="OQ34" s="20">
        <f t="shared" si="60"/>
        <v>5.472885757432483E-2</v>
      </c>
      <c r="OR34" s="20">
        <f t="shared" si="61"/>
        <v>1.3257111084612309E-2</v>
      </c>
      <c r="OS34" s="20">
        <f t="shared" si="62"/>
        <v>-9.381198304085242E-2</v>
      </c>
      <c r="OT34" s="20">
        <f t="shared" si="63"/>
        <v>-7.4105857252127649E-2</v>
      </c>
      <c r="OU34" s="20">
        <f t="shared" si="64"/>
        <v>6.396816663991306E-2</v>
      </c>
      <c r="OV34" s="20">
        <f t="shared" si="65"/>
        <v>3.4602414641161927E-2</v>
      </c>
      <c r="OW34" s="20">
        <f t="shared" si="66"/>
        <v>4.5113376293735075E-2</v>
      </c>
      <c r="OX34" s="20">
        <f t="shared" si="67"/>
        <v>3.1757661318974643E-3</v>
      </c>
      <c r="OY34" s="20">
        <f t="shared" si="68"/>
        <v>2.3213845520330182E-2</v>
      </c>
      <c r="OZ34" s="20">
        <f t="shared" si="69"/>
        <v>-6.8604975304314714E-4</v>
      </c>
      <c r="PA34" s="20">
        <f t="shared" si="5"/>
        <v>-3.4271453175085231E-2</v>
      </c>
      <c r="PB34" s="20">
        <f t="shared" si="70"/>
        <v>-8.8652914258774938E-3</v>
      </c>
      <c r="PC34" s="20">
        <f t="shared" si="71"/>
        <v>1.9955138213271498E-2</v>
      </c>
      <c r="PD34" s="20">
        <f t="shared" si="72"/>
        <v>2.9867640897285911E-3</v>
      </c>
      <c r="PE34" s="20">
        <f t="shared" si="73"/>
        <v>-1.4336204933877158E-2</v>
      </c>
      <c r="PF34" s="20">
        <f t="shared" si="74"/>
        <v>-3.4717182305579686E-2</v>
      </c>
      <c r="PG34" s="20">
        <f t="shared" si="75"/>
        <v>1.6778321846451286E-2</v>
      </c>
      <c r="PH34" s="20">
        <f t="shared" si="76"/>
        <v>3.083663799780703E-3</v>
      </c>
      <c r="PI34" s="20">
        <f t="shared" si="77"/>
        <v>4.5546068704410303E-2</v>
      </c>
      <c r="PJ34" s="20">
        <f t="shared" si="78"/>
        <v>-2.3514541503227789E-2</v>
      </c>
      <c r="PK34" s="20">
        <f t="shared" si="79"/>
        <v>-2.130593130898378E-2</v>
      </c>
      <c r="PL34" s="20">
        <f t="shared" si="80"/>
        <v>-6.5936763520701935E-2</v>
      </c>
      <c r="PM34" s="20">
        <f t="shared" si="81"/>
        <v>1.9576173124134014E-2</v>
      </c>
      <c r="PN34" s="20">
        <f t="shared" si="82"/>
        <v>4.3735181387361266E-2</v>
      </c>
      <c r="PO34" s="20">
        <f t="shared" si="83"/>
        <v>-2.39504880049301E-2</v>
      </c>
      <c r="PP34" s="20">
        <f t="shared" si="84"/>
        <v>4.1636312395173791E-2</v>
      </c>
      <c r="PQ34" s="20">
        <f t="shared" si="85"/>
        <v>-3.2092430603665789E-2</v>
      </c>
      <c r="PR34" s="20">
        <f t="shared" si="86"/>
        <v>-4.958851725105737E-3</v>
      </c>
      <c r="PS34" s="20">
        <f t="shared" si="87"/>
        <v>-8.9068958802758745E-3</v>
      </c>
      <c r="PT34" s="20">
        <f t="shared" si="88"/>
        <v>2.9245752877215262E-2</v>
      </c>
      <c r="PU34" s="20">
        <f t="shared" si="89"/>
        <v>-2.2208484801804092E-2</v>
      </c>
      <c r="PV34" s="20">
        <f t="shared" si="90"/>
        <v>1.0032222069321254E-2</v>
      </c>
      <c r="PW34" s="20">
        <f t="shared" si="91"/>
        <v>2.4608625448741265E-2</v>
      </c>
      <c r="PX34" s="20">
        <f t="shared" si="92"/>
        <v>5.6973710898343159E-3</v>
      </c>
      <c r="PY34" s="20">
        <f t="shared" si="93"/>
        <v>-2.9643419665779155E-2</v>
      </c>
      <c r="PZ34" s="20">
        <f t="shared" si="94"/>
        <v>2.7588729286702588E-2</v>
      </c>
      <c r="QA34" s="20">
        <f t="shared" si="95"/>
        <v>-2.0127318939769764E-2</v>
      </c>
      <c r="QB34" s="20">
        <f t="shared" si="96"/>
        <v>2.2425340961829413E-2</v>
      </c>
      <c r="QC34" s="20">
        <f t="shared" si="97"/>
        <v>-4.9190431488703334E-2</v>
      </c>
      <c r="QD34" s="20">
        <f t="shared" si="98"/>
        <v>2.2002464806266723E-2</v>
      </c>
      <c r="QE34" s="20">
        <f t="shared" si="99"/>
        <v>-2.324247124693107E-2</v>
      </c>
      <c r="QF34" s="20">
        <f t="shared" si="100"/>
        <v>-5.3068275427719247E-2</v>
      </c>
      <c r="QG34" s="20">
        <f t="shared" si="101"/>
        <v>4.214988724887575E-2</v>
      </c>
      <c r="QH34" s="20">
        <f t="shared" si="102"/>
        <v>-1.0184262793740347E-2</v>
      </c>
      <c r="QI34" s="20">
        <f t="shared" si="103"/>
        <v>1.699636641812147E-2</v>
      </c>
      <c r="QJ34" s="20">
        <f t="shared" si="104"/>
        <v>1.357999367427826E-2</v>
      </c>
      <c r="QK34" s="20">
        <f t="shared" si="105"/>
        <v>2.0974534075371368E-2</v>
      </c>
      <c r="QL34" s="20">
        <f t="shared" si="106"/>
        <v>2.6971948265706539E-2</v>
      </c>
      <c r="QM34" s="20">
        <f t="shared" si="107"/>
        <v>-1.3319493974768778E-2</v>
      </c>
      <c r="QN34" s="20">
        <f t="shared" si="108"/>
        <v>2.3353328712144043E-3</v>
      </c>
      <c r="QO34" s="20">
        <f t="shared" si="109"/>
        <v>-1.4660397857229331E-2</v>
      </c>
      <c r="QP34" s="20">
        <f t="shared" si="110"/>
        <v>-4.8757114753936156E-3</v>
      </c>
      <c r="QQ34" s="20">
        <f t="shared" si="111"/>
        <v>-5.1439450242900919E-2</v>
      </c>
      <c r="QR34" s="20">
        <f t="shared" si="112"/>
        <v>-1.6860200155315693E-2</v>
      </c>
      <c r="QS34" s="20">
        <f t="shared" si="113"/>
        <v>-6.0230619141726201E-3</v>
      </c>
      <c r="QT34" s="20">
        <f t="shared" si="114"/>
        <v>1.6886951580191182E-3</v>
      </c>
      <c r="QU34" s="20">
        <f t="shared" si="115"/>
        <v>3.6900169167447009E-3</v>
      </c>
      <c r="QV34" s="20">
        <f t="shared" si="116"/>
        <v>1.3259548013708825E-2</v>
      </c>
      <c r="QW34" s="20">
        <f t="shared" si="117"/>
        <v>4.3191085236638449E-2</v>
      </c>
      <c r="QX34" s="20">
        <f t="shared" si="118"/>
        <v>2.4226077256777638E-3</v>
      </c>
      <c r="QY34" s="20">
        <f t="shared" si="119"/>
        <v>-1.7750482716664403E-2</v>
      </c>
      <c r="QZ34" s="20">
        <f t="shared" si="120"/>
        <v>1.7739217411689771E-2</v>
      </c>
      <c r="RA34" s="20">
        <f t="shared" si="121"/>
        <v>2.0410018813697443E-3</v>
      </c>
      <c r="RB34" s="20">
        <f t="shared" si="122"/>
        <v>3.5845705448477816E-2</v>
      </c>
      <c r="RC34" s="20">
        <f t="shared" si="123"/>
        <v>-4.5490772037617951E-3</v>
      </c>
      <c r="RD34" s="20">
        <f t="shared" si="124"/>
        <v>8.6375662365548202E-3</v>
      </c>
      <c r="RE34" s="20">
        <f t="shared" si="125"/>
        <v>2.6922111272421893E-2</v>
      </c>
      <c r="RF34" s="20">
        <f t="shared" si="126"/>
        <v>2.3618694684533873E-2</v>
      </c>
      <c r="RG34" s="20">
        <f t="shared" si="127"/>
        <v>-1.8216257975838531E-2</v>
      </c>
      <c r="RH34" s="20">
        <f t="shared" si="128"/>
        <v>-1.2835068943402413E-2</v>
      </c>
      <c r="RI34" s="20">
        <f t="shared" si="129"/>
        <v>3.7900557043547389E-2</v>
      </c>
      <c r="RJ34" s="20">
        <f t="shared" si="130"/>
        <v>-1.4979734154484921E-3</v>
      </c>
      <c r="RK34" s="20">
        <f t="shared" si="131"/>
        <v>-1.1407151517488775E-2</v>
      </c>
      <c r="RL34" s="20">
        <f t="shared" si="132"/>
        <v>8.6153662143544953E-3</v>
      </c>
      <c r="RM34" s="20">
        <f t="shared" si="6"/>
        <v>1.5935151147591645E-2</v>
      </c>
      <c r="RN34" s="20">
        <f t="shared" si="142"/>
        <v>-2.3447841023015389E-2</v>
      </c>
      <c r="RO34" s="20">
        <f t="shared" si="143"/>
        <v>1.7423160004700847E-2</v>
      </c>
      <c r="RP34" s="20">
        <f t="shared" si="144"/>
        <v>1.3674235374419533E-2</v>
      </c>
      <c r="RQ34" s="20">
        <f t="shared" si="145"/>
        <v>-3.2664067823979182E-2</v>
      </c>
      <c r="RR34" s="20">
        <f t="shared" si="146"/>
        <v>-1.5118035040638297E-2</v>
      </c>
      <c r="RS34" s="20">
        <f t="shared" si="147"/>
        <v>1.594767130115066E-2</v>
      </c>
      <c r="RT34" s="20">
        <f t="shared" si="148"/>
        <v>-2.2848177749189399E-2</v>
      </c>
      <c r="RU34" s="20">
        <f t="shared" si="149"/>
        <v>3.0135024411480475E-2</v>
      </c>
      <c r="RV34" s="20">
        <f t="shared" si="150"/>
        <v>1.4056774481530669E-3</v>
      </c>
      <c r="RW34" s="20">
        <f t="shared" si="151"/>
        <v>-1.8636859457583584E-2</v>
      </c>
      <c r="RX34" s="20">
        <f t="shared" si="152"/>
        <v>-1.4837548143228959E-2</v>
      </c>
      <c r="RY34" s="20">
        <f t="shared" si="153"/>
        <v>4.060227065701133E-2</v>
      </c>
      <c r="RZ34" s="20">
        <f t="shared" si="154"/>
        <v>-4.3724531558176323E-3</v>
      </c>
      <c r="SA34" s="20">
        <f t="shared" si="155"/>
        <v>1.3043354023726309E-2</v>
      </c>
      <c r="SB34" s="20">
        <f t="shared" si="156"/>
        <v>1.5315128729816467E-3</v>
      </c>
      <c r="SC34" s="20">
        <f t="shared" si="157"/>
        <v>-1.6791018465296011E-2</v>
      </c>
      <c r="SD34" s="20">
        <f t="shared" si="158"/>
        <v>1.8048192910849496E-3</v>
      </c>
      <c r="SE34" s="20">
        <f t="shared" si="159"/>
        <v>5.2383572951637147E-2</v>
      </c>
      <c r="SF34" s="20">
        <f t="shared" si="160"/>
        <v>-2.821658051544937E-3</v>
      </c>
      <c r="SG34" s="20">
        <f t="shared" si="161"/>
        <v>-5.1651938981240486E-2</v>
      </c>
      <c r="SH34" s="20">
        <f t="shared" si="162"/>
        <v>-1.7233659347223847E-3</v>
      </c>
      <c r="SI34" s="20">
        <f t="shared" si="163"/>
        <v>-8.8384547611381446E-3</v>
      </c>
      <c r="SJ34" s="20">
        <f t="shared" si="164"/>
        <v>6.807541422658994E-3</v>
      </c>
      <c r="SK34" s="20">
        <f t="shared" si="165"/>
        <v>1.0905576004564269E-2</v>
      </c>
      <c r="SL34" s="20">
        <f t="shared" si="166"/>
        <v>-3.7369448248903703E-2</v>
      </c>
      <c r="SM34" s="20">
        <f t="shared" si="167"/>
        <v>1.8392163920835373E-2</v>
      </c>
      <c r="SN34" s="20">
        <f t="shared" si="168"/>
        <v>-2.8441531553786755E-2</v>
      </c>
      <c r="SO34" s="20">
        <f t="shared" si="169"/>
        <v>3.4158732010601434E-2</v>
      </c>
      <c r="SP34" s="20">
        <f t="shared" si="170"/>
        <v>1.021261674658264E-2</v>
      </c>
      <c r="SQ34" s="20">
        <f t="shared" si="171"/>
        <v>4.4835306170017434E-3</v>
      </c>
      <c r="SR34" s="20">
        <f t="shared" si="172"/>
        <v>-1.7505557021953163E-2</v>
      </c>
      <c r="SS34" s="20">
        <f t="shared" si="173"/>
        <v>-4.0787536648121903E-2</v>
      </c>
      <c r="ST34" s="20">
        <f t="shared" si="174"/>
        <v>-4.6101650622214885E-2</v>
      </c>
      <c r="SU34" s="20">
        <f t="shared" si="175"/>
        <v>6.8065007026811231E-2</v>
      </c>
      <c r="SV34" s="20">
        <f t="shared" si="176"/>
        <v>9.3308544298427755E-3</v>
      </c>
      <c r="SW34" s="20">
        <f t="shared" si="133"/>
        <v>-6.4602275317240332E-2</v>
      </c>
      <c r="SX34" s="20">
        <f t="shared" si="134"/>
        <v>4.2067461423875685E-2</v>
      </c>
      <c r="SY34" s="20">
        <f t="shared" si="135"/>
        <v>-1.2924901264398655E-2</v>
      </c>
      <c r="SZ34" s="20">
        <f t="shared" si="136"/>
        <v>-6.1195581406890909E-2</v>
      </c>
      <c r="TA34" s="20">
        <f t="shared" si="137"/>
        <v>3.2265926786323285E-2</v>
      </c>
      <c r="TB34" s="20">
        <f t="shared" si="138"/>
        <v>1.5867493206537523E-2</v>
      </c>
      <c r="TC34" s="20">
        <f t="shared" si="139"/>
        <v>6.8092491716354479E-3</v>
      </c>
      <c r="TD34" s="20">
        <f t="shared" si="140"/>
        <v>1.1879082784522824E-2</v>
      </c>
      <c r="TE34" s="20">
        <f t="shared" si="141"/>
        <v>5.3145256592379841E-2</v>
      </c>
    </row>
    <row r="35" spans="1:525" x14ac:dyDescent="0.2">
      <c r="A35" t="s">
        <v>144</v>
      </c>
      <c r="B35" t="s">
        <v>26</v>
      </c>
      <c r="C35" s="15"/>
      <c r="D35" s="15">
        <f>'Constituents data'!D35/'Constituents data'!C35-1</f>
        <v>-3.7963884544291226E-2</v>
      </c>
      <c r="E35" s="15">
        <f>'Constituents data'!E35/'Constituents data'!D35-1</f>
        <v>-1.1676027194797434E-2</v>
      </c>
      <c r="F35" s="15">
        <f>'Constituents data'!F35/'Constituents data'!E35-1</f>
        <v>0.15253476895468809</v>
      </c>
      <c r="G35" s="15">
        <f>'Constituents data'!G35/'Constituents data'!F35-1</f>
        <v>-1.5700012975217281E-2</v>
      </c>
      <c r="H35" s="15">
        <f>'Constituents data'!H35/'Constituents data'!G35-1</f>
        <v>1.6345900342736641E-2</v>
      </c>
      <c r="I35" s="15">
        <f>'Constituents data'!I35/'Constituents data'!H35-1</f>
        <v>3.2166018158236165E-2</v>
      </c>
      <c r="J35" s="15">
        <f>'Constituents data'!J35/'Constituents data'!I35-1</f>
        <v>4.3101281729077678E-2</v>
      </c>
      <c r="K35" s="15">
        <f>'Constituents data'!K35/'Constituents data'!J35-1</f>
        <v>-3.0598723045416332E-2</v>
      </c>
      <c r="L35" s="15">
        <f>'Constituents data'!L35/'Constituents data'!K35-1</f>
        <v>-1.2426991425384948E-4</v>
      </c>
      <c r="M35" s="15">
        <f>'Constituents data'!M35/'Constituents data'!L35-1</f>
        <v>8.4514044245589393E-3</v>
      </c>
      <c r="N35" s="15">
        <f>'Constituents data'!N35/'Constituents data'!M35-1</f>
        <v>2.4402267685482038E-2</v>
      </c>
      <c r="O35" s="15">
        <f>'Constituents data'!O35/'Constituents data'!N35-1</f>
        <v>-1.4677574590952869E-2</v>
      </c>
      <c r="P35" s="15">
        <f>'Constituents data'!P35/'Constituents data'!O35-1</f>
        <v>2.0879120879120805E-2</v>
      </c>
      <c r="Q35" s="15">
        <f>'Constituents data'!Q35/'Constituents data'!P35-1</f>
        <v>5.142925487382044E-3</v>
      </c>
      <c r="R35" s="15">
        <f>'Constituents data'!R35/'Constituents data'!Q35-1</f>
        <v>-3.3555449785816371E-2</v>
      </c>
      <c r="S35" s="15">
        <f>'Constituents data'!S35/'Constituents data'!R35-1</f>
        <v>1.1327259295740078E-2</v>
      </c>
      <c r="T35" s="15">
        <f>'Constituents data'!T35/'Constituents data'!S35-1</f>
        <v>-9.009009009008917E-3</v>
      </c>
      <c r="U35" s="15">
        <f>'Constituents data'!U35/'Constituents data'!T35-1</f>
        <v>1.7567567567567499E-2</v>
      </c>
      <c r="V35" s="15">
        <f>'Constituents data'!V35/'Constituents data'!U35-1</f>
        <v>-1.810938065918144E-2</v>
      </c>
      <c r="W35" s="15">
        <f>'Constituents data'!W35/'Constituents data'!V35-1</f>
        <v>6.5166605188737181E-2</v>
      </c>
      <c r="X35" s="15">
        <f>'Constituents data'!X35/'Constituents data'!W35-1</f>
        <v>-2.0431721112778467E-2</v>
      </c>
      <c r="Y35" s="15">
        <f>'Constituents data'!Y35/'Constituents data'!X35-1</f>
        <v>3.7709168041482055E-3</v>
      </c>
      <c r="Z35" s="15">
        <f>'Constituents data'!Z35/'Constituents data'!Y35-1</f>
        <v>-3.6745714956562647E-2</v>
      </c>
      <c r="AA35" s="15">
        <f>'Constituents data'!AA35/'Constituents data'!Z35-1</f>
        <v>-9.750152346130414E-3</v>
      </c>
      <c r="AB35" s="15">
        <f>'Constituents data'!AB35/'Constituents data'!AA35-1</f>
        <v>5.4153846153846219E-2</v>
      </c>
      <c r="AC35" s="15">
        <f>'Constituents data'!AC35/'Constituents data'!AB35-1</f>
        <v>-5.2656158785756024E-2</v>
      </c>
      <c r="AD35" s="15">
        <f>'Constituents data'!AD35/'Constituents data'!AC35-1</f>
        <v>1.6021690904609365E-2</v>
      </c>
      <c r="AE35" s="15">
        <f>'Constituents data'!AE35/'Constituents data'!AD35-1</f>
        <v>4.6579330422125143E-2</v>
      </c>
      <c r="AF35" s="15">
        <f>'Constituents data'!AF35/'Constituents data'!AE35-1</f>
        <v>-2.7700509967547471E-2</v>
      </c>
      <c r="AG35" s="15">
        <f>'Constituents data'!AG35/'Constituents data'!AF35-1</f>
        <v>2.908570747407313E-2</v>
      </c>
      <c r="AH35" s="15">
        <f>'Constituents data'!AH35/'Constituents data'!AG35-1</f>
        <v>9.1509324684351245E-3</v>
      </c>
      <c r="AI35" s="15">
        <f>'Constituents data'!AI35/'Constituents data'!AH35-1</f>
        <v>-2.6859504132231482E-2</v>
      </c>
      <c r="AJ35" s="15">
        <f>'Constituents data'!AJ35/'Constituents data'!AI35-1</f>
        <v>-6.4284029252182129E-2</v>
      </c>
      <c r="AK35" s="15">
        <f>'Constituents data'!AK35/'Constituents data'!AJ35-1</f>
        <v>2.7354090508004525E-2</v>
      </c>
      <c r="AL35" s="15">
        <f>'Constituents data'!AL35/'Constituents data'!AK35-1</f>
        <v>-1.9631901840490684E-2</v>
      </c>
      <c r="AM35" s="15">
        <f>'Constituents data'!AM35/'Constituents data'!AL35-1</f>
        <v>2.1652065081351646E-2</v>
      </c>
      <c r="AN35" s="15">
        <f>'Constituents data'!AN35/'Constituents data'!AM35-1</f>
        <v>8.5752786965587191E-4</v>
      </c>
      <c r="AO35" s="15">
        <f>'Constituents data'!AO35/'Constituents data'!AN35-1</f>
        <v>-4.7613219094247206E-2</v>
      </c>
      <c r="AP35" s="15">
        <f>'Constituents data'!AP35/'Constituents data'!AO35-1</f>
        <v>-6.6829456368076023E-3</v>
      </c>
      <c r="AQ35" s="15">
        <f>'Constituents data'!AQ35/'Constituents data'!AP35-1</f>
        <v>2.5617803079311496E-2</v>
      </c>
      <c r="AR35" s="15">
        <f>'Constituents data'!AR35/'Constituents data'!AQ35-1</f>
        <v>-2.6870190488204826E-2</v>
      </c>
      <c r="AS35" s="15">
        <f>'Constituents data'!AS35/'Constituents data'!AR35-1</f>
        <v>2.6056520611874578E-2</v>
      </c>
      <c r="AT35" s="15">
        <f>'Constituents data'!AT35/'Constituents data'!AS35-1</f>
        <v>-3.5249526216045601E-2</v>
      </c>
      <c r="AU35" s="15">
        <f>'Constituents data'!AU35/'Constituents data'!AT35-1</f>
        <v>6.3122053431115877E-2</v>
      </c>
      <c r="AV35" s="15">
        <f>'Constituents data'!AV35/'Constituents data'!AU35-1</f>
        <v>-4.4592264104459267E-2</v>
      </c>
      <c r="AW35" s="15">
        <f>'Constituents data'!AW35/'Constituents data'!AV35-1</f>
        <v>5.7503867973182077E-2</v>
      </c>
      <c r="AX35" s="15">
        <f>'Constituents data'!AX35/'Constituents data'!AW35-1</f>
        <v>6.9495245062181077E-3</v>
      </c>
      <c r="AY35" s="15">
        <f>'Constituents data'!AY35/'Constituents data'!AX35-1</f>
        <v>-3.5960770069015657E-2</v>
      </c>
      <c r="AZ35" s="15">
        <f>'Constituents data'!AZ35/'Constituents data'!AY35-1</f>
        <v>-3.1775935694549173E-2</v>
      </c>
      <c r="BA35" s="15">
        <f>'Constituents data'!BA35/'Constituents data'!AZ35-1</f>
        <v>2.1922428330522825E-2</v>
      </c>
      <c r="BB35" s="15">
        <f>'Constituents data'!BB35/'Constituents data'!BA35-1</f>
        <v>1.2058898197512047E-2</v>
      </c>
      <c r="BC35" s="15">
        <f>'Constituents data'!BC35/'Constituents data'!BB35-1</f>
        <v>-3.7626991094952267E-4</v>
      </c>
      <c r="BD35" s="15">
        <f>'Constituents data'!BD35/'Constituents data'!BC35-1</f>
        <v>-9.3601003764115509E-2</v>
      </c>
      <c r="BE35" s="15">
        <f>'Constituents data'!BE35/'Constituents data'!BD35-1</f>
        <v>-1.8272425249169388E-2</v>
      </c>
      <c r="BF35" s="15">
        <f>'Constituents data'!BF35/'Constituents data'!BE35-1</f>
        <v>5.4427523970671077E-2</v>
      </c>
      <c r="BG35" s="15">
        <f>'Constituents data'!BG35/'Constituents data'!BF35-1</f>
        <v>1.4576089863600039E-2</v>
      </c>
      <c r="BH35" s="15">
        <f>'Constituents data'!BH35/'Constituents data'!BG35-1</f>
        <v>-6.3793330697245354E-2</v>
      </c>
      <c r="BI35" s="15">
        <f>'Constituents data'!BI35/'Constituents data'!BH35-1</f>
        <v>-7.0533577361678201E-2</v>
      </c>
      <c r="BJ35" s="15">
        <f>'Constituents data'!BJ35/'Constituents data'!BI35-1</f>
        <v>7.0584671311723968E-2</v>
      </c>
      <c r="BK35" s="15">
        <f>'Constituents data'!BK35/'Constituents data'!BJ35-1</f>
        <v>-9.9037917374089623E-4</v>
      </c>
      <c r="BL35" s="15">
        <f>'Constituents data'!BL35/'Constituents data'!BK35-1</f>
        <v>6.6421186800736498E-2</v>
      </c>
      <c r="BM35" s="15">
        <f>'Constituents data'!BM35/'Constituents data'!BL35-1</f>
        <v>6.5073041168659529E-3</v>
      </c>
      <c r="BN35" s="15">
        <f>'Constituents data'!BN35/'Constituents data'!BM35-1</f>
        <v>-5.2777411267990182E-4</v>
      </c>
      <c r="BO35" s="15">
        <f>'Constituents data'!BO35/'Constituents data'!BN35-1</f>
        <v>-2.7854785478547806E-2</v>
      </c>
      <c r="BP35" s="15">
        <f>'Constituents data'!BP35/'Constituents data'!BO35-1</f>
        <v>4.2232482346550748E-2</v>
      </c>
      <c r="BQ35" s="15">
        <f>'Constituents data'!BQ35/'Constituents data'!BP35-1</f>
        <v>8.3387622149837526E-3</v>
      </c>
      <c r="BR35" s="15">
        <f>'Constituents data'!BR35/'Constituents data'!BQ35-1</f>
        <v>3.2949993539217015E-2</v>
      </c>
      <c r="BS35" s="15">
        <f>'Constituents data'!BS35/'Constituents data'!BR35-1</f>
        <v>1.8513885414060516E-2</v>
      </c>
      <c r="BT35" s="15">
        <f>'Constituents data'!BT35/'Constituents data'!BS35-1</f>
        <v>-1.7563252272169039E-2</v>
      </c>
      <c r="BU35" s="15">
        <f>'Constituents data'!BU35/'Constituents data'!BT35-1</f>
        <v>-4.3005375671958945E-2</v>
      </c>
      <c r="BV35" s="15">
        <f>'Constituents data'!BV35/'Constituents data'!BU35-1</f>
        <v>5.4866100587851463E-3</v>
      </c>
      <c r="BW35" s="15">
        <f>'Constituents data'!BW35/'Constituents data'!BV35-1</f>
        <v>7.6653241522670612E-3</v>
      </c>
      <c r="BX35" s="15">
        <f>'Constituents data'!BX35/'Constituents data'!BW35-1</f>
        <v>3.2877772047447129E-2</v>
      </c>
      <c r="BY35" s="15">
        <f>'Constituents data'!BY35/'Constituents data'!BX35-1</f>
        <v>-5.7421046061664205E-3</v>
      </c>
      <c r="BZ35" s="15">
        <f>'Constituents data'!BZ35/'Constituents data'!BY35-1</f>
        <v>-4.2561205273069724E-2</v>
      </c>
      <c r="CA35" s="15">
        <f>'Constituents data'!CA35/'Constituents data'!BZ35-1</f>
        <v>-3.0028848675583641E-2</v>
      </c>
      <c r="CB35" s="15">
        <f>'Constituents data'!CB35/'Constituents data'!CA35-1</f>
        <v>-3.7988373664999409E-2</v>
      </c>
      <c r="CC35" s="15">
        <f>'Constituents data'!CC35/'Constituents data'!CB35-1</f>
        <v>-1.7144463181562708E-2</v>
      </c>
      <c r="CD35" s="15">
        <f>'Constituents data'!CD35/'Constituents data'!CC35-1</f>
        <v>-2.5450386045181572E-2</v>
      </c>
      <c r="CE35" s="15">
        <f>'Constituents data'!CE35/'Constituents data'!CD35-1</f>
        <v>6.4553990610328738E-2</v>
      </c>
      <c r="CF35" s="15">
        <f>'Constituents data'!CF35/'Constituents data'!CE35-1</f>
        <v>1.3781697905179691E-4</v>
      </c>
      <c r="CG35" s="15">
        <f>'Constituents data'!CG35/'Constituents data'!CF35-1</f>
        <v>4.4508750172247646E-2</v>
      </c>
      <c r="CH35" s="15">
        <f>'Constituents data'!CH35/'Constituents data'!CG35-1</f>
        <v>0</v>
      </c>
      <c r="CI35" s="15">
        <f>'Constituents data'!CI35/'Constituents data'!CH35-1</f>
        <v>4.1424802110817893E-2</v>
      </c>
      <c r="CJ35" s="15">
        <f>'Constituents data'!CJ35/'Constituents data'!CI35-1</f>
        <v>-1.6341525209019436E-2</v>
      </c>
      <c r="CK35" s="15">
        <f>'Constituents data'!CK35/'Constituents data'!CJ35-1</f>
        <v>1.1976819059883903E-2</v>
      </c>
      <c r="CL35" s="15">
        <f>'Constituents data'!CL35/'Constituents data'!CK35-1</f>
        <v>1.4634767116314729E-2</v>
      </c>
      <c r="CM35" s="15">
        <f>'Constituents data'!CM35/'Constituents data'!CL35-1</f>
        <v>-3.4240561896400346E-2</v>
      </c>
      <c r="CN35" s="15">
        <f>'Constituents data'!CN35/'Constituents data'!CM35-1</f>
        <v>-2.4285714285714355E-2</v>
      </c>
      <c r="CO35" s="15">
        <f>'Constituents data'!CO35/'Constituents data'!CN35-1</f>
        <v>4.0063889258618479E-2</v>
      </c>
      <c r="CP35" s="15">
        <f>'Constituents data'!CP35/'Constituents data'!CO35-1</f>
        <v>-1.5357051446122427E-2</v>
      </c>
      <c r="CQ35" s="15">
        <f>'Constituents data'!CQ35/'Constituents data'!CP35-1</f>
        <v>-1.2997140629061654E-2</v>
      </c>
      <c r="CR35" s="15">
        <f>'Constituents data'!CR35/'Constituents data'!CQ35-1</f>
        <v>1.1983144587832451E-2</v>
      </c>
      <c r="CS35" s="15">
        <f>'Constituents data'!CS35/'Constituents data'!CR35-1</f>
        <v>1.3532856213402722E-2</v>
      </c>
      <c r="CT35" s="15">
        <f>'Constituents data'!CT35/'Constituents data'!CS35-1</f>
        <v>4.7888047246116283E-2</v>
      </c>
      <c r="CU35" s="15">
        <f>'Constituents data'!CU35/'Constituents data'!CT35-1</f>
        <v>-4.7292330311198172E-2</v>
      </c>
      <c r="CV35" s="15">
        <f>'Constituents data'!CV35/'Constituents data'!CU35-1</f>
        <v>5.4140946502057474E-2</v>
      </c>
      <c r="CW35" s="15">
        <f>'Constituents data'!CW35/'Constituents data'!CV35-1</f>
        <v>8.6617055020130618E-3</v>
      </c>
      <c r="CX35" s="15">
        <f>'Constituents data'!CX35/'Constituents data'!CW35-1</f>
        <v>-1.1852926947266584E-2</v>
      </c>
      <c r="CY35" s="15">
        <f>'Constituents data'!CY35/'Constituents data'!CX35-1</f>
        <v>-1.5177478580171488E-2</v>
      </c>
      <c r="CZ35" s="15">
        <f>'Constituents data'!CZ35/'Constituents data'!CY35-1</f>
        <v>6.1272682078051366E-2</v>
      </c>
      <c r="DA35" s="15">
        <f>'Constituents data'!DA35/'Constituents data'!CZ35-1</f>
        <v>1.7098020845532247E-2</v>
      </c>
      <c r="DB35" s="15">
        <f>'Constituents data'!DB35/'Constituents data'!DA35-1</f>
        <v>6.2176165803109473E-3</v>
      </c>
      <c r="DC35" s="15">
        <f>'Constituents data'!DC35/'Constituents data'!DB35-1</f>
        <v>1.2816111683259024E-2</v>
      </c>
      <c r="DD35" s="15">
        <f>'Constituents data'!DD35/'Constituents data'!DC35-1</f>
        <v>1.3105863744209634E-2</v>
      </c>
      <c r="DE35" s="15">
        <f>'Constituents data'!DE35/'Constituents data'!DD35-1</f>
        <v>1.7062562730010056E-2</v>
      </c>
      <c r="DF35" s="15">
        <f>'Constituents data'!DF35/'Constituents data'!DE35-1</f>
        <v>1.9846491228070251E-2</v>
      </c>
      <c r="DG35" s="15">
        <f>'Constituents data'!DG35/'Constituents data'!DF35-1</f>
        <v>7.6335877862594437E-3</v>
      </c>
      <c r="DH35" s="15">
        <f>'Constituents data'!DH35/'Constituents data'!DG35-1</f>
        <v>-1.8245838668373815E-2</v>
      </c>
      <c r="DI35" s="15">
        <f>'Constituents data'!DI35/'Constituents data'!DH35-1</f>
        <v>-6.7383980002174715E-3</v>
      </c>
      <c r="DJ35" s="15">
        <f>'Constituents data'!DJ35/'Constituents data'!DI35-1</f>
        <v>-5.1427946164788185E-3</v>
      </c>
      <c r="DK35" s="15">
        <f>'Constituents data'!DK35/'Constituents data'!DJ35-1</f>
        <v>-2.397712274527064E-2</v>
      </c>
      <c r="DL35" s="15">
        <f>'Constituents data'!DL35/'Constituents data'!DK35-1</f>
        <v>4.0567951318458473E-2</v>
      </c>
      <c r="DM35" s="15">
        <f>'Constituents data'!DM35/'Constituents data'!DL35-1</f>
        <v>-9.746588693957392E-4</v>
      </c>
      <c r="DN35" s="15">
        <f>'Constituents data'!DN35/'Constituents data'!DM35-1</f>
        <v>1.3441734417344087E-2</v>
      </c>
      <c r="DO35" s="15">
        <f>'Constituents data'!DO35/'Constituents data'!DN35-1</f>
        <v>-2.2462295432665869E-3</v>
      </c>
      <c r="DP35" s="15">
        <f>'Constituents data'!DP35/'Constituents data'!DO35-1</f>
        <v>3.2054030874785644E-2</v>
      </c>
      <c r="DQ35" s="15">
        <f>'Constituents data'!DQ35/'Constituents data'!DP35-1</f>
        <v>-9.2448322426509355E-3</v>
      </c>
      <c r="DR35" s="15">
        <f>'Constituents data'!DR35/'Constituents data'!DQ35-1</f>
        <v>-3.1138603480813543E-2</v>
      </c>
      <c r="DS35" s="15">
        <f>'Constituents data'!DS35/'Constituents data'!DR35-1</f>
        <v>-2.1642679363698125E-4</v>
      </c>
      <c r="DT35" s="15">
        <f>'Constituents data'!DT35/'Constituents data'!DS35-1</f>
        <v>7.2626907673990715E-2</v>
      </c>
      <c r="DU35" s="15">
        <f>'Constituents data'!DU35/'Constituents data'!DT35-1</f>
        <v>5.5095862764884096E-2</v>
      </c>
      <c r="DV35" s="15">
        <f>'Constituents data'!DV35/'Constituents data'!DU35-1</f>
        <v>-3.8446824789594491E-2</v>
      </c>
      <c r="DW35" s="15">
        <f>'Constituents data'!DW35/'Constituents data'!DV35-1</f>
        <v>3.1828128108215559E-3</v>
      </c>
      <c r="DX35" s="15">
        <f>'Constituents data'!DX35/'Constituents data'!DW35-1</f>
        <v>-7.5351973031926311E-3</v>
      </c>
      <c r="DY35" s="15">
        <f>'Constituents data'!DY35/'Constituents data'!DX35-1</f>
        <v>-9.9900099900096517E-4</v>
      </c>
      <c r="DZ35" s="15">
        <f>'Constituents data'!DZ35/'Constituents data'!DY35-1</f>
        <v>-6.0000000000004494E-4</v>
      </c>
      <c r="EA35" s="15">
        <f>'Constituents data'!EA35/'Constituents data'!DZ35-1</f>
        <v>-3.6621973183910361E-2</v>
      </c>
      <c r="EB35" s="15">
        <f>'Constituents data'!EB35/'Constituents data'!EA35-1</f>
        <v>1.3502285002076064E-3</v>
      </c>
      <c r="EC35" s="15">
        <f>'Constituents data'!EC35/'Constituents data'!EB35-1</f>
        <v>-2.9561248833108511E-2</v>
      </c>
      <c r="ED35" s="15">
        <f>'Constituents data'!ED35/'Constituents data'!EC35-1</f>
        <v>7.1611799914492735E-3</v>
      </c>
      <c r="EE35" s="15">
        <f>'Constituents data'!EE35/'Constituents data'!ED35-1</f>
        <v>1.3477661042130995E-2</v>
      </c>
      <c r="EF35" s="15">
        <f>'Constituents data'!EF35/'Constituents data'!EE35-1</f>
        <v>-2.3560209424083767E-2</v>
      </c>
      <c r="EG35" s="15">
        <f>'Constituents data'!EG35/'Constituents data'!EF35-1</f>
        <v>1.6836461126005231E-2</v>
      </c>
      <c r="EH35" s="15">
        <f>'Constituents data'!EH35/'Constituents data'!EG35-1</f>
        <v>1.771778105884847E-2</v>
      </c>
      <c r="EI35" s="15">
        <f>'Constituents data'!EI35/'Constituents data'!EH35-1</f>
        <v>-4.6217616580310761E-2</v>
      </c>
      <c r="EJ35" s="15">
        <f>'Constituents data'!EJ35/'Constituents data'!EI35-1</f>
        <v>6.3016079965232397E-3</v>
      </c>
      <c r="EK35" s="15">
        <f>'Constituents data'!EK35/'Constituents data'!EJ35-1</f>
        <v>-7.7736989851003857E-3</v>
      </c>
      <c r="EL35" s="15">
        <f>'Constituents data'!EL35/'Constituents data'!EK35-1</f>
        <v>1.5778019586506931E-2</v>
      </c>
      <c r="EM35" s="15">
        <f>'Constituents data'!EM35/'Constituents data'!EL35-1</f>
        <v>5.1419389394751214E-3</v>
      </c>
      <c r="EN35" s="15">
        <f>'Constituents data'!EN35/'Constituents data'!EM35-1</f>
        <v>4.6893317702227488E-2</v>
      </c>
      <c r="EO35" s="15">
        <f>'Constituents data'!EO35/'Constituents data'!EN35-1</f>
        <v>1.2928840476432724E-2</v>
      </c>
      <c r="EP35" s="15">
        <f>'Constituents data'!EP35/'Constituents data'!EO35-1</f>
        <v>1.3467336683417042E-2</v>
      </c>
      <c r="EQ35" s="15">
        <f>'Constituents data'!EQ35/'Constituents data'!EP35-1</f>
        <v>-2.3800079333597846E-2</v>
      </c>
      <c r="ER35" s="15">
        <f>'Constituents data'!ER35/'Constituents data'!EQ35-1</f>
        <v>1.9910605444941165E-2</v>
      </c>
      <c r="ES35" s="15">
        <f>'Constituents data'!ES35/'Constituents data'!ER35-1</f>
        <v>7.171314741035939E-3</v>
      </c>
      <c r="ET35" s="15">
        <f>'Constituents data'!ET35/'Constituents data'!ES35-1</f>
        <v>5.7357594936708889E-3</v>
      </c>
      <c r="EU35" s="15">
        <f>'Constituents data'!EU35/'Constituents data'!ET35-1</f>
        <v>-2.015732546705995E-2</v>
      </c>
      <c r="EV35" s="15">
        <f>'Constituents data'!EV35/'Constituents data'!EU35-1</f>
        <v>-2.4987456096337235E-2</v>
      </c>
      <c r="EW35" s="15">
        <f>'Constituents data'!EW35/'Constituents data'!EV35-1</f>
        <v>-1.5541375051461359E-2</v>
      </c>
      <c r="EX35" s="15">
        <f>'Constituents data'!EX35/'Constituents data'!EW35-1</f>
        <v>1.7877679038159844E-2</v>
      </c>
      <c r="EY35" s="15">
        <f>'Constituents data'!EY35/'Constituents data'!EX35-1</f>
        <v>-3.8414133114215265E-2</v>
      </c>
      <c r="EZ35" s="15">
        <f>'Constituents data'!EZ35/'Constituents data'!EY35-1</f>
        <v>1.9440290536210103E-2</v>
      </c>
      <c r="FA35" s="15">
        <f>'Constituents data'!FA35/'Constituents data'!EZ35-1</f>
        <v>-1.5088013411567402E-2</v>
      </c>
      <c r="FB35" s="15">
        <f>'Constituents data'!FB35/'Constituents data'!FA35-1</f>
        <v>-1.1702127659574457E-2</v>
      </c>
      <c r="FC35" s="15">
        <f>'Constituents data'!FC35/'Constituents data'!FB35-1</f>
        <v>-1.011840688912824E-2</v>
      </c>
      <c r="FD35" s="15">
        <f>'Constituents data'!FD35/'Constituents data'!FC35-1</f>
        <v>3.8821226620269655E-2</v>
      </c>
      <c r="FE35" s="15">
        <f>'Constituents data'!FE35/'Constituents data'!FD35-1</f>
        <v>6.9088244530512988E-3</v>
      </c>
      <c r="FF35" s="15">
        <f>'Constituents data'!FF35/'Constituents data'!FE35-1</f>
        <v>2.0792182139506288E-4</v>
      </c>
      <c r="FG35" s="15">
        <f>'Constituents data'!FG35/'Constituents data'!FF35-1</f>
        <v>-3.6378754807192548E-3</v>
      </c>
      <c r="FH35" s="15">
        <f>'Constituents data'!FH35/'Constituents data'!FG35-1</f>
        <v>-4.7882328395576934E-2</v>
      </c>
      <c r="FI35" s="15">
        <f>'Constituents data'!FI35/'Constituents data'!FH35-1</f>
        <v>-6.814944669661438E-2</v>
      </c>
      <c r="FJ35" s="15">
        <f>'Constituents data'!FJ35/'Constituents data'!FI35-1</f>
        <v>2.5749559082892448E-2</v>
      </c>
      <c r="FK35" s="15">
        <f>'Constituents data'!FK35/'Constituents data'!FJ35-1</f>
        <v>4.0233837689133578E-2</v>
      </c>
      <c r="FL35" s="15">
        <f>'Constituents data'!FL35/'Constituents data'!FK35-1</f>
        <v>-1.1680440771349887E-2</v>
      </c>
      <c r="FM35" s="15">
        <f>'Constituents data'!FM35/'Constituents data'!FL35-1</f>
        <v>2.4640428141375903E-2</v>
      </c>
      <c r="FN35" s="15">
        <f>'Constituents data'!FN35/'Constituents data'!FM35-1</f>
        <v>8.7051142546235027E-4</v>
      </c>
      <c r="FO35" s="15">
        <f>'Constituents data'!FO35/'Constituents data'!FN35-1</f>
        <v>-7.1102413568167044E-2</v>
      </c>
      <c r="FP35" s="15">
        <f>'Constituents data'!FP35/'Constituents data'!FO35-1</f>
        <v>3.2771535580524702E-3</v>
      </c>
      <c r="FQ35" s="15">
        <f>'Constituents data'!FQ35/'Constituents data'!FP35-1</f>
        <v>1.3649090060662727E-2</v>
      </c>
      <c r="FR35" s="15">
        <f>'Constituents data'!FR35/'Constituents data'!FQ35-1</f>
        <v>-4.7186097364483315E-3</v>
      </c>
      <c r="FS35" s="15">
        <f>'Constituents data'!FS35/'Constituents data'!FR35-1</f>
        <v>1.7691951896392277E-2</v>
      </c>
      <c r="FT35" s="16">
        <f>'Constituents data'!FT35/'Constituents data'!FS35-1</f>
        <v>-6.8174071128281888E-3</v>
      </c>
      <c r="FU35" s="17">
        <f t="shared" si="3"/>
        <v>1.7922482928558136E-3</v>
      </c>
      <c r="FV35">
        <v>8.3127730409726982E-3</v>
      </c>
      <c r="FW35">
        <v>8.1943854228319294E-3</v>
      </c>
      <c r="FX35">
        <v>7.6731938172811499E-3</v>
      </c>
      <c r="FY35">
        <v>8.3601035219808845E-3</v>
      </c>
      <c r="FZ35">
        <v>8.283463376142013E-3</v>
      </c>
      <c r="GA35">
        <v>8.3039643115957618E-3</v>
      </c>
      <c r="GB35">
        <v>8.4528529920211322E-3</v>
      </c>
      <c r="GC35">
        <v>8.7017585748459664E-3</v>
      </c>
      <c r="GD35">
        <v>8.1745560889698241E-3</v>
      </c>
      <c r="GE35">
        <v>8.1222982499763591E-3</v>
      </c>
      <c r="GF35">
        <v>8.0931952467514934E-3</v>
      </c>
      <c r="GG35">
        <v>8.1541008628506773E-3</v>
      </c>
      <c r="GH35">
        <v>8.1394906473715965E-3</v>
      </c>
      <c r="GI35">
        <v>8.2181336880976803E-3</v>
      </c>
      <c r="GJ35">
        <v>8.0342428131151174E-3</v>
      </c>
      <c r="GK35">
        <v>8.0570628690183107E-3</v>
      </c>
      <c r="GL35">
        <v>8.0631408641700774E-3</v>
      </c>
      <c r="GM35">
        <v>8.2302599763062756E-3</v>
      </c>
      <c r="GN35">
        <v>8.2868742646492674E-3</v>
      </c>
      <c r="GO35">
        <v>8.3199886648299155E-3</v>
      </c>
      <c r="GP35">
        <v>8.5942156790012048E-3</v>
      </c>
      <c r="GQ35">
        <v>8.6570599854386681E-3</v>
      </c>
      <c r="GR35">
        <v>8.8420371475533121E-3</v>
      </c>
      <c r="GS35">
        <v>8.5955108644220381E-3</v>
      </c>
      <c r="GT35">
        <v>8.6113421375110851E-3</v>
      </c>
      <c r="GU35">
        <v>8.6751319826418628E-3</v>
      </c>
      <c r="GV35">
        <v>8.7374610834464964E-3</v>
      </c>
      <c r="GW35">
        <v>8.6540111662455985E-3</v>
      </c>
      <c r="GX35">
        <v>8.7040261233091425E-3</v>
      </c>
      <c r="GY35">
        <v>8.6264854944057695E-3</v>
      </c>
      <c r="GZ35">
        <v>8.8712269055947323E-3</v>
      </c>
      <c r="HA35">
        <v>8.8511276993556692E-3</v>
      </c>
      <c r="HB35">
        <v>8.9730219581494325E-3</v>
      </c>
      <c r="HC35">
        <v>9.0275264494932769E-3</v>
      </c>
      <c r="HD35">
        <v>9.1458812751135238E-3</v>
      </c>
      <c r="HE35">
        <v>9.2491574229647839E-3</v>
      </c>
      <c r="HF35">
        <v>9.4202033891444964E-3</v>
      </c>
      <c r="HG35">
        <v>9.4679435925530946E-3</v>
      </c>
      <c r="HH35">
        <v>9.1418485498354317E-3</v>
      </c>
      <c r="HI35">
        <v>9.155962440705474E-3</v>
      </c>
      <c r="HJ35">
        <v>8.7867320224809999E-3</v>
      </c>
      <c r="HK35">
        <v>8.5090508141582501E-3</v>
      </c>
      <c r="HL35">
        <v>8.2955269593048189E-3</v>
      </c>
      <c r="HM35">
        <v>8.0123009944886078E-3</v>
      </c>
      <c r="HN35">
        <v>8.4048293183337439E-3</v>
      </c>
      <c r="HO35">
        <v>8.2434344496450842E-3</v>
      </c>
      <c r="HP35">
        <v>8.4716732750366539E-3</v>
      </c>
      <c r="HQ35">
        <v>8.4360292083830637E-3</v>
      </c>
      <c r="HR35">
        <v>8.4467253432938434E-3</v>
      </c>
      <c r="HS35">
        <v>8.4965227693672169E-3</v>
      </c>
      <c r="HT35">
        <v>8.5252437473538056E-3</v>
      </c>
      <c r="HU35">
        <v>8.5757495808408239E-3</v>
      </c>
      <c r="HV35">
        <v>8.6140788827260215E-3</v>
      </c>
      <c r="HW35">
        <v>8.3621111072796454E-3</v>
      </c>
      <c r="HX35">
        <v>8.4252738120622894E-3</v>
      </c>
      <c r="HY35">
        <v>8.6388840413892613E-3</v>
      </c>
      <c r="HZ35">
        <v>8.6591925378197657E-3</v>
      </c>
      <c r="IA35">
        <v>8.5673588829957743E-3</v>
      </c>
      <c r="IB35">
        <v>8.3112537626023036E-3</v>
      </c>
      <c r="IC35">
        <v>8.5240280035998265E-3</v>
      </c>
      <c r="ID35">
        <v>8.3870418811533703E-3</v>
      </c>
      <c r="IE35">
        <v>8.6437584011829494E-3</v>
      </c>
      <c r="IF35">
        <v>8.6164836624173964E-3</v>
      </c>
      <c r="IG35">
        <v>8.628910835414583E-3</v>
      </c>
      <c r="IH35">
        <v>8.5661896044872243E-3</v>
      </c>
      <c r="II35">
        <v>9.00068835190093E-3</v>
      </c>
      <c r="IJ35">
        <v>9.2042129361153847E-3</v>
      </c>
      <c r="IK35">
        <v>9.0983992152550864E-3</v>
      </c>
      <c r="IL35">
        <v>9.033695861105976E-3</v>
      </c>
      <c r="IM35">
        <v>9.1908189256730052E-3</v>
      </c>
      <c r="IN35">
        <v>9.0364838211903983E-3</v>
      </c>
      <c r="IO35">
        <v>9.003732710377953E-3</v>
      </c>
      <c r="IP35">
        <v>9.0665143502815394E-3</v>
      </c>
      <c r="IQ35">
        <v>9.0102253311622506E-3</v>
      </c>
      <c r="IR35">
        <v>9.1679728321986641E-3</v>
      </c>
      <c r="IS35">
        <v>8.9144201297251657E-3</v>
      </c>
      <c r="IT35">
        <v>8.8284503478359318E-3</v>
      </c>
      <c r="IU35">
        <v>8.6711235736548261E-3</v>
      </c>
      <c r="IV35">
        <v>8.1821401562356955E-3</v>
      </c>
      <c r="IW35">
        <v>8.0939481443259055E-3</v>
      </c>
      <c r="IX35">
        <v>8.3040712028915158E-3</v>
      </c>
      <c r="IY35">
        <v>8.2629972077463143E-3</v>
      </c>
      <c r="IZ35">
        <v>8.5319873912897987E-3</v>
      </c>
      <c r="JA35">
        <v>8.5649591919062466E-3</v>
      </c>
      <c r="JB35">
        <v>8.7226842892609933E-3</v>
      </c>
      <c r="JC35">
        <v>8.7795718247156793E-3</v>
      </c>
      <c r="JD35">
        <v>8.7808128239367286E-3</v>
      </c>
      <c r="JE35">
        <v>8.7322105783276E-3</v>
      </c>
      <c r="JF35">
        <v>8.5256716060981789E-3</v>
      </c>
      <c r="JG35">
        <v>8.6079823233015159E-3</v>
      </c>
      <c r="JH35">
        <v>8.6596948336015687E-3</v>
      </c>
      <c r="JI35">
        <v>8.6042962336416121E-3</v>
      </c>
      <c r="JJ35">
        <v>8.517140949646838E-3</v>
      </c>
      <c r="JK35">
        <v>8.3580310766405517E-3</v>
      </c>
      <c r="JL35">
        <v>8.337092215602887E-3</v>
      </c>
      <c r="JM35">
        <v>8.7754822033232118E-3</v>
      </c>
      <c r="JN35">
        <v>8.7174213975550231E-3</v>
      </c>
      <c r="JO35">
        <v>9.013008409105747E-3</v>
      </c>
      <c r="JP35">
        <v>9.1168007737320363E-3</v>
      </c>
      <c r="JQ35">
        <v>8.9014683722179137E-3</v>
      </c>
      <c r="JR35">
        <v>8.8768584460793762E-3</v>
      </c>
      <c r="JS35">
        <v>8.9104481622596966E-3</v>
      </c>
      <c r="JT35">
        <v>8.8925392908854699E-3</v>
      </c>
      <c r="JU35">
        <v>8.9261893830551702E-3</v>
      </c>
      <c r="JV35">
        <v>8.9871081723349733E-3</v>
      </c>
      <c r="JW35">
        <v>9.0394876608638191E-3</v>
      </c>
      <c r="JX35">
        <v>9.1829127820578695E-3</v>
      </c>
      <c r="JY35">
        <v>9.4338063303316105E-3</v>
      </c>
      <c r="JZ35">
        <v>9.5084243078024169E-3</v>
      </c>
      <c r="KA35">
        <v>9.4130912600739417E-3</v>
      </c>
      <c r="KB35">
        <v>9.3457943836405336E-3</v>
      </c>
      <c r="KC35">
        <v>9.1900779421742775E-3</v>
      </c>
      <c r="KD35">
        <v>8.9746952473469897E-3</v>
      </c>
      <c r="KE35">
        <v>9.090195843977085E-3</v>
      </c>
      <c r="KF35">
        <v>9.0562152583761827E-3</v>
      </c>
      <c r="KG35">
        <v>9.0751580127583515E-3</v>
      </c>
      <c r="KH35">
        <v>9.0774197789562153E-3</v>
      </c>
      <c r="KI35">
        <v>9.2189974080205579E-3</v>
      </c>
      <c r="KJ35">
        <v>9.100878525421555E-3</v>
      </c>
      <c r="KK35">
        <v>8.9232429470422255E-3</v>
      </c>
      <c r="KL35">
        <v>8.9489907384636552E-3</v>
      </c>
      <c r="KM35">
        <v>9.2871964479564664E-3</v>
      </c>
      <c r="KN35">
        <v>9.5158723743076802E-3</v>
      </c>
      <c r="KO35">
        <v>9.1958664389947577E-3</v>
      </c>
      <c r="KP35">
        <v>9.3686813334358764E-3</v>
      </c>
      <c r="KQ35">
        <v>9.313319616626169E-3</v>
      </c>
      <c r="KR35">
        <v>9.2716708269999972E-3</v>
      </c>
      <c r="KS35">
        <v>9.3780769950495401E-3</v>
      </c>
      <c r="KT35">
        <v>9.1329237525091516E-3</v>
      </c>
      <c r="KU35">
        <v>9.1523384166851286E-3</v>
      </c>
      <c r="KV35">
        <v>9.1594223930654226E-3</v>
      </c>
      <c r="KW35">
        <v>9.1828784483173331E-3</v>
      </c>
      <c r="KX35">
        <v>9.1351165394114153E-3</v>
      </c>
      <c r="KY35">
        <v>9.1006759208573217E-3</v>
      </c>
      <c r="KZ35">
        <v>9.2083599764075218E-3</v>
      </c>
      <c r="LA35">
        <v>9.2401107338728611E-3</v>
      </c>
      <c r="LB35">
        <v>9.0724616513194606E-3</v>
      </c>
      <c r="LC35">
        <v>9.0270873841712847E-3</v>
      </c>
      <c r="LD35">
        <v>8.9762693127261265E-3</v>
      </c>
      <c r="LE35">
        <v>9.1045533654702838E-3</v>
      </c>
      <c r="LF35">
        <v>9.1406758728099155E-3</v>
      </c>
      <c r="LG35">
        <v>9.3881585611040336E-3</v>
      </c>
      <c r="LH35">
        <v>9.4617966042186905E-3</v>
      </c>
      <c r="LI35">
        <v>9.4452655116410694E-3</v>
      </c>
      <c r="LJ35">
        <v>9.1157915591145791E-3</v>
      </c>
      <c r="LK35">
        <v>9.2665138796788338E-3</v>
      </c>
      <c r="LL35">
        <v>9.3384828650218167E-3</v>
      </c>
      <c r="LM35">
        <v>9.2740202703309668E-3</v>
      </c>
      <c r="LN35">
        <v>8.9926840650693552E-3</v>
      </c>
      <c r="LO35">
        <v>9.0166078569019811E-3</v>
      </c>
      <c r="LP35">
        <v>8.9922557764354986E-3</v>
      </c>
      <c r="LQ35">
        <v>9.066999694855464E-3</v>
      </c>
      <c r="LR35">
        <v>8.8495369821218195E-3</v>
      </c>
      <c r="LS35">
        <v>8.8321947049484345E-3</v>
      </c>
      <c r="LT35">
        <v>8.7814256951834722E-3</v>
      </c>
      <c r="LU35">
        <v>8.6982933106382627E-3</v>
      </c>
      <c r="LV35">
        <v>8.7306667166844182E-3</v>
      </c>
      <c r="LW35">
        <v>8.8197099231594935E-3</v>
      </c>
      <c r="LX35">
        <v>8.8884749837110574E-3</v>
      </c>
      <c r="LY35">
        <v>8.8040251353836679E-3</v>
      </c>
      <c r="LZ35">
        <v>8.7786464605820666E-3</v>
      </c>
      <c r="MA35">
        <v>8.6492788407790313E-3</v>
      </c>
      <c r="MB35">
        <v>8.5390817147916603E-3</v>
      </c>
      <c r="MC35">
        <v>8.5031853066294284E-3</v>
      </c>
      <c r="MD35">
        <v>8.8148824501053571E-3</v>
      </c>
      <c r="ME35">
        <v>8.9986553246760997E-3</v>
      </c>
      <c r="MF35">
        <v>8.9504661536288256E-3</v>
      </c>
      <c r="MG35">
        <v>8.9035291982154027E-3</v>
      </c>
      <c r="MH35">
        <v>8.6083062891409799E-3</v>
      </c>
      <c r="MI35">
        <v>8.4646616705833302E-3</v>
      </c>
      <c r="MJ35">
        <v>8.4544571854051134E-3</v>
      </c>
      <c r="MK35">
        <v>8.3318524906242572E-3</v>
      </c>
      <c r="ML35">
        <v>8.370256642190493E-3</v>
      </c>
      <c r="MM35" s="4">
        <v>8.2513323222641252E-3</v>
      </c>
      <c r="MN35" s="17">
        <v>8.7825241491884809E-3</v>
      </c>
      <c r="MO35" s="20">
        <f t="shared" si="4"/>
        <v>-3.9756132837147039E-2</v>
      </c>
      <c r="MP35" s="20">
        <f t="shared" si="7"/>
        <v>-1.3468275487653248E-2</v>
      </c>
      <c r="MQ35" s="20">
        <f t="shared" si="8"/>
        <v>0.15074252066183227</v>
      </c>
      <c r="MR35" s="20">
        <f t="shared" si="9"/>
        <v>-1.7492261268073094E-2</v>
      </c>
      <c r="MS35" s="20">
        <f t="shared" si="10"/>
        <v>1.4553652049880827E-2</v>
      </c>
      <c r="MT35" s="20">
        <f t="shared" si="11"/>
        <v>3.0373769865380353E-2</v>
      </c>
      <c r="MU35" s="20">
        <f t="shared" si="12"/>
        <v>4.1309033436221866E-2</v>
      </c>
      <c r="MV35" s="20">
        <f t="shared" si="13"/>
        <v>-3.2390971338272144E-2</v>
      </c>
      <c r="MW35" s="20">
        <f t="shared" si="14"/>
        <v>-1.9165182071096631E-3</v>
      </c>
      <c r="MX35" s="20">
        <f t="shared" si="15"/>
        <v>6.6591561317031252E-3</v>
      </c>
      <c r="MY35" s="20">
        <f t="shared" si="16"/>
        <v>2.2610019392626225E-2</v>
      </c>
      <c r="MZ35" s="20">
        <f t="shared" si="17"/>
        <v>-1.6469822883808681E-2</v>
      </c>
      <c r="NA35" s="20">
        <f t="shared" si="18"/>
        <v>1.9086872586264993E-2</v>
      </c>
      <c r="NB35" s="20">
        <f t="shared" si="19"/>
        <v>3.3506771945262304E-3</v>
      </c>
      <c r="NC35" s="20">
        <f t="shared" si="20"/>
        <v>-3.5347698078672184E-2</v>
      </c>
      <c r="ND35" s="20">
        <f t="shared" si="21"/>
        <v>9.5350110028842635E-3</v>
      </c>
      <c r="NE35" s="20">
        <f t="shared" si="22"/>
        <v>-1.0801257301864731E-2</v>
      </c>
      <c r="NF35" s="20">
        <f t="shared" si="23"/>
        <v>1.5775319274711687E-2</v>
      </c>
      <c r="NG35" s="20">
        <f t="shared" si="24"/>
        <v>-1.9901628952037252E-2</v>
      </c>
      <c r="NH35" s="20">
        <f t="shared" si="25"/>
        <v>6.3374356895881362E-2</v>
      </c>
      <c r="NI35" s="20">
        <f t="shared" si="26"/>
        <v>-2.2223969405634279E-2</v>
      </c>
      <c r="NJ35" s="20">
        <f t="shared" si="27"/>
        <v>1.9786685112923919E-3</v>
      </c>
      <c r="NK35" s="20">
        <f t="shared" si="28"/>
        <v>-3.853796324941846E-2</v>
      </c>
      <c r="NL35" s="20">
        <f t="shared" si="29"/>
        <v>-1.1542400638986228E-2</v>
      </c>
      <c r="NM35" s="20">
        <f t="shared" si="30"/>
        <v>5.2361597860990407E-2</v>
      </c>
      <c r="NN35" s="20">
        <f t="shared" si="31"/>
        <v>-5.4448407078611837E-2</v>
      </c>
      <c r="NO35" s="20">
        <f t="shared" si="32"/>
        <v>1.4229442611753551E-2</v>
      </c>
      <c r="NP35" s="20">
        <f t="shared" si="33"/>
        <v>4.478708212926933E-2</v>
      </c>
      <c r="NQ35" s="20">
        <f t="shared" si="34"/>
        <v>-2.9492758260403283E-2</v>
      </c>
      <c r="NR35" s="20">
        <f t="shared" si="35"/>
        <v>2.7293459181217318E-2</v>
      </c>
      <c r="NS35" s="20">
        <f t="shared" si="36"/>
        <v>7.3586841755793105E-3</v>
      </c>
      <c r="NT35" s="20">
        <f t="shared" si="37"/>
        <v>-2.8651752425087294E-2</v>
      </c>
      <c r="NU35" s="20">
        <f t="shared" si="38"/>
        <v>-6.6076277545037948E-2</v>
      </c>
      <c r="NV35" s="20">
        <f t="shared" si="39"/>
        <v>2.5561842215148713E-2</v>
      </c>
      <c r="NW35" s="20">
        <f t="shared" si="40"/>
        <v>-2.1424150133346496E-2</v>
      </c>
      <c r="NX35" s="20">
        <f t="shared" si="41"/>
        <v>1.9859816788495833E-2</v>
      </c>
      <c r="NY35" s="20">
        <f t="shared" si="42"/>
        <v>-9.3472042319994167E-4</v>
      </c>
      <c r="NZ35" s="20">
        <f t="shared" si="43"/>
        <v>-4.9405467387103018E-2</v>
      </c>
      <c r="OA35" s="20">
        <f t="shared" si="44"/>
        <v>-8.4751939296634164E-3</v>
      </c>
      <c r="OB35" s="20">
        <f t="shared" si="45"/>
        <v>2.3825554786455684E-2</v>
      </c>
      <c r="OC35" s="20">
        <f t="shared" si="46"/>
        <v>-2.8662438781060638E-2</v>
      </c>
      <c r="OD35" s="20">
        <f t="shared" si="47"/>
        <v>2.4264272319018766E-2</v>
      </c>
      <c r="OE35" s="20">
        <f t="shared" si="48"/>
        <v>-3.7041774508901414E-2</v>
      </c>
      <c r="OF35" s="20">
        <f t="shared" si="49"/>
        <v>6.1329805138260064E-2</v>
      </c>
      <c r="OG35" s="20">
        <f t="shared" si="50"/>
        <v>-4.6384512397315079E-2</v>
      </c>
      <c r="OH35" s="20">
        <f t="shared" si="51"/>
        <v>5.5711619680326264E-2</v>
      </c>
      <c r="OI35" s="20">
        <f t="shared" si="52"/>
        <v>5.1572762133622937E-3</v>
      </c>
      <c r="OJ35" s="20">
        <f t="shared" si="53"/>
        <v>-3.775301836187147E-2</v>
      </c>
      <c r="OK35" s="20">
        <f t="shared" si="54"/>
        <v>-3.3568183987404986E-2</v>
      </c>
      <c r="OL35" s="20">
        <f t="shared" si="55"/>
        <v>2.0130180037667013E-2</v>
      </c>
      <c r="OM35" s="20">
        <f t="shared" si="56"/>
        <v>1.0266649904656233E-2</v>
      </c>
      <c r="ON35" s="20">
        <f t="shared" si="57"/>
        <v>-2.1685182038053362E-3</v>
      </c>
      <c r="OO35" s="20">
        <f t="shared" si="58"/>
        <v>-9.5393252056971328E-2</v>
      </c>
      <c r="OP35" s="20">
        <f t="shared" si="59"/>
        <v>-2.0064673542025201E-2</v>
      </c>
      <c r="OQ35" s="20">
        <f t="shared" si="60"/>
        <v>5.2635275677815264E-2</v>
      </c>
      <c r="OR35" s="20">
        <f t="shared" si="61"/>
        <v>1.2783841570744225E-2</v>
      </c>
      <c r="OS35" s="20">
        <f t="shared" si="62"/>
        <v>-6.5585578990101173E-2</v>
      </c>
      <c r="OT35" s="20">
        <f t="shared" si="63"/>
        <v>-7.2325825654534021E-2</v>
      </c>
      <c r="OU35" s="20">
        <f t="shared" si="64"/>
        <v>6.8792423018868148E-2</v>
      </c>
      <c r="OV35" s="20">
        <f t="shared" si="65"/>
        <v>-2.7826274665967098E-3</v>
      </c>
      <c r="OW35" s="20">
        <f t="shared" si="66"/>
        <v>6.4628938507880679E-2</v>
      </c>
      <c r="OX35" s="20">
        <f t="shared" si="67"/>
        <v>4.7150558240101389E-3</v>
      </c>
      <c r="OY35" s="20">
        <f t="shared" si="68"/>
        <v>-2.3200224055357154E-3</v>
      </c>
      <c r="OZ35" s="20">
        <f t="shared" si="69"/>
        <v>-2.9647033771403618E-2</v>
      </c>
      <c r="PA35" s="20">
        <f t="shared" si="5"/>
        <v>4.0440234053694936E-2</v>
      </c>
      <c r="PB35" s="20">
        <f t="shared" si="70"/>
        <v>6.5465139221279386E-3</v>
      </c>
      <c r="PC35" s="20">
        <f t="shared" si="71"/>
        <v>3.1157745246361203E-2</v>
      </c>
      <c r="PD35" s="20">
        <f t="shared" si="72"/>
        <v>1.6721637121204704E-2</v>
      </c>
      <c r="PE35" s="20">
        <f t="shared" si="73"/>
        <v>-1.9355500565024851E-2</v>
      </c>
      <c r="PF35" s="20">
        <f t="shared" si="74"/>
        <v>-4.4797623964814758E-2</v>
      </c>
      <c r="PG35" s="20">
        <f t="shared" si="75"/>
        <v>3.6943617659293327E-3</v>
      </c>
      <c r="PH35" s="20">
        <f t="shared" si="76"/>
        <v>5.8730758594112472E-3</v>
      </c>
      <c r="PI35" s="20">
        <f t="shared" si="77"/>
        <v>3.1085523754591317E-2</v>
      </c>
      <c r="PJ35" s="20">
        <f t="shared" si="78"/>
        <v>-7.5343528990222345E-3</v>
      </c>
      <c r="PK35" s="20">
        <f t="shared" si="79"/>
        <v>-4.4353453565925537E-2</v>
      </c>
      <c r="PL35" s="20">
        <f t="shared" si="80"/>
        <v>-3.1821096968439454E-2</v>
      </c>
      <c r="PM35" s="20">
        <f t="shared" si="81"/>
        <v>-3.9780621957855221E-2</v>
      </c>
      <c r="PN35" s="20">
        <f t="shared" si="82"/>
        <v>-1.893671147441852E-2</v>
      </c>
      <c r="PO35" s="20">
        <f t="shared" si="83"/>
        <v>-2.7242634338037384E-2</v>
      </c>
      <c r="PP35" s="20">
        <f t="shared" si="84"/>
        <v>6.2761742317472918E-2</v>
      </c>
      <c r="PQ35" s="20">
        <f t="shared" si="85"/>
        <v>-1.6544313138040167E-3</v>
      </c>
      <c r="PR35" s="20">
        <f t="shared" si="86"/>
        <v>4.2716501879391834E-2</v>
      </c>
      <c r="PS35" s="20">
        <f t="shared" si="87"/>
        <v>-1.7922482928558136E-3</v>
      </c>
      <c r="PT35" s="20">
        <f t="shared" si="88"/>
        <v>3.9632553817962081E-2</v>
      </c>
      <c r="PU35" s="20">
        <f t="shared" si="89"/>
        <v>-1.8133773501875249E-2</v>
      </c>
      <c r="PV35" s="20">
        <f t="shared" si="90"/>
        <v>1.0184570767028089E-2</v>
      </c>
      <c r="PW35" s="20">
        <f t="shared" si="91"/>
        <v>1.2842518823458915E-2</v>
      </c>
      <c r="PX35" s="20">
        <f t="shared" si="92"/>
        <v>-3.6032810189256158E-2</v>
      </c>
      <c r="PY35" s="20">
        <f t="shared" si="93"/>
        <v>-2.6077962578570167E-2</v>
      </c>
      <c r="PZ35" s="20">
        <f t="shared" si="94"/>
        <v>3.8271640965762667E-2</v>
      </c>
      <c r="QA35" s="20">
        <f t="shared" si="95"/>
        <v>-1.714929973897824E-2</v>
      </c>
      <c r="QB35" s="20">
        <f t="shared" si="96"/>
        <v>-1.4789388921917468E-2</v>
      </c>
      <c r="QC35" s="20">
        <f t="shared" si="97"/>
        <v>1.0190896294976637E-2</v>
      </c>
      <c r="QD35" s="20">
        <f t="shared" si="98"/>
        <v>1.1740607920546908E-2</v>
      </c>
      <c r="QE35" s="20">
        <f t="shared" si="99"/>
        <v>4.6095798953260471E-2</v>
      </c>
      <c r="QF35" s="20">
        <f t="shared" si="100"/>
        <v>-4.9084578604053984E-2</v>
      </c>
      <c r="QG35" s="20">
        <f t="shared" si="101"/>
        <v>5.2348698209201662E-2</v>
      </c>
      <c r="QH35" s="20">
        <f t="shared" si="102"/>
        <v>6.8694572091572478E-3</v>
      </c>
      <c r="QI35" s="20">
        <f t="shared" si="103"/>
        <v>-1.3645175240122398E-2</v>
      </c>
      <c r="QJ35" s="20">
        <f t="shared" si="104"/>
        <v>-1.6969726873027301E-2</v>
      </c>
      <c r="QK35" s="20">
        <f t="shared" si="105"/>
        <v>5.9480433785195554E-2</v>
      </c>
      <c r="QL35" s="20">
        <f t="shared" si="106"/>
        <v>1.5305772552676433E-2</v>
      </c>
      <c r="QM35" s="20">
        <f t="shared" si="107"/>
        <v>4.4253682874551333E-3</v>
      </c>
      <c r="QN35" s="20">
        <f t="shared" si="108"/>
        <v>1.102386339040321E-2</v>
      </c>
      <c r="QO35" s="20">
        <f t="shared" si="109"/>
        <v>1.131361545135382E-2</v>
      </c>
      <c r="QP35" s="20">
        <f t="shared" si="110"/>
        <v>1.5270314437154242E-2</v>
      </c>
      <c r="QQ35" s="20">
        <f t="shared" si="111"/>
        <v>1.8054242935214439E-2</v>
      </c>
      <c r="QR35" s="20">
        <f t="shared" si="112"/>
        <v>5.8413394934036297E-3</v>
      </c>
      <c r="QS35" s="20">
        <f t="shared" si="113"/>
        <v>-2.0038086961229627E-2</v>
      </c>
      <c r="QT35" s="20">
        <f t="shared" si="114"/>
        <v>-8.5306462930732855E-3</v>
      </c>
      <c r="QU35" s="20">
        <f t="shared" si="115"/>
        <v>-6.9350429093346325E-3</v>
      </c>
      <c r="QV35" s="20">
        <f t="shared" si="116"/>
        <v>-2.5769371038126453E-2</v>
      </c>
      <c r="QW35" s="20">
        <f t="shared" si="117"/>
        <v>3.8775703025602661E-2</v>
      </c>
      <c r="QX35" s="20">
        <f t="shared" si="118"/>
        <v>-2.7669071622515528E-3</v>
      </c>
      <c r="QY35" s="20">
        <f t="shared" si="119"/>
        <v>1.1649486124488273E-2</v>
      </c>
      <c r="QZ35" s="20">
        <f t="shared" si="120"/>
        <v>-4.0384778361224009E-3</v>
      </c>
      <c r="RA35" s="20">
        <f t="shared" si="121"/>
        <v>3.0261782581929832E-2</v>
      </c>
      <c r="RB35" s="20">
        <f t="shared" si="122"/>
        <v>-1.103708053550675E-2</v>
      </c>
      <c r="RC35" s="20">
        <f t="shared" si="123"/>
        <v>-3.2930851773669355E-2</v>
      </c>
      <c r="RD35" s="20">
        <f t="shared" si="124"/>
        <v>-2.0086750864927948E-3</v>
      </c>
      <c r="RE35" s="20">
        <f t="shared" si="125"/>
        <v>7.0834659381134896E-2</v>
      </c>
      <c r="RF35" s="20">
        <f t="shared" si="126"/>
        <v>5.3303614472028284E-2</v>
      </c>
      <c r="RG35" s="20">
        <f t="shared" si="127"/>
        <v>-4.0239073082450304E-2</v>
      </c>
      <c r="RH35" s="20">
        <f t="shared" si="128"/>
        <v>1.3905645179657423E-3</v>
      </c>
      <c r="RI35" s="20">
        <f t="shared" si="129"/>
        <v>-9.3274455960484452E-3</v>
      </c>
      <c r="RJ35" s="20">
        <f t="shared" si="130"/>
        <v>-2.7912492918567787E-3</v>
      </c>
      <c r="RK35" s="20">
        <f t="shared" si="131"/>
        <v>-2.3922482928558585E-3</v>
      </c>
      <c r="RL35" s="20">
        <f t="shared" si="132"/>
        <v>-3.8414221476766174E-2</v>
      </c>
      <c r="RM35" s="20">
        <f t="shared" si="6"/>
        <v>-4.4201979264820715E-4</v>
      </c>
      <c r="RN35" s="20">
        <f t="shared" si="142"/>
        <v>-3.1353497125964323E-2</v>
      </c>
      <c r="RO35" s="20">
        <f t="shared" si="143"/>
        <v>5.3689316985934595E-3</v>
      </c>
      <c r="RP35" s="20">
        <f t="shared" si="144"/>
        <v>1.1685412749275181E-2</v>
      </c>
      <c r="RQ35" s="20">
        <f t="shared" si="145"/>
        <v>-2.5352457716939579E-2</v>
      </c>
      <c r="RR35" s="20">
        <f t="shared" si="146"/>
        <v>1.5044212833149417E-2</v>
      </c>
      <c r="RS35" s="20">
        <f t="shared" si="147"/>
        <v>1.5925532765992657E-2</v>
      </c>
      <c r="RT35" s="20">
        <f t="shared" si="148"/>
        <v>-4.8009864873166573E-2</v>
      </c>
      <c r="RU35" s="20">
        <f t="shared" si="149"/>
        <v>4.5093597036674257E-3</v>
      </c>
      <c r="RV35" s="20">
        <f t="shared" si="150"/>
        <v>-9.5659472779561997E-3</v>
      </c>
      <c r="RW35" s="20">
        <f t="shared" si="151"/>
        <v>1.3985771293651117E-2</v>
      </c>
      <c r="RX35" s="20">
        <f t="shared" si="152"/>
        <v>3.3496906466193078E-3</v>
      </c>
      <c r="RY35" s="20">
        <f t="shared" si="153"/>
        <v>4.5101069409371676E-2</v>
      </c>
      <c r="RZ35" s="20">
        <f t="shared" si="154"/>
        <v>1.113659218357691E-2</v>
      </c>
      <c r="SA35" s="20">
        <f t="shared" si="155"/>
        <v>1.1675088390561228E-2</v>
      </c>
      <c r="SB35" s="20">
        <f t="shared" si="156"/>
        <v>-2.5592327626453658E-2</v>
      </c>
      <c r="SC35" s="20">
        <f t="shared" si="157"/>
        <v>1.8118357152085353E-2</v>
      </c>
      <c r="SD35" s="20">
        <f t="shared" si="158"/>
        <v>5.379066448180125E-3</v>
      </c>
      <c r="SE35" s="20">
        <f t="shared" si="159"/>
        <v>3.9435112008150749E-3</v>
      </c>
      <c r="SF35" s="20">
        <f t="shared" si="160"/>
        <v>-2.1949573759915762E-2</v>
      </c>
      <c r="SG35" s="20">
        <f t="shared" si="161"/>
        <v>-2.6779704389193047E-2</v>
      </c>
      <c r="SH35" s="20">
        <f t="shared" si="162"/>
        <v>-1.7333623344317171E-2</v>
      </c>
      <c r="SI35" s="20">
        <f t="shared" si="163"/>
        <v>1.6085430745304032E-2</v>
      </c>
      <c r="SJ35" s="20">
        <f t="shared" si="164"/>
        <v>-4.0206381407071078E-2</v>
      </c>
      <c r="SK35" s="20">
        <f t="shared" si="165"/>
        <v>1.7648042243354291E-2</v>
      </c>
      <c r="SL35" s="20">
        <f t="shared" si="166"/>
        <v>-1.6880261704423215E-2</v>
      </c>
      <c r="SM35" s="20">
        <f t="shared" si="167"/>
        <v>-1.3494375952430271E-2</v>
      </c>
      <c r="SN35" s="20">
        <f t="shared" si="168"/>
        <v>-1.1910655181984054E-2</v>
      </c>
      <c r="SO35" s="20">
        <f t="shared" si="169"/>
        <v>3.7028978327413843E-2</v>
      </c>
      <c r="SP35" s="20">
        <f t="shared" si="170"/>
        <v>5.1165761601954848E-3</v>
      </c>
      <c r="SQ35" s="20">
        <f t="shared" si="171"/>
        <v>-1.5843264714607507E-3</v>
      </c>
      <c r="SR35" s="20">
        <f t="shared" si="172"/>
        <v>-5.4301237735750688E-3</v>
      </c>
      <c r="SS35" s="20">
        <f t="shared" si="173"/>
        <v>-4.9674576688432746E-2</v>
      </c>
      <c r="ST35" s="20">
        <f t="shared" si="174"/>
        <v>-6.9941694989470199E-2</v>
      </c>
      <c r="SU35" s="20">
        <f t="shared" si="175"/>
        <v>2.3957310790036636E-2</v>
      </c>
      <c r="SV35" s="20">
        <f t="shared" si="176"/>
        <v>3.8441589396277766E-2</v>
      </c>
      <c r="SW35" s="20">
        <f t="shared" si="133"/>
        <v>-1.3472689064205701E-2</v>
      </c>
      <c r="SX35" s="20">
        <f t="shared" si="134"/>
        <v>2.2848179848520091E-2</v>
      </c>
      <c r="SY35" s="20">
        <f t="shared" si="135"/>
        <v>-9.217368673934633E-4</v>
      </c>
      <c r="SZ35" s="20">
        <f t="shared" si="136"/>
        <v>-7.2894661861022864E-2</v>
      </c>
      <c r="TA35" s="20">
        <f t="shared" si="137"/>
        <v>1.4849052651966566E-3</v>
      </c>
      <c r="TB35" s="20">
        <f t="shared" si="138"/>
        <v>1.1856841767806913E-2</v>
      </c>
      <c r="TC35" s="20">
        <f t="shared" si="139"/>
        <v>-6.5108580293041455E-3</v>
      </c>
      <c r="TD35" s="20">
        <f t="shared" si="140"/>
        <v>1.5899703603536465E-2</v>
      </c>
      <c r="TE35" s="20">
        <f t="shared" si="141"/>
        <v>-8.6096554056840028E-3</v>
      </c>
    </row>
    <row r="36" spans="1:525" x14ac:dyDescent="0.2">
      <c r="A36" t="s">
        <v>147</v>
      </c>
      <c r="B36" t="s">
        <v>26</v>
      </c>
      <c r="C36" s="15"/>
      <c r="D36" s="15">
        <f>'Constituents data'!D36/'Constituents data'!C36-1</f>
        <v>-1.3545221843003552E-2</v>
      </c>
      <c r="E36" s="15">
        <f>'Constituents data'!E36/'Constituents data'!D36-1</f>
        <v>3.2219699426965231E-2</v>
      </c>
      <c r="F36" s="15">
        <f>'Constituents data'!F36/'Constituents data'!E36-1</f>
        <v>5.7923955169163044E-2</v>
      </c>
      <c r="G36" s="15">
        <f>'Constituents data'!G36/'Constituents data'!F36-1</f>
        <v>-7.9207920792079167E-2</v>
      </c>
      <c r="H36" s="15">
        <f>'Constituents data'!H36/'Constituents data'!G36-1</f>
        <v>2.4731182795698858E-2</v>
      </c>
      <c r="I36" s="15">
        <f>'Constituents data'!I36/'Constituents data'!H36-1</f>
        <v>6.9254984260229691E-3</v>
      </c>
      <c r="J36" s="15">
        <f>'Constituents data'!J36/'Constituents data'!I36-1</f>
        <v>1.5839933305544118E-2</v>
      </c>
      <c r="K36" s="15">
        <f>'Constituents data'!K36/'Constituents data'!J36-1</f>
        <v>2.4004924086992174E-2</v>
      </c>
      <c r="L36" s="15">
        <f>'Constituents data'!L36/'Constituents data'!K36-1</f>
        <v>-3.5063113604487661E-3</v>
      </c>
      <c r="M36" s="15">
        <f>'Constituents data'!M36/'Constituents data'!L36-1</f>
        <v>3.9509399819041002E-2</v>
      </c>
      <c r="N36" s="15">
        <f>'Constituents data'!N36/'Constituents data'!M36-1</f>
        <v>-2.6595744680851019E-2</v>
      </c>
      <c r="O36" s="15">
        <f>'Constituents data'!O36/'Constituents data'!N36-1</f>
        <v>-5.464480874317057E-3</v>
      </c>
      <c r="P36" s="15">
        <f>'Constituents data'!P36/'Constituents data'!O36-1</f>
        <v>7.4925074925074053E-3</v>
      </c>
      <c r="Q36" s="15">
        <f>'Constituents data'!Q36/'Constituents data'!P36-1</f>
        <v>2.5780862667327709E-2</v>
      </c>
      <c r="R36" s="15">
        <f>'Constituents data'!R36/'Constituents data'!Q36-1</f>
        <v>-4.3499275012083172E-2</v>
      </c>
      <c r="S36" s="15">
        <f>'Constituents data'!S36/'Constituents data'!R36-1</f>
        <v>3.8403233956543215E-3</v>
      </c>
      <c r="T36" s="15">
        <f>'Constituents data'!T36/'Constituents data'!S36-1</f>
        <v>-1.8322762508808932E-2</v>
      </c>
      <c r="U36" s="15">
        <f>'Constituents data'!U36/'Constituents data'!T36-1</f>
        <v>-4.1021433699108822E-3</v>
      </c>
      <c r="V36" s="15">
        <f>'Constituents data'!V36/'Constituents data'!U36-1</f>
        <v>-1.2666048810627162E-2</v>
      </c>
      <c r="W36" s="15">
        <f>'Constituents data'!W36/'Constituents data'!V36-1</f>
        <v>2.3675427617855682E-2</v>
      </c>
      <c r="X36" s="15">
        <f>'Constituents data'!X36/'Constituents data'!W36-1</f>
        <v>-2.4146714212939457E-2</v>
      </c>
      <c r="Y36" s="15">
        <f>'Constituents data'!Y36/'Constituents data'!X36-1</f>
        <v>-2.0881186051368017E-3</v>
      </c>
      <c r="Z36" s="15">
        <f>'Constituents data'!Z36/'Constituents data'!Y36-1</f>
        <v>-1.4333542582130154E-2</v>
      </c>
      <c r="AA36" s="15">
        <f>'Constituents data'!AA36/'Constituents data'!Z36-1</f>
        <v>-7.3240632629232305E-3</v>
      </c>
      <c r="AB36" s="15">
        <f>'Constituents data'!AB36/'Constituents data'!AA36-1</f>
        <v>1.6894781864841724E-2</v>
      </c>
      <c r="AC36" s="15">
        <f>'Constituents data'!AC36/'Constituents data'!AB36-1</f>
        <v>-4.8159831756046212E-2</v>
      </c>
      <c r="AD36" s="15">
        <f>'Constituents data'!AD36/'Constituents data'!AC36-1</f>
        <v>1.6902342023862094E-2</v>
      </c>
      <c r="AE36" s="15">
        <f>'Constituents data'!AE36/'Constituents data'!AD36-1</f>
        <v>3.617599130907112E-2</v>
      </c>
      <c r="AF36" s="15">
        <f>'Constituents data'!AF36/'Constituents data'!AE36-1</f>
        <v>-2.3275319773537473E-2</v>
      </c>
      <c r="AG36" s="15">
        <f>'Constituents data'!AG36/'Constituents data'!AF36-1</f>
        <v>4.5942464577071629E-2</v>
      </c>
      <c r="AH36" s="15">
        <f>'Constituents data'!AH36/'Constituents data'!AG36-1</f>
        <v>1.7959770114942541E-2</v>
      </c>
      <c r="AI36" s="15">
        <f>'Constituents data'!AI36/'Constituents data'!AH36-1</f>
        <v>-3.7604597237624771E-2</v>
      </c>
      <c r="AJ36" s="15">
        <f>'Constituents data'!AJ36/'Constituents data'!AI36-1</f>
        <v>-7.3957678608841282E-2</v>
      </c>
      <c r="AK36" s="15">
        <f>'Constituents data'!AK36/'Constituents data'!AJ36-1</f>
        <v>3.6199095022624306E-3</v>
      </c>
      <c r="AL36" s="15">
        <f>'Constituents data'!AL36/'Constituents data'!AK36-1</f>
        <v>-2.998196573489631E-2</v>
      </c>
      <c r="AM36" s="15">
        <f>'Constituents data'!AM36/'Constituents data'!AL36-1</f>
        <v>-6.8556820822682774E-3</v>
      </c>
      <c r="AN36" s="15">
        <f>'Constituents data'!AN36/'Constituents data'!AM36-1</f>
        <v>-4.8555048555048663E-2</v>
      </c>
      <c r="AO36" s="15">
        <f>'Constituents data'!AO36/'Constituents data'!AN36-1</f>
        <v>-1.6232169208066805E-2</v>
      </c>
      <c r="AP36" s="15">
        <f>'Constituents data'!AP36/'Constituents data'!AO36-1</f>
        <v>-1.0624999999999885E-2</v>
      </c>
      <c r="AQ36" s="15">
        <f>'Constituents data'!AQ36/'Constituents data'!AP36-1</f>
        <v>8.6418193303853252E-2</v>
      </c>
      <c r="AR36" s="15">
        <f>'Constituents data'!AR36/'Constituents data'!AQ36-1</f>
        <v>-2.2560762879404561E-2</v>
      </c>
      <c r="AS36" s="15">
        <f>'Constituents data'!AS36/'Constituents data'!AR36-1</f>
        <v>7.1029149315883444E-2</v>
      </c>
      <c r="AT36" s="15">
        <f>'Constituents data'!AT36/'Constituents data'!AS36-1</f>
        <v>1.6440790935347671E-2</v>
      </c>
      <c r="AU36" s="15">
        <f>'Constituents data'!AU36/'Constituents data'!AT36-1</f>
        <v>2.8196721311475326E-2</v>
      </c>
      <c r="AV36" s="15">
        <f>'Constituents data'!AV36/'Constituents data'!AU36-1</f>
        <v>-1.296768707482987E-2</v>
      </c>
      <c r="AW36" s="15">
        <f>'Constituents data'!AW36/'Constituents data'!AV36-1</f>
        <v>3.4998923110058255E-2</v>
      </c>
      <c r="AX36" s="15">
        <f>'Constituents data'!AX36/'Constituents data'!AW36-1</f>
        <v>7.9076058682758799E-3</v>
      </c>
      <c r="AY36" s="15">
        <f>'Constituents data'!AY36/'Constituents data'!AX36-1</f>
        <v>-4.9344482295860415E-2</v>
      </c>
      <c r="AZ36" s="15">
        <f>'Constituents data'!AZ36/'Constituents data'!AY36-1</f>
        <v>-4.7127809751330241E-2</v>
      </c>
      <c r="BA36" s="15">
        <f>'Constituents data'!BA36/'Constituents data'!AZ36-1</f>
        <v>1.458689458689455E-2</v>
      </c>
      <c r="BB36" s="15">
        <f>'Constituents data'!BB36/'Constituents data'!BA36-1</f>
        <v>6.8516230484105822E-3</v>
      </c>
      <c r="BC36" s="15">
        <f>'Constituents data'!BC36/'Constituents data'!BB36-1</f>
        <v>2.6773761713521083E-3</v>
      </c>
      <c r="BD36" s="15">
        <f>'Constituents data'!BD36/'Constituents data'!BC36-1</f>
        <v>-7.0872274143302105E-2</v>
      </c>
      <c r="BE36" s="15">
        <f>'Constituents data'!BE36/'Constituents data'!BD36-1</f>
        <v>-2.1674051011854933E-2</v>
      </c>
      <c r="BF36" s="15">
        <f>'Constituents data'!BF36/'Constituents data'!BE36-1</f>
        <v>1.8849449204406232E-2</v>
      </c>
      <c r="BG36" s="15">
        <f>'Constituents data'!BG36/'Constituents data'!BF36-1</f>
        <v>5.9346468044209733E-2</v>
      </c>
      <c r="BH36" s="15">
        <f>'Constituents data'!BH36/'Constituents data'!BG36-1</f>
        <v>-4.1165797232932788E-2</v>
      </c>
      <c r="BI36" s="15">
        <f>'Constituents data'!BI36/'Constituents data'!BH36-1</f>
        <v>-4.6126552335895799E-2</v>
      </c>
      <c r="BJ36" s="15">
        <f>'Constituents data'!BJ36/'Constituents data'!BI36-1</f>
        <v>4.8357098574085544E-2</v>
      </c>
      <c r="BK36" s="15">
        <f>'Constituents data'!BK36/'Constituents data'!BJ36-1</f>
        <v>2.0816085156712072E-2</v>
      </c>
      <c r="BL36" s="15">
        <f>'Constituents data'!BL36/'Constituents data'!BK36-1</f>
        <v>4.0899084694705046E-2</v>
      </c>
      <c r="BM36" s="15">
        <f>'Constituents data'!BM36/'Constituents data'!BL36-1</f>
        <v>-7.9029385574355127E-3</v>
      </c>
      <c r="BN36" s="15">
        <f>'Constituents data'!BN36/'Constituents data'!BM36-1</f>
        <v>4.0278245259733003E-2</v>
      </c>
      <c r="BO36" s="15">
        <f>'Constituents data'!BO36/'Constituents data'!BN36-1</f>
        <v>-1.9628990509059419E-2</v>
      </c>
      <c r="BP36" s="15">
        <f>'Constituents data'!BP36/'Constituents data'!BO36-1</f>
        <v>-9.9009900990099098E-4</v>
      </c>
      <c r="BQ36" s="15">
        <f>'Constituents data'!BQ36/'Constituents data'!BP36-1</f>
        <v>-1.7178724810043011E-2</v>
      </c>
      <c r="BR36" s="15">
        <f>'Constituents data'!BR36/'Constituents data'!BQ36-1</f>
        <v>3.9439775910364183E-2</v>
      </c>
      <c r="BS36" s="15">
        <f>'Constituents data'!BS36/'Constituents data'!BR36-1</f>
        <v>3.7943300635981503E-2</v>
      </c>
      <c r="BT36" s="15">
        <f>'Constituents data'!BT36/'Constituents data'!BS36-1</f>
        <v>-5.3691972167410951E-2</v>
      </c>
      <c r="BU36" s="15">
        <f>'Constituents data'!BU36/'Constituents data'!BT36-1</f>
        <v>1.7010535557506534E-2</v>
      </c>
      <c r="BV36" s="15">
        <f>'Constituents data'!BV36/'Constituents data'!BU36-1</f>
        <v>1.003561022984778E-2</v>
      </c>
      <c r="BW36" s="15">
        <f>'Constituents data'!BW36/'Constituents data'!BV36-1</f>
        <v>4.2735042735042583E-3</v>
      </c>
      <c r="BX36" s="15">
        <f>'Constituents data'!BX36/'Constituents data'!BW36-1</f>
        <v>4.9893617021276482E-2</v>
      </c>
      <c r="BY36" s="15">
        <f>'Constituents data'!BY36/'Constituents data'!BX36-1</f>
        <v>-3.445131218968478E-2</v>
      </c>
      <c r="BZ36" s="15">
        <f>'Constituents data'!BZ36/'Constituents data'!BY36-1</f>
        <v>-2.2142932102004353E-2</v>
      </c>
      <c r="CA36" s="15">
        <f>'Constituents data'!CA36/'Constituents data'!BZ36-1</f>
        <v>-9.5514058810903801E-3</v>
      </c>
      <c r="CB36" s="15">
        <f>'Constituents data'!CB36/'Constituents data'!CA36-1</f>
        <v>-1.9178675912883358E-2</v>
      </c>
      <c r="CC36" s="15">
        <f>'Constituents data'!CC36/'Constituents data'!CB36-1</f>
        <v>1.7012814847547464E-2</v>
      </c>
      <c r="CD36" s="15">
        <f>'Constituents data'!CD36/'Constituents data'!CC36-1</f>
        <v>-3.0632196393656441E-2</v>
      </c>
      <c r="CE36" s="15">
        <f>'Constituents data'!CE36/'Constituents data'!CD36-1</f>
        <v>5.8830121021963278E-2</v>
      </c>
      <c r="CF36" s="15">
        <f>'Constituents data'!CF36/'Constituents data'!CE36-1</f>
        <v>3.4924330616996624E-3</v>
      </c>
      <c r="CG36" s="15">
        <f>'Constituents data'!CG36/'Constituents data'!CF36-1</f>
        <v>2.4256485973423558E-2</v>
      </c>
      <c r="CH36" s="15">
        <f>'Constituents data'!CH36/'Constituents data'!CG36-1</f>
        <v>5.5910214168039429E-2</v>
      </c>
      <c r="CI36" s="15">
        <f>'Constituents data'!CI36/'Constituents data'!CH36-1</f>
        <v>4.7781569965870352E-2</v>
      </c>
      <c r="CJ36" s="15">
        <f>'Constituents data'!CJ36/'Constituents data'!CI36-1</f>
        <v>-4.1879944160074789E-3</v>
      </c>
      <c r="CK36" s="15">
        <f>'Constituents data'!CK36/'Constituents data'!CJ36-1</f>
        <v>1.0747663551401887E-2</v>
      </c>
      <c r="CL36" s="15">
        <f>'Constituents data'!CL36/'Constituents data'!CK36-1</f>
        <v>4.1608876560332853E-3</v>
      </c>
      <c r="CM36" s="15">
        <f>'Constituents data'!CM36/'Constituents data'!CL36-1</f>
        <v>-3.4990791896869267E-2</v>
      </c>
      <c r="CN36" s="15">
        <f>'Constituents data'!CN36/'Constituents data'!CM36-1</f>
        <v>-1.0019083969465603E-2</v>
      </c>
      <c r="CO36" s="15">
        <f>'Constituents data'!CO36/'Constituents data'!CN36-1</f>
        <v>2.361445783132532E-2</v>
      </c>
      <c r="CP36" s="15">
        <f>'Constituents data'!CP36/'Constituents data'!CO36-1</f>
        <v>-1.883239171374762E-2</v>
      </c>
      <c r="CQ36" s="15">
        <f>'Constituents data'!CQ36/'Constituents data'!CP36-1</f>
        <v>4.7984644913627861E-3</v>
      </c>
      <c r="CR36" s="15">
        <f>'Constituents data'!CR36/'Constituents data'!CQ36-1</f>
        <v>6.20821394460358E-3</v>
      </c>
      <c r="CS36" s="15">
        <f>'Constituents data'!CS36/'Constituents data'!CR36-1</f>
        <v>1.0441385856668317E-2</v>
      </c>
      <c r="CT36" s="15">
        <f>'Constituents data'!CT36/'Constituents data'!CS36-1</f>
        <v>-2.7242837012682042E-2</v>
      </c>
      <c r="CU36" s="15">
        <f>'Constituents data'!CU36/'Constituents data'!CT36-1</f>
        <v>-2.4142926122646013E-2</v>
      </c>
      <c r="CV36" s="15">
        <f>'Constituents data'!CV36/'Constituents data'!CU36-1</f>
        <v>7.0262246412666984E-2</v>
      </c>
      <c r="CW36" s="15">
        <f>'Constituents data'!CW36/'Constituents data'!CV36-1</f>
        <v>-1.3869625520110951E-2</v>
      </c>
      <c r="CX36" s="15">
        <f>'Constituents data'!CX36/'Constituents data'!CW36-1</f>
        <v>6.5635255508671442E-3</v>
      </c>
      <c r="CY36" s="15">
        <f>'Constituents data'!CY36/'Constituents data'!CX36-1</f>
        <v>-1.4438751746623124E-2</v>
      </c>
      <c r="CZ36" s="15">
        <f>'Constituents data'!CZ36/'Constituents data'!CY36-1</f>
        <v>8.4120982986767512E-2</v>
      </c>
      <c r="DA36" s="15">
        <f>'Constituents data'!DA36/'Constituents data'!CZ36-1</f>
        <v>6.9747166521358928E-3</v>
      </c>
      <c r="DB36" s="15">
        <f>'Constituents data'!DB36/'Constituents data'!DA36-1</f>
        <v>-2.1645021645021467E-3</v>
      </c>
      <c r="DC36" s="15">
        <f>'Constituents data'!DC36/'Constituents data'!DB36-1</f>
        <v>1.3449023861171305E-2</v>
      </c>
      <c r="DD36" s="15">
        <f>'Constituents data'!DD36/'Constituents data'!DC36-1</f>
        <v>-7.2773972602738768E-3</v>
      </c>
      <c r="DE36" s="15">
        <f>'Constituents data'!DE36/'Constituents data'!DD36-1</f>
        <v>3.8809831824062613E-3</v>
      </c>
      <c r="DF36" s="15">
        <f>'Constituents data'!DF36/'Constituents data'!DE36-1</f>
        <v>5.1546391752577136E-3</v>
      </c>
      <c r="DG36" s="15">
        <f>'Constituents data'!DG36/'Constituents data'!DF36-1</f>
        <v>1.8803418803418737E-2</v>
      </c>
      <c r="DH36" s="15">
        <f>'Constituents data'!DH36/'Constituents data'!DG36-1</f>
        <v>-7.9697986577181856E-3</v>
      </c>
      <c r="DI36" s="15">
        <f>'Constituents data'!DI36/'Constituents data'!DH36-1</f>
        <v>1.1839323467230489E-2</v>
      </c>
      <c r="DJ36" s="15">
        <f>'Constituents data'!DJ36/'Constituents data'!DI36-1</f>
        <v>7.9398244880901636E-3</v>
      </c>
      <c r="DK36" s="15">
        <f>'Constituents data'!DK36/'Constituents data'!DJ36-1</f>
        <v>9.5356550580432131E-3</v>
      </c>
      <c r="DL36" s="15">
        <f>'Constituents data'!DL36/'Constituents data'!DK36-1</f>
        <v>2.4640657084188833E-2</v>
      </c>
      <c r="DM36" s="15">
        <f>'Constituents data'!DM36/'Constituents data'!DL36-1</f>
        <v>-1.3627254509018027E-2</v>
      </c>
      <c r="DN36" s="15">
        <f>'Constituents data'!DN36/'Constituents data'!DM36-1</f>
        <v>1.0564811052417689E-2</v>
      </c>
      <c r="DO36" s="15">
        <f>'Constituents data'!DO36/'Constituents data'!DN36-1</f>
        <v>0</v>
      </c>
      <c r="DP36" s="15">
        <f>'Constituents data'!DP36/'Constituents data'!DO36-1</f>
        <v>3.256936067551286E-2</v>
      </c>
      <c r="DQ36" s="15">
        <f>'Constituents data'!DQ36/'Constituents data'!DP36-1</f>
        <v>0</v>
      </c>
      <c r="DR36" s="15">
        <f>'Constituents data'!DR36/'Constituents data'!DQ36-1</f>
        <v>-1.4408099688473563E-2</v>
      </c>
      <c r="DS36" s="15">
        <f>'Constituents data'!DS36/'Constituents data'!DR36-1</f>
        <v>-9.4824180165942185E-3</v>
      </c>
      <c r="DT36" s="15">
        <f>'Constituents data'!DT36/'Constituents data'!DS36-1</f>
        <v>4.986039090546468E-2</v>
      </c>
      <c r="DU36" s="15">
        <f>'Constituents data'!DU36/'Constituents data'!DT36-1</f>
        <v>3.0395136778116338E-3</v>
      </c>
      <c r="DV36" s="15">
        <f>'Constituents data'!DV36/'Constituents data'!DU36-1</f>
        <v>-1.5151515151515138E-2</v>
      </c>
      <c r="DW36" s="15">
        <f>'Constituents data'!DW36/'Constituents data'!DV36-1</f>
        <v>-1.4230769230769158E-2</v>
      </c>
      <c r="DX36" s="15">
        <f>'Constituents data'!DX36/'Constituents data'!DW36-1</f>
        <v>-1.6387046429964913E-2</v>
      </c>
      <c r="DY36" s="15">
        <f>'Constituents data'!DY36/'Constituents data'!DX36-1</f>
        <v>2.7370091233637428E-2</v>
      </c>
      <c r="DZ36" s="15">
        <f>'Constituents data'!DZ36/'Constituents data'!DY36-1</f>
        <v>-7.7220077220074845E-4</v>
      </c>
      <c r="EA36" s="15">
        <f>'Constituents data'!EA36/'Constituents data'!DZ36-1</f>
        <v>-3.7480680061823812E-2</v>
      </c>
      <c r="EB36" s="15">
        <f>'Constituents data'!EB36/'Constituents data'!EA36-1</f>
        <v>1.6057808109193328E-3</v>
      </c>
      <c r="EC36" s="15">
        <f>'Constituents data'!EC36/'Constituents data'!EB36-1</f>
        <v>-3.5270541082164319E-2</v>
      </c>
      <c r="ED36" s="15">
        <f>'Constituents data'!ED36/'Constituents data'!EC36-1</f>
        <v>4.1545492314083443E-3</v>
      </c>
      <c r="EE36" s="15">
        <f>'Constituents data'!EE36/'Constituents data'!ED36-1</f>
        <v>-4.551096400496446E-3</v>
      </c>
      <c r="EF36" s="15">
        <f>'Constituents data'!EF36/'Constituents data'!EE36-1</f>
        <v>-3.6159600997506147E-2</v>
      </c>
      <c r="EG36" s="15">
        <f>'Constituents data'!EG36/'Constituents data'!EF36-1</f>
        <v>-1.7248814144027458E-3</v>
      </c>
      <c r="EH36" s="15">
        <f>'Constituents data'!EH36/'Constituents data'!EG36-1</f>
        <v>-3.6285097192224613E-2</v>
      </c>
      <c r="EI36" s="15">
        <f>'Constituents data'!EI36/'Constituents data'!EH36-1</f>
        <v>-2.1066786194531506E-2</v>
      </c>
      <c r="EJ36" s="15">
        <f>'Constituents data'!EJ36/'Constituents data'!EI36-1</f>
        <v>1.9230769230769162E-2</v>
      </c>
      <c r="EK36" s="15">
        <f>'Constituents data'!EK36/'Constituents data'!EJ36-1</f>
        <v>-4.0431266846361336E-3</v>
      </c>
      <c r="EL36" s="15">
        <f>'Constituents data'!EL36/'Constituents data'!EK36-1</f>
        <v>-9.0211998195754983E-4</v>
      </c>
      <c r="EM36" s="15">
        <f>'Constituents data'!EM36/'Constituents data'!EL36-1</f>
        <v>1.3544018058690765E-2</v>
      </c>
      <c r="EN36" s="15">
        <f>'Constituents data'!EN36/'Constituents data'!EM36-1</f>
        <v>3.6080178173719446E-2</v>
      </c>
      <c r="EO36" s="15">
        <f>'Constituents data'!EO36/'Constituents data'!EN36-1</f>
        <v>2.1496130696474491E-3</v>
      </c>
      <c r="EP36" s="15">
        <f>'Constituents data'!EP36/'Constituents data'!EO36-1</f>
        <v>2.2737022737022716E-2</v>
      </c>
      <c r="EQ36" s="15">
        <f>'Constituents data'!EQ36/'Constituents data'!EP36-1</f>
        <v>3.3557046979864058E-3</v>
      </c>
      <c r="ER36" s="15">
        <f>'Constituents data'!ER36/'Constituents data'!EQ36-1</f>
        <v>2.5083612040135428E-3</v>
      </c>
      <c r="ES36" s="15">
        <f>'Constituents data'!ES36/'Constituents data'!ER36-1</f>
        <v>-3.3361134278565463E-2</v>
      </c>
      <c r="ET36" s="15">
        <f>'Constituents data'!ET36/'Constituents data'!ES36-1</f>
        <v>3.9689387402933596E-2</v>
      </c>
      <c r="EU36" s="15">
        <f>'Constituents data'!EU36/'Constituents data'!ET36-1</f>
        <v>3.0705394190871482E-2</v>
      </c>
      <c r="EV36" s="15">
        <f>'Constituents data'!EV36/'Constituents data'!EU36-1</f>
        <v>-5.8373590982286672E-2</v>
      </c>
      <c r="EW36" s="15">
        <f>'Constituents data'!EW36/'Constituents data'!EV36-1</f>
        <v>-1.7528858486532628E-2</v>
      </c>
      <c r="EX36" s="15">
        <f>'Constituents data'!EX36/'Constituents data'!EW36-1</f>
        <v>-7.397737162750273E-3</v>
      </c>
      <c r="EY36" s="15">
        <f>'Constituents data'!EY36/'Constituents data'!EX36-1</f>
        <v>-8.7680841736080817E-3</v>
      </c>
      <c r="EZ36" s="15">
        <f>'Constituents data'!EZ36/'Constituents data'!EY36-1</f>
        <v>1.9018133569217222E-2</v>
      </c>
      <c r="FA36" s="15">
        <f>'Constituents data'!FA36/'Constituents data'!EZ36-1</f>
        <v>1.085069444444442E-2</v>
      </c>
      <c r="FB36" s="15">
        <f>'Constituents data'!FB36/'Constituents data'!FA36-1</f>
        <v>8.587376556461912E-3</v>
      </c>
      <c r="FC36" s="15">
        <f>'Constituents data'!FC36/'Constituents data'!FB36-1</f>
        <v>-1.1068539804171995E-2</v>
      </c>
      <c r="FD36" s="15">
        <f>'Constituents data'!FD36/'Constituents data'!FC36-1</f>
        <v>3.4179939733103737E-2</v>
      </c>
      <c r="FE36" s="15">
        <f>'Constituents data'!FE36/'Constituents data'!FD36-1</f>
        <v>1.9314019314019326E-2</v>
      </c>
      <c r="FF36" s="15">
        <f>'Constituents data'!FF36/'Constituents data'!FE36-1</f>
        <v>1.0290754655341461E-2</v>
      </c>
      <c r="FG36" s="15">
        <f>'Constituents data'!FG36/'Constituents data'!FF36-1</f>
        <v>-2.1341956345998336E-2</v>
      </c>
      <c r="FH36" s="15">
        <f>'Constituents data'!FH36/'Constituents data'!FG36-1</f>
        <v>-5.1049066578556124E-2</v>
      </c>
      <c r="FI36" s="15">
        <f>'Constituents data'!FI36/'Constituents data'!FH36-1</f>
        <v>-6.8419220055710328E-2</v>
      </c>
      <c r="FJ36" s="15">
        <f>'Constituents data'!FJ36/'Constituents data'!FI36-1</f>
        <v>3.8871239020743964E-2</v>
      </c>
      <c r="FK36" s="15">
        <f>'Constituents data'!FK36/'Constituents data'!FJ36-1</f>
        <v>-4.1374347904300501E-3</v>
      </c>
      <c r="FL36" s="15">
        <f>'Constituents data'!FL36/'Constituents data'!FK36-1</f>
        <v>-6.9906069364161771E-2</v>
      </c>
      <c r="FM36" s="15">
        <f>'Constituents data'!FM36/'Constituents data'!FL36-1</f>
        <v>2.6412895707904394E-2</v>
      </c>
      <c r="FN36" s="15">
        <f>'Constituents data'!FN36/'Constituents data'!FM36-1</f>
        <v>1.3812677388836292E-2</v>
      </c>
      <c r="FO36" s="15">
        <f>'Constituents data'!FO36/'Constituents data'!FN36-1</f>
        <v>-5.3378126166479967E-2</v>
      </c>
      <c r="FP36" s="15">
        <f>'Constituents data'!FP36/'Constituents data'!FO36-1</f>
        <v>2.0504731861198833E-2</v>
      </c>
      <c r="FQ36" s="15">
        <f>'Constituents data'!FQ36/'Constituents data'!FP36-1</f>
        <v>9.4667697063370859E-3</v>
      </c>
      <c r="FR36" s="15">
        <f>'Constituents data'!FR36/'Constituents data'!FQ36-1</f>
        <v>3.4449760765549176E-3</v>
      </c>
      <c r="FS36" s="15">
        <f>'Constituents data'!FS36/'Constituents data'!FR36-1</f>
        <v>3.2805645622735025E-2</v>
      </c>
      <c r="FT36" s="16">
        <f>'Constituents data'!FT36/'Constituents data'!FS36-1</f>
        <v>-2.6038781163434832E-2</v>
      </c>
      <c r="FU36" s="17">
        <f t="shared" si="3"/>
        <v>1.1453600932880635E-3</v>
      </c>
      <c r="FV36">
        <v>3.4751939823257451E-2</v>
      </c>
      <c r="FW36">
        <v>3.5126035566571109E-2</v>
      </c>
      <c r="FX36">
        <v>3.4352767584782277E-2</v>
      </c>
      <c r="FY36">
        <v>3.435560759787238E-2</v>
      </c>
      <c r="FZ36">
        <v>3.1844323723234369E-2</v>
      </c>
      <c r="GA36">
        <v>3.2186515317435542E-2</v>
      </c>
      <c r="GB36">
        <v>3.1962187322280747E-2</v>
      </c>
      <c r="GC36">
        <v>3.2043430794311302E-2</v>
      </c>
      <c r="GD36">
        <v>3.1797619946228109E-2</v>
      </c>
      <c r="GE36">
        <v>3.1487479255406868E-2</v>
      </c>
      <c r="GF36">
        <v>3.234092410069335E-2</v>
      </c>
      <c r="GG36">
        <v>3.0962156098844479E-2</v>
      </c>
      <c r="GH36">
        <v>3.1195667028011364E-2</v>
      </c>
      <c r="GI36">
        <v>3.1084061027745073E-2</v>
      </c>
      <c r="GJ36">
        <v>3.1012464219225114E-2</v>
      </c>
      <c r="GK36">
        <v>3.0780554400593296E-2</v>
      </c>
      <c r="GL36">
        <v>3.0575731500197195E-2</v>
      </c>
      <c r="GM36">
        <v>3.0916133743540342E-2</v>
      </c>
      <c r="GN36">
        <v>3.0465893119658742E-2</v>
      </c>
      <c r="GO36">
        <v>3.0738058134558287E-2</v>
      </c>
      <c r="GP36">
        <v>3.0514388973188332E-2</v>
      </c>
      <c r="GQ36">
        <v>3.0620950824016505E-2</v>
      </c>
      <c r="GR36">
        <v>3.1092680598901485E-2</v>
      </c>
      <c r="GS36">
        <v>3.0684066587408403E-2</v>
      </c>
      <c r="GT36">
        <v>3.0815894427060824E-2</v>
      </c>
      <c r="GU36">
        <v>2.99469119033502E-2</v>
      </c>
      <c r="GV36">
        <v>2.9958514412766545E-2</v>
      </c>
      <c r="GW36">
        <v>2.9690181371945665E-2</v>
      </c>
      <c r="GX36">
        <v>2.9564936947993052E-2</v>
      </c>
      <c r="GY36">
        <v>2.9434914016263934E-2</v>
      </c>
      <c r="GZ36">
        <v>3.0765842447830961E-2</v>
      </c>
      <c r="HA36">
        <v>3.0957280766815806E-2</v>
      </c>
      <c r="HB36">
        <v>3.1037084904499138E-2</v>
      </c>
      <c r="HC36">
        <v>3.090279466412368E-2</v>
      </c>
      <c r="HD36">
        <v>3.0584660197149033E-2</v>
      </c>
      <c r="HE36">
        <v>3.06034867409017E-2</v>
      </c>
      <c r="HF36">
        <v>3.0284601738624451E-2</v>
      </c>
      <c r="HG36">
        <v>2.8935344341012675E-2</v>
      </c>
      <c r="HH36">
        <v>2.885933194719334E-2</v>
      </c>
      <c r="HI36">
        <v>2.8789179932487068E-2</v>
      </c>
      <c r="HJ36">
        <v>2.9731350732619195E-2</v>
      </c>
      <c r="HK36">
        <v>2.8919272820544562E-2</v>
      </c>
      <c r="HL36">
        <v>2.9429320615664403E-2</v>
      </c>
      <c r="HM36">
        <v>2.9947501694338036E-2</v>
      </c>
      <c r="HN36">
        <v>3.0382627430307372E-2</v>
      </c>
      <c r="HO36">
        <v>3.0785027618552785E-2</v>
      </c>
      <c r="HP36">
        <v>3.096410205374938E-2</v>
      </c>
      <c r="HQ36">
        <v>3.0863159846330257E-2</v>
      </c>
      <c r="HR36">
        <v>3.0690596598700624E-2</v>
      </c>
      <c r="HS36">
        <v>3.0380742294331256E-2</v>
      </c>
      <c r="HT36">
        <v>3.026462363678049E-2</v>
      </c>
      <c r="HU36">
        <v>3.0287278447364795E-2</v>
      </c>
      <c r="HV36">
        <v>3.0515582366686063E-2</v>
      </c>
      <c r="HW36">
        <v>3.0365801996501206E-2</v>
      </c>
      <c r="HX36">
        <v>3.0487690339844376E-2</v>
      </c>
      <c r="HY36">
        <v>3.020587539577952E-2</v>
      </c>
      <c r="HZ36">
        <v>3.1612917502341298E-2</v>
      </c>
      <c r="IA36">
        <v>3.2033384844499725E-2</v>
      </c>
      <c r="IB36">
        <v>3.1891832074455582E-2</v>
      </c>
      <c r="IC36">
        <v>3.2029194242885597E-2</v>
      </c>
      <c r="ID36">
        <v>3.1069252775665142E-2</v>
      </c>
      <c r="IE36">
        <v>3.1253918712791387E-2</v>
      </c>
      <c r="IF36">
        <v>3.0709027487661574E-2</v>
      </c>
      <c r="IG36">
        <v>3.2008900903250696E-2</v>
      </c>
      <c r="IH36">
        <v>3.2045111059108962E-2</v>
      </c>
      <c r="II36">
        <v>3.2274164695809356E-2</v>
      </c>
      <c r="IJ36">
        <v>3.2168738496455934E-2</v>
      </c>
      <c r="IK36">
        <v>3.1998704524922449E-2</v>
      </c>
      <c r="IL36">
        <v>3.2377219419893015E-2</v>
      </c>
      <c r="IM36">
        <v>3.1728987891485143E-2</v>
      </c>
      <c r="IN36">
        <v>3.3152588126012392E-2</v>
      </c>
      <c r="IO36">
        <v>3.3167331894171995E-2</v>
      </c>
      <c r="IP36">
        <v>3.3286182279313299E-2</v>
      </c>
      <c r="IQ36">
        <v>3.3624485671513091E-2</v>
      </c>
      <c r="IR36">
        <v>3.3225264357814463E-2</v>
      </c>
      <c r="IS36">
        <v>3.3371753596629798E-2</v>
      </c>
      <c r="IT36">
        <v>3.3747649586139204E-2</v>
      </c>
      <c r="IU36">
        <v>3.3794342887536855E-2</v>
      </c>
      <c r="IV36">
        <v>3.2996834763081406E-2</v>
      </c>
      <c r="IW36">
        <v>3.2465745264568663E-2</v>
      </c>
      <c r="IX36">
        <v>3.3129479943671561E-2</v>
      </c>
      <c r="IY36">
        <v>3.3076185059450168E-2</v>
      </c>
      <c r="IZ36">
        <v>3.349073295312114E-2</v>
      </c>
      <c r="JA36">
        <v>3.5499675925589412E-2</v>
      </c>
      <c r="JB36">
        <v>3.6374085460912836E-2</v>
      </c>
      <c r="JC36">
        <v>3.7063658440505541E-2</v>
      </c>
      <c r="JD36">
        <v>3.7023873224252261E-2</v>
      </c>
      <c r="JE36">
        <v>3.6438869326632331E-2</v>
      </c>
      <c r="JF36">
        <v>3.5546413506075347E-2</v>
      </c>
      <c r="JG36">
        <v>3.641436271898682E-2</v>
      </c>
      <c r="JH36">
        <v>3.6053740495832355E-2</v>
      </c>
      <c r="JI36">
        <v>3.5696655001096818E-2</v>
      </c>
      <c r="JJ36">
        <v>3.5971190834874975E-2</v>
      </c>
      <c r="JK36">
        <v>3.509777147313381E-2</v>
      </c>
      <c r="JL36">
        <v>3.4903056423113997E-2</v>
      </c>
      <c r="JM36">
        <v>3.410432001214548E-2</v>
      </c>
      <c r="JN36">
        <v>3.470187957055991E-2</v>
      </c>
      <c r="JO36">
        <v>3.6424876312763262E-2</v>
      </c>
      <c r="JP36">
        <v>3.6021316146129558E-2</v>
      </c>
      <c r="JQ36">
        <v>3.5826003673567502E-2</v>
      </c>
      <c r="JR36">
        <v>3.575375457916373E-2</v>
      </c>
      <c r="JS36">
        <v>3.6650281887068668E-2</v>
      </c>
      <c r="JT36">
        <v>3.6212567784059506E-2</v>
      </c>
      <c r="JU36">
        <v>3.6046795149700585E-2</v>
      </c>
      <c r="JV36">
        <v>3.6315484114626567E-2</v>
      </c>
      <c r="JW36">
        <v>3.5785269271501219E-2</v>
      </c>
      <c r="JX36">
        <v>3.5881904950782126E-2</v>
      </c>
      <c r="JY36">
        <v>3.6331226851095536E-2</v>
      </c>
      <c r="JZ36">
        <v>3.7024518483826402E-2</v>
      </c>
      <c r="KA36">
        <v>3.7036955342364272E-2</v>
      </c>
      <c r="KB36">
        <v>3.7452323599539726E-2</v>
      </c>
      <c r="KC36">
        <v>3.7312607104256941E-2</v>
      </c>
      <c r="KD36">
        <v>3.7689274308024455E-2</v>
      </c>
      <c r="KE36">
        <v>3.7590010213429781E-2</v>
      </c>
      <c r="KF36">
        <v>3.697300042220425E-2</v>
      </c>
      <c r="KG36">
        <v>3.6945159098027459E-2</v>
      </c>
      <c r="KH36">
        <v>3.7037561660991779E-2</v>
      </c>
      <c r="KI36">
        <v>3.7634006930803814E-2</v>
      </c>
      <c r="KJ36">
        <v>3.7494233643455846E-2</v>
      </c>
      <c r="KK36">
        <v>3.7397223056508104E-2</v>
      </c>
      <c r="KL36">
        <v>3.715753434460542E-2</v>
      </c>
      <c r="KM36">
        <v>3.7743339621877592E-2</v>
      </c>
      <c r="KN36">
        <v>3.6758164031052393E-2</v>
      </c>
      <c r="KO36">
        <v>3.6382620169122283E-2</v>
      </c>
      <c r="KP36">
        <v>3.6422936770446362E-2</v>
      </c>
      <c r="KQ36">
        <v>3.5884766617391567E-2</v>
      </c>
      <c r="KR36">
        <v>3.6738770571738529E-2</v>
      </c>
      <c r="KS36">
        <v>3.6844106559802053E-2</v>
      </c>
      <c r="KT36">
        <v>3.5848978619382868E-2</v>
      </c>
      <c r="KU36">
        <v>3.5934354350314529E-2</v>
      </c>
      <c r="KV36">
        <v>3.5750403485748955E-2</v>
      </c>
      <c r="KW36">
        <v>3.573272593984498E-2</v>
      </c>
      <c r="KX36">
        <v>3.4914529747063515E-2</v>
      </c>
      <c r="KY36">
        <v>3.4334079692957549E-2</v>
      </c>
      <c r="KZ36">
        <v>3.4106188372342965E-2</v>
      </c>
      <c r="LA36">
        <v>3.2407144089414322E-2</v>
      </c>
      <c r="LB36">
        <v>3.2658218659885815E-2</v>
      </c>
      <c r="LC36">
        <v>3.291238519368709E-2</v>
      </c>
      <c r="LD36">
        <v>3.2850151981692742E-2</v>
      </c>
      <c r="LE36">
        <v>3.2772485607557862E-2</v>
      </c>
      <c r="LF36">
        <v>3.3174704444017919E-2</v>
      </c>
      <c r="LG36">
        <v>3.3720973704220267E-2</v>
      </c>
      <c r="LH36">
        <v>3.3623810158010456E-2</v>
      </c>
      <c r="LI36">
        <v>3.3872067718764505E-2</v>
      </c>
      <c r="LJ36">
        <v>3.3898874379851562E-2</v>
      </c>
      <c r="LK36">
        <v>3.3871401569884892E-2</v>
      </c>
      <c r="LL36">
        <v>3.2760763770024237E-2</v>
      </c>
      <c r="LM36">
        <v>3.3632987949089151E-2</v>
      </c>
      <c r="LN36">
        <v>3.4305594160257205E-2</v>
      </c>
      <c r="LO36">
        <v>3.3216838015538389E-2</v>
      </c>
      <c r="LP36">
        <v>3.3060246878110731E-2</v>
      </c>
      <c r="LQ36">
        <v>3.2507285986155203E-2</v>
      </c>
      <c r="LR36">
        <v>3.2705806646874537E-2</v>
      </c>
      <c r="LS36">
        <v>3.2746104475202667E-2</v>
      </c>
      <c r="LT36">
        <v>3.341532044961204E-2</v>
      </c>
      <c r="LU36">
        <v>3.3778496541538028E-2</v>
      </c>
      <c r="LV36">
        <v>3.3871670939923687E-2</v>
      </c>
      <c r="LW36">
        <v>3.4064248128277047E-2</v>
      </c>
      <c r="LX36">
        <v>3.4746192789757241E-2</v>
      </c>
      <c r="LY36">
        <v>3.4763006781471838E-2</v>
      </c>
      <c r="LZ36">
        <v>3.4046884581237218E-2</v>
      </c>
      <c r="MA36">
        <v>3.3433577434313161E-2</v>
      </c>
      <c r="MB36">
        <v>3.2997163181452814E-2</v>
      </c>
      <c r="MC36">
        <v>3.3278785054173969E-2</v>
      </c>
      <c r="MD36">
        <v>3.3027125356577369E-2</v>
      </c>
      <c r="ME36">
        <v>3.1729358164181827E-2</v>
      </c>
      <c r="MF36">
        <v>3.1613121790151751E-2</v>
      </c>
      <c r="MG36">
        <v>3.1853982775717389E-2</v>
      </c>
      <c r="MH36">
        <v>3.1385421524949671E-2</v>
      </c>
      <c r="MI36">
        <v>3.1391636664562947E-2</v>
      </c>
      <c r="MJ36">
        <v>3.1224426922932473E-2</v>
      </c>
      <c r="MK36">
        <v>3.1024014794535808E-2</v>
      </c>
      <c r="ML36">
        <v>3.1629874136912588E-2</v>
      </c>
      <c r="MM36" s="4">
        <v>3.0577032403435411E-2</v>
      </c>
      <c r="MN36" s="17">
        <v>3.3200009624399854E-2</v>
      </c>
      <c r="MO36" s="20">
        <f t="shared" si="4"/>
        <v>-1.4690581936291615E-2</v>
      </c>
      <c r="MP36" s="20">
        <f t="shared" si="7"/>
        <v>3.1074339333677169E-2</v>
      </c>
      <c r="MQ36" s="20">
        <f t="shared" si="8"/>
        <v>5.6778595075874981E-2</v>
      </c>
      <c r="MR36" s="20">
        <f t="shared" si="9"/>
        <v>-8.0353280885367237E-2</v>
      </c>
      <c r="MS36" s="20">
        <f t="shared" si="10"/>
        <v>2.3585822702410796E-2</v>
      </c>
      <c r="MT36" s="20">
        <f t="shared" si="11"/>
        <v>5.7801383327349054E-3</v>
      </c>
      <c r="MU36" s="20">
        <f t="shared" si="12"/>
        <v>1.4694573212256055E-2</v>
      </c>
      <c r="MV36" s="20">
        <f t="shared" si="13"/>
        <v>2.2859563993704111E-2</v>
      </c>
      <c r="MW36" s="20">
        <f t="shared" si="14"/>
        <v>-4.6516714537368298E-3</v>
      </c>
      <c r="MX36" s="20">
        <f t="shared" si="15"/>
        <v>3.8364039725752939E-2</v>
      </c>
      <c r="MY36" s="20">
        <f t="shared" si="16"/>
        <v>-2.7741104774139082E-2</v>
      </c>
      <c r="MZ36" s="20">
        <f t="shared" si="17"/>
        <v>-6.6098409676051207E-3</v>
      </c>
      <c r="NA36" s="20">
        <f t="shared" si="18"/>
        <v>6.3471473992193416E-3</v>
      </c>
      <c r="NB36" s="20">
        <f t="shared" si="19"/>
        <v>2.4635502574039646E-2</v>
      </c>
      <c r="NC36" s="20">
        <f t="shared" si="20"/>
        <v>-4.4644635105371235E-2</v>
      </c>
      <c r="ND36" s="20">
        <f t="shared" si="21"/>
        <v>2.6949633023662578E-3</v>
      </c>
      <c r="NE36" s="20">
        <f t="shared" si="22"/>
        <v>-1.9468122602096995E-2</v>
      </c>
      <c r="NF36" s="20">
        <f t="shared" si="23"/>
        <v>-5.2475034631989459E-3</v>
      </c>
      <c r="NG36" s="20">
        <f t="shared" si="24"/>
        <v>-1.3811408903915225E-2</v>
      </c>
      <c r="NH36" s="20">
        <f t="shared" si="25"/>
        <v>2.2530067524567619E-2</v>
      </c>
      <c r="NI36" s="20">
        <f t="shared" si="26"/>
        <v>-2.529207430622752E-2</v>
      </c>
      <c r="NJ36" s="20">
        <f t="shared" si="27"/>
        <v>-3.2334786984248654E-3</v>
      </c>
      <c r="NK36" s="20">
        <f t="shared" si="28"/>
        <v>-1.5478902675418217E-2</v>
      </c>
      <c r="NL36" s="20">
        <f t="shared" si="29"/>
        <v>-8.4694233562112933E-3</v>
      </c>
      <c r="NM36" s="20">
        <f t="shared" si="30"/>
        <v>1.5749421771553661E-2</v>
      </c>
      <c r="NN36" s="20">
        <f t="shared" si="31"/>
        <v>-4.9305191849334275E-2</v>
      </c>
      <c r="NO36" s="20">
        <f t="shared" si="32"/>
        <v>1.5756981930574031E-2</v>
      </c>
      <c r="NP36" s="20">
        <f t="shared" si="33"/>
        <v>3.5030631215783058E-2</v>
      </c>
      <c r="NQ36" s="20">
        <f t="shared" si="34"/>
        <v>-2.4420679866825536E-2</v>
      </c>
      <c r="NR36" s="20">
        <f t="shared" si="35"/>
        <v>4.4797104483783566E-2</v>
      </c>
      <c r="NS36" s="20">
        <f t="shared" si="36"/>
        <v>1.6814410021654479E-2</v>
      </c>
      <c r="NT36" s="20">
        <f t="shared" si="37"/>
        <v>-3.8749957330912833E-2</v>
      </c>
      <c r="NU36" s="20">
        <f t="shared" si="38"/>
        <v>-7.5103038702129352E-2</v>
      </c>
      <c r="NV36" s="20">
        <f t="shared" si="39"/>
        <v>2.4745494089743669E-3</v>
      </c>
      <c r="NW36" s="20">
        <f t="shared" si="40"/>
        <v>-3.1127325828184373E-2</v>
      </c>
      <c r="NX36" s="20">
        <f t="shared" si="41"/>
        <v>-8.0010421755563402E-3</v>
      </c>
      <c r="NY36" s="20">
        <f t="shared" si="42"/>
        <v>-4.9700408648336726E-2</v>
      </c>
      <c r="NZ36" s="20">
        <f t="shared" si="43"/>
        <v>-1.7377529301354867E-2</v>
      </c>
      <c r="OA36" s="20">
        <f t="shared" si="44"/>
        <v>-1.1770360093287947E-2</v>
      </c>
      <c r="OB36" s="20">
        <f t="shared" si="45"/>
        <v>8.5272833210565183E-2</v>
      </c>
      <c r="OC36" s="20">
        <f t="shared" si="46"/>
        <v>-2.3706122972692624E-2</v>
      </c>
      <c r="OD36" s="20">
        <f t="shared" si="47"/>
        <v>6.9883789222595374E-2</v>
      </c>
      <c r="OE36" s="20">
        <f t="shared" si="48"/>
        <v>1.5295430842059608E-2</v>
      </c>
      <c r="OF36" s="20">
        <f t="shared" si="49"/>
        <v>2.7051361218187263E-2</v>
      </c>
      <c r="OG36" s="20">
        <f t="shared" si="50"/>
        <v>-1.4113047168117933E-2</v>
      </c>
      <c r="OH36" s="20">
        <f t="shared" si="51"/>
        <v>3.3853563016770193E-2</v>
      </c>
      <c r="OI36" s="20">
        <f t="shared" si="52"/>
        <v>6.7622457749878162E-3</v>
      </c>
      <c r="OJ36" s="20">
        <f t="shared" si="53"/>
        <v>-5.0489842389148477E-2</v>
      </c>
      <c r="OK36" s="20">
        <f t="shared" si="54"/>
        <v>-4.8273169844618304E-2</v>
      </c>
      <c r="OL36" s="20">
        <f t="shared" si="55"/>
        <v>1.3441534493606487E-2</v>
      </c>
      <c r="OM36" s="20">
        <f t="shared" si="56"/>
        <v>5.7062629551225185E-3</v>
      </c>
      <c r="ON36" s="20">
        <f t="shared" si="57"/>
        <v>1.5320160780640448E-3</v>
      </c>
      <c r="OO36" s="20">
        <f t="shared" si="58"/>
        <v>-7.2017634236590175E-2</v>
      </c>
      <c r="OP36" s="20">
        <f t="shared" si="59"/>
        <v>-2.2819411105142996E-2</v>
      </c>
      <c r="OQ36" s="20">
        <f t="shared" si="60"/>
        <v>1.7704089111118169E-2</v>
      </c>
      <c r="OR36" s="20">
        <f t="shared" si="61"/>
        <v>5.820110795092167E-2</v>
      </c>
      <c r="OS36" s="20">
        <f t="shared" si="62"/>
        <v>-4.2311157326220851E-2</v>
      </c>
      <c r="OT36" s="20">
        <f t="shared" si="63"/>
        <v>-4.7271912429183861E-2</v>
      </c>
      <c r="OU36" s="20">
        <f t="shared" si="64"/>
        <v>4.7211738480797481E-2</v>
      </c>
      <c r="OV36" s="20">
        <f t="shared" si="65"/>
        <v>1.9670725063424009E-2</v>
      </c>
      <c r="OW36" s="20">
        <f t="shared" si="66"/>
        <v>3.9753724601416983E-2</v>
      </c>
      <c r="OX36" s="20">
        <f t="shared" si="67"/>
        <v>-9.0482986507235755E-3</v>
      </c>
      <c r="OY36" s="20">
        <f t="shared" si="68"/>
        <v>3.913288516644494E-2</v>
      </c>
      <c r="OZ36" s="20">
        <f t="shared" si="69"/>
        <v>-2.0774350602347481E-2</v>
      </c>
      <c r="PA36" s="20">
        <f t="shared" si="5"/>
        <v>-2.1354591031890547E-3</v>
      </c>
      <c r="PB36" s="20">
        <f t="shared" si="70"/>
        <v>-1.8324084903331074E-2</v>
      </c>
      <c r="PC36" s="20">
        <f t="shared" si="71"/>
        <v>3.829441581707612E-2</v>
      </c>
      <c r="PD36" s="20">
        <f t="shared" si="72"/>
        <v>3.679794054269344E-2</v>
      </c>
      <c r="PE36" s="20">
        <f t="shared" si="73"/>
        <v>-5.4837332260699014E-2</v>
      </c>
      <c r="PF36" s="20">
        <f t="shared" si="74"/>
        <v>1.5865175464218471E-2</v>
      </c>
      <c r="PG36" s="20">
        <f t="shared" si="75"/>
        <v>8.8902501365597172E-3</v>
      </c>
      <c r="PH36" s="20">
        <f t="shared" si="76"/>
        <v>3.1281441802161946E-3</v>
      </c>
      <c r="PI36" s="20">
        <f t="shared" si="77"/>
        <v>4.8748256927988419E-2</v>
      </c>
      <c r="PJ36" s="20">
        <f t="shared" si="78"/>
        <v>-3.5596672282972842E-2</v>
      </c>
      <c r="PK36" s="20">
        <f t="shared" si="79"/>
        <v>-2.3288292195292416E-2</v>
      </c>
      <c r="PL36" s="20">
        <f t="shared" si="80"/>
        <v>-1.0696765974378443E-2</v>
      </c>
      <c r="PM36" s="20">
        <f t="shared" si="81"/>
        <v>-2.0324036006171421E-2</v>
      </c>
      <c r="PN36" s="20">
        <f t="shared" si="82"/>
        <v>1.5867454754259401E-2</v>
      </c>
      <c r="PO36" s="20">
        <f t="shared" si="83"/>
        <v>-3.1777556486944504E-2</v>
      </c>
      <c r="PP36" s="20">
        <f t="shared" si="84"/>
        <v>5.7684760928675215E-2</v>
      </c>
      <c r="PQ36" s="20">
        <f t="shared" si="85"/>
        <v>2.3470729684115987E-3</v>
      </c>
      <c r="PR36" s="20">
        <f t="shared" si="86"/>
        <v>2.3111125880135495E-2</v>
      </c>
      <c r="PS36" s="20">
        <f t="shared" si="87"/>
        <v>5.4764854074751367E-2</v>
      </c>
      <c r="PT36" s="20">
        <f t="shared" si="88"/>
        <v>4.6636209872582289E-2</v>
      </c>
      <c r="PU36" s="20">
        <f t="shared" si="89"/>
        <v>-5.3333545092955426E-3</v>
      </c>
      <c r="PV36" s="20">
        <f t="shared" si="90"/>
        <v>9.6023034581138242E-3</v>
      </c>
      <c r="PW36" s="20">
        <f t="shared" si="91"/>
        <v>3.0155275627452216E-3</v>
      </c>
      <c r="PX36" s="20">
        <f t="shared" si="92"/>
        <v>-3.6136151990157329E-2</v>
      </c>
      <c r="PY36" s="20">
        <f t="shared" si="93"/>
        <v>-1.1164444062753666E-2</v>
      </c>
      <c r="PZ36" s="20">
        <f t="shared" si="94"/>
        <v>2.2469097738037257E-2</v>
      </c>
      <c r="QA36" s="20">
        <f t="shared" si="95"/>
        <v>-1.9977751807035683E-2</v>
      </c>
      <c r="QB36" s="20">
        <f t="shared" si="96"/>
        <v>3.6531043980747224E-3</v>
      </c>
      <c r="QC36" s="20">
        <f t="shared" si="97"/>
        <v>5.0628538513155163E-3</v>
      </c>
      <c r="QD36" s="20">
        <f t="shared" si="98"/>
        <v>9.2960257633802543E-3</v>
      </c>
      <c r="QE36" s="20">
        <f t="shared" si="99"/>
        <v>-2.8388197105970105E-2</v>
      </c>
      <c r="QF36" s="20">
        <f t="shared" si="100"/>
        <v>-2.5288286215934076E-2</v>
      </c>
      <c r="QG36" s="20">
        <f t="shared" si="101"/>
        <v>6.9116886319378915E-2</v>
      </c>
      <c r="QH36" s="20">
        <f t="shared" si="102"/>
        <v>-1.5014985613399014E-2</v>
      </c>
      <c r="QI36" s="20">
        <f t="shared" si="103"/>
        <v>5.4181654575790805E-3</v>
      </c>
      <c r="QJ36" s="20">
        <f t="shared" si="104"/>
        <v>-1.5584111839911187E-2</v>
      </c>
      <c r="QK36" s="20">
        <f t="shared" si="105"/>
        <v>8.2975622893479442E-2</v>
      </c>
      <c r="QL36" s="20">
        <f t="shared" si="106"/>
        <v>5.8293565588478291E-3</v>
      </c>
      <c r="QM36" s="20">
        <f t="shared" si="107"/>
        <v>-3.3098622577902104E-3</v>
      </c>
      <c r="QN36" s="20">
        <f t="shared" si="108"/>
        <v>1.2303663767883243E-2</v>
      </c>
      <c r="QO36" s="20">
        <f t="shared" si="109"/>
        <v>-8.4227573535619396E-3</v>
      </c>
      <c r="QP36" s="20">
        <f t="shared" si="110"/>
        <v>2.7356230891181976E-3</v>
      </c>
      <c r="QQ36" s="20">
        <f t="shared" si="111"/>
        <v>4.00927908196965E-3</v>
      </c>
      <c r="QR36" s="20">
        <f t="shared" si="112"/>
        <v>1.7658058710130674E-2</v>
      </c>
      <c r="QS36" s="20">
        <f t="shared" si="113"/>
        <v>-9.1151587510062484E-3</v>
      </c>
      <c r="QT36" s="20">
        <f t="shared" si="114"/>
        <v>1.0693963373942426E-2</v>
      </c>
      <c r="QU36" s="20">
        <f t="shared" si="115"/>
        <v>6.7944643948020999E-3</v>
      </c>
      <c r="QV36" s="20">
        <f t="shared" si="116"/>
        <v>8.3902949647551503E-3</v>
      </c>
      <c r="QW36" s="20">
        <f t="shared" si="117"/>
        <v>2.349529699090077E-2</v>
      </c>
      <c r="QX36" s="20">
        <f t="shared" si="118"/>
        <v>-1.477261460230609E-2</v>
      </c>
      <c r="QY36" s="20">
        <f t="shared" si="119"/>
        <v>9.4194509591296258E-3</v>
      </c>
      <c r="QZ36" s="20">
        <f t="shared" si="120"/>
        <v>-1.1453600932880635E-3</v>
      </c>
      <c r="RA36" s="20">
        <f t="shared" si="121"/>
        <v>3.1424000582224797E-2</v>
      </c>
      <c r="RB36" s="20">
        <f t="shared" si="122"/>
        <v>-1.1453600932880635E-3</v>
      </c>
      <c r="RC36" s="20">
        <f t="shared" si="123"/>
        <v>-1.5553459781761626E-2</v>
      </c>
      <c r="RD36" s="20">
        <f t="shared" si="124"/>
        <v>-1.0627778109882281E-2</v>
      </c>
      <c r="RE36" s="20">
        <f t="shared" si="125"/>
        <v>4.8715030812176617E-2</v>
      </c>
      <c r="RF36" s="20">
        <f t="shared" si="126"/>
        <v>1.8941535845235704E-3</v>
      </c>
      <c r="RG36" s="20">
        <f t="shared" si="127"/>
        <v>-1.6296875244803201E-2</v>
      </c>
      <c r="RH36" s="20">
        <f t="shared" si="128"/>
        <v>-1.5376129324057221E-2</v>
      </c>
      <c r="RI36" s="20">
        <f t="shared" si="129"/>
        <v>-1.7532406523252976E-2</v>
      </c>
      <c r="RJ36" s="20">
        <f t="shared" si="130"/>
        <v>2.6224731140349365E-2</v>
      </c>
      <c r="RK36" s="20">
        <f t="shared" si="131"/>
        <v>-1.9175608654888119E-3</v>
      </c>
      <c r="RL36" s="20">
        <f t="shared" si="132"/>
        <v>-3.8626040155111875E-2</v>
      </c>
      <c r="RM36" s="20">
        <f t="shared" si="6"/>
        <v>4.6042071763126931E-4</v>
      </c>
      <c r="RN36" s="20">
        <f t="shared" si="142"/>
        <v>-3.6415901175452382E-2</v>
      </c>
      <c r="RO36" s="20">
        <f t="shared" si="143"/>
        <v>3.0091891381202806E-3</v>
      </c>
      <c r="RP36" s="20">
        <f t="shared" si="144"/>
        <v>-5.6964564937845097E-3</v>
      </c>
      <c r="RQ36" s="20">
        <f t="shared" si="145"/>
        <v>-3.730496109079421E-2</v>
      </c>
      <c r="RR36" s="20">
        <f t="shared" si="146"/>
        <v>-2.8702415076908095E-3</v>
      </c>
      <c r="RS36" s="20">
        <f t="shared" si="147"/>
        <v>-3.7430457285512676E-2</v>
      </c>
      <c r="RT36" s="20">
        <f t="shared" si="148"/>
        <v>-2.2212146287819569E-2</v>
      </c>
      <c r="RU36" s="20">
        <f t="shared" si="149"/>
        <v>1.80854091374811E-2</v>
      </c>
      <c r="RV36" s="20">
        <f t="shared" si="150"/>
        <v>-5.1884867779241972E-3</v>
      </c>
      <c r="RW36" s="20">
        <f t="shared" si="151"/>
        <v>-2.0474800752456135E-3</v>
      </c>
      <c r="RX36" s="20">
        <f t="shared" si="152"/>
        <v>1.2398657965402703E-2</v>
      </c>
      <c r="RY36" s="20">
        <f t="shared" si="153"/>
        <v>3.4934818080431383E-2</v>
      </c>
      <c r="RZ36" s="20">
        <f t="shared" si="154"/>
        <v>1.0042529763593857E-3</v>
      </c>
      <c r="SA36" s="20">
        <f t="shared" si="155"/>
        <v>2.1591662643734653E-2</v>
      </c>
      <c r="SB36" s="20">
        <f t="shared" si="156"/>
        <v>2.2103446046983421E-3</v>
      </c>
      <c r="SC36" s="20">
        <f t="shared" si="157"/>
        <v>1.3630011107254793E-3</v>
      </c>
      <c r="SD36" s="20">
        <f t="shared" si="158"/>
        <v>-3.4506494371853526E-2</v>
      </c>
      <c r="SE36" s="20">
        <f t="shared" si="159"/>
        <v>3.8544027309645533E-2</v>
      </c>
      <c r="SF36" s="20">
        <f t="shared" si="160"/>
        <v>2.9560034097583419E-2</v>
      </c>
      <c r="SG36" s="20">
        <f t="shared" si="161"/>
        <v>-5.9518951075574734E-2</v>
      </c>
      <c r="SH36" s="20">
        <f t="shared" si="162"/>
        <v>-1.8674218579820691E-2</v>
      </c>
      <c r="SI36" s="20">
        <f t="shared" si="163"/>
        <v>-8.5430972560383359E-3</v>
      </c>
      <c r="SJ36" s="20">
        <f t="shared" si="164"/>
        <v>-9.9134442668961445E-3</v>
      </c>
      <c r="SK36" s="20">
        <f t="shared" si="165"/>
        <v>1.7872773475929159E-2</v>
      </c>
      <c r="SL36" s="20">
        <f t="shared" si="166"/>
        <v>9.705334351156357E-3</v>
      </c>
      <c r="SM36" s="20">
        <f t="shared" si="167"/>
        <v>7.4420164631738483E-3</v>
      </c>
      <c r="SN36" s="20">
        <f t="shared" si="168"/>
        <v>-1.2213899897460058E-2</v>
      </c>
      <c r="SO36" s="20">
        <f t="shared" si="169"/>
        <v>3.3034579639815674E-2</v>
      </c>
      <c r="SP36" s="20">
        <f t="shared" si="170"/>
        <v>1.8168659220731263E-2</v>
      </c>
      <c r="SQ36" s="20">
        <f t="shared" si="171"/>
        <v>9.145394562053398E-3</v>
      </c>
      <c r="SR36" s="20">
        <f t="shared" si="172"/>
        <v>-2.2487316439286399E-2</v>
      </c>
      <c r="SS36" s="20">
        <f t="shared" si="173"/>
        <v>-5.2194426671844187E-2</v>
      </c>
      <c r="ST36" s="20">
        <f t="shared" si="174"/>
        <v>-6.9564580148998398E-2</v>
      </c>
      <c r="SU36" s="20">
        <f t="shared" si="175"/>
        <v>3.7725878927455901E-2</v>
      </c>
      <c r="SV36" s="20">
        <f t="shared" si="176"/>
        <v>-5.2827948837181138E-3</v>
      </c>
      <c r="SW36" s="20">
        <f t="shared" si="133"/>
        <v>-7.1051429457449841E-2</v>
      </c>
      <c r="SX36" s="20">
        <f t="shared" si="134"/>
        <v>2.5267535614616331E-2</v>
      </c>
      <c r="SY36" s="20">
        <f t="shared" si="135"/>
        <v>1.2667317295548229E-2</v>
      </c>
      <c r="SZ36" s="20">
        <f t="shared" si="136"/>
        <v>-5.4523486259768029E-2</v>
      </c>
      <c r="TA36" s="20">
        <f t="shared" si="137"/>
        <v>1.935937176791077E-2</v>
      </c>
      <c r="TB36" s="20">
        <f t="shared" si="138"/>
        <v>8.3214096130490231E-3</v>
      </c>
      <c r="TC36" s="20">
        <f t="shared" si="139"/>
        <v>2.2996159832668539E-3</v>
      </c>
      <c r="TD36" s="20">
        <f t="shared" si="140"/>
        <v>3.1660285529446962E-2</v>
      </c>
      <c r="TE36" s="20">
        <f t="shared" si="141"/>
        <v>-2.7184141256722895E-2</v>
      </c>
    </row>
    <row r="37" spans="1:525" x14ac:dyDescent="0.2">
      <c r="A37" t="s">
        <v>150</v>
      </c>
      <c r="B37" t="s">
        <v>26</v>
      </c>
      <c r="C37" s="15"/>
      <c r="D37" s="15">
        <f>'Constituents data'!D37/'Constituents data'!C37-1</f>
        <v>-1.9182652210175233E-2</v>
      </c>
      <c r="E37" s="15">
        <f>'Constituents data'!E37/'Constituents data'!D37-1</f>
        <v>6.9217687074830003E-2</v>
      </c>
      <c r="F37" s="15">
        <f>'Constituents data'!F37/'Constituents data'!E37-1</f>
        <v>8.5414347065372986E-2</v>
      </c>
      <c r="G37" s="15">
        <f>'Constituents data'!G37/'Constituents data'!F37-1</f>
        <v>-1.8171160609613102E-2</v>
      </c>
      <c r="H37" s="15">
        <f>'Constituents data'!H37/'Constituents data'!G37-1</f>
        <v>1.4925373134328401E-2</v>
      </c>
      <c r="I37" s="15">
        <f>'Constituents data'!I37/'Constituents data'!H37-1</f>
        <v>2.147058823529413E-2</v>
      </c>
      <c r="J37" s="15">
        <f>'Constituents data'!J37/'Constituents data'!I37-1</f>
        <v>2.7641808234955434E-2</v>
      </c>
      <c r="K37" s="15">
        <f>'Constituents data'!K37/'Constituents data'!J37-1</f>
        <v>8.4057158868031667E-3</v>
      </c>
      <c r="L37" s="15">
        <f>'Constituents data'!L37/'Constituents data'!K37-1</f>
        <v>-4.1678243956655425E-4</v>
      </c>
      <c r="M37" s="15">
        <f>'Constituents data'!M37/'Constituents data'!L37-1</f>
        <v>2.1681723419040955E-2</v>
      </c>
      <c r="N37" s="15">
        <f>'Constituents data'!N37/'Constituents data'!M37-1</f>
        <v>9.1144062032377793E-3</v>
      </c>
      <c r="O37" s="15">
        <f>'Constituents data'!O37/'Constituents data'!N37-1</f>
        <v>-2.7635481261795825E-2</v>
      </c>
      <c r="P37" s="15">
        <f>'Constituents data'!P37/'Constituents data'!O37-1</f>
        <v>2.4400388187993949E-2</v>
      </c>
      <c r="Q37" s="15">
        <f>'Constituents data'!Q37/'Constituents data'!P37-1</f>
        <v>-3.6540803897685548E-3</v>
      </c>
      <c r="R37" s="15">
        <f>'Constituents data'!R37/'Constituents data'!Q37-1</f>
        <v>-5.4333061668024984E-2</v>
      </c>
      <c r="S37" s="15">
        <f>'Constituents data'!S37/'Constituents data'!R37-1</f>
        <v>-3.1600114909509092E-3</v>
      </c>
      <c r="T37" s="15">
        <f>'Constituents data'!T37/'Constituents data'!S37-1</f>
        <v>-3.6887608069164246E-2</v>
      </c>
      <c r="U37" s="15">
        <f>'Constituents data'!U37/'Constituents data'!T37-1</f>
        <v>2.4685816876121924E-2</v>
      </c>
      <c r="V37" s="15">
        <f>'Constituents data'!V37/'Constituents data'!U37-1</f>
        <v>-1.1680537304715743E-3</v>
      </c>
      <c r="W37" s="15">
        <f>'Constituents data'!W37/'Constituents data'!V37-1</f>
        <v>2.4850168104078474E-2</v>
      </c>
      <c r="X37" s="15">
        <f>'Constituents data'!X37/'Constituents data'!W37-1</f>
        <v>-1.8970189701897011E-2</v>
      </c>
      <c r="Y37" s="15">
        <f>'Constituents data'!Y37/'Constituents data'!X37-1</f>
        <v>-2.4571096248909519E-2</v>
      </c>
      <c r="Z37" s="15">
        <f>'Constituents data'!Z37/'Constituents data'!Y37-1</f>
        <v>-4.9485765389774894E-2</v>
      </c>
      <c r="AA37" s="15">
        <f>'Constituents data'!AA37/'Constituents data'!Z37-1</f>
        <v>-1.1133761957033084E-2</v>
      </c>
      <c r="AB37" s="15">
        <f>'Constituents data'!AB37/'Constituents data'!AA37-1</f>
        <v>4.0120520139549587E-2</v>
      </c>
      <c r="AC37" s="15">
        <f>'Constituents data'!AC37/'Constituents data'!AB37-1</f>
        <v>-5.671596279920732E-2</v>
      </c>
      <c r="AD37" s="15">
        <f>'Constituents data'!AD37/'Constituents data'!AC37-1</f>
        <v>1.9880394375303201E-2</v>
      </c>
      <c r="AE37" s="15">
        <f>'Constituents data'!AE37/'Constituents data'!AD37-1</f>
        <v>1.2519809825673578E-2</v>
      </c>
      <c r="AF37" s="15">
        <f>'Constituents data'!AF37/'Constituents data'!AE37-1</f>
        <v>-4.6955705118179036E-4</v>
      </c>
      <c r="AG37" s="15">
        <f>'Constituents data'!AG37/'Constituents data'!AF37-1</f>
        <v>-4.2279987472595426E-3</v>
      </c>
      <c r="AH37" s="15">
        <f>'Constituents data'!AH37/'Constituents data'!AG37-1</f>
        <v>9.5927032552287628E-3</v>
      </c>
      <c r="AI37" s="15">
        <f>'Constituents data'!AI37/'Constituents data'!AH37-1</f>
        <v>-5.7632398753894143E-2</v>
      </c>
      <c r="AJ37" s="15">
        <f>'Constituents data'!AJ37/'Constituents data'!AI37-1</f>
        <v>-7.4876033057851288E-2</v>
      </c>
      <c r="AK37" s="15">
        <f>'Constituents data'!AK37/'Constituents data'!AJ37-1</f>
        <v>8.7546900125068383E-3</v>
      </c>
      <c r="AL37" s="15">
        <f>'Constituents data'!AL37/'Constituents data'!AK37-1</f>
        <v>-3.1703861140630507E-2</v>
      </c>
      <c r="AM37" s="15">
        <f>'Constituents data'!AM37/'Constituents data'!AL37-1</f>
        <v>1.1523687580025532E-2</v>
      </c>
      <c r="AN37" s="15">
        <f>'Constituents data'!AN37/'Constituents data'!AM37-1</f>
        <v>-4.4122965641952949E-2</v>
      </c>
      <c r="AO37" s="15">
        <f>'Constituents data'!AO37/'Constituents data'!AN37-1</f>
        <v>-3.5754824063564117E-2</v>
      </c>
      <c r="AP37" s="15">
        <f>'Constituents data'!AP37/'Constituents data'!AO37-1</f>
        <v>-3.1489111241906897E-2</v>
      </c>
      <c r="AQ37" s="15">
        <f>'Constituents data'!AQ37/'Constituents data'!AP37-1</f>
        <v>7.8699483439683915E-2</v>
      </c>
      <c r="AR37" s="15">
        <f>'Constituents data'!AR37/'Constituents data'!AQ37-1</f>
        <v>-5.633802816901412E-2</v>
      </c>
      <c r="AS37" s="15">
        <f>'Constituents data'!AS37/'Constituents data'!AR37-1</f>
        <v>9.1542288557213913E-2</v>
      </c>
      <c r="AT37" s="15">
        <f>'Constituents data'!AT37/'Constituents data'!AS37-1</f>
        <v>4.1932543299907366E-3</v>
      </c>
      <c r="AU37" s="15">
        <f>'Constituents data'!AU37/'Constituents data'!AT37-1</f>
        <v>5.5737109658678285E-2</v>
      </c>
      <c r="AV37" s="15">
        <f>'Constituents data'!AV37/'Constituents data'!AU37-1</f>
        <v>-3.9380911435941468E-2</v>
      </c>
      <c r="AW37" s="15">
        <f>'Constituents data'!AW37/'Constituents data'!AV37-1</f>
        <v>4.3859649122807154E-2</v>
      </c>
      <c r="AX37" s="15">
        <f>'Constituents data'!AX37/'Constituents data'!AW37-1</f>
        <v>1.0804321728691502E-2</v>
      </c>
      <c r="AY37" s="15">
        <f>'Constituents data'!AY37/'Constituents data'!AX37-1</f>
        <v>-5.8534102477095229E-2</v>
      </c>
      <c r="AZ37" s="15">
        <f>'Constituents data'!AZ37/'Constituents data'!AY37-1</f>
        <v>-4.0367633807893322E-2</v>
      </c>
      <c r="BA37" s="15">
        <f>'Constituents data'!BA37/'Constituents data'!AZ37-1</f>
        <v>-2.1032863849765215E-2</v>
      </c>
      <c r="BB37" s="15">
        <f>'Constituents data'!BB37/'Constituents data'!BA37-1</f>
        <v>2.7623249568386576E-2</v>
      </c>
      <c r="BC37" s="15">
        <f>'Constituents data'!BC37/'Constituents data'!BB37-1</f>
        <v>-1.8853836102296073E-2</v>
      </c>
      <c r="BD37" s="15">
        <f>'Constituents data'!BD37/'Constituents data'!BC37-1</f>
        <v>-5.5270167427701744E-2</v>
      </c>
      <c r="BE37" s="15">
        <f>'Constituents data'!BE37/'Constituents data'!BD37-1</f>
        <v>-6.5955090121840643E-2</v>
      </c>
      <c r="BF37" s="15">
        <f>'Constituents data'!BF37/'Constituents data'!BE37-1</f>
        <v>6.026304441569641E-2</v>
      </c>
      <c r="BG37" s="15">
        <f>'Constituents data'!BG37/'Constituents data'!BF37-1</f>
        <v>-1.3218098627351127E-3</v>
      </c>
      <c r="BH37" s="15">
        <f>'Constituents data'!BH37/'Constituents data'!BG37-1</f>
        <v>3.6448788434127355E-2</v>
      </c>
      <c r="BI37" s="15">
        <f>'Constituents data'!BI37/'Constituents data'!BH37-1</f>
        <v>-9.5677799607072678E-2</v>
      </c>
      <c r="BJ37" s="15">
        <f>'Constituents data'!BJ37/'Constituents data'!BI37-1</f>
        <v>0.13751900934173356</v>
      </c>
      <c r="BK37" s="15">
        <f>'Constituents data'!BK37/'Constituents data'!BJ37-1</f>
        <v>2.3491214667685334E-2</v>
      </c>
      <c r="BL37" s="15">
        <f>'Constituents data'!BL37/'Constituents data'!BK37-1</f>
        <v>4.4971076693412826E-2</v>
      </c>
      <c r="BM37" s="15">
        <f>'Constituents data'!BM37/'Constituents data'!BL37-1</f>
        <v>-1.0357142857142843E-2</v>
      </c>
      <c r="BN37" s="15">
        <f>'Constituents data'!BN37/'Constituents data'!BM37-1</f>
        <v>1.0465535907614454E-2</v>
      </c>
      <c r="BO37" s="15">
        <f>'Constituents data'!BO37/'Constituents data'!BN37-1</f>
        <v>-4.3571428571428483E-2</v>
      </c>
      <c r="BP37" s="15">
        <f>'Constituents data'!BP37/'Constituents data'!BO37-1</f>
        <v>8.775205377147044E-3</v>
      </c>
      <c r="BQ37" s="15">
        <f>'Constituents data'!BQ37/'Constituents data'!BP37-1</f>
        <v>-1.6842494910235151E-2</v>
      </c>
      <c r="BR37" s="15">
        <f>'Constituents data'!BR37/'Constituents data'!BQ37-1</f>
        <v>6.1370481927710996E-2</v>
      </c>
      <c r="BS37" s="15">
        <f>'Constituents data'!BS37/'Constituents data'!BR37-1</f>
        <v>5.4451933309684231E-2</v>
      </c>
      <c r="BT37" s="15">
        <f>'Constituents data'!BT37/'Constituents data'!BS37-1</f>
        <v>-4.3902439024390283E-2</v>
      </c>
      <c r="BU37" s="15">
        <f>'Constituents data'!BU37/'Constituents data'!BT37-1</f>
        <v>-5.3835327234342034E-2</v>
      </c>
      <c r="BV37" s="15">
        <f>'Constituents data'!BV37/'Constituents data'!BU37-1</f>
        <v>1.8222387504648552E-2</v>
      </c>
      <c r="BW37" s="15">
        <f>'Constituents data'!BW37/'Constituents data'!BV37-1</f>
        <v>2.7209642074506935E-2</v>
      </c>
      <c r="BX37" s="15">
        <f>'Constituents data'!BX37/'Constituents data'!BW37-1</f>
        <v>3.6444444444444501E-2</v>
      </c>
      <c r="BY37" s="15">
        <f>'Constituents data'!BY37/'Constituents data'!BX37-1</f>
        <v>-2.212692967409946E-2</v>
      </c>
      <c r="BZ37" s="15">
        <f>'Constituents data'!BZ37/'Constituents data'!BY37-1</f>
        <v>-3.1222592527626714E-2</v>
      </c>
      <c r="CA37" s="15">
        <f>'Constituents data'!CA37/'Constituents data'!BZ37-1</f>
        <v>-8.6909288430200293E-3</v>
      </c>
      <c r="CB37" s="15">
        <f>'Constituents data'!CB37/'Constituents data'!CA37-1</f>
        <v>-4.8036529680365314E-2</v>
      </c>
      <c r="CC37" s="15">
        <f>'Constituents data'!CC37/'Constituents data'!CB37-1</f>
        <v>3.0890253261703693E-2</v>
      </c>
      <c r="CD37" s="15">
        <f>'Constituents data'!CD37/'Constituents data'!CC37-1</f>
        <v>-3.0336869532849309E-2</v>
      </c>
      <c r="CE37" s="15">
        <f>'Constituents data'!CE37/'Constituents data'!CD37-1</f>
        <v>6.3339731285988465E-2</v>
      </c>
      <c r="CF37" s="15">
        <f>'Constituents data'!CF37/'Constituents data'!CE37-1</f>
        <v>1.5884476534296033E-2</v>
      </c>
      <c r="CG37" s="15">
        <f>'Constituents data'!CG37/'Constituents data'!CF37-1</f>
        <v>3.9800995024875663E-2</v>
      </c>
      <c r="CH37" s="15">
        <f>'Constituents data'!CH37/'Constituents data'!CG37-1</f>
        <v>8.2023239917976554E-3</v>
      </c>
      <c r="CI37" s="15">
        <f>'Constituents data'!CI37/'Constituents data'!CH37-1</f>
        <v>4.067796610169494E-2</v>
      </c>
      <c r="CJ37" s="15">
        <f>'Constituents data'!CJ37/'Constituents data'!CI37-1</f>
        <v>-7.9804560260586799E-3</v>
      </c>
      <c r="CK37" s="15">
        <f>'Constituents data'!CK37/'Constituents data'!CJ37-1</f>
        <v>1.5432605483500339E-2</v>
      </c>
      <c r="CL37" s="15">
        <f>'Constituents data'!CL37/'Constituents data'!CK37-1</f>
        <v>1.5844785772028969E-2</v>
      </c>
      <c r="CM37" s="15">
        <f>'Constituents data'!CM37/'Constituents data'!CL37-1</f>
        <v>-5.4591755530797426E-2</v>
      </c>
      <c r="CN37" s="15">
        <f>'Constituents data'!CN37/'Constituents data'!CM37-1</f>
        <v>1.5151515151514694E-3</v>
      </c>
      <c r="CO37" s="15">
        <f>'Constituents data'!CO37/'Constituents data'!CN37-1</f>
        <v>5.8329130946377594E-2</v>
      </c>
      <c r="CP37" s="15">
        <f>'Constituents data'!CP37/'Constituents data'!CO37-1</f>
        <v>-1.4294790343074903E-2</v>
      </c>
      <c r="CQ37" s="15">
        <f>'Constituents data'!CQ37/'Constituents data'!CP37-1</f>
        <v>1.2890750886238589E-3</v>
      </c>
      <c r="CR37" s="15">
        <f>'Constituents data'!CR37/'Constituents data'!CQ37-1</f>
        <v>-4.8278081750885438E-4</v>
      </c>
      <c r="CS37" s="15">
        <f>'Constituents data'!CS37/'Constituents data'!CR37-1</f>
        <v>9.9822894863950129E-3</v>
      </c>
      <c r="CT37" s="15">
        <f>'Constituents data'!CT37/'Constituents data'!CS37-1</f>
        <v>-2.5187310696636378E-2</v>
      </c>
      <c r="CU37" s="15">
        <f>'Constituents data'!CU37/'Constituents data'!CT37-1</f>
        <v>-3.0907604251839693E-2</v>
      </c>
      <c r="CV37" s="15">
        <f>'Constituents data'!CV37/'Constituents data'!CU37-1</f>
        <v>6.193047586905176E-2</v>
      </c>
      <c r="CW37" s="15">
        <f>'Constituents data'!CW37/'Constituents data'!CV37-1</f>
        <v>-1.4619418401398354E-2</v>
      </c>
      <c r="CX37" s="15">
        <f>'Constituents data'!CX37/'Constituents data'!CW37-1</f>
        <v>1.4513788098693414E-3</v>
      </c>
      <c r="CY37" s="15">
        <f>'Constituents data'!CY37/'Constituents data'!CX37-1</f>
        <v>7.4074074074075291E-3</v>
      </c>
      <c r="CZ37" s="15">
        <f>'Constituents data'!CZ37/'Constituents data'!CY37-1</f>
        <v>3.9961636828644398E-2</v>
      </c>
      <c r="DA37" s="15">
        <f>'Constituents data'!DA37/'Constituents data'!CZ37-1</f>
        <v>1.0144482016599898E-2</v>
      </c>
      <c r="DB37" s="15">
        <f>'Constituents data'!DB37/'Constituents data'!DA37-1</f>
        <v>-8.6731588557515948E-3</v>
      </c>
      <c r="DC37" s="15">
        <f>'Constituents data'!DC37/'Constituents data'!DB37-1</f>
        <v>1.4735226400613977E-2</v>
      </c>
      <c r="DD37" s="15">
        <f>'Constituents data'!DD37/'Constituents data'!DC37-1</f>
        <v>4.991680532445919E-3</v>
      </c>
      <c r="DE37" s="15">
        <f>'Constituents data'!DE37/'Constituents data'!DD37-1</f>
        <v>2.1222155328115555E-2</v>
      </c>
      <c r="DF37" s="15">
        <f>'Constituents data'!DF37/'Constituents data'!DE37-1</f>
        <v>-4.4215180545320587E-3</v>
      </c>
      <c r="DG37" s="15">
        <f>'Constituents data'!DG37/'Constituents data'!DF37-1</f>
        <v>9.91857883049585E-3</v>
      </c>
      <c r="DH37" s="15">
        <f>'Constituents data'!DH37/'Constituents data'!DG37-1</f>
        <v>-5.7167985927880638E-3</v>
      </c>
      <c r="DI37" s="15">
        <f>'Constituents data'!DI37/'Constituents data'!DH37-1</f>
        <v>-5.1599587203301489E-3</v>
      </c>
      <c r="DJ37" s="15">
        <f>'Constituents data'!DJ37/'Constituents data'!DI37-1</f>
        <v>-3.5862477771191448E-2</v>
      </c>
      <c r="DK37" s="15">
        <f>'Constituents data'!DK37/'Constituents data'!DJ37-1</f>
        <v>-1.5831540116815312E-2</v>
      </c>
      <c r="DL37" s="15">
        <f>'Constituents data'!DL37/'Constituents data'!DK37-1</f>
        <v>1.9834452600343555E-2</v>
      </c>
      <c r="DM37" s="15">
        <f>'Constituents data'!DM37/'Constituents data'!DL37-1</f>
        <v>-6.1255742725863094E-4</v>
      </c>
      <c r="DN37" s="15">
        <f>'Constituents data'!DN37/'Constituents data'!DM37-1</f>
        <v>2.9727244866686986E-2</v>
      </c>
      <c r="DO37" s="15">
        <f>'Constituents data'!DO37/'Constituents data'!DN37-1</f>
        <v>1.6369047619047006E-3</v>
      </c>
      <c r="DP37" s="15">
        <f>'Constituents data'!DP37/'Constituents data'!DO37-1</f>
        <v>1.9610756202644408E-2</v>
      </c>
      <c r="DQ37" s="15">
        <f>'Constituents data'!DQ37/'Constituents data'!DP37-1</f>
        <v>1.0491038904269168E-2</v>
      </c>
      <c r="DR37" s="15">
        <f>'Constituents data'!DR37/'Constituents data'!DQ37-1</f>
        <v>-1.3987022350396505E-2</v>
      </c>
      <c r="DS37" s="15">
        <f>'Constituents data'!DS37/'Constituents data'!DR37-1</f>
        <v>3.246563322608953E-2</v>
      </c>
      <c r="DT37" s="15">
        <f>'Constituents data'!DT37/'Constituents data'!DS37-1</f>
        <v>2.6912181303116123E-2</v>
      </c>
      <c r="DU37" s="15">
        <f>'Constituents data'!DU37/'Constituents data'!DT37-1</f>
        <v>2.7586206896551779E-2</v>
      </c>
      <c r="DV37" s="15">
        <f>'Constituents data'!DV37/'Constituents data'!DU37-1</f>
        <v>-5.9060402684563806E-2</v>
      </c>
      <c r="DW37" s="15">
        <f>'Constituents data'!DW37/'Constituents data'!DV37-1</f>
        <v>-2.2824536376604754E-2</v>
      </c>
      <c r="DX37" s="15">
        <f>'Constituents data'!DX37/'Constituents data'!DW37-1</f>
        <v>6.7153284671532809E-3</v>
      </c>
      <c r="DY37" s="15">
        <f>'Constituents data'!DY37/'Constituents data'!DX37-1</f>
        <v>9.5707656612531444E-3</v>
      </c>
      <c r="DZ37" s="15">
        <f>'Constituents data'!DZ37/'Constituents data'!DY37-1</f>
        <v>-1.0054582016661873E-2</v>
      </c>
      <c r="EA37" s="15">
        <f>'Constituents data'!EA37/'Constituents data'!DZ37-1</f>
        <v>-1.9878119558908947E-2</v>
      </c>
      <c r="EB37" s="15">
        <f>'Constituents data'!EB37/'Constituents data'!EA37-1</f>
        <v>3.8638045891931982E-2</v>
      </c>
      <c r="EC37" s="15">
        <f>'Constituents data'!EC37/'Constituents data'!EB37-1</f>
        <v>-4.119156214367159E-2</v>
      </c>
      <c r="ED37" s="15">
        <f>'Constituents data'!ED37/'Constituents data'!EC37-1</f>
        <v>1.932510777464147E-3</v>
      </c>
      <c r="EE37" s="15">
        <f>'Constituents data'!EE37/'Constituents data'!ED37-1</f>
        <v>1.8991097922848699E-2</v>
      </c>
      <c r="EF37" s="15">
        <f>'Constituents data'!EF37/'Constituents data'!EE37-1</f>
        <v>-4.6447291788002554E-2</v>
      </c>
      <c r="EG37" s="15">
        <f>'Constituents data'!EG37/'Constituents data'!EF37-1</f>
        <v>2.244617498854784E-2</v>
      </c>
      <c r="EH37" s="15">
        <f>'Constituents data'!EH37/'Constituents data'!EG37-1</f>
        <v>2.7479091995221028E-2</v>
      </c>
      <c r="EI37" s="15">
        <f>'Constituents data'!EI37/'Constituents data'!EH37-1</f>
        <v>-3.4302325581395343E-2</v>
      </c>
      <c r="EJ37" s="15">
        <f>'Constituents data'!EJ37/'Constituents data'!EI37-1</f>
        <v>1.7760385310054305E-2</v>
      </c>
      <c r="EK37" s="15">
        <f>'Constituents data'!EK37/'Constituents data'!EJ37-1</f>
        <v>-1.7746228926354135E-3</v>
      </c>
      <c r="EL37" s="15">
        <f>'Constituents data'!EL37/'Constituents data'!EK37-1</f>
        <v>1.5703703703703775E-2</v>
      </c>
      <c r="EM37" s="15">
        <f>'Constituents data'!EM37/'Constituents data'!EL37-1</f>
        <v>1.4731621936989292E-2</v>
      </c>
      <c r="EN37" s="15">
        <f>'Constituents data'!EN37/'Constituents data'!EM37-1</f>
        <v>2.7741842748311152E-2</v>
      </c>
      <c r="EO37" s="15">
        <f>'Constituents data'!EO37/'Constituents data'!EN37-1</f>
        <v>9.7902097902098362E-3</v>
      </c>
      <c r="EP37" s="15">
        <f>'Constituents data'!EP37/'Constituents data'!EO37-1</f>
        <v>1.9806094182825307E-2</v>
      </c>
      <c r="EQ37" s="15">
        <f>'Constituents data'!EQ37/'Constituents data'!EP37-1</f>
        <v>7.6055955452940527E-3</v>
      </c>
      <c r="ER37" s="15">
        <f>'Constituents data'!ER37/'Constituents data'!EQ37-1</f>
        <v>-1.4018061733387155E-2</v>
      </c>
      <c r="ES37" s="15">
        <f>'Constituents data'!ES37/'Constituents data'!ER37-1</f>
        <v>1.2303485987694707E-3</v>
      </c>
      <c r="ET37" s="15">
        <f>'Constituents data'!ET37/'Constituents data'!ES37-1</f>
        <v>2.007099945385038E-2</v>
      </c>
      <c r="EU37" s="15">
        <f>'Constituents data'!EU37/'Constituents data'!ET37-1</f>
        <v>3.0785704724936025E-3</v>
      </c>
      <c r="EV37" s="15">
        <f>'Constituents data'!EV37/'Constituents data'!EU37-1</f>
        <v>-4.6570589805177365E-2</v>
      </c>
      <c r="EW37" s="15">
        <f>'Constituents data'!EW37/'Constituents data'!EV37-1</f>
        <v>-8.9573128061581908E-3</v>
      </c>
      <c r="EX37" s="15">
        <f>'Constituents data'!EX37/'Constituents data'!EW37-1</f>
        <v>1.3274961163677323E-2</v>
      </c>
      <c r="EY37" s="15">
        <f>'Constituents data'!EY37/'Constituents data'!EX37-1</f>
        <v>-1.0592334494773592E-2</v>
      </c>
      <c r="EZ37" s="15">
        <f>'Constituents data'!EZ37/'Constituents data'!EY37-1</f>
        <v>2.5355683899142001E-3</v>
      </c>
      <c r="FA37" s="15">
        <f>'Constituents data'!FA37/'Constituents data'!EZ37-1</f>
        <v>5.6203456512560201E-4</v>
      </c>
      <c r="FB37" s="15">
        <f>'Constituents data'!FB37/'Constituents data'!FA37-1</f>
        <v>1.5587698356972268E-2</v>
      </c>
      <c r="FC37" s="15">
        <f>'Constituents data'!FC37/'Constituents data'!FB37-1</f>
        <v>-2.018805309734506E-2</v>
      </c>
      <c r="FD37" s="15">
        <f>'Constituents data'!FD37/'Constituents data'!FC37-1</f>
        <v>3.3587355348574599E-2</v>
      </c>
      <c r="FE37" s="15">
        <f>'Constituents data'!FE37/'Constituents data'!FD37-1</f>
        <v>2.157291097760794E-2</v>
      </c>
      <c r="FF37" s="15">
        <f>'Constituents data'!FF37/'Constituents data'!FE37-1</f>
        <v>1.0959636460839528E-2</v>
      </c>
      <c r="FG37" s="15">
        <f>'Constituents data'!FG37/'Constituents data'!FF37-1</f>
        <v>-3.1729243786355887E-3</v>
      </c>
      <c r="FH37" s="15">
        <f>'Constituents data'!FH37/'Constituents data'!FG37-1</f>
        <v>-4.0053050397878098E-2</v>
      </c>
      <c r="FI37" s="15">
        <f>'Constituents data'!FI37/'Constituents data'!FH37-1</f>
        <v>-4.2000552638850386E-2</v>
      </c>
      <c r="FJ37" s="15">
        <f>'Constituents data'!FJ37/'Constituents data'!FI37-1</f>
        <v>4.0669166426305026E-2</v>
      </c>
      <c r="FK37" s="15">
        <f>'Constituents data'!FK37/'Constituents data'!FJ37-1</f>
        <v>-2.2172949002217113E-3</v>
      </c>
      <c r="FL37" s="15">
        <f>'Constituents data'!FL37/'Constituents data'!FK37-1</f>
        <v>-4.9444444444444513E-2</v>
      </c>
      <c r="FM37" s="15">
        <f>'Constituents data'!FM37/'Constituents data'!FL37-1</f>
        <v>4.0035067212156772E-2</v>
      </c>
      <c r="FN37" s="15">
        <f>'Constituents data'!FN37/'Constituents data'!FM37-1</f>
        <v>1.5734756954200568E-2</v>
      </c>
      <c r="FO37" s="15">
        <f>'Constituents data'!FO37/'Constituents data'!FN37-1</f>
        <v>-4.6196403872752478E-2</v>
      </c>
      <c r="FP37" s="15">
        <f>'Constituents data'!FP37/'Constituents data'!FO37-1</f>
        <v>3.4512761020881744E-2</v>
      </c>
      <c r="FQ37" s="15">
        <f>'Constituents data'!FQ37/'Constituents data'!FP37-1</f>
        <v>-2.719372021306421E-2</v>
      </c>
      <c r="FR37" s="15">
        <f>'Constituents data'!FR37/'Constituents data'!FQ37-1</f>
        <v>1.9308357348702954E-2</v>
      </c>
      <c r="FS37" s="15">
        <f>'Constituents data'!FS37/'Constituents data'!FR37-1</f>
        <v>6.5309584393553832E-2</v>
      </c>
      <c r="FT37" s="16">
        <f>'Constituents data'!FT37/'Constituents data'!FS37-1</f>
        <v>-9.8195329087048533E-3</v>
      </c>
      <c r="FU37" s="17">
        <f t="shared" si="3"/>
        <v>1.8655850253483353E-3</v>
      </c>
      <c r="FV37">
        <v>1.4742827851162045E-2</v>
      </c>
      <c r="FW37">
        <v>1.4816370771734857E-2</v>
      </c>
      <c r="FX37">
        <v>1.5009575960235255E-2</v>
      </c>
      <c r="FY37">
        <v>1.5400876283611973E-2</v>
      </c>
      <c r="FZ37">
        <v>1.5221380359665054E-2</v>
      </c>
      <c r="GA37">
        <v>1.5237724821609984E-2</v>
      </c>
      <c r="GB37">
        <v>1.5355009930232104E-2</v>
      </c>
      <c r="GC37">
        <v>1.5572885882487343E-2</v>
      </c>
      <c r="GD37">
        <v>1.5218013341831165E-2</v>
      </c>
      <c r="GE37">
        <v>1.5116304936206247E-2</v>
      </c>
      <c r="GF37">
        <v>1.5261836411433515E-2</v>
      </c>
      <c r="GG37">
        <v>1.514721293338302E-2</v>
      </c>
      <c r="GH37">
        <v>1.4921229694606439E-2</v>
      </c>
      <c r="GI37">
        <v>1.5117361621506679E-2</v>
      </c>
      <c r="GJ37">
        <v>1.4649745474442677E-2</v>
      </c>
      <c r="GK37">
        <v>1.437550609725363E-2</v>
      </c>
      <c r="GL37">
        <v>1.4180265945286529E-2</v>
      </c>
      <c r="GM37">
        <v>1.406698249926306E-2</v>
      </c>
      <c r="GN37">
        <v>1.4262826892689566E-2</v>
      </c>
      <c r="GO37">
        <v>1.4563077041655376E-2</v>
      </c>
      <c r="GP37">
        <v>1.4473697627784421E-2</v>
      </c>
      <c r="GQ37">
        <v>1.460128793073797E-2</v>
      </c>
      <c r="GR37">
        <v>1.449219221441358E-2</v>
      </c>
      <c r="GS37">
        <v>1.3794660394412296E-2</v>
      </c>
      <c r="GT37">
        <v>1.3800757645896286E-2</v>
      </c>
      <c r="GU37">
        <v>1.3717906627421455E-2</v>
      </c>
      <c r="GV37">
        <v>1.3599862826322241E-2</v>
      </c>
      <c r="GW37">
        <v>1.3573890443088094E-2</v>
      </c>
      <c r="GX37">
        <v>1.3208042258033428E-2</v>
      </c>
      <c r="GY37">
        <v>1.3456996158430139E-2</v>
      </c>
      <c r="GZ37">
        <v>1.3391385150325374E-2</v>
      </c>
      <c r="HA37">
        <v>1.3363980169736937E-2</v>
      </c>
      <c r="HB37">
        <v>1.3119604635443025E-2</v>
      </c>
      <c r="HC37">
        <v>1.3049884767354161E-2</v>
      </c>
      <c r="HD37">
        <v>1.2981619607708113E-2</v>
      </c>
      <c r="HE37">
        <v>1.2966552432805062E-2</v>
      </c>
      <c r="HF37">
        <v>1.3068904152247164E-2</v>
      </c>
      <c r="HG37">
        <v>1.2544923520536709E-2</v>
      </c>
      <c r="HH37">
        <v>1.2263566738892537E-2</v>
      </c>
      <c r="HI37">
        <v>1.1975768574947938E-2</v>
      </c>
      <c r="HJ37">
        <v>1.228009680065984E-2</v>
      </c>
      <c r="HK37">
        <v>1.1531908918059386E-2</v>
      </c>
      <c r="HL37">
        <v>1.1960059675413821E-2</v>
      </c>
      <c r="HM37">
        <v>1.2023998753606834E-2</v>
      </c>
      <c r="HN37">
        <v>1.2525446759824432E-2</v>
      </c>
      <c r="HO37">
        <v>1.2351715686929807E-2</v>
      </c>
      <c r="HP37">
        <v>1.2530052068201613E-2</v>
      </c>
      <c r="HQ37">
        <v>1.2525098250275146E-2</v>
      </c>
      <c r="HR37">
        <v>1.2334669122292903E-2</v>
      </c>
      <c r="HS37">
        <v>1.2296867244947485E-2</v>
      </c>
      <c r="HT37">
        <v>1.181980320491449E-2</v>
      </c>
      <c r="HU37">
        <v>1.2072679337905024E-2</v>
      </c>
      <c r="HV37">
        <v>1.1902483060754469E-2</v>
      </c>
      <c r="HW37">
        <v>1.2042949773881316E-2</v>
      </c>
      <c r="HX37">
        <v>1.1565819800366915E-2</v>
      </c>
      <c r="HY37">
        <v>1.1924685467573005E-2</v>
      </c>
      <c r="HZ37">
        <v>1.176542518925865E-2</v>
      </c>
      <c r="IA37">
        <v>1.2886951996861564E-2</v>
      </c>
      <c r="IB37">
        <v>1.216352020570622E-2</v>
      </c>
      <c r="IC37">
        <v>1.3254863152631554E-2</v>
      </c>
      <c r="ID37">
        <v>1.3361451533744278E-2</v>
      </c>
      <c r="IE37">
        <v>1.3493448437085085E-2</v>
      </c>
      <c r="IF37">
        <v>1.3225446566305737E-2</v>
      </c>
      <c r="IG37">
        <v>1.3390199053467331E-2</v>
      </c>
      <c r="IH37">
        <v>1.3077963872656221E-2</v>
      </c>
      <c r="II37">
        <v>1.3300148638146389E-2</v>
      </c>
      <c r="IJ37">
        <v>1.3261237823421829E-2</v>
      </c>
      <c r="IK37">
        <v>1.3469457456012706E-2</v>
      </c>
      <c r="IL37">
        <v>1.3845556382169116E-2</v>
      </c>
      <c r="IM37">
        <v>1.3708715670779983E-2</v>
      </c>
      <c r="IN37">
        <v>1.3325983304200185E-2</v>
      </c>
      <c r="IO37">
        <v>1.3439970613524359E-2</v>
      </c>
      <c r="IP37">
        <v>1.3797539152801389E-2</v>
      </c>
      <c r="IQ37">
        <v>1.3759226838231893E-2</v>
      </c>
      <c r="IR37">
        <v>1.3769403730398184E-2</v>
      </c>
      <c r="IS37">
        <v>1.3702720316434611E-2</v>
      </c>
      <c r="IT37">
        <v>1.3869105018015929E-2</v>
      </c>
      <c r="IU37">
        <v>1.3479671114423294E-2</v>
      </c>
      <c r="IV37">
        <v>1.3341159614233374E-2</v>
      </c>
      <c r="IW37">
        <v>1.3130430538210952E-2</v>
      </c>
      <c r="IX37">
        <v>1.3456965864305498E-2</v>
      </c>
      <c r="IY37">
        <v>1.3601229458232769E-2</v>
      </c>
      <c r="IZ37">
        <v>1.3980699866605399E-2</v>
      </c>
      <c r="JA37">
        <v>1.4149769063762115E-2</v>
      </c>
      <c r="JB37">
        <v>1.4469525610267689E-2</v>
      </c>
      <c r="JC37">
        <v>1.4687685528197882E-2</v>
      </c>
      <c r="JD37">
        <v>1.4739925519027273E-2</v>
      </c>
      <c r="JE37">
        <v>1.4675820314689033E-2</v>
      </c>
      <c r="JF37">
        <v>1.402559227140609E-2</v>
      </c>
      <c r="JG37">
        <v>1.4535461865064384E-2</v>
      </c>
      <c r="JH37">
        <v>1.4882651840682101E-2</v>
      </c>
      <c r="JI37">
        <v>1.4803396283694863E-2</v>
      </c>
      <c r="JJ37">
        <v>1.4865145819772793E-2</v>
      </c>
      <c r="JK37">
        <v>1.4410798216290059E-2</v>
      </c>
      <c r="JL37">
        <v>1.4324338885692105E-2</v>
      </c>
      <c r="JM37">
        <v>1.4026110591641236E-2</v>
      </c>
      <c r="JN37">
        <v>1.4172936244443924E-2</v>
      </c>
      <c r="JO37">
        <v>1.476083071746641E-2</v>
      </c>
      <c r="JP37">
        <v>1.4591564489473675E-2</v>
      </c>
      <c r="JQ37">
        <v>1.443874105564112E-2</v>
      </c>
      <c r="JR37">
        <v>1.4729029683812445E-2</v>
      </c>
      <c r="JS37">
        <v>1.4483361499094417E-2</v>
      </c>
      <c r="JT37">
        <v>1.4357299760130946E-2</v>
      </c>
      <c r="JU37">
        <v>1.419835467781076E-2</v>
      </c>
      <c r="JV37">
        <v>1.4322341628549708E-2</v>
      </c>
      <c r="JW37">
        <v>1.4287657686235772E-2</v>
      </c>
      <c r="JX37">
        <v>1.4579447256693552E-2</v>
      </c>
      <c r="JY37">
        <v>1.462137619202707E-2</v>
      </c>
      <c r="JZ37">
        <v>1.4770444827132662E-2</v>
      </c>
      <c r="KA37">
        <v>1.4808962777767103E-2</v>
      </c>
      <c r="KB37">
        <v>1.4723458416869211E-2</v>
      </c>
      <c r="KC37">
        <v>1.4031504368110051E-2</v>
      </c>
      <c r="KD37">
        <v>1.3817013975244253E-2</v>
      </c>
      <c r="KE37">
        <v>1.3715983697564443E-2</v>
      </c>
      <c r="KF37">
        <v>1.3669497794636533E-2</v>
      </c>
      <c r="KG37">
        <v>1.3918211658820442E-2</v>
      </c>
      <c r="KH37">
        <v>1.3975861899266272E-2</v>
      </c>
      <c r="KI37">
        <v>1.4022706616863532E-2</v>
      </c>
      <c r="KJ37">
        <v>1.4117192447865476E-2</v>
      </c>
      <c r="KK37">
        <v>1.4086682099267448E-2</v>
      </c>
      <c r="KL37">
        <v>1.4625996882235147E-2</v>
      </c>
      <c r="KM37">
        <v>1.4531842028297045E-2</v>
      </c>
      <c r="KN37">
        <v>1.4498877443506371E-2</v>
      </c>
      <c r="KO37">
        <v>1.3710928434212238E-2</v>
      </c>
      <c r="KP37">
        <v>1.3607742594177154E-2</v>
      </c>
      <c r="KQ37">
        <v>1.372156646194706E-2</v>
      </c>
      <c r="KR37">
        <v>1.3804733726038985E-2</v>
      </c>
      <c r="KS37">
        <v>1.3715706614302091E-2</v>
      </c>
      <c r="KT37">
        <v>1.3590207300677146E-2</v>
      </c>
      <c r="KU37">
        <v>1.412623885948649E-2</v>
      </c>
      <c r="KV37">
        <v>1.3967669620449199E-2</v>
      </c>
      <c r="KW37">
        <v>1.3929870003962529E-2</v>
      </c>
      <c r="KX37">
        <v>1.3991875841976104E-2</v>
      </c>
      <c r="KY37">
        <v>1.3612401019134928E-2</v>
      </c>
      <c r="KZ37">
        <v>1.3849456107722634E-2</v>
      </c>
      <c r="LA37">
        <v>1.4030227406442639E-2</v>
      </c>
      <c r="LB37">
        <v>1.3947763167097274E-2</v>
      </c>
      <c r="LC37">
        <v>1.4036035108191142E-2</v>
      </c>
      <c r="LD37">
        <v>1.4041404324373143E-2</v>
      </c>
      <c r="LE37">
        <v>1.4241034612537814E-2</v>
      </c>
      <c r="LF37">
        <v>1.4433263606270478E-2</v>
      </c>
      <c r="LG37">
        <v>1.455285697358274E-2</v>
      </c>
      <c r="LH37">
        <v>1.4621558701045286E-2</v>
      </c>
      <c r="LI37">
        <v>1.4687303913640658E-2</v>
      </c>
      <c r="LJ37">
        <v>1.4761187490848133E-2</v>
      </c>
      <c r="LK37">
        <v>1.450802739350195E-2</v>
      </c>
      <c r="LL37">
        <v>1.4534462296044387E-2</v>
      </c>
      <c r="LM37">
        <v>1.4639869080490005E-2</v>
      </c>
      <c r="LN37">
        <v>1.4532391537246765E-2</v>
      </c>
      <c r="LO37">
        <v>1.4247555172558745E-2</v>
      </c>
      <c r="LP37">
        <v>1.4305304155711266E-2</v>
      </c>
      <c r="LQ37">
        <v>1.4358985794893732E-2</v>
      </c>
      <c r="LR37">
        <v>1.4420088057856145E-2</v>
      </c>
      <c r="LS37">
        <v>1.4204323931217353E-2</v>
      </c>
      <c r="LT37">
        <v>1.4347994871438719E-2</v>
      </c>
      <c r="LU37">
        <v>1.4604604528662248E-2</v>
      </c>
      <c r="LV37">
        <v>1.4509840717562561E-2</v>
      </c>
      <c r="LW37">
        <v>1.458397493412201E-2</v>
      </c>
      <c r="LX37">
        <v>1.4910626867729239E-2</v>
      </c>
      <c r="LY37">
        <v>1.4927718887911919E-2</v>
      </c>
      <c r="LZ37">
        <v>1.4891633840436073E-2</v>
      </c>
      <c r="MA37">
        <v>1.4792830988214309E-2</v>
      </c>
      <c r="MB37">
        <v>1.5014072899391176E-2</v>
      </c>
      <c r="MC37">
        <v>1.5168419899089592E-2</v>
      </c>
      <c r="MD37">
        <v>1.5082739116258001E-2</v>
      </c>
      <c r="ME37">
        <v>1.4808853114962975E-2</v>
      </c>
      <c r="MF37">
        <v>1.4950420428538953E-2</v>
      </c>
      <c r="MG37">
        <v>1.4536330976608015E-2</v>
      </c>
      <c r="MH37">
        <v>1.4431166842864655E-2</v>
      </c>
      <c r="MI37">
        <v>1.4632154235981612E-2</v>
      </c>
      <c r="MJ37">
        <v>1.4025654156379743E-2</v>
      </c>
      <c r="MK37">
        <v>1.4156923513341624E-2</v>
      </c>
      <c r="ML37">
        <v>1.4887630508922257E-2</v>
      </c>
      <c r="MM37" s="4">
        <v>1.4631745609527895E-2</v>
      </c>
      <c r="MN37" s="17">
        <v>1.3955805171499408E-2</v>
      </c>
      <c r="MO37" s="20">
        <f t="shared" si="4"/>
        <v>-2.1048237235523567E-2</v>
      </c>
      <c r="MP37" s="20">
        <f t="shared" si="7"/>
        <v>6.7352102049481666E-2</v>
      </c>
      <c r="MQ37" s="20">
        <f t="shared" si="8"/>
        <v>8.3548762040024649E-2</v>
      </c>
      <c r="MR37" s="20">
        <f t="shared" si="9"/>
        <v>-2.0036745634961436E-2</v>
      </c>
      <c r="MS37" s="20">
        <f t="shared" si="10"/>
        <v>1.3059788108980066E-2</v>
      </c>
      <c r="MT37" s="20">
        <f t="shared" si="11"/>
        <v>1.9605003209945796E-2</v>
      </c>
      <c r="MU37" s="20">
        <f t="shared" si="12"/>
        <v>2.57762232096071E-2</v>
      </c>
      <c r="MV37" s="20">
        <f t="shared" si="13"/>
        <v>6.540130861454831E-3</v>
      </c>
      <c r="MW37" s="20">
        <f t="shared" si="14"/>
        <v>-2.2823674649148896E-3</v>
      </c>
      <c r="MX37" s="20">
        <f t="shared" si="15"/>
        <v>1.9816138393692621E-2</v>
      </c>
      <c r="MY37" s="20">
        <f t="shared" si="16"/>
        <v>7.2488211778894435E-3</v>
      </c>
      <c r="MZ37" s="20">
        <f t="shared" si="17"/>
        <v>-2.9501066287144159E-2</v>
      </c>
      <c r="NA37" s="20">
        <f t="shared" si="18"/>
        <v>2.2534803162645615E-2</v>
      </c>
      <c r="NB37" s="20">
        <f t="shared" si="19"/>
        <v>-5.5196654151168905E-3</v>
      </c>
      <c r="NC37" s="20">
        <f t="shared" si="20"/>
        <v>-5.6198646693373322E-2</v>
      </c>
      <c r="ND37" s="20">
        <f t="shared" si="21"/>
        <v>-5.0255965162992449E-3</v>
      </c>
      <c r="NE37" s="20">
        <f t="shared" si="22"/>
        <v>-3.8753193094512584E-2</v>
      </c>
      <c r="NF37" s="20">
        <f t="shared" si="23"/>
        <v>2.282023185077359E-2</v>
      </c>
      <c r="NG37" s="20">
        <f t="shared" si="24"/>
        <v>-3.0336387558199097E-3</v>
      </c>
      <c r="NH37" s="20">
        <f t="shared" si="25"/>
        <v>2.298458307873014E-2</v>
      </c>
      <c r="NI37" s="20">
        <f t="shared" si="26"/>
        <v>-2.0835774727245345E-2</v>
      </c>
      <c r="NJ37" s="20">
        <f t="shared" si="27"/>
        <v>-2.6436681274257853E-2</v>
      </c>
      <c r="NK37" s="20">
        <f t="shared" si="28"/>
        <v>-5.1351350415123231E-2</v>
      </c>
      <c r="NL37" s="20">
        <f t="shared" si="29"/>
        <v>-1.2999346982381419E-2</v>
      </c>
      <c r="NM37" s="20">
        <f t="shared" si="30"/>
        <v>3.8254935114201249E-2</v>
      </c>
      <c r="NN37" s="20">
        <f t="shared" si="31"/>
        <v>-5.8581547824555658E-2</v>
      </c>
      <c r="NO37" s="20">
        <f t="shared" si="32"/>
        <v>1.8014809349954867E-2</v>
      </c>
      <c r="NP37" s="20">
        <f t="shared" si="33"/>
        <v>1.0654224800325242E-2</v>
      </c>
      <c r="NQ37" s="20">
        <f t="shared" si="34"/>
        <v>-2.3351420765301257E-3</v>
      </c>
      <c r="NR37" s="20">
        <f t="shared" si="35"/>
        <v>-6.0935837726078784E-3</v>
      </c>
      <c r="NS37" s="20">
        <f t="shared" si="36"/>
        <v>7.727118229880427E-3</v>
      </c>
      <c r="NT37" s="20">
        <f t="shared" si="37"/>
        <v>-5.949798377924248E-2</v>
      </c>
      <c r="NU37" s="20">
        <f t="shared" si="38"/>
        <v>-7.6741618083199625E-2</v>
      </c>
      <c r="NV37" s="20">
        <f t="shared" si="39"/>
        <v>6.8891049871585026E-3</v>
      </c>
      <c r="NW37" s="20">
        <f t="shared" si="40"/>
        <v>-3.3569446165978845E-2</v>
      </c>
      <c r="NX37" s="20">
        <f t="shared" si="41"/>
        <v>9.6581025546771965E-3</v>
      </c>
      <c r="NY37" s="20">
        <f t="shared" si="42"/>
        <v>-4.5988550667301287E-2</v>
      </c>
      <c r="NZ37" s="20">
        <f t="shared" si="43"/>
        <v>-3.7620409088912454E-2</v>
      </c>
      <c r="OA37" s="20">
        <f t="shared" si="44"/>
        <v>-3.3354696267255235E-2</v>
      </c>
      <c r="OB37" s="20">
        <f t="shared" si="45"/>
        <v>7.6833898414335577E-2</v>
      </c>
      <c r="OC37" s="20">
        <f t="shared" si="46"/>
        <v>-5.8203613194362458E-2</v>
      </c>
      <c r="OD37" s="20">
        <f t="shared" si="47"/>
        <v>8.9676703531865576E-2</v>
      </c>
      <c r="OE37" s="20">
        <f t="shared" si="48"/>
        <v>2.3276693046424012E-3</v>
      </c>
      <c r="OF37" s="20">
        <f t="shared" si="49"/>
        <v>5.3871524633329948E-2</v>
      </c>
      <c r="OG37" s="20">
        <f t="shared" si="50"/>
        <v>-4.1246496461289806E-2</v>
      </c>
      <c r="OH37" s="20">
        <f t="shared" si="51"/>
        <v>4.1994064097458816E-2</v>
      </c>
      <c r="OI37" s="20">
        <f t="shared" si="52"/>
        <v>8.9387367033431659E-3</v>
      </c>
      <c r="OJ37" s="20">
        <f t="shared" si="53"/>
        <v>-6.0399687502443566E-2</v>
      </c>
      <c r="OK37" s="20">
        <f t="shared" si="54"/>
        <v>-4.2233218833241659E-2</v>
      </c>
      <c r="OL37" s="20">
        <f t="shared" si="55"/>
        <v>-2.2898448875113549E-2</v>
      </c>
      <c r="OM37" s="20">
        <f t="shared" si="56"/>
        <v>2.5757664543038242E-2</v>
      </c>
      <c r="ON37" s="20">
        <f t="shared" si="57"/>
        <v>-2.0719421127644407E-2</v>
      </c>
      <c r="OO37" s="20">
        <f t="shared" si="58"/>
        <v>-5.7135752453050082E-2</v>
      </c>
      <c r="OP37" s="20">
        <f t="shared" si="59"/>
        <v>-6.782067514718898E-2</v>
      </c>
      <c r="OQ37" s="20">
        <f t="shared" si="60"/>
        <v>5.8397459390348072E-2</v>
      </c>
      <c r="OR37" s="20">
        <f t="shared" si="61"/>
        <v>-3.187394888083448E-3</v>
      </c>
      <c r="OS37" s="20">
        <f t="shared" si="62"/>
        <v>3.4583203408779017E-2</v>
      </c>
      <c r="OT37" s="20">
        <f t="shared" si="63"/>
        <v>-9.7543384632421015E-2</v>
      </c>
      <c r="OU37" s="20">
        <f t="shared" si="64"/>
        <v>0.13565342431638522</v>
      </c>
      <c r="OV37" s="20">
        <f t="shared" si="65"/>
        <v>2.1625629642337E-2</v>
      </c>
      <c r="OW37" s="20">
        <f t="shared" si="66"/>
        <v>4.3105491668064488E-2</v>
      </c>
      <c r="OX37" s="20">
        <f t="shared" si="67"/>
        <v>-1.2222727882491178E-2</v>
      </c>
      <c r="OY37" s="20">
        <f t="shared" si="68"/>
        <v>8.5999508822661181E-3</v>
      </c>
      <c r="OZ37" s="20">
        <f t="shared" si="69"/>
        <v>-4.5437013596776821E-2</v>
      </c>
      <c r="PA37" s="20">
        <f t="shared" si="5"/>
        <v>6.9096203517987082E-3</v>
      </c>
      <c r="PB37" s="20">
        <f t="shared" si="70"/>
        <v>-1.8708079935583485E-2</v>
      </c>
      <c r="PC37" s="20">
        <f t="shared" si="71"/>
        <v>5.9504896902362658E-2</v>
      </c>
      <c r="PD37" s="20">
        <f t="shared" si="72"/>
        <v>5.2586348284335893E-2</v>
      </c>
      <c r="PE37" s="20">
        <f t="shared" si="73"/>
        <v>-4.576802404973862E-2</v>
      </c>
      <c r="PF37" s="20">
        <f t="shared" si="74"/>
        <v>-5.5700912259690372E-2</v>
      </c>
      <c r="PG37" s="20">
        <f t="shared" si="75"/>
        <v>1.6356802479300218E-2</v>
      </c>
      <c r="PH37" s="20">
        <f t="shared" si="76"/>
        <v>2.53440570491586E-2</v>
      </c>
      <c r="PI37" s="20">
        <f t="shared" si="77"/>
        <v>3.4578859419096164E-2</v>
      </c>
      <c r="PJ37" s="20">
        <f t="shared" si="78"/>
        <v>-2.3992514699447794E-2</v>
      </c>
      <c r="PK37" s="20">
        <f t="shared" si="79"/>
        <v>-3.3088177552975051E-2</v>
      </c>
      <c r="PL37" s="20">
        <f t="shared" si="80"/>
        <v>-1.0556513868368365E-2</v>
      </c>
      <c r="PM37" s="20">
        <f t="shared" si="81"/>
        <v>-4.9902114705713652E-2</v>
      </c>
      <c r="PN37" s="20">
        <f t="shared" si="82"/>
        <v>2.9024668236355359E-2</v>
      </c>
      <c r="PO37" s="20">
        <f t="shared" si="83"/>
        <v>-3.2202454558197646E-2</v>
      </c>
      <c r="PP37" s="20">
        <f t="shared" si="84"/>
        <v>6.1474146260640128E-2</v>
      </c>
      <c r="PQ37" s="20">
        <f t="shared" si="85"/>
        <v>1.4018891508947697E-2</v>
      </c>
      <c r="PR37" s="20">
        <f t="shared" si="86"/>
        <v>3.7935409999527325E-2</v>
      </c>
      <c r="PS37" s="20">
        <f t="shared" si="87"/>
        <v>6.3367389664493196E-3</v>
      </c>
      <c r="PT37" s="20">
        <f t="shared" si="88"/>
        <v>3.8812381076346603E-2</v>
      </c>
      <c r="PU37" s="20">
        <f t="shared" si="89"/>
        <v>-9.8460410514070156E-3</v>
      </c>
      <c r="PV37" s="20">
        <f t="shared" si="90"/>
        <v>1.3567020458152003E-2</v>
      </c>
      <c r="PW37" s="20">
        <f t="shared" si="91"/>
        <v>1.3979200746680633E-2</v>
      </c>
      <c r="PX37" s="20">
        <f t="shared" si="92"/>
        <v>-5.6457340556145763E-2</v>
      </c>
      <c r="PY37" s="20">
        <f t="shared" si="93"/>
        <v>-3.5043351019686591E-4</v>
      </c>
      <c r="PZ37" s="20">
        <f t="shared" si="94"/>
        <v>5.6463545921029257E-2</v>
      </c>
      <c r="QA37" s="20">
        <f t="shared" si="95"/>
        <v>-1.6160375368423237E-2</v>
      </c>
      <c r="QB37" s="20">
        <f t="shared" si="96"/>
        <v>-5.7650993672447642E-4</v>
      </c>
      <c r="QC37" s="20">
        <f t="shared" si="97"/>
        <v>-2.3483658428571897E-3</v>
      </c>
      <c r="QD37" s="20">
        <f t="shared" si="98"/>
        <v>8.1167044610466772E-3</v>
      </c>
      <c r="QE37" s="20">
        <f t="shared" si="99"/>
        <v>-2.7052895721984712E-2</v>
      </c>
      <c r="QF37" s="20">
        <f t="shared" si="100"/>
        <v>-3.2773189277188031E-2</v>
      </c>
      <c r="QG37" s="20">
        <f t="shared" si="101"/>
        <v>6.0064890843703422E-2</v>
      </c>
      <c r="QH37" s="20">
        <f t="shared" si="102"/>
        <v>-1.6485003426746688E-2</v>
      </c>
      <c r="QI37" s="20">
        <f t="shared" si="103"/>
        <v>-4.1420621547899389E-4</v>
      </c>
      <c r="QJ37" s="20">
        <f t="shared" si="104"/>
        <v>5.5418223820591934E-3</v>
      </c>
      <c r="QK37" s="20">
        <f t="shared" si="105"/>
        <v>3.809605180329606E-2</v>
      </c>
      <c r="QL37" s="20">
        <f t="shared" si="106"/>
        <v>8.2788969912515626E-3</v>
      </c>
      <c r="QM37" s="20">
        <f t="shared" si="107"/>
        <v>-1.0538743881099931E-2</v>
      </c>
      <c r="QN37" s="20">
        <f t="shared" si="108"/>
        <v>1.2869641375265641E-2</v>
      </c>
      <c r="QO37" s="20">
        <f t="shared" si="109"/>
        <v>3.1260955070975837E-3</v>
      </c>
      <c r="QP37" s="20">
        <f t="shared" si="110"/>
        <v>1.9356570302767221E-2</v>
      </c>
      <c r="QQ37" s="20">
        <f t="shared" si="111"/>
        <v>-6.2871030798803944E-3</v>
      </c>
      <c r="QR37" s="20">
        <f t="shared" si="112"/>
        <v>8.0529938051475142E-3</v>
      </c>
      <c r="QS37" s="20">
        <f t="shared" si="113"/>
        <v>-7.5823836181363995E-3</v>
      </c>
      <c r="QT37" s="20">
        <f t="shared" si="114"/>
        <v>-7.0255437456784847E-3</v>
      </c>
      <c r="QU37" s="20">
        <f t="shared" si="115"/>
        <v>-3.7728062796539785E-2</v>
      </c>
      <c r="QV37" s="20">
        <f t="shared" si="116"/>
        <v>-1.7697125142163646E-2</v>
      </c>
      <c r="QW37" s="20">
        <f t="shared" si="117"/>
        <v>1.7968867574995221E-2</v>
      </c>
      <c r="QX37" s="20">
        <f t="shared" si="118"/>
        <v>-2.4781424526069662E-3</v>
      </c>
      <c r="QY37" s="20">
        <f t="shared" si="119"/>
        <v>2.7861659841338652E-2</v>
      </c>
      <c r="QZ37" s="20">
        <f t="shared" si="120"/>
        <v>-2.2868026344363473E-4</v>
      </c>
      <c r="RA37" s="20">
        <f t="shared" si="121"/>
        <v>1.7745171177296074E-2</v>
      </c>
      <c r="RB37" s="20">
        <f t="shared" si="122"/>
        <v>8.6254538789208319E-3</v>
      </c>
      <c r="RC37" s="20">
        <f t="shared" si="123"/>
        <v>-1.5852607375744839E-2</v>
      </c>
      <c r="RD37" s="20">
        <f t="shared" si="124"/>
        <v>3.0600048200741196E-2</v>
      </c>
      <c r="RE37" s="20">
        <f t="shared" si="125"/>
        <v>2.5046596277767789E-2</v>
      </c>
      <c r="RF37" s="20">
        <f t="shared" si="126"/>
        <v>2.5720621871203445E-2</v>
      </c>
      <c r="RG37" s="20">
        <f t="shared" si="127"/>
        <v>-6.0925987709912144E-2</v>
      </c>
      <c r="RH37" s="20">
        <f t="shared" si="128"/>
        <v>-2.4690121401953088E-2</v>
      </c>
      <c r="RI37" s="20">
        <f t="shared" si="129"/>
        <v>4.8497434418049452E-3</v>
      </c>
      <c r="RJ37" s="20">
        <f t="shared" si="130"/>
        <v>7.7051806359048087E-3</v>
      </c>
      <c r="RK37" s="20">
        <f t="shared" si="131"/>
        <v>-1.1920167042010208E-2</v>
      </c>
      <c r="RL37" s="20">
        <f t="shared" si="132"/>
        <v>-2.1743704584257281E-2</v>
      </c>
      <c r="RM37" s="20">
        <f t="shared" si="6"/>
        <v>3.6772460866583645E-2</v>
      </c>
      <c r="RN37" s="20">
        <f t="shared" si="142"/>
        <v>-4.3057147169019927E-2</v>
      </c>
      <c r="RO37" s="20">
        <f t="shared" si="143"/>
        <v>6.6925752115811702E-5</v>
      </c>
      <c r="RP37" s="20">
        <f t="shared" si="144"/>
        <v>1.7125512897500365E-2</v>
      </c>
      <c r="RQ37" s="20">
        <f t="shared" si="145"/>
        <v>-4.8312876813350891E-2</v>
      </c>
      <c r="RR37" s="20">
        <f t="shared" si="146"/>
        <v>2.0580589963199506E-2</v>
      </c>
      <c r="RS37" s="20">
        <f t="shared" si="147"/>
        <v>2.5613506969872694E-2</v>
      </c>
      <c r="RT37" s="20">
        <f t="shared" si="148"/>
        <v>-3.6167910606743681E-2</v>
      </c>
      <c r="RU37" s="20">
        <f t="shared" si="149"/>
        <v>1.5894800284705971E-2</v>
      </c>
      <c r="RV37" s="20">
        <f t="shared" si="150"/>
        <v>-3.6402079179837488E-3</v>
      </c>
      <c r="RW37" s="20">
        <f t="shared" si="151"/>
        <v>1.3838118678355439E-2</v>
      </c>
      <c r="RX37" s="20">
        <f t="shared" si="152"/>
        <v>1.2866036911640956E-2</v>
      </c>
      <c r="RY37" s="20">
        <f t="shared" si="153"/>
        <v>2.5876257722962818E-2</v>
      </c>
      <c r="RZ37" s="20">
        <f t="shared" si="154"/>
        <v>7.9246247648615004E-3</v>
      </c>
      <c r="SA37" s="20">
        <f t="shared" si="155"/>
        <v>1.7940509157476973E-2</v>
      </c>
      <c r="SB37" s="20">
        <f t="shared" si="156"/>
        <v>5.7400105199457169E-3</v>
      </c>
      <c r="SC37" s="20">
        <f t="shared" si="157"/>
        <v>-1.5883646758735489E-2</v>
      </c>
      <c r="SD37" s="20">
        <f t="shared" si="158"/>
        <v>-6.3523642657886464E-4</v>
      </c>
      <c r="SE37" s="20">
        <f t="shared" si="159"/>
        <v>1.8205414428502046E-2</v>
      </c>
      <c r="SF37" s="20">
        <f t="shared" si="160"/>
        <v>1.2129854471452672E-3</v>
      </c>
      <c r="SG37" s="20">
        <f t="shared" si="161"/>
        <v>-4.8436174830525702E-2</v>
      </c>
      <c r="SH37" s="20">
        <f t="shared" si="162"/>
        <v>-1.0822897831506527E-2</v>
      </c>
      <c r="SI37" s="20">
        <f t="shared" si="163"/>
        <v>1.1409376138328988E-2</v>
      </c>
      <c r="SJ37" s="20">
        <f t="shared" si="164"/>
        <v>-1.2457919520121928E-2</v>
      </c>
      <c r="SK37" s="20">
        <f t="shared" si="165"/>
        <v>6.6998336456586477E-4</v>
      </c>
      <c r="SL37" s="20">
        <f t="shared" si="166"/>
        <v>-1.3035504602227333E-3</v>
      </c>
      <c r="SM37" s="20">
        <f t="shared" si="167"/>
        <v>1.3722113331623933E-2</v>
      </c>
      <c r="SN37" s="20">
        <f t="shared" si="168"/>
        <v>-2.2053638122693394E-2</v>
      </c>
      <c r="SO37" s="20">
        <f t="shared" si="169"/>
        <v>3.1721770323226262E-2</v>
      </c>
      <c r="SP37" s="20">
        <f t="shared" si="170"/>
        <v>1.9707325952259606E-2</v>
      </c>
      <c r="SQ37" s="20">
        <f t="shared" si="171"/>
        <v>9.0940514354911923E-3</v>
      </c>
      <c r="SR37" s="20">
        <f t="shared" si="172"/>
        <v>-5.0385094039839245E-3</v>
      </c>
      <c r="SS37" s="20">
        <f t="shared" si="173"/>
        <v>-4.1918635423226436E-2</v>
      </c>
      <c r="ST37" s="20">
        <f t="shared" si="174"/>
        <v>-4.3866137664198723E-2</v>
      </c>
      <c r="SU37" s="20">
        <f t="shared" si="175"/>
        <v>3.8803581400956688E-2</v>
      </c>
      <c r="SV37" s="20">
        <f t="shared" si="176"/>
        <v>-4.082879925570047E-3</v>
      </c>
      <c r="SW37" s="20">
        <f t="shared" si="133"/>
        <v>-5.1310029469792851E-2</v>
      </c>
      <c r="SX37" s="20">
        <f t="shared" si="134"/>
        <v>3.8169482186808434E-2</v>
      </c>
      <c r="SY37" s="20">
        <f t="shared" si="135"/>
        <v>1.3869171928852233E-2</v>
      </c>
      <c r="SZ37" s="20">
        <f t="shared" si="136"/>
        <v>-4.8061988898100816E-2</v>
      </c>
      <c r="TA37" s="20">
        <f t="shared" si="137"/>
        <v>3.2647175995533406E-2</v>
      </c>
      <c r="TB37" s="20">
        <f t="shared" si="138"/>
        <v>-2.9059305238412544E-2</v>
      </c>
      <c r="TC37" s="20">
        <f t="shared" si="139"/>
        <v>1.744277232335462E-2</v>
      </c>
      <c r="TD37" s="20">
        <f t="shared" si="140"/>
        <v>6.3443999368205495E-2</v>
      </c>
      <c r="TE37" s="20">
        <f t="shared" si="141"/>
        <v>-1.1685117934053189E-2</v>
      </c>
    </row>
    <row r="38" spans="1:525" x14ac:dyDescent="0.2">
      <c r="A38" t="s">
        <v>31</v>
      </c>
      <c r="B38" t="s">
        <v>34</v>
      </c>
      <c r="C38" s="15"/>
      <c r="D38" s="15">
        <f>'Constituents data'!D38/'Constituents data'!C38-1</f>
        <v>-3.6912375182317825E-2</v>
      </c>
      <c r="E38" s="15">
        <f>'Constituents data'!E38/'Constituents data'!D38-1</f>
        <v>3.3434296365330685E-2</v>
      </c>
      <c r="F38" s="15">
        <f>'Constituents data'!F38/'Constituents data'!E38-1</f>
        <v>6.447976552812551E-2</v>
      </c>
      <c r="G38" s="15">
        <f>'Constituents data'!G38/'Constituents data'!F38-1</f>
        <v>-1.2178333156835808E-2</v>
      </c>
      <c r="H38" s="15">
        <f>'Constituents data'!H38/'Constituents data'!G38-1</f>
        <v>-3.4412521440823407E-2</v>
      </c>
      <c r="I38" s="15">
        <f>'Constituents data'!I38/'Constituents data'!H38-1</f>
        <v>1.4100144332186204E-2</v>
      </c>
      <c r="J38" s="15">
        <f>'Constituents data'!J38/'Constituents data'!I38-1</f>
        <v>2.627545434639833E-3</v>
      </c>
      <c r="K38" s="15">
        <f>'Constituents data'!K38/'Constituents data'!J38-1</f>
        <v>5.4924656038436437E-2</v>
      </c>
      <c r="L38" s="15">
        <f>'Constituents data'!L38/'Constituents data'!K38-1</f>
        <v>2.6912327916364776E-2</v>
      </c>
      <c r="M38" s="15">
        <f>'Constituents data'!M38/'Constituents data'!L38-1</f>
        <v>1.350670295333134E-2</v>
      </c>
      <c r="N38" s="15">
        <f>'Constituents data'!N38/'Constituents data'!M38-1</f>
        <v>1.2928891098955786E-2</v>
      </c>
      <c r="O38" s="15">
        <f>'Constituents data'!O38/'Constituents data'!N38-1</f>
        <v>-9.3078055964653794E-2</v>
      </c>
      <c r="P38" s="15">
        <f>'Constituents data'!P38/'Constituents data'!O38-1</f>
        <v>7.2534372631807287E-3</v>
      </c>
      <c r="Q38" s="15">
        <f>'Constituents data'!Q38/'Constituents data'!P38-1</f>
        <v>1.7841788478073939E-2</v>
      </c>
      <c r="R38" s="15">
        <f>'Constituents data'!R38/'Constituents data'!Q38-1</f>
        <v>-6.8426610348468864E-2</v>
      </c>
      <c r="S38" s="15">
        <f>'Constituents data'!S38/'Constituents data'!R38-1</f>
        <v>0.12344139650872821</v>
      </c>
      <c r="T38" s="15">
        <f>'Constituents data'!T38/'Constituents data'!S38-1</f>
        <v>-2.4215518111189605E-2</v>
      </c>
      <c r="U38" s="15">
        <f>'Constituents data'!U38/'Constituents data'!T38-1</f>
        <v>-3.7224692379278501E-3</v>
      </c>
      <c r="V38" s="15">
        <f>'Constituents data'!V38/'Constituents data'!U38-1</f>
        <v>9.6523092890503648E-3</v>
      </c>
      <c r="W38" s="15">
        <f>'Constituents data'!W38/'Constituents data'!V38-1</f>
        <v>3.3100328947368363E-2</v>
      </c>
      <c r="X38" s="15">
        <f>'Constituents data'!X38/'Constituents data'!W38-1</f>
        <v>1.2437810945273631E-2</v>
      </c>
      <c r="Y38" s="15">
        <f>'Constituents data'!Y38/'Constituents data'!X38-1</f>
        <v>-3.547911547911542E-2</v>
      </c>
      <c r="Z38" s="15">
        <f>'Constituents data'!Z38/'Constituents data'!Y38-1</f>
        <v>-2.0786631342979534E-2</v>
      </c>
      <c r="AA38" s="15">
        <f>'Constituents data'!AA38/'Constituents data'!Z38-1</f>
        <v>0</v>
      </c>
      <c r="AB38" s="15">
        <f>'Constituents data'!AB38/'Constituents data'!AA38-1</f>
        <v>2.747138397502602E-2</v>
      </c>
      <c r="AC38" s="15">
        <f>'Constituents data'!AC38/'Constituents data'!AB38-1</f>
        <v>-5.195462831679154E-2</v>
      </c>
      <c r="AD38" s="15">
        <f>'Constituents data'!AD38/'Constituents data'!AC38-1</f>
        <v>-1.2178186091229559E-2</v>
      </c>
      <c r="AE38" s="15">
        <f>'Constituents data'!AE38/'Constituents data'!AD38-1</f>
        <v>-2.7035795393099971E-3</v>
      </c>
      <c r="AF38" s="15">
        <f>'Constituents data'!AF38/'Constituents data'!AE38-1</f>
        <v>-2.3639123834309217E-2</v>
      </c>
      <c r="AG38" s="15">
        <f>'Constituents data'!AG38/'Constituents data'!AF38-1</f>
        <v>6.6637050199911396E-3</v>
      </c>
      <c r="AH38" s="15">
        <f>'Constituents data'!AH38/'Constituents data'!AG38-1</f>
        <v>-3.2766990291262177E-2</v>
      </c>
      <c r="AI38" s="15">
        <f>'Constituents data'!AI38/'Constituents data'!AH38-1</f>
        <v>-5.7602372533363755E-2</v>
      </c>
      <c r="AJ38" s="15">
        <f>'Constituents data'!AJ38/'Constituents data'!AI38-1</f>
        <v>-6.8143306705398365E-2</v>
      </c>
      <c r="AK38" s="15">
        <f>'Constituents data'!AK38/'Constituents data'!AJ38-1</f>
        <v>7.2996493051045608E-2</v>
      </c>
      <c r="AL38" s="15">
        <f>'Constituents data'!AL38/'Constituents data'!AK38-1</f>
        <v>-5.5683331315820039E-3</v>
      </c>
      <c r="AM38" s="15">
        <f>'Constituents data'!AM38/'Constituents data'!AL38-1</f>
        <v>-2.142422398052346E-2</v>
      </c>
      <c r="AN38" s="15">
        <f>'Constituents data'!AN38/'Constituents data'!AM38-1</f>
        <v>-1.1444209478790879E-2</v>
      </c>
      <c r="AO38" s="15">
        <f>'Constituents data'!AO38/'Constituents data'!AN38-1</f>
        <v>-2.919340631684908E-2</v>
      </c>
      <c r="AP38" s="15">
        <f>'Constituents data'!AP38/'Constituents data'!AO38-1</f>
        <v>6.480881399870686E-4</v>
      </c>
      <c r="AQ38" s="15">
        <f>'Constituents data'!AQ38/'Constituents data'!AP38-1</f>
        <v>3.5621761658030993E-2</v>
      </c>
      <c r="AR38" s="15">
        <f>'Constituents data'!AR38/'Constituents data'!AQ38-1</f>
        <v>-3.0018761726078869E-2</v>
      </c>
      <c r="AS38" s="15">
        <f>'Constituents data'!AS38/'Constituents data'!AR38-1</f>
        <v>9.7872340425531945E-2</v>
      </c>
      <c r="AT38" s="15">
        <f>'Constituents data'!AT38/'Constituents data'!AS38-1</f>
        <v>-6.2250411087620972E-3</v>
      </c>
      <c r="AU38" s="15">
        <f>'Constituents data'!AU38/'Constituents data'!AT38-1</f>
        <v>5.1412362604893014E-2</v>
      </c>
      <c r="AV38" s="15">
        <f>'Constituents data'!AV38/'Constituents data'!AU38-1</f>
        <v>-4.2153776978417268E-2</v>
      </c>
      <c r="AW38" s="15">
        <f>'Constituents data'!AW38/'Constituents data'!AV38-1</f>
        <v>1.6782067832414205E-2</v>
      </c>
      <c r="AX38" s="15">
        <f>'Constituents data'!AX38/'Constituents data'!AW38-1</f>
        <v>8.0794090489382242E-3</v>
      </c>
      <c r="AY38" s="15">
        <f>'Constituents data'!AY38/'Constituents data'!AX38-1</f>
        <v>-3.8928326081978493E-2</v>
      </c>
      <c r="AZ38" s="15">
        <f>'Constituents data'!AZ38/'Constituents data'!AY38-1</f>
        <v>-4.8129616392661334E-2</v>
      </c>
      <c r="BA38" s="15">
        <f>'Constituents data'!BA38/'Constituents data'!AZ38-1</f>
        <v>1.0888610763454265E-2</v>
      </c>
      <c r="BB38" s="15">
        <f>'Constituents data'!BB38/'Constituents data'!BA38-1</f>
        <v>2.847591927695925E-2</v>
      </c>
      <c r="BC38" s="15">
        <f>'Constituents data'!BC38/'Constituents data'!BB38-1</f>
        <v>-6.2597809076682109E-3</v>
      </c>
      <c r="BD38" s="15">
        <f>'Constituents data'!BD38/'Constituents data'!BC38-1</f>
        <v>-0.10672319806178077</v>
      </c>
      <c r="BE38" s="15">
        <f>'Constituents data'!BE38/'Constituents data'!BD38-1</f>
        <v>-2.6986710062381292E-2</v>
      </c>
      <c r="BF38" s="15">
        <f>'Constituents data'!BF38/'Constituents data'!BE38-1</f>
        <v>0.16515679442508713</v>
      </c>
      <c r="BG38" s="15">
        <f>'Constituents data'!BG38/'Constituents data'!BF38-1</f>
        <v>7.4162679425837652E-3</v>
      </c>
      <c r="BH38" s="15">
        <f>'Constituents data'!BH38/'Constituents data'!BG38-1</f>
        <v>-5.5331275231536359E-2</v>
      </c>
      <c r="BI38" s="15">
        <f>'Constituents data'!BI38/'Constituents data'!BH38-1</f>
        <v>-9.2885872297637007E-2</v>
      </c>
      <c r="BJ38" s="15">
        <f>'Constituents data'!BJ38/'Constituents data'!BI38-1</f>
        <v>9.4499099348759774E-2</v>
      </c>
      <c r="BK38" s="15">
        <f>'Constituents data'!BK38/'Constituents data'!BJ38-1</f>
        <v>5.1778706165337418E-2</v>
      </c>
      <c r="BL38" s="15">
        <f>'Constituents data'!BL38/'Constituents data'!BK38-1</f>
        <v>4.2007703418391884E-2</v>
      </c>
      <c r="BM38" s="15">
        <f>'Constituents data'!BM38/'Constituents data'!BL38-1</f>
        <v>4.389511378075639E-3</v>
      </c>
      <c r="BN38" s="15">
        <f>'Constituents data'!BN38/'Constituents data'!BM38-1</f>
        <v>4.6003450258758072E-4</v>
      </c>
      <c r="BO38" s="15">
        <f>'Constituents data'!BO38/'Constituents data'!BN38-1</f>
        <v>-5.7477871019657734E-3</v>
      </c>
      <c r="BP38" s="15">
        <f>'Constituents data'!BP38/'Constituents data'!BO38-1</f>
        <v>1.6418083015377505E-2</v>
      </c>
      <c r="BQ38" s="15">
        <f>'Constituents data'!BQ38/'Constituents data'!BP38-1</f>
        <v>8.4176999203731118E-3</v>
      </c>
      <c r="BR38" s="15">
        <f>'Constituents data'!BR38/'Constituents data'!BQ38-1</f>
        <v>1.1280315848842815E-3</v>
      </c>
      <c r="BS38" s="15">
        <f>'Constituents data'!BS38/'Constituents data'!BR38-1</f>
        <v>-3.8084507042253524E-2</v>
      </c>
      <c r="BT38" s="15">
        <f>'Constituents data'!BT38/'Constituents data'!BS38-1</f>
        <v>-1.1362305259458805E-2</v>
      </c>
      <c r="BU38" s="15">
        <f>'Constituents data'!BU38/'Constituents data'!BT38-1</f>
        <v>-4.668246445497648E-2</v>
      </c>
      <c r="BV38" s="15">
        <f>'Constituents data'!BV38/'Constituents data'!BU38-1</f>
        <v>1.0439970171513879E-2</v>
      </c>
      <c r="BW38" s="15">
        <f>'Constituents data'!BW38/'Constituents data'!BV38-1</f>
        <v>4.7724477244772467E-2</v>
      </c>
      <c r="BX38" s="15">
        <f>'Constituents data'!BX38/'Constituents data'!BW38-1</f>
        <v>5.4003287156609403E-2</v>
      </c>
      <c r="BY38" s="15">
        <f>'Constituents data'!BY38/'Constituents data'!BX38-1</f>
        <v>-1.1472488304744899E-2</v>
      </c>
      <c r="BZ38" s="15">
        <f>'Constituents data'!BZ38/'Constituents data'!BY38-1</f>
        <v>-2.647887323943654E-2</v>
      </c>
      <c r="CA38" s="15">
        <f>'Constituents data'!CA38/'Constituents data'!BZ38-1</f>
        <v>-3.4953703703703765E-2</v>
      </c>
      <c r="CB38" s="15">
        <f>'Constituents data'!CB38/'Constituents data'!CA38-1</f>
        <v>2.5185895898297117E-2</v>
      </c>
      <c r="CC38" s="15">
        <f>'Constituents data'!CC38/'Constituents data'!CB38-1</f>
        <v>3.0533458118858103E-2</v>
      </c>
      <c r="CD38" s="15">
        <f>'Constituents data'!CD38/'Constituents data'!CC38-1</f>
        <v>-8.9681008059939726E-3</v>
      </c>
      <c r="CE38" s="15">
        <f>'Constituents data'!CE38/'Constituents data'!CD38-1</f>
        <v>5.3837342497136342E-2</v>
      </c>
      <c r="CF38" s="15">
        <f>'Constituents data'!CF38/'Constituents data'!CE38-1</f>
        <v>4.3478260869565188E-2</v>
      </c>
      <c r="CG38" s="15">
        <f>'Constituents data'!CG38/'Constituents data'!CF38-1</f>
        <v>3.0624999999999902E-2</v>
      </c>
      <c r="CH38" s="15">
        <f>'Constituents data'!CH38/'Constituents data'!CG38-1</f>
        <v>-4.0428542551029789E-4</v>
      </c>
      <c r="CI38" s="15">
        <f>'Constituents data'!CI38/'Constituents data'!CH38-1</f>
        <v>2.8311425682507885E-3</v>
      </c>
      <c r="CJ38" s="15">
        <f>'Constituents data'!CJ38/'Constituents data'!CI38-1</f>
        <v>-4.7086106069772149E-2</v>
      </c>
      <c r="CK38" s="15">
        <f>'Constituents data'!CK38/'Constituents data'!CJ38-1</f>
        <v>5.1846365463972255E-3</v>
      </c>
      <c r="CL38" s="15">
        <f>'Constituents data'!CL38/'Constituents data'!CK38-1</f>
        <v>1.8421052631578894E-2</v>
      </c>
      <c r="CM38" s="15">
        <f>'Constituents data'!CM38/'Constituents data'!CL38-1</f>
        <v>-4.8268733850129197E-2</v>
      </c>
      <c r="CN38" s="15">
        <f>'Constituents data'!CN38/'Constituents data'!CM38-1</f>
        <v>-1.1837532580364907E-2</v>
      </c>
      <c r="CO38" s="15">
        <f>'Constituents data'!CO38/'Constituents data'!CN38-1</f>
        <v>6.8798769095504975E-2</v>
      </c>
      <c r="CP38" s="15">
        <f>'Constituents data'!CP38/'Constituents data'!CO38-1</f>
        <v>4.5244215938302634E-3</v>
      </c>
      <c r="CQ38" s="15">
        <f>'Constituents data'!CQ38/'Constituents data'!CP38-1</f>
        <v>-2.743371890674573E-2</v>
      </c>
      <c r="CR38" s="15">
        <f>'Constituents data'!CR38/'Constituents data'!CQ38-1</f>
        <v>-2.9260077886538283E-2</v>
      </c>
      <c r="CS38" s="15">
        <f>'Constituents data'!CS38/'Constituents data'!CR38-1</f>
        <v>4.3044562506776574E-2</v>
      </c>
      <c r="CT38" s="15">
        <f>'Constituents data'!CT38/'Constituents data'!CS38-1</f>
        <v>4.1580041580036031E-4</v>
      </c>
      <c r="CU38" s="15">
        <f>'Constituents data'!CU38/'Constituents data'!CT38-1</f>
        <v>-4.0108063175394837E-2</v>
      </c>
      <c r="CV38" s="15">
        <f>'Constituents data'!CV38/'Constituents data'!CU38-1</f>
        <v>-1.2881576098722647E-2</v>
      </c>
      <c r="CW38" s="15">
        <f>'Constituents data'!CW38/'Constituents data'!CV38-1</f>
        <v>8.0491281938809056E-2</v>
      </c>
      <c r="CX38" s="15">
        <f>'Constituents data'!CX38/'Constituents data'!CW38-1</f>
        <v>-3.5522175987008353E-3</v>
      </c>
      <c r="CY38" s="15">
        <f>'Constituents data'!CY38/'Constituents data'!CX38-1</f>
        <v>-4.4713790996129599E-2</v>
      </c>
      <c r="CZ38" s="15">
        <f>'Constituents data'!CZ38/'Constituents data'!CY38-1</f>
        <v>3.6037957138287613E-2</v>
      </c>
      <c r="DA38" s="15">
        <f>'Constituents data'!DA38/'Constituents data'!CZ38-1</f>
        <v>4.9706699598641491E-2</v>
      </c>
      <c r="DB38" s="15">
        <f>'Constituents data'!DB38/'Constituents data'!DA38-1</f>
        <v>3.7745098039215552E-2</v>
      </c>
      <c r="DC38" s="15">
        <f>'Constituents data'!DC38/'Constituents data'!DB38-1</f>
        <v>7.5578649031649014E-3</v>
      </c>
      <c r="DD38" s="15">
        <f>'Constituents data'!DD38/'Constituents data'!DC38-1</f>
        <v>-1.1720581340834535E-2</v>
      </c>
      <c r="DE38" s="15">
        <f>'Constituents data'!DE38/'Constituents data'!DD38-1</f>
        <v>2.9886148007590041E-2</v>
      </c>
      <c r="DF38" s="15">
        <f>'Constituents data'!DF38/'Constituents data'!DE38-1</f>
        <v>5.0667894979272265E-2</v>
      </c>
      <c r="DG38" s="15">
        <f>'Constituents data'!DG38/'Constituents data'!DF38-1</f>
        <v>-5.2608505041648046E-3</v>
      </c>
      <c r="DH38" s="15">
        <f>'Constituents data'!DH38/'Constituents data'!DG38-1</f>
        <v>7.9330101366239525E-3</v>
      </c>
      <c r="DI38" s="15">
        <f>'Constituents data'!DI38/'Constituents data'!DH38-1</f>
        <v>2.4486226497595132E-2</v>
      </c>
      <c r="DJ38" s="15">
        <f>'Constituents data'!DJ38/'Constituents data'!DI38-1</f>
        <v>1.2804097311139628E-2</v>
      </c>
      <c r="DK38" s="15">
        <f>'Constituents data'!DK38/'Constituents data'!DJ38-1</f>
        <v>-2.5284450063211117E-2</v>
      </c>
      <c r="DL38" s="15">
        <f>'Constituents data'!DL38/'Constituents data'!DK38-1</f>
        <v>2.1616947686986521E-3</v>
      </c>
      <c r="DM38" s="15">
        <f>'Constituents data'!DM38/'Constituents data'!DL38-1</f>
        <v>6.0396893874028468E-3</v>
      </c>
      <c r="DN38" s="15">
        <f>'Constituents data'!DN38/'Constituents data'!DM38-1</f>
        <v>1.8867924528301883E-2</v>
      </c>
      <c r="DO38" s="15">
        <f>'Constituents data'!DO38/'Constituents data'!DN38-1</f>
        <v>3.4932659932660037E-2</v>
      </c>
      <c r="DP38" s="15">
        <f>'Constituents data'!DP38/'Constituents data'!DO38-1</f>
        <v>1.1793411956079636E-2</v>
      </c>
      <c r="DQ38" s="15">
        <f>'Constituents data'!DQ38/'Constituents data'!DP38-1</f>
        <v>-3.6173633440514941E-3</v>
      </c>
      <c r="DR38" s="15">
        <f>'Constituents data'!DR38/'Constituents data'!DQ38-1</f>
        <v>-1.5732150060508321E-2</v>
      </c>
      <c r="DS38" s="15">
        <f>'Constituents data'!DS38/'Constituents data'!DR38-1</f>
        <v>-3.2786885245902342E-3</v>
      </c>
      <c r="DT38" s="15">
        <f>'Constituents data'!DT38/'Constituents data'!DS38-1</f>
        <v>-2.0559210526315264E-3</v>
      </c>
      <c r="DU38" s="15">
        <f>'Constituents data'!DU38/'Constituents data'!DT38-1</f>
        <v>1.1124845488257096E-2</v>
      </c>
      <c r="DV38" s="15">
        <f>'Constituents data'!DV38/'Constituents data'!DU38-1</f>
        <v>6.9274653626731908E-3</v>
      </c>
      <c r="DW38" s="15">
        <f>'Constituents data'!DW38/'Constituents data'!DV38-1</f>
        <v>-2.5091056252529276E-2</v>
      </c>
      <c r="DX38" s="15">
        <f>'Constituents data'!DX38/'Constituents data'!DW38-1</f>
        <v>-5.3964300539643961E-3</v>
      </c>
      <c r="DY38" s="15">
        <f>'Constituents data'!DY38/'Constituents data'!DX38-1</f>
        <v>-7.0951585976627429E-3</v>
      </c>
      <c r="DZ38" s="15">
        <f>'Constituents data'!DZ38/'Constituents data'!DY38-1</f>
        <v>7.9865489701556047E-3</v>
      </c>
      <c r="EA38" s="15">
        <f>'Constituents data'!EA38/'Constituents data'!DZ38-1</f>
        <v>-3.2527105921601351E-2</v>
      </c>
      <c r="EB38" s="15">
        <f>'Constituents data'!EB38/'Constituents data'!EA38-1</f>
        <v>3.4482758620689724E-2</v>
      </c>
      <c r="EC38" s="15">
        <f>'Constituents data'!EC38/'Constituents data'!EB38-1</f>
        <v>-4.9166666666666692E-2</v>
      </c>
      <c r="ED38" s="15">
        <f>'Constituents data'!ED38/'Constituents data'!EC38-1</f>
        <v>2.103418054338313E-2</v>
      </c>
      <c r="EE38" s="15">
        <f>'Constituents data'!EE38/'Constituents data'!ED38-1</f>
        <v>4.3776824034334805E-2</v>
      </c>
      <c r="EF38" s="15">
        <f>'Constituents data'!EF38/'Constituents data'!EE38-1</f>
        <v>8.2236842105263053E-2</v>
      </c>
      <c r="EG38" s="15">
        <f>'Constituents data'!EG38/'Constituents data'!EF38-1</f>
        <v>-1.3297872340425565E-2</v>
      </c>
      <c r="EH38" s="15">
        <f>'Constituents data'!EH38/'Constituents data'!EG38-1</f>
        <v>0</v>
      </c>
      <c r="EI38" s="15">
        <f>'Constituents data'!EI38/'Constituents data'!EH38-1</f>
        <v>-2.0023103581054968E-2</v>
      </c>
      <c r="EJ38" s="15">
        <f>'Constituents data'!EJ38/'Constituents data'!EI38-1</f>
        <v>1.4538310412573585E-2</v>
      </c>
      <c r="EK38" s="15">
        <f>'Constituents data'!EK38/'Constituents data'!EJ38-1</f>
        <v>3.8729666924863793E-3</v>
      </c>
      <c r="EL38" s="15">
        <f>'Constituents data'!EL38/'Constituents data'!EK38-1</f>
        <v>1.9290123456790154E-2</v>
      </c>
      <c r="EM38" s="15">
        <f>'Constituents data'!EM38/'Constituents data'!EL38-1</f>
        <v>7.9485238455716534E-3</v>
      </c>
      <c r="EN38" s="15">
        <f>'Constituents data'!EN38/'Constituents data'!EM38-1</f>
        <v>2.0277882087870847E-2</v>
      </c>
      <c r="EO38" s="15">
        <f>'Constituents data'!EO38/'Constituents data'!EN38-1</f>
        <v>2.2819285977180748E-2</v>
      </c>
      <c r="EP38" s="15">
        <f>'Constituents data'!EP38/'Constituents data'!EO38-1</f>
        <v>3.6703850305865648E-2</v>
      </c>
      <c r="EQ38" s="15">
        <f>'Constituents data'!EQ38/'Constituents data'!EP38-1</f>
        <v>-4.5123221103783306E-3</v>
      </c>
      <c r="ER38" s="15">
        <f>'Constituents data'!ER38/'Constituents data'!EQ38-1</f>
        <v>3.4170153417015348E-2</v>
      </c>
      <c r="ES38" s="15">
        <f>'Constituents data'!ES38/'Constituents data'!ER38-1</f>
        <v>1.3486176668913163E-3</v>
      </c>
      <c r="ET38" s="15">
        <f>'Constituents data'!ET38/'Constituents data'!ES38-1</f>
        <v>3.2323232323232309E-2</v>
      </c>
      <c r="EU38" s="15">
        <f>'Constituents data'!EU38/'Constituents data'!ET38-1</f>
        <v>2.8049575994781417E-2</v>
      </c>
      <c r="EV38" s="15">
        <f>'Constituents data'!EV38/'Constituents data'!EU38-1</f>
        <v>-2.9187817258883197E-2</v>
      </c>
      <c r="EW38" s="15">
        <f>'Constituents data'!EW38/'Constituents data'!EV38-1</f>
        <v>-9.8039215686274161E-4</v>
      </c>
      <c r="EX38" s="15">
        <f>'Constituents data'!EX38/'Constituents data'!EW38-1</f>
        <v>1.9299967288191056E-2</v>
      </c>
      <c r="EY38" s="15">
        <f>'Constituents data'!EY38/'Constituents data'!EX38-1</f>
        <v>-7.477535301668814E-2</v>
      </c>
      <c r="EZ38" s="15">
        <f>'Constituents data'!EZ38/'Constituents data'!EY38-1</f>
        <v>1.8730489073881307E-2</v>
      </c>
      <c r="FA38" s="15">
        <f>'Constituents data'!FA38/'Constituents data'!EZ38-1</f>
        <v>-6.8096697310180421E-3</v>
      </c>
      <c r="FB38" s="15">
        <f>'Constituents data'!FB38/'Constituents data'!FA38-1</f>
        <v>7.8848131642097474E-3</v>
      </c>
      <c r="FC38" s="15">
        <f>'Constituents data'!FC38/'Constituents data'!FB38-1</f>
        <v>-1.2585034013605445E-2</v>
      </c>
      <c r="FD38" s="15">
        <f>'Constituents data'!FD38/'Constituents data'!FC38-1</f>
        <v>4.6159145711333061E-2</v>
      </c>
      <c r="FE38" s="15">
        <f>'Constituents data'!FE38/'Constituents data'!FD38-1</f>
        <v>-1.646361540994401E-2</v>
      </c>
      <c r="FF38" s="15">
        <f>'Constituents data'!FF38/'Constituents data'!FE38-1</f>
        <v>0.11750920656176778</v>
      </c>
      <c r="FG38" s="15">
        <f>'Constituents data'!FG38/'Constituents data'!FF38-1</f>
        <v>-6.5907729179148777E-3</v>
      </c>
      <c r="FH38" s="15">
        <f>'Constituents data'!FH38/'Constituents data'!FG38-1</f>
        <v>-4.613992762364294E-2</v>
      </c>
      <c r="FI38" s="15">
        <f>'Constituents data'!FI38/'Constituents data'!FH38-1</f>
        <v>-6.9238065128043091E-2</v>
      </c>
      <c r="FJ38" s="15">
        <f>'Constituents data'!FJ38/'Constituents data'!FI38-1</f>
        <v>5.8423913043478493E-2</v>
      </c>
      <c r="FK38" s="15">
        <f>'Constituents data'!FK38/'Constituents data'!FJ38-1</f>
        <v>1.7650834403080795E-2</v>
      </c>
      <c r="FL38" s="15">
        <f>'Constituents data'!FL38/'Constituents data'!FK38-1</f>
        <v>-2.6490066225165698E-2</v>
      </c>
      <c r="FM38" s="15">
        <f>'Constituents data'!FM38/'Constituents data'!FL38-1</f>
        <v>9.6209912536443065E-2</v>
      </c>
      <c r="FN38" s="15">
        <f>'Constituents data'!FN38/'Constituents data'!FM38-1</f>
        <v>2.9550827423167947E-2</v>
      </c>
      <c r="FO38" s="15">
        <f>'Constituents data'!FO38/'Constituents data'!FN38-1</f>
        <v>-6.1423650975889754E-2</v>
      </c>
      <c r="FP38" s="15">
        <f>'Constituents data'!FP38/'Constituents data'!FO38-1</f>
        <v>-2.0489296636085563E-2</v>
      </c>
      <c r="FQ38" s="15">
        <f>'Constituents data'!FQ38/'Constituents data'!FP38-1</f>
        <v>6.5563534186698913E-3</v>
      </c>
      <c r="FR38" s="15">
        <f>'Constituents data'!FR38/'Constituents data'!FQ38-1</f>
        <v>3.9081885856079523E-2</v>
      </c>
      <c r="FS38" s="15">
        <f>'Constituents data'!FS38/'Constituents data'!FR38-1</f>
        <v>-5.6417910447761122E-2</v>
      </c>
      <c r="FT38" s="16">
        <f>'Constituents data'!FT38/'Constituents data'!FS38-1</f>
        <v>7.5925340082252379E-3</v>
      </c>
      <c r="FU38" s="17">
        <f t="shared" si="3"/>
        <v>4.1533358788424721E-3</v>
      </c>
      <c r="FV38">
        <v>1.6407825733620207E-2</v>
      </c>
      <c r="FW38">
        <v>1.6210471093628429E-2</v>
      </c>
      <c r="FX38">
        <v>1.5872266897830219E-2</v>
      </c>
      <c r="FY38">
        <v>1.5971945493492651E-2</v>
      </c>
      <c r="FZ38">
        <v>1.5882146178632508E-2</v>
      </c>
      <c r="GA38">
        <v>1.5131620360865797E-2</v>
      </c>
      <c r="GB38">
        <v>1.5133224499032471E-2</v>
      </c>
      <c r="GC38">
        <v>1.497436247330638E-2</v>
      </c>
      <c r="GD38">
        <v>1.5308172421079827E-2</v>
      </c>
      <c r="GE38">
        <v>1.5623165857604548E-2</v>
      </c>
      <c r="GF38">
        <v>1.5645223749651573E-2</v>
      </c>
      <c r="GG38">
        <v>1.5586416138675445E-2</v>
      </c>
      <c r="GH38">
        <v>1.4320525652133839E-2</v>
      </c>
      <c r="GI38">
        <v>1.427199328601131E-2</v>
      </c>
      <c r="GJ38">
        <v>1.4128915924437851E-2</v>
      </c>
      <c r="GK38">
        <v>1.3657800772036479E-2</v>
      </c>
      <c r="GL38">
        <v>1.5183328112645464E-2</v>
      </c>
      <c r="GM38">
        <v>1.5260209112649017E-2</v>
      </c>
      <c r="GN38">
        <v>1.5043703306731495E-2</v>
      </c>
      <c r="GO38">
        <v>1.5521191055268457E-2</v>
      </c>
      <c r="GP38">
        <v>1.5368280855928078E-2</v>
      </c>
      <c r="GQ38">
        <v>1.6000115219903056E-2</v>
      </c>
      <c r="GR38">
        <v>1.5702978855841963E-2</v>
      </c>
      <c r="GS38">
        <v>1.5395158102125699E-2</v>
      </c>
      <c r="GT38">
        <v>1.5575375295876914E-2</v>
      </c>
      <c r="GU38">
        <v>1.5293592136144852E-2</v>
      </c>
      <c r="GV38">
        <v>1.5238521304187328E-2</v>
      </c>
      <c r="GW38">
        <v>1.467015722343515E-2</v>
      </c>
      <c r="GX38">
        <v>1.4060138858045936E-2</v>
      </c>
      <c r="GY38">
        <v>1.3993090111053878E-2</v>
      </c>
      <c r="GZ38">
        <v>1.4076551907604949E-2</v>
      </c>
      <c r="HA38">
        <v>1.3458317670808712E-2</v>
      </c>
      <c r="HB38">
        <v>1.3212638043040596E-2</v>
      </c>
      <c r="HC38">
        <v>1.3238069709980524E-2</v>
      </c>
      <c r="HD38">
        <v>1.4007466795412891E-2</v>
      </c>
      <c r="HE38">
        <v>1.4368849255488031E-2</v>
      </c>
      <c r="HF38">
        <v>1.4010545484744546E-2</v>
      </c>
      <c r="HG38">
        <v>1.3908469770388576E-2</v>
      </c>
      <c r="HH38">
        <v>1.3689168518983719E-2</v>
      </c>
      <c r="HI38">
        <v>1.3811489833575758E-2</v>
      </c>
      <c r="HJ38">
        <v>1.3596590327196718E-2</v>
      </c>
      <c r="HK38">
        <v>1.3124304730260827E-2</v>
      </c>
      <c r="HL38">
        <v>1.3690513143350491E-2</v>
      </c>
      <c r="HM38">
        <v>1.3620907763089428E-2</v>
      </c>
      <c r="HN38">
        <v>1.4130829180187663E-2</v>
      </c>
      <c r="HO38">
        <v>1.389460760347508E-2</v>
      </c>
      <c r="HP38">
        <v>1.3729452200625884E-2</v>
      </c>
      <c r="HQ38">
        <v>1.3687027154313306E-2</v>
      </c>
      <c r="HR38">
        <v>1.3759627460497238E-2</v>
      </c>
      <c r="HS38">
        <v>1.3606420549431238E-2</v>
      </c>
      <c r="HT38">
        <v>1.3505007885730282E-2</v>
      </c>
      <c r="HU38">
        <v>1.3805383263601135E-2</v>
      </c>
      <c r="HV38">
        <v>1.3785468540892168E-2</v>
      </c>
      <c r="HW38">
        <v>1.3188495652845295E-2</v>
      </c>
      <c r="HX38">
        <v>1.3169528566751474E-2</v>
      </c>
      <c r="HY38">
        <v>1.492146578879871E-2</v>
      </c>
      <c r="HZ38">
        <v>1.4850995814298202E-2</v>
      </c>
      <c r="IA38">
        <v>1.4826199816933023E-2</v>
      </c>
      <c r="IB38">
        <v>1.4037108517059655E-2</v>
      </c>
      <c r="IC38">
        <v>1.4718053263367947E-2</v>
      </c>
      <c r="ID38">
        <v>1.5246459958741597E-2</v>
      </c>
      <c r="IE38">
        <v>1.5353415048122645E-2</v>
      </c>
      <c r="IF38">
        <v>1.5272656383902282E-2</v>
      </c>
      <c r="IG38">
        <v>1.5309799658223038E-2</v>
      </c>
      <c r="IH38">
        <v>1.5544137624070314E-2</v>
      </c>
      <c r="II38">
        <v>1.5928044232449836E-2</v>
      </c>
      <c r="IJ38">
        <v>1.6289486093328486E-2</v>
      </c>
      <c r="IK38">
        <v>1.560615942306358E-2</v>
      </c>
      <c r="IL38">
        <v>1.4634115587903066E-2</v>
      </c>
      <c r="IM38">
        <v>1.4982620950296836E-2</v>
      </c>
      <c r="IN38">
        <v>1.4674426630220255E-2</v>
      </c>
      <c r="IO38">
        <v>1.4686830113084276E-2</v>
      </c>
      <c r="IP38">
        <v>1.5377176775971935E-2</v>
      </c>
      <c r="IQ38">
        <v>1.5594266069266829E-2</v>
      </c>
      <c r="IR38">
        <v>1.5775833632896204E-2</v>
      </c>
      <c r="IS38">
        <v>1.5775128385936345E-2</v>
      </c>
      <c r="IT38">
        <v>1.5543671654613657E-2</v>
      </c>
      <c r="IU38">
        <v>1.626922300908137E-2</v>
      </c>
      <c r="IV38">
        <v>1.6096474251117637E-2</v>
      </c>
      <c r="IW38">
        <v>1.6191343879102555E-2</v>
      </c>
      <c r="IX38">
        <v>1.6444453104700215E-2</v>
      </c>
      <c r="IY38">
        <v>1.7072201695288971E-2</v>
      </c>
      <c r="IZ38">
        <v>1.7393649822024217E-2</v>
      </c>
      <c r="JA38">
        <v>1.7453713914150275E-2</v>
      </c>
      <c r="JB38">
        <v>1.7116407000923515E-2</v>
      </c>
      <c r="JC38">
        <v>1.6689568495838275E-2</v>
      </c>
      <c r="JD38">
        <v>1.6579894757380174E-2</v>
      </c>
      <c r="JE38">
        <v>1.6549652490147601E-2</v>
      </c>
      <c r="JF38">
        <v>1.5922184587702021E-2</v>
      </c>
      <c r="JG38">
        <v>1.6281001311969495E-2</v>
      </c>
      <c r="JH38">
        <v>1.6831323200617934E-2</v>
      </c>
      <c r="JI38">
        <v>1.70613247825376E-2</v>
      </c>
      <c r="JJ38">
        <v>1.6641071703779594E-2</v>
      </c>
      <c r="JK38">
        <v>1.566466279904407E-2</v>
      </c>
      <c r="JL38">
        <v>1.6080394741608203E-2</v>
      </c>
      <c r="JM38">
        <v>1.6159158689120767E-2</v>
      </c>
      <c r="JN38">
        <v>1.6173293891263655E-2</v>
      </c>
      <c r="JO38">
        <v>1.5657507113098507E-2</v>
      </c>
      <c r="JP38">
        <v>1.6965670967714255E-2</v>
      </c>
      <c r="JQ38">
        <v>1.6930225817284206E-2</v>
      </c>
      <c r="JR38">
        <v>1.6377059565856927E-2</v>
      </c>
      <c r="JS38">
        <v>1.604314504038638E-2</v>
      </c>
      <c r="JT38">
        <v>1.6524217943645648E-2</v>
      </c>
      <c r="JU38">
        <v>1.7106453946039334E-2</v>
      </c>
      <c r="JV38">
        <v>1.7133782941763761E-2</v>
      </c>
      <c r="JW38">
        <v>1.6808058583366741E-2</v>
      </c>
      <c r="JX38">
        <v>1.7290029913415501E-2</v>
      </c>
      <c r="JY38">
        <v>1.8299233430907814E-2</v>
      </c>
      <c r="JZ38">
        <v>1.8207950734090546E-2</v>
      </c>
      <c r="KA38">
        <v>1.8506048804089008E-2</v>
      </c>
      <c r="KB38">
        <v>1.8947493330981301E-2</v>
      </c>
      <c r="KC38">
        <v>1.896790804622478E-2</v>
      </c>
      <c r="KD38">
        <v>1.8498556838064058E-2</v>
      </c>
      <c r="KE38">
        <v>1.8045076648327957E-2</v>
      </c>
      <c r="KF38">
        <v>1.8102770009143898E-2</v>
      </c>
      <c r="KG38">
        <v>1.8237764265487972E-2</v>
      </c>
      <c r="KH38">
        <v>1.892206529171795E-2</v>
      </c>
      <c r="KI38">
        <v>1.8839927313493897E-2</v>
      </c>
      <c r="KJ38">
        <v>1.8702057781186641E-2</v>
      </c>
      <c r="KK38">
        <v>1.862860961445641E-2</v>
      </c>
      <c r="KL38">
        <v>1.8625139328775662E-2</v>
      </c>
      <c r="KM38">
        <v>1.7983226822457003E-2</v>
      </c>
      <c r="KN38">
        <v>1.7655005154431091E-2</v>
      </c>
      <c r="KO38">
        <v>1.786638859236479E-2</v>
      </c>
      <c r="KP38">
        <v>1.7689133494966067E-2</v>
      </c>
      <c r="KQ38">
        <v>1.7622499212761822E-2</v>
      </c>
      <c r="KR38">
        <v>1.7436636046114416E-2</v>
      </c>
      <c r="KS38">
        <v>1.7639909073258485E-2</v>
      </c>
      <c r="KT38">
        <v>1.7251801388692683E-2</v>
      </c>
      <c r="KU38">
        <v>1.7860513607723463E-2</v>
      </c>
      <c r="KV38">
        <v>1.7513135313847957E-2</v>
      </c>
      <c r="KW38">
        <v>1.7485258824741438E-2</v>
      </c>
      <c r="KX38">
        <v>1.7914339107150925E-2</v>
      </c>
      <c r="KY38">
        <v>1.978049672754895E-2</v>
      </c>
      <c r="KZ38">
        <v>1.9421411354131096E-2</v>
      </c>
      <c r="LA38">
        <v>1.9148721627615245E-2</v>
      </c>
      <c r="LB38">
        <v>1.931764991884994E-2</v>
      </c>
      <c r="LC38">
        <v>1.9378362750778616E-2</v>
      </c>
      <c r="LD38">
        <v>1.9495453112490384E-2</v>
      </c>
      <c r="LE38">
        <v>1.9842441581750525E-2</v>
      </c>
      <c r="LF38">
        <v>1.9975080110244674E-2</v>
      </c>
      <c r="LG38">
        <v>1.9994321946646465E-2</v>
      </c>
      <c r="LH38">
        <v>2.0347911705284983E-2</v>
      </c>
      <c r="LI38">
        <v>2.077807752799805E-2</v>
      </c>
      <c r="LJ38">
        <v>2.063145683099548E-2</v>
      </c>
      <c r="LK38">
        <v>2.1265802781527374E-2</v>
      </c>
      <c r="LL38">
        <v>2.1307067518600984E-2</v>
      </c>
      <c r="LM38">
        <v>2.1719369103227335E-2</v>
      </c>
      <c r="LN38">
        <v>2.2096638418626569E-2</v>
      </c>
      <c r="LO38">
        <v>2.2058508273513196E-2</v>
      </c>
      <c r="LP38">
        <v>2.2324315570926224E-2</v>
      </c>
      <c r="LQ38">
        <v>2.2541329219495719E-2</v>
      </c>
      <c r="LR38">
        <v>2.1168768386444624E-2</v>
      </c>
      <c r="LS38">
        <v>2.118886827524212E-2</v>
      </c>
      <c r="LT38">
        <v>2.1244143050861943E-2</v>
      </c>
      <c r="LU38">
        <v>2.1460076974064775E-2</v>
      </c>
      <c r="LV38">
        <v>2.1486273215456379E-2</v>
      </c>
      <c r="LW38">
        <v>2.1858730042649432E-2</v>
      </c>
      <c r="LX38">
        <v>2.1513733140439206E-2</v>
      </c>
      <c r="LY38">
        <v>2.3808422258115143E-2</v>
      </c>
      <c r="LZ38">
        <v>2.3669434460878467E-2</v>
      </c>
      <c r="MA38">
        <v>2.3363304254353505E-2</v>
      </c>
      <c r="MB38">
        <v>2.3038071091483626E-2</v>
      </c>
      <c r="MC38">
        <v>2.3671996749008929E-2</v>
      </c>
      <c r="MD38">
        <v>2.4006983298466081E-2</v>
      </c>
      <c r="ME38">
        <v>2.4140245344723126E-2</v>
      </c>
      <c r="MF38">
        <v>2.5687355850268569E-2</v>
      </c>
      <c r="MG38">
        <v>2.6284869966451463E-2</v>
      </c>
      <c r="MH38">
        <v>2.5678114351757098E-2</v>
      </c>
      <c r="MI38">
        <v>2.4651496284129531E-2</v>
      </c>
      <c r="MJ38">
        <v>2.4449493665108395E-2</v>
      </c>
      <c r="MK38">
        <v>2.5155305909356291E-2</v>
      </c>
      <c r="ML38">
        <v>2.3430963826088065E-2</v>
      </c>
      <c r="MM38" s="4">
        <v>2.3433183835098487E-2</v>
      </c>
      <c r="MN38" s="17">
        <v>1.7288652568177153E-2</v>
      </c>
      <c r="MO38" s="20">
        <f t="shared" si="4"/>
        <v>-4.1065711061160297E-2</v>
      </c>
      <c r="MP38" s="20">
        <f t="shared" si="7"/>
        <v>2.9280960486488213E-2</v>
      </c>
      <c r="MQ38" s="20">
        <f t="shared" si="8"/>
        <v>6.0326429649283038E-2</v>
      </c>
      <c r="MR38" s="20">
        <f t="shared" si="9"/>
        <v>-1.633166903567828E-2</v>
      </c>
      <c r="MS38" s="20">
        <f t="shared" si="10"/>
        <v>-3.8565857319665879E-2</v>
      </c>
      <c r="MT38" s="20">
        <f t="shared" si="11"/>
        <v>9.946808453343732E-3</v>
      </c>
      <c r="MU38" s="20">
        <f t="shared" si="12"/>
        <v>-1.525790444202639E-3</v>
      </c>
      <c r="MV38" s="20">
        <f t="shared" si="13"/>
        <v>5.0771320159593965E-2</v>
      </c>
      <c r="MW38" s="20">
        <f t="shared" si="14"/>
        <v>2.2758992037522303E-2</v>
      </c>
      <c r="MX38" s="20">
        <f t="shared" si="15"/>
        <v>9.3533670744888678E-3</v>
      </c>
      <c r="MY38" s="20">
        <f t="shared" si="16"/>
        <v>8.7755552201133138E-3</v>
      </c>
      <c r="MZ38" s="20">
        <f t="shared" si="17"/>
        <v>-9.7231391843496273E-2</v>
      </c>
      <c r="NA38" s="20">
        <f t="shared" si="18"/>
        <v>3.1001013843382566E-3</v>
      </c>
      <c r="NB38" s="20">
        <f t="shared" si="19"/>
        <v>1.3688452599231467E-2</v>
      </c>
      <c r="NC38" s="20">
        <f t="shared" si="20"/>
        <v>-7.2579946227311343E-2</v>
      </c>
      <c r="ND38" s="20">
        <f t="shared" si="21"/>
        <v>0.11928806062988573</v>
      </c>
      <c r="NE38" s="20">
        <f t="shared" si="22"/>
        <v>-2.8368853990032077E-2</v>
      </c>
      <c r="NF38" s="20">
        <f t="shared" si="23"/>
        <v>-7.8758051167703222E-3</v>
      </c>
      <c r="NG38" s="20">
        <f t="shared" si="24"/>
        <v>5.4989734102078927E-3</v>
      </c>
      <c r="NH38" s="20">
        <f t="shared" si="25"/>
        <v>2.8946993068525891E-2</v>
      </c>
      <c r="NI38" s="20">
        <f t="shared" si="26"/>
        <v>8.2844750664311587E-3</v>
      </c>
      <c r="NJ38" s="20">
        <f t="shared" si="27"/>
        <v>-3.9632451357957892E-2</v>
      </c>
      <c r="NK38" s="20">
        <f t="shared" si="28"/>
        <v>-2.4939967221822006E-2</v>
      </c>
      <c r="NL38" s="20">
        <f t="shared" si="29"/>
        <v>-4.1533358788424721E-3</v>
      </c>
      <c r="NM38" s="20">
        <f t="shared" si="30"/>
        <v>2.3318048096183548E-2</v>
      </c>
      <c r="NN38" s="20">
        <f t="shared" si="31"/>
        <v>-5.6107964195634012E-2</v>
      </c>
      <c r="NO38" s="20">
        <f t="shared" si="32"/>
        <v>-1.6331521970072031E-2</v>
      </c>
      <c r="NP38" s="20">
        <f t="shared" si="33"/>
        <v>-6.8569154181524691E-3</v>
      </c>
      <c r="NQ38" s="20">
        <f t="shared" si="34"/>
        <v>-2.7792459713151689E-2</v>
      </c>
      <c r="NR38" s="20">
        <f t="shared" si="35"/>
        <v>2.5103691411486675E-3</v>
      </c>
      <c r="NS38" s="20">
        <f t="shared" si="36"/>
        <v>-3.6920326170104649E-2</v>
      </c>
      <c r="NT38" s="20">
        <f t="shared" si="37"/>
        <v>-6.1755708412206227E-2</v>
      </c>
      <c r="NU38" s="20">
        <f t="shared" si="38"/>
        <v>-7.2296642584240844E-2</v>
      </c>
      <c r="NV38" s="20">
        <f t="shared" si="39"/>
        <v>6.8843157172203129E-2</v>
      </c>
      <c r="NW38" s="20">
        <f t="shared" si="40"/>
        <v>-9.721669010424476E-3</v>
      </c>
      <c r="NX38" s="20">
        <f t="shared" si="41"/>
        <v>-2.5577559859365932E-2</v>
      </c>
      <c r="NY38" s="20">
        <f t="shared" si="42"/>
        <v>-1.5597545357633351E-2</v>
      </c>
      <c r="NZ38" s="20">
        <f t="shared" si="43"/>
        <v>-3.3346742195691552E-2</v>
      </c>
      <c r="OA38" s="20">
        <f t="shared" si="44"/>
        <v>-3.5052477388554035E-3</v>
      </c>
      <c r="OB38" s="20">
        <f t="shared" si="45"/>
        <v>3.1468425779188521E-2</v>
      </c>
      <c r="OC38" s="20">
        <f t="shared" si="46"/>
        <v>-3.4172097604921341E-2</v>
      </c>
      <c r="OD38" s="20">
        <f t="shared" si="47"/>
        <v>9.3719004546689466E-2</v>
      </c>
      <c r="OE38" s="20">
        <f t="shared" si="48"/>
        <v>-1.0378376987604569E-2</v>
      </c>
      <c r="OF38" s="20">
        <f t="shared" si="49"/>
        <v>4.7259026726050542E-2</v>
      </c>
      <c r="OG38" s="20">
        <f t="shared" si="50"/>
        <v>-4.630711285725974E-2</v>
      </c>
      <c r="OH38" s="20">
        <f t="shared" si="51"/>
        <v>1.2628731953571733E-2</v>
      </c>
      <c r="OI38" s="20">
        <f t="shared" si="52"/>
        <v>3.9260731700957521E-3</v>
      </c>
      <c r="OJ38" s="20">
        <f t="shared" si="53"/>
        <v>-4.3081661960820965E-2</v>
      </c>
      <c r="OK38" s="20">
        <f t="shared" si="54"/>
        <v>-5.2282952271503806E-2</v>
      </c>
      <c r="OL38" s="20">
        <f t="shared" si="55"/>
        <v>6.735274884611793E-3</v>
      </c>
      <c r="OM38" s="20">
        <f t="shared" si="56"/>
        <v>2.4322583398116777E-2</v>
      </c>
      <c r="ON38" s="20">
        <f t="shared" si="57"/>
        <v>-1.0413116786510683E-2</v>
      </c>
      <c r="OO38" s="20">
        <f t="shared" si="58"/>
        <v>-0.11087653394062325</v>
      </c>
      <c r="OP38" s="20">
        <f t="shared" si="59"/>
        <v>-3.1140045941223764E-2</v>
      </c>
      <c r="OQ38" s="20">
        <f t="shared" si="60"/>
        <v>0.16100345854624465</v>
      </c>
      <c r="OR38" s="20">
        <f t="shared" si="61"/>
        <v>3.2629320637412931E-3</v>
      </c>
      <c r="OS38" s="20">
        <f t="shared" si="62"/>
        <v>-5.9484611110378831E-2</v>
      </c>
      <c r="OT38" s="20">
        <f t="shared" si="63"/>
        <v>-9.7039208176479486E-2</v>
      </c>
      <c r="OU38" s="20">
        <f t="shared" si="64"/>
        <v>9.0345763469917295E-2</v>
      </c>
      <c r="OV38" s="20">
        <f t="shared" si="65"/>
        <v>4.7625370286494946E-2</v>
      </c>
      <c r="OW38" s="20">
        <f t="shared" si="66"/>
        <v>3.7854367539549412E-2</v>
      </c>
      <c r="OX38" s="20">
        <f t="shared" si="67"/>
        <v>2.3617549923316689E-4</v>
      </c>
      <c r="OY38" s="20">
        <f t="shared" si="68"/>
        <v>-3.6933013762548914E-3</v>
      </c>
      <c r="OZ38" s="20">
        <f t="shared" si="69"/>
        <v>-9.9011229808082454E-3</v>
      </c>
      <c r="PA38" s="20">
        <f t="shared" si="5"/>
        <v>1.2264747136535033E-2</v>
      </c>
      <c r="PB38" s="20">
        <f t="shared" si="70"/>
        <v>4.2643640415306397E-3</v>
      </c>
      <c r="PC38" s="20">
        <f t="shared" si="71"/>
        <v>-3.0253042939581906E-3</v>
      </c>
      <c r="PD38" s="20">
        <f t="shared" si="72"/>
        <v>-4.2237842921095996E-2</v>
      </c>
      <c r="PE38" s="20">
        <f t="shared" si="73"/>
        <v>-1.5515641138301277E-2</v>
      </c>
      <c r="PF38" s="20">
        <f t="shared" si="74"/>
        <v>-5.0835800333818952E-2</v>
      </c>
      <c r="PG38" s="20">
        <f t="shared" si="75"/>
        <v>6.2866342926714072E-3</v>
      </c>
      <c r="PH38" s="20">
        <f t="shared" si="76"/>
        <v>4.3571141365929995E-2</v>
      </c>
      <c r="PI38" s="20">
        <f t="shared" si="77"/>
        <v>4.9849951277766931E-2</v>
      </c>
      <c r="PJ38" s="20">
        <f t="shared" si="78"/>
        <v>-1.5625824183587371E-2</v>
      </c>
      <c r="PK38" s="20">
        <f t="shared" si="79"/>
        <v>-3.0632209118279012E-2</v>
      </c>
      <c r="PL38" s="20">
        <f t="shared" si="80"/>
        <v>-3.9107039582546237E-2</v>
      </c>
      <c r="PM38" s="20">
        <f t="shared" si="81"/>
        <v>2.1032560019454645E-2</v>
      </c>
      <c r="PN38" s="20">
        <f t="shared" si="82"/>
        <v>2.6380122240015631E-2</v>
      </c>
      <c r="PO38" s="20">
        <f t="shared" si="83"/>
        <v>-1.3121436684836445E-2</v>
      </c>
      <c r="PP38" s="20">
        <f t="shared" si="84"/>
        <v>4.968400661829387E-2</v>
      </c>
      <c r="PQ38" s="20">
        <f t="shared" si="85"/>
        <v>3.9324924990722716E-2</v>
      </c>
      <c r="PR38" s="20">
        <f t="shared" si="86"/>
        <v>2.647166412115743E-2</v>
      </c>
      <c r="PS38" s="20">
        <f t="shared" si="87"/>
        <v>-4.55762130435277E-3</v>
      </c>
      <c r="PT38" s="20">
        <f t="shared" si="88"/>
        <v>-1.3221933105916836E-3</v>
      </c>
      <c r="PU38" s="20">
        <f t="shared" si="89"/>
        <v>-5.1239441948614621E-2</v>
      </c>
      <c r="PV38" s="20">
        <f t="shared" si="90"/>
        <v>1.0313006675547534E-3</v>
      </c>
      <c r="PW38" s="20">
        <f t="shared" si="91"/>
        <v>1.4267716752736422E-2</v>
      </c>
      <c r="PX38" s="20">
        <f t="shared" si="92"/>
        <v>-5.2422069728971669E-2</v>
      </c>
      <c r="PY38" s="20">
        <f t="shared" si="93"/>
        <v>-1.5990868459207379E-2</v>
      </c>
      <c r="PZ38" s="20">
        <f t="shared" si="94"/>
        <v>6.4645433216662496E-2</v>
      </c>
      <c r="QA38" s="20">
        <f t="shared" si="95"/>
        <v>3.7108571498779136E-4</v>
      </c>
      <c r="QB38" s="20">
        <f t="shared" si="96"/>
        <v>-3.1587054785588202E-2</v>
      </c>
      <c r="QC38" s="20">
        <f t="shared" si="97"/>
        <v>-3.3413413765380755E-2</v>
      </c>
      <c r="QD38" s="20">
        <f t="shared" si="98"/>
        <v>3.8891226627934102E-2</v>
      </c>
      <c r="QE38" s="20">
        <f t="shared" si="99"/>
        <v>-3.7375354630421118E-3</v>
      </c>
      <c r="QF38" s="20">
        <f t="shared" si="100"/>
        <v>-4.4261399054237309E-2</v>
      </c>
      <c r="QG38" s="20">
        <f t="shared" si="101"/>
        <v>-1.7034911977565119E-2</v>
      </c>
      <c r="QH38" s="20">
        <f t="shared" si="102"/>
        <v>7.6337946059966577E-2</v>
      </c>
      <c r="QI38" s="20">
        <f t="shared" si="103"/>
        <v>-7.7055534775433074E-3</v>
      </c>
      <c r="QJ38" s="20">
        <f t="shared" si="104"/>
        <v>-4.8867126874972071E-2</v>
      </c>
      <c r="QK38" s="20">
        <f t="shared" si="105"/>
        <v>3.1884621259445141E-2</v>
      </c>
      <c r="QL38" s="20">
        <f t="shared" si="106"/>
        <v>4.5553363719799018E-2</v>
      </c>
      <c r="QM38" s="20">
        <f t="shared" si="107"/>
        <v>3.359176216037308E-2</v>
      </c>
      <c r="QN38" s="20">
        <f t="shared" si="108"/>
        <v>3.4045290243224294E-3</v>
      </c>
      <c r="QO38" s="20">
        <f t="shared" si="109"/>
        <v>-1.5873917219677007E-2</v>
      </c>
      <c r="QP38" s="20">
        <f t="shared" si="110"/>
        <v>2.5732812128747569E-2</v>
      </c>
      <c r="QQ38" s="20">
        <f t="shared" si="111"/>
        <v>4.6514559100429793E-2</v>
      </c>
      <c r="QR38" s="20">
        <f t="shared" si="112"/>
        <v>-9.4141863830072767E-3</v>
      </c>
      <c r="QS38" s="20">
        <f t="shared" si="113"/>
        <v>3.7796742577814804E-3</v>
      </c>
      <c r="QT38" s="20">
        <f t="shared" si="114"/>
        <v>2.033289061875266E-2</v>
      </c>
      <c r="QU38" s="20">
        <f t="shared" si="115"/>
        <v>8.6507614322971563E-3</v>
      </c>
      <c r="QV38" s="20">
        <f t="shared" si="116"/>
        <v>-2.9437785942053589E-2</v>
      </c>
      <c r="QW38" s="20">
        <f t="shared" si="117"/>
        <v>-1.99164111014382E-3</v>
      </c>
      <c r="QX38" s="20">
        <f t="shared" si="118"/>
        <v>1.8863535085603747E-3</v>
      </c>
      <c r="QY38" s="20">
        <f t="shared" si="119"/>
        <v>1.4714588649459411E-2</v>
      </c>
      <c r="QZ38" s="20">
        <f t="shared" si="120"/>
        <v>3.0779324053817565E-2</v>
      </c>
      <c r="RA38" s="20">
        <f t="shared" si="121"/>
        <v>7.6400760772371637E-3</v>
      </c>
      <c r="RB38" s="20">
        <f t="shared" si="122"/>
        <v>-7.7706992228939661E-3</v>
      </c>
      <c r="RC38" s="20">
        <f t="shared" si="123"/>
        <v>-1.9885485939350793E-2</v>
      </c>
      <c r="RD38" s="20">
        <f t="shared" si="124"/>
        <v>-7.4320244034327063E-3</v>
      </c>
      <c r="RE38" s="20">
        <f t="shared" si="125"/>
        <v>-6.2092569314739984E-3</v>
      </c>
      <c r="RF38" s="20">
        <f t="shared" si="126"/>
        <v>6.9715096094146237E-3</v>
      </c>
      <c r="RG38" s="20">
        <f t="shared" si="127"/>
        <v>2.7741294838307187E-3</v>
      </c>
      <c r="RH38" s="20">
        <f t="shared" si="128"/>
        <v>-2.9244392131371748E-2</v>
      </c>
      <c r="RI38" s="20">
        <f t="shared" si="129"/>
        <v>-9.5497659328068682E-3</v>
      </c>
      <c r="RJ38" s="20">
        <f t="shared" si="130"/>
        <v>-1.1248494476505215E-2</v>
      </c>
      <c r="RK38" s="20">
        <f t="shared" si="131"/>
        <v>3.8332130913131326E-3</v>
      </c>
      <c r="RL38" s="20">
        <f t="shared" si="132"/>
        <v>-3.6680441800443823E-2</v>
      </c>
      <c r="RM38" s="20">
        <f t="shared" si="6"/>
        <v>3.0329422741847252E-2</v>
      </c>
      <c r="RN38" s="20">
        <f t="shared" si="142"/>
        <v>-5.3320002545509164E-2</v>
      </c>
      <c r="RO38" s="20">
        <f t="shared" si="143"/>
        <v>1.6880844664540658E-2</v>
      </c>
      <c r="RP38" s="20">
        <f t="shared" si="144"/>
        <v>3.9623488155492333E-2</v>
      </c>
      <c r="RQ38" s="20">
        <f t="shared" si="145"/>
        <v>7.8083506226420574E-2</v>
      </c>
      <c r="RR38" s="20">
        <f t="shared" si="146"/>
        <v>-1.7451208219268037E-2</v>
      </c>
      <c r="RS38" s="20">
        <f t="shared" si="147"/>
        <v>-4.1533358788424721E-3</v>
      </c>
      <c r="RT38" s="20">
        <f t="shared" si="148"/>
        <v>-2.4176439459897441E-2</v>
      </c>
      <c r="RU38" s="20">
        <f t="shared" si="149"/>
        <v>1.0384974533731113E-2</v>
      </c>
      <c r="RV38" s="20">
        <f t="shared" si="150"/>
        <v>-2.8036918635609281E-4</v>
      </c>
      <c r="RW38" s="20">
        <f t="shared" si="151"/>
        <v>1.5136787577947682E-2</v>
      </c>
      <c r="RX38" s="20">
        <f t="shared" si="152"/>
        <v>3.7951879667291813E-3</v>
      </c>
      <c r="RY38" s="20">
        <f t="shared" si="153"/>
        <v>1.6124546209028374E-2</v>
      </c>
      <c r="RZ38" s="20">
        <f t="shared" si="154"/>
        <v>1.8665950098338276E-2</v>
      </c>
      <c r="SA38" s="20">
        <f t="shared" si="155"/>
        <v>3.2550514427023176E-2</v>
      </c>
      <c r="SB38" s="20">
        <f t="shared" si="156"/>
        <v>-8.6656579892208027E-3</v>
      </c>
      <c r="SC38" s="20">
        <f t="shared" si="157"/>
        <v>3.0016817538172876E-2</v>
      </c>
      <c r="SD38" s="20">
        <f t="shared" si="158"/>
        <v>-2.8047182119511557E-3</v>
      </c>
      <c r="SE38" s="20">
        <f t="shared" si="159"/>
        <v>2.8169896444389837E-2</v>
      </c>
      <c r="SF38" s="20">
        <f t="shared" si="160"/>
        <v>2.3896240115938945E-2</v>
      </c>
      <c r="SG38" s="20">
        <f t="shared" si="161"/>
        <v>-3.334115313772567E-2</v>
      </c>
      <c r="SH38" s="20">
        <f t="shared" si="162"/>
        <v>-5.1337280357052137E-3</v>
      </c>
      <c r="SI38" s="20">
        <f t="shared" si="163"/>
        <v>1.5146631409348583E-2</v>
      </c>
      <c r="SJ38" s="20">
        <f t="shared" si="164"/>
        <v>-7.8928688895530619E-2</v>
      </c>
      <c r="SK38" s="20">
        <f t="shared" si="165"/>
        <v>1.4577153195038835E-2</v>
      </c>
      <c r="SL38" s="20">
        <f t="shared" si="166"/>
        <v>-1.0963005609860514E-2</v>
      </c>
      <c r="SM38" s="20">
        <f t="shared" si="167"/>
        <v>3.7314772853672754E-3</v>
      </c>
      <c r="SN38" s="20">
        <f t="shared" si="168"/>
        <v>-1.6738369892447917E-2</v>
      </c>
      <c r="SO38" s="20">
        <f t="shared" si="169"/>
        <v>4.2005809832490588E-2</v>
      </c>
      <c r="SP38" s="20">
        <f t="shared" si="170"/>
        <v>-2.0616951288786482E-2</v>
      </c>
      <c r="SQ38" s="20">
        <f t="shared" si="171"/>
        <v>0.1133558706829253</v>
      </c>
      <c r="SR38" s="20">
        <f t="shared" si="172"/>
        <v>-1.074410879675735E-2</v>
      </c>
      <c r="SS38" s="20">
        <f t="shared" si="173"/>
        <v>-5.0293263502485412E-2</v>
      </c>
      <c r="ST38" s="20">
        <f t="shared" si="174"/>
        <v>-7.339140100688557E-2</v>
      </c>
      <c r="SU38" s="20">
        <f t="shared" si="175"/>
        <v>5.427057716463602E-2</v>
      </c>
      <c r="SV38" s="20">
        <f t="shared" si="176"/>
        <v>1.3497498524238323E-2</v>
      </c>
      <c r="SW38" s="20">
        <f t="shared" si="133"/>
        <v>-3.064340210400817E-2</v>
      </c>
      <c r="SX38" s="20">
        <f t="shared" si="134"/>
        <v>9.2056576657600586E-2</v>
      </c>
      <c r="SY38" s="20">
        <f t="shared" si="135"/>
        <v>2.5397491544325475E-2</v>
      </c>
      <c r="SZ38" s="20">
        <f t="shared" si="136"/>
        <v>-6.5576986854732233E-2</v>
      </c>
      <c r="TA38" s="20">
        <f t="shared" si="137"/>
        <v>-2.4642632514928035E-2</v>
      </c>
      <c r="TB38" s="20">
        <f t="shared" si="138"/>
        <v>2.4030175398274192E-3</v>
      </c>
      <c r="TC38" s="20">
        <f t="shared" si="139"/>
        <v>3.4928549977237051E-2</v>
      </c>
      <c r="TD38" s="20">
        <f t="shared" si="140"/>
        <v>-6.0571246326603594E-2</v>
      </c>
      <c r="TE38" s="20">
        <f t="shared" si="141"/>
        <v>3.4391981293827659E-3</v>
      </c>
    </row>
    <row r="39" spans="1:525" x14ac:dyDescent="0.2">
      <c r="A39" t="s">
        <v>120</v>
      </c>
      <c r="B39" t="s">
        <v>34</v>
      </c>
      <c r="C39" s="15"/>
      <c r="D39" s="15">
        <f>'Constituents data'!D39/'Constituents data'!C39-1</f>
        <v>-4.1384499623777216E-2</v>
      </c>
      <c r="E39" s="15">
        <f>'Constituents data'!E39/'Constituents data'!D39-1</f>
        <v>2.2762951334379888E-2</v>
      </c>
      <c r="F39" s="15">
        <f>'Constituents data'!F39/'Constituents data'!E39-1</f>
        <v>8.8257866462010837E-2</v>
      </c>
      <c r="G39" s="15">
        <f>'Constituents data'!G39/'Constituents data'!F39-1</f>
        <v>-3.4555712270804007E-2</v>
      </c>
      <c r="H39" s="15">
        <f>'Constituents data'!H39/'Constituents data'!G39-1</f>
        <v>0</v>
      </c>
      <c r="I39" s="15">
        <f>'Constituents data'!I39/'Constituents data'!H39-1</f>
        <v>3.1409788166544939E-2</v>
      </c>
      <c r="J39" s="15">
        <f>'Constituents data'!J39/'Constituents data'!I39-1</f>
        <v>7.790368271954673E-3</v>
      </c>
      <c r="K39" s="15">
        <f>'Constituents data'!K39/'Constituents data'!J39-1</f>
        <v>9.8383696416022293E-3</v>
      </c>
      <c r="L39" s="15">
        <f>'Constituents data'!L39/'Constituents data'!K39-1</f>
        <v>1.8789144050104456E-2</v>
      </c>
      <c r="M39" s="15">
        <f>'Constituents data'!M39/'Constituents data'!L39-1</f>
        <v>-3.415300546448119E-3</v>
      </c>
      <c r="N39" s="15">
        <f>'Constituents data'!N39/'Constituents data'!M39-1</f>
        <v>6.8540095956137748E-4</v>
      </c>
      <c r="O39" s="15">
        <f>'Constituents data'!O39/'Constituents data'!N39-1</f>
        <v>-3.0821917808219079E-2</v>
      </c>
      <c r="P39" s="15">
        <f>'Constituents data'!P39/'Constituents data'!O39-1</f>
        <v>-7.0671378091868853E-4</v>
      </c>
      <c r="Q39" s="15">
        <f>'Constituents data'!Q39/'Constituents data'!P39-1</f>
        <v>7.2135785007072073E-2</v>
      </c>
      <c r="R39" s="15">
        <f>'Constituents data'!R39/'Constituents data'!Q39-1</f>
        <v>-5.6728232189973582E-2</v>
      </c>
      <c r="S39" s="15">
        <f>'Constituents data'!S39/'Constituents data'!R39-1</f>
        <v>0</v>
      </c>
      <c r="T39" s="15">
        <f>'Constituents data'!T39/'Constituents data'!S39-1</f>
        <v>-0.15454545454545465</v>
      </c>
      <c r="U39" s="15">
        <f>'Constituents data'!U39/'Constituents data'!T39-1</f>
        <v>2.5641025641025772E-2</v>
      </c>
      <c r="V39" s="15">
        <f>'Constituents data'!V39/'Constituents data'!U39-1</f>
        <v>-2.4193548387096864E-2</v>
      </c>
      <c r="W39" s="15">
        <f>'Constituents data'!W39/'Constituents data'!V39-1</f>
        <v>8.8429752066115697E-2</v>
      </c>
      <c r="X39" s="15">
        <f>'Constituents data'!X39/'Constituents data'!W39-1</f>
        <v>9.1116173120728838E-3</v>
      </c>
      <c r="Y39" s="15">
        <f>'Constituents data'!Y39/'Constituents data'!X39-1</f>
        <v>-3.0097817908201541E-2</v>
      </c>
      <c r="Z39" s="15">
        <f>'Constituents data'!Z39/'Constituents data'!Y39-1</f>
        <v>-1.1636927851047307E-2</v>
      </c>
      <c r="AA39" s="15">
        <f>'Constituents data'!AA39/'Constituents data'!Z39-1</f>
        <v>-3.1397174254317317E-3</v>
      </c>
      <c r="AB39" s="15">
        <f>'Constituents data'!AB39/'Constituents data'!AA39-1</f>
        <v>2.3622047244094446E-2</v>
      </c>
      <c r="AC39" s="15">
        <f>'Constituents data'!AC39/'Constituents data'!AB39-1</f>
        <v>-7.0000000000000062E-2</v>
      </c>
      <c r="AD39" s="15">
        <f>'Constituents data'!AD39/'Constituents data'!AC39-1</f>
        <v>-2.4813895781636841E-3</v>
      </c>
      <c r="AE39" s="15">
        <f>'Constituents data'!AE39/'Constituents data'!AD39-1</f>
        <v>4.8092868988391491E-2</v>
      </c>
      <c r="AF39" s="15">
        <f>'Constituents data'!AF39/'Constituents data'!AE39-1</f>
        <v>-1.8987341772151889E-2</v>
      </c>
      <c r="AG39" s="15">
        <f>'Constituents data'!AG39/'Constituents data'!AF39-1</f>
        <v>3.7096774193548399E-2</v>
      </c>
      <c r="AH39" s="15">
        <f>'Constituents data'!AH39/'Constituents data'!AG39-1</f>
        <v>-3.732503888024874E-2</v>
      </c>
      <c r="AI39" s="15">
        <f>'Constituents data'!AI39/'Constituents data'!AH39-1</f>
        <v>-3.7964458804523482E-2</v>
      </c>
      <c r="AJ39" s="15">
        <f>'Constituents data'!AJ39/'Constituents data'!AI39-1</f>
        <v>-7.4727120067170527E-2</v>
      </c>
      <c r="AK39" s="15">
        <f>'Constituents data'!AK39/'Constituents data'!AJ39-1</f>
        <v>2.9945553539020064E-2</v>
      </c>
      <c r="AL39" s="15">
        <f>'Constituents data'!AL39/'Constituents data'!AK39-1</f>
        <v>-1.2334801762114433E-2</v>
      </c>
      <c r="AM39" s="15">
        <f>'Constituents data'!AM39/'Constituents data'!AL39-1</f>
        <v>2.8545941123996332E-2</v>
      </c>
      <c r="AN39" s="15">
        <f>'Constituents data'!AN39/'Constituents data'!AM39-1</f>
        <v>1.2142237640936804E-2</v>
      </c>
      <c r="AO39" s="15">
        <f>'Constituents data'!AO39/'Constituents data'!AN39-1</f>
        <v>1.7994858611825038E-2</v>
      </c>
      <c r="AP39" s="15">
        <f>'Constituents data'!AP39/'Constituents data'!AO39-1</f>
        <v>2.4410774410774438E-2</v>
      </c>
      <c r="AQ39" s="15">
        <f>'Constituents data'!AQ39/'Constituents data'!AP39-1</f>
        <v>9.0386195562859317E-3</v>
      </c>
      <c r="AR39" s="15">
        <f>'Constituents data'!AR39/'Constituents data'!AQ39-1</f>
        <v>4.0716612377851291E-3</v>
      </c>
      <c r="AS39" s="15">
        <f>'Constituents data'!AS39/'Constituents data'!AR39-1</f>
        <v>9.7323600973235891E-3</v>
      </c>
      <c r="AT39" s="15">
        <f>'Constituents data'!AT39/'Constituents data'!AS39-1</f>
        <v>8.7550200803212741E-2</v>
      </c>
      <c r="AU39" s="15">
        <f>'Constituents data'!AU39/'Constituents data'!AT39-1</f>
        <v>3.0280649926144765E-2</v>
      </c>
      <c r="AV39" s="15">
        <f>'Constituents data'!AV39/'Constituents data'!AU39-1</f>
        <v>-4.3727598566308257E-2</v>
      </c>
      <c r="AW39" s="15">
        <f>'Constituents data'!AW39/'Constituents data'!AV39-1</f>
        <v>4.2728635682159011E-2</v>
      </c>
      <c r="AX39" s="15">
        <f>'Constituents data'!AX39/'Constituents data'!AW39-1</f>
        <v>-2.0129403306973437E-2</v>
      </c>
      <c r="AY39" s="15">
        <f>'Constituents data'!AY39/'Constituents data'!AX39-1</f>
        <v>-2.2010271460014552E-3</v>
      </c>
      <c r="AZ39" s="15">
        <f>'Constituents data'!AZ39/'Constituents data'!AY39-1</f>
        <v>-7.1323529411764675E-2</v>
      </c>
      <c r="BA39" s="15">
        <f>'Constituents data'!BA39/'Constituents data'!AZ39-1</f>
        <v>7.1258907363420665E-3</v>
      </c>
      <c r="BB39" s="15">
        <f>'Constituents data'!BB39/'Constituents data'!BA39-1</f>
        <v>3.8522012578616316E-2</v>
      </c>
      <c r="BC39" s="15">
        <f>'Constituents data'!BC39/'Constituents data'!BB39-1</f>
        <v>-1.5140045420137804E-3</v>
      </c>
      <c r="BD39" s="15">
        <f>'Constituents data'!BD39/'Constituents data'!BC39-1</f>
        <v>2.8051554207733309E-2</v>
      </c>
      <c r="BE39" s="15">
        <f>'Constituents data'!BE39/'Constituents data'!BD39-1</f>
        <v>-2.7286135693215363E-2</v>
      </c>
      <c r="BF39" s="15">
        <f>'Constituents data'!BF39/'Constituents data'!BE39-1</f>
        <v>1.6679302501895421E-2</v>
      </c>
      <c r="BG39" s="15">
        <f>'Constituents data'!BG39/'Constituents data'!BF39-1</f>
        <v>-1.5659955257270708E-2</v>
      </c>
      <c r="BH39" s="15">
        <f>'Constituents data'!BH39/'Constituents data'!BG39-1</f>
        <v>-0.17651515151515151</v>
      </c>
      <c r="BI39" s="15">
        <f>'Constituents data'!BI39/'Constituents data'!BH39-1</f>
        <v>-3.863845446182157E-2</v>
      </c>
      <c r="BJ39" s="15">
        <f>'Constituents data'!BJ39/'Constituents data'!BI39-1</f>
        <v>3.3492822966507241E-2</v>
      </c>
      <c r="BK39" s="15">
        <f>'Constituents data'!BK39/'Constituents data'!BJ39-1</f>
        <v>3.7037037037036979E-2</v>
      </c>
      <c r="BL39" s="15">
        <f>'Constituents data'!BL39/'Constituents data'!BK39-1</f>
        <v>8.9285714285725071E-4</v>
      </c>
      <c r="BM39" s="15">
        <f>'Constituents data'!BM39/'Constituents data'!BL39-1</f>
        <v>-3.9250669045495234E-2</v>
      </c>
      <c r="BN39" s="15">
        <f>'Constituents data'!BN39/'Constituents data'!BM39-1</f>
        <v>1.20705663881151E-2</v>
      </c>
      <c r="BO39" s="15">
        <f>'Constituents data'!BO39/'Constituents data'!BN39-1</f>
        <v>-4.6788990825688104E-2</v>
      </c>
      <c r="BP39" s="15">
        <f>'Constituents data'!BP39/'Constituents data'!BO39-1</f>
        <v>-1.5399422521655493E-2</v>
      </c>
      <c r="BQ39" s="15">
        <f>'Constituents data'!BQ39/'Constituents data'!BP39-1</f>
        <v>3.5190615835777095E-2</v>
      </c>
      <c r="BR39" s="15">
        <f>'Constituents data'!BR39/'Constituents data'!BQ39-1</f>
        <v>2.9272898961284266E-2</v>
      </c>
      <c r="BS39" s="15">
        <f>'Constituents data'!BS39/'Constituents data'!BR39-1</f>
        <v>-1.2844036697247763E-2</v>
      </c>
      <c r="BT39" s="15">
        <f>'Constituents data'!BT39/'Constituents data'!BS39-1</f>
        <v>-4.27509293680296E-2</v>
      </c>
      <c r="BU39" s="15">
        <f>'Constituents data'!BU39/'Constituents data'!BT39-1</f>
        <v>-3.9611650485437022E-2</v>
      </c>
      <c r="BV39" s="15">
        <f>'Constituents data'!BV39/'Constituents data'!BU39-1</f>
        <v>-6.3485644965628807E-2</v>
      </c>
      <c r="BW39" s="15">
        <f>'Constituents data'!BW39/'Constituents data'!BV39-1</f>
        <v>3.4542314335059832E-3</v>
      </c>
      <c r="BX39" s="15">
        <f>'Constituents data'!BX39/'Constituents data'!BW39-1</f>
        <v>8.8640275387263268E-2</v>
      </c>
      <c r="BY39" s="15">
        <f>'Constituents data'!BY39/'Constituents data'!BX39-1</f>
        <v>-6.9169960474306791E-3</v>
      </c>
      <c r="BZ39" s="15">
        <f>'Constituents data'!BZ39/'Constituents data'!BY39-1</f>
        <v>-8.1592039800996163E-3</v>
      </c>
      <c r="CA39" s="15">
        <f>'Constituents data'!CA39/'Constituents data'!BZ39-1</f>
        <v>-2.5280898876404612E-2</v>
      </c>
      <c r="CB39" s="15">
        <f>'Constituents data'!CB39/'Constituents data'!CA39-1</f>
        <v>3.6434746809386631E-2</v>
      </c>
      <c r="CC39" s="15">
        <f>'Constituents data'!CC39/'Constituents data'!CB39-1</f>
        <v>8.9374379344586696E-3</v>
      </c>
      <c r="CD39" s="15">
        <f>'Constituents data'!CD39/'Constituents data'!CC39-1</f>
        <v>-2.7559055118110298E-2</v>
      </c>
      <c r="CE39" s="15">
        <f>'Constituents data'!CE39/'Constituents data'!CD39-1</f>
        <v>8.0971659919028438E-2</v>
      </c>
      <c r="CF39" s="15">
        <f>'Constituents data'!CF39/'Constituents data'!CE39-1</f>
        <v>-8.4269662921347965E-3</v>
      </c>
      <c r="CG39" s="15">
        <f>'Constituents data'!CG39/'Constituents data'!CF39-1</f>
        <v>-2.9272898961284266E-2</v>
      </c>
      <c r="CH39" s="15">
        <f>'Constituents data'!CH39/'Constituents data'!CG39-1</f>
        <v>-4.3579766536964826E-2</v>
      </c>
      <c r="CI39" s="15">
        <f>'Constituents data'!CI39/'Constituents data'!CH39-1</f>
        <v>4.2514239218877092E-2</v>
      </c>
      <c r="CJ39" s="15">
        <f>'Constituents data'!CJ39/'Constituents data'!CI39-1</f>
        <v>-2.048780487804891E-2</v>
      </c>
      <c r="CK39" s="15">
        <f>'Constituents data'!CK39/'Constituents data'!CJ39-1</f>
        <v>9.960159362550014E-3</v>
      </c>
      <c r="CL39" s="15">
        <f>'Constituents data'!CL39/'Constituents data'!CK39-1</f>
        <v>1.4792899408283988E-2</v>
      </c>
      <c r="CM39" s="15">
        <f>'Constituents data'!CM39/'Constituents data'!CL39-1</f>
        <v>-9.7181729834791009E-3</v>
      </c>
      <c r="CN39" s="15">
        <f>'Constituents data'!CN39/'Constituents data'!CM39-1</f>
        <v>-5.0049067713444528E-2</v>
      </c>
      <c r="CO39" s="15">
        <f>'Constituents data'!CO39/'Constituents data'!CN39-1</f>
        <v>4.0289256198347223E-2</v>
      </c>
      <c r="CP39" s="15">
        <f>'Constituents data'!CP39/'Constituents data'!CO39-1</f>
        <v>2.482621648460781E-2</v>
      </c>
      <c r="CQ39" s="15">
        <f>'Constituents data'!CQ39/'Constituents data'!CP39-1</f>
        <v>-5.5426356589147407E-2</v>
      </c>
      <c r="CR39" s="15">
        <f>'Constituents data'!CR39/'Constituents data'!CQ39-1</f>
        <v>-7.3450964300369237E-2</v>
      </c>
      <c r="CS39" s="15">
        <f>'Constituents data'!CS39/'Constituents data'!CR39-1</f>
        <v>-3.5429583702391021E-3</v>
      </c>
      <c r="CT39" s="15">
        <f>'Constituents data'!CT39/'Constituents data'!CS39-1</f>
        <v>-7.7777777777777724E-2</v>
      </c>
      <c r="CU39" s="15">
        <f>'Constituents data'!CU39/'Constituents data'!CT39-1</f>
        <v>-7.0361445783132637E-2</v>
      </c>
      <c r="CV39" s="15">
        <f>'Constituents data'!CV39/'Constituents data'!CU39-1</f>
        <v>3.8880248833592423E-2</v>
      </c>
      <c r="CW39" s="15">
        <f>'Constituents data'!CW39/'Constituents data'!CV39-1</f>
        <v>-2.4451097804391142E-2</v>
      </c>
      <c r="CX39" s="15">
        <f>'Constituents data'!CX39/'Constituents data'!CW39-1</f>
        <v>4.4501278772378416E-2</v>
      </c>
      <c r="CY39" s="15">
        <f>'Constituents data'!CY39/'Constituents data'!CX39-1</f>
        <v>-3.5749265426052834E-2</v>
      </c>
      <c r="CZ39" s="15">
        <f>'Constituents data'!CZ39/'Constituents data'!CY39-1</f>
        <v>9.9542915185373282E-2</v>
      </c>
      <c r="DA39" s="15">
        <f>'Constituents data'!DA39/'Constituents data'!CZ39-1</f>
        <v>7.4826789838337238E-2</v>
      </c>
      <c r="DB39" s="15">
        <f>'Constituents data'!DB39/'Constituents data'!DA39-1</f>
        <v>8.5947571981104254E-4</v>
      </c>
      <c r="DC39" s="15">
        <f>'Constituents data'!DC39/'Constituents data'!DB39-1</f>
        <v>-1.5027908973808568E-2</v>
      </c>
      <c r="DD39" s="15">
        <f>'Constituents data'!DD39/'Constituents data'!DC39-1</f>
        <v>-2.6155187445511263E-3</v>
      </c>
      <c r="DE39" s="15">
        <f>'Constituents data'!DE39/'Constituents data'!DD39-1</f>
        <v>-1.7045454545454364E-2</v>
      </c>
      <c r="DF39" s="15">
        <f>'Constituents data'!DF39/'Constituents data'!DE39-1</f>
        <v>-9.7821253890618687E-3</v>
      </c>
      <c r="DG39" s="15">
        <f>'Constituents data'!DG39/'Constituents data'!DF39-1</f>
        <v>-2.8738212842388866E-2</v>
      </c>
      <c r="DH39" s="15">
        <f>'Constituents data'!DH39/'Constituents data'!DG39-1</f>
        <v>2.4965325936199934E-2</v>
      </c>
      <c r="DI39" s="15">
        <f>'Constituents data'!DI39/'Constituents data'!DH39-1</f>
        <v>2.7965719440685488E-2</v>
      </c>
      <c r="DJ39" s="15">
        <f>'Constituents data'!DJ39/'Constituents data'!DI39-1</f>
        <v>3.0715225976305494E-2</v>
      </c>
      <c r="DK39" s="15">
        <f>'Constituents data'!DK39/'Constituents data'!DJ39-1</f>
        <v>2.5117071094082455E-2</v>
      </c>
      <c r="DL39" s="15">
        <f>'Constituents data'!DL39/'Constituents data'!DK39-1</f>
        <v>3.3637873754152725E-2</v>
      </c>
      <c r="DM39" s="15">
        <f>'Constituents data'!DM39/'Constituents data'!DL39-1</f>
        <v>2.4106066693452277E-3</v>
      </c>
      <c r="DN39" s="15">
        <f>'Constituents data'!DN39/'Constituents data'!DM39-1</f>
        <v>1.7034068136272618E-2</v>
      </c>
      <c r="DO39" s="15">
        <f>'Constituents data'!DO39/'Constituents data'!DN39-1</f>
        <v>-2.305418719211827E-2</v>
      </c>
      <c r="DP39" s="15">
        <f>'Constituents data'!DP39/'Constituents data'!DO39-1</f>
        <v>1.452198467123833E-2</v>
      </c>
      <c r="DQ39" s="15">
        <f>'Constituents data'!DQ39/'Constituents data'!DP39-1</f>
        <v>-1.5506958250497083E-2</v>
      </c>
      <c r="DR39" s="15">
        <f>'Constituents data'!DR39/'Constituents data'!DQ39-1</f>
        <v>-8.0775444264935548E-4</v>
      </c>
      <c r="DS39" s="15">
        <f>'Constituents data'!DS39/'Constituents data'!DR39-1</f>
        <v>-2.3443815683104385E-2</v>
      </c>
      <c r="DT39" s="15">
        <f>'Constituents data'!DT39/'Constituents data'!DS39-1</f>
        <v>8.6506622516556275E-2</v>
      </c>
      <c r="DU39" s="15">
        <f>'Constituents data'!DU39/'Constituents data'!DT39-1</f>
        <v>6.4761904761904798E-2</v>
      </c>
      <c r="DV39" s="15">
        <f>'Constituents data'!DV39/'Constituents data'!DU39-1</f>
        <v>8.9445438282647061E-3</v>
      </c>
      <c r="DW39" s="15">
        <f>'Constituents data'!DW39/'Constituents data'!DV39-1</f>
        <v>-1.3297872340425565E-2</v>
      </c>
      <c r="DX39" s="15">
        <f>'Constituents data'!DX39/'Constituents data'!DW39-1</f>
        <v>3.0548068283917429E-2</v>
      </c>
      <c r="DY39" s="15">
        <f>'Constituents data'!DY39/'Constituents data'!DX39-1</f>
        <v>1.6564952048822912E-2</v>
      </c>
      <c r="DZ39" s="15">
        <f>'Constituents data'!DZ39/'Constituents data'!DY39-1</f>
        <v>-3.4305317324184736E-3</v>
      </c>
      <c r="EA39" s="15">
        <f>'Constituents data'!EA39/'Constituents data'!DZ39-1</f>
        <v>-1.5490533562822817E-2</v>
      </c>
      <c r="EB39" s="15">
        <f>'Constituents data'!EB39/'Constituents data'!EA39-1</f>
        <v>6.9930069930070893E-3</v>
      </c>
      <c r="EC39" s="15">
        <f>'Constituents data'!EC39/'Constituents data'!EB39-1</f>
        <v>-7.0312499999999889E-2</v>
      </c>
      <c r="ED39" s="15">
        <f>'Constituents data'!ED39/'Constituents data'!EC39-1</f>
        <v>2.2408963585434094E-2</v>
      </c>
      <c r="EE39" s="15">
        <f>'Constituents data'!EE39/'Constituents data'!ED39-1</f>
        <v>3.6529680365298134E-3</v>
      </c>
      <c r="EF39" s="15">
        <f>'Constituents data'!EF39/'Constituents data'!EE39-1</f>
        <v>-3.0937215650591487E-2</v>
      </c>
      <c r="EG39" s="15">
        <f>'Constituents data'!EG39/'Constituents data'!EF39-1</f>
        <v>1.2206572769952961E-2</v>
      </c>
      <c r="EH39" s="15">
        <f>'Constituents data'!EH39/'Constituents data'!EG39-1</f>
        <v>3.1539888682746042E-2</v>
      </c>
      <c r="EI39" s="15">
        <f>'Constituents data'!EI39/'Constituents data'!EH39-1</f>
        <v>-5.0359712230215847E-2</v>
      </c>
      <c r="EJ39" s="15">
        <f>'Constituents data'!EJ39/'Constituents data'!EI39-1</f>
        <v>-3.7878787878788955E-3</v>
      </c>
      <c r="EK39" s="15">
        <f>'Constituents data'!EK39/'Constituents data'!EJ39-1</f>
        <v>-5.7034220532318214E-3</v>
      </c>
      <c r="EL39" s="15">
        <f>'Constituents data'!EL39/'Constituents data'!EK39-1</f>
        <v>9.5602294455066072E-4</v>
      </c>
      <c r="EM39" s="15">
        <f>'Constituents data'!EM39/'Constituents data'!EL39-1</f>
        <v>-4.565425023877745E-2</v>
      </c>
      <c r="EN39" s="15">
        <f>'Constituents data'!EN39/'Constituents data'!EM39-1</f>
        <v>4.083266613290637E-2</v>
      </c>
      <c r="EO39" s="15">
        <f>'Constituents data'!EO39/'Constituents data'!EN39-1</f>
        <v>-2.8846153846153966E-2</v>
      </c>
      <c r="EP39" s="15">
        <f>'Constituents data'!EP39/'Constituents data'!EO39-1</f>
        <v>5.9405940594059459E-3</v>
      </c>
      <c r="EQ39" s="15">
        <f>'Constituents data'!EQ39/'Constituents data'!EP39-1</f>
        <v>-4.9212598425197873E-3</v>
      </c>
      <c r="ER39" s="15">
        <f>'Constituents data'!ER39/'Constituents data'!EQ39-1</f>
        <v>-9.8911968348169843E-3</v>
      </c>
      <c r="ES39" s="15">
        <f>'Constituents data'!ES39/'Constituents data'!ER39-1</f>
        <v>3.096903096903092E-2</v>
      </c>
      <c r="ET39" s="15">
        <f>'Constituents data'!ET39/'Constituents data'!ES39-1</f>
        <v>-0.18178294573643405</v>
      </c>
      <c r="EU39" s="15">
        <f>'Constituents data'!EU39/'Constituents data'!ET39-1</f>
        <v>2.3685457129322574E-2</v>
      </c>
      <c r="EV39" s="15">
        <f>'Constituents data'!EV39/'Constituents data'!EU39-1</f>
        <v>-2.7302174919019095E-2</v>
      </c>
      <c r="EW39" s="15">
        <f>'Constituents data'!EW39/'Constituents data'!EV39-1</f>
        <v>-6.1845861084680598E-3</v>
      </c>
      <c r="EX39" s="15">
        <f>'Constituents data'!EX39/'Constituents data'!EW39-1</f>
        <v>1.96266156055529E-2</v>
      </c>
      <c r="EY39" s="15">
        <f>'Constituents data'!EY39/'Constituents data'!EX39-1</f>
        <v>-3.0046948356807546E-2</v>
      </c>
      <c r="EZ39" s="15">
        <f>'Constituents data'!EZ39/'Constituents data'!EY39-1</f>
        <v>-4.7918683446272925E-2</v>
      </c>
      <c r="FA39" s="15">
        <f>'Constituents data'!FA39/'Constituents data'!EZ39-1</f>
        <v>-3.558718861210064E-3</v>
      </c>
      <c r="FB39" s="15">
        <f>'Constituents data'!FB39/'Constituents data'!FA39-1</f>
        <v>2.9081632653061185E-2</v>
      </c>
      <c r="FC39" s="15">
        <f>'Constituents data'!FC39/'Constituents data'!FB39-1</f>
        <v>-3.4705007436787283E-2</v>
      </c>
      <c r="FD39" s="15">
        <f>'Constituents data'!FD39/'Constituents data'!FC39-1</f>
        <v>4.3143297380585643E-2</v>
      </c>
      <c r="FE39" s="15">
        <f>'Constituents data'!FE39/'Constituents data'!FD39-1</f>
        <v>-1.6001969473166011E-2</v>
      </c>
      <c r="FF39" s="15">
        <f>'Constituents data'!FF39/'Constituents data'!FE39-1</f>
        <v>-5.7543157368025177E-3</v>
      </c>
      <c r="FG39" s="15">
        <f>'Constituents data'!FG39/'Constituents data'!FF39-1</f>
        <v>-2.4911927528938116E-2</v>
      </c>
      <c r="FH39" s="15">
        <f>'Constituents data'!FH39/'Constituents data'!FG39-1</f>
        <v>0.13548387096774195</v>
      </c>
      <c r="FI39" s="15">
        <f>'Constituents data'!FI39/'Constituents data'!FH39-1</f>
        <v>-4.3181818181818876E-3</v>
      </c>
      <c r="FJ39" s="15">
        <f>'Constituents data'!FJ39/'Constituents data'!FI39-1</f>
        <v>6.3227573613330312E-2</v>
      </c>
      <c r="FK39" s="15">
        <f>'Constituents data'!FK39/'Constituents data'!FJ39-1</f>
        <v>5.7964791756117684E-3</v>
      </c>
      <c r="FL39" s="15">
        <f>'Constituents data'!FL39/'Constituents data'!FK39-1</f>
        <v>-7.4706510138741189E-3</v>
      </c>
      <c r="FM39" s="15">
        <f>'Constituents data'!FM39/'Constituents data'!FL39-1</f>
        <v>3.0537634408602132E-2</v>
      </c>
      <c r="FN39" s="15">
        <f>'Constituents data'!FN39/'Constituents data'!FM39-1</f>
        <v>-2.3789649415692837E-2</v>
      </c>
      <c r="FO39" s="15">
        <f>'Constituents data'!FO39/'Constituents data'!FN39-1</f>
        <v>-3.591278324070124E-2</v>
      </c>
      <c r="FP39" s="15">
        <f>'Constituents data'!FP39/'Constituents data'!FO39-1</f>
        <v>-5.5432372505541672E-3</v>
      </c>
      <c r="FQ39" s="15">
        <f>'Constituents data'!FQ39/'Constituents data'!FP39-1</f>
        <v>-8.4726867335563893E-3</v>
      </c>
      <c r="FR39" s="15">
        <f>'Constituents data'!FR39/'Constituents data'!FQ39-1</f>
        <v>1.39419833595682E-2</v>
      </c>
      <c r="FS39" s="15">
        <f>'Constituents data'!FS39/'Constituents data'!FR39-1</f>
        <v>7.8509647371922675E-2</v>
      </c>
      <c r="FT39" s="16">
        <f>'Constituents data'!FT39/'Constituents data'!FS39-1</f>
        <v>1.7478922475838043E-2</v>
      </c>
      <c r="FU39" s="17">
        <f t="shared" si="3"/>
        <v>-7.3487160952343379E-4</v>
      </c>
      <c r="FV39">
        <v>1.0469777547358512E-2</v>
      </c>
      <c r="FW39">
        <v>1.0283828033425103E-2</v>
      </c>
      <c r="FX39">
        <v>9.9652969556790205E-3</v>
      </c>
      <c r="FY39">
        <v>1.0251879932732083E-2</v>
      </c>
      <c r="FZ39">
        <v>9.9633078669737873E-3</v>
      </c>
      <c r="GA39">
        <v>9.651770292269048E-3</v>
      </c>
      <c r="GB39">
        <v>9.8175567309391702E-3</v>
      </c>
      <c r="GC39">
        <v>9.7645190655114202E-3</v>
      </c>
      <c r="GD39">
        <v>9.5555631392738958E-3</v>
      </c>
      <c r="GE39">
        <v>9.6740721664919198E-3</v>
      </c>
      <c r="GF39">
        <v>9.5259796177169162E-3</v>
      </c>
      <c r="GG39">
        <v>9.3755678924776435E-3</v>
      </c>
      <c r="GH39">
        <v>9.2054272305844703E-3</v>
      </c>
      <c r="GI39">
        <v>9.0978457760254056E-3</v>
      </c>
      <c r="GJ39">
        <v>9.4870741102160237E-3</v>
      </c>
      <c r="GK39">
        <v>9.2858996787026984E-3</v>
      </c>
      <c r="GL39">
        <v>9.1888205171257748E-3</v>
      </c>
      <c r="GM39">
        <v>8.001835748381288E-3</v>
      </c>
      <c r="GN39">
        <v>8.1211271895373985E-3</v>
      </c>
      <c r="GO39">
        <v>8.0980124414432083E-3</v>
      </c>
      <c r="GP39">
        <v>8.5476123143351547E-3</v>
      </c>
      <c r="GQ39">
        <v>8.8697930571302493E-3</v>
      </c>
      <c r="GR39">
        <v>8.7536408435005611E-3</v>
      </c>
      <c r="GS39">
        <v>8.6622359209578351E-3</v>
      </c>
      <c r="GT39">
        <v>8.7361215400176134E-3</v>
      </c>
      <c r="GU39">
        <v>8.545934255768748E-3</v>
      </c>
      <c r="GV39">
        <v>8.3531015065636972E-3</v>
      </c>
      <c r="GW39">
        <v>8.1204873711474088E-3</v>
      </c>
      <c r="GX39">
        <v>8.1792304132455359E-3</v>
      </c>
      <c r="GY39">
        <v>8.1790093845488729E-3</v>
      </c>
      <c r="GZ39">
        <v>8.476532562076115E-3</v>
      </c>
      <c r="HA39">
        <v>8.0661096924035218E-3</v>
      </c>
      <c r="HB39">
        <v>8.0838792734320066E-3</v>
      </c>
      <c r="HC39">
        <v>8.0422144388138384E-3</v>
      </c>
      <c r="HD39">
        <v>8.1682035443766104E-3</v>
      </c>
      <c r="HE39">
        <v>8.3225574443996208E-3</v>
      </c>
      <c r="HF39">
        <v>8.5294119647859132E-3</v>
      </c>
      <c r="HG39">
        <v>8.6692946117022159E-3</v>
      </c>
      <c r="HH39">
        <v>8.9473483899226713E-3</v>
      </c>
      <c r="HI39">
        <v>9.2416724952774608E-3</v>
      </c>
      <c r="HJ39">
        <v>8.86434558229399E-3</v>
      </c>
      <c r="HK39">
        <v>8.8571571048509153E-3</v>
      </c>
      <c r="HL39">
        <v>8.4975200923990604E-3</v>
      </c>
      <c r="HM39">
        <v>9.2520887350270482E-3</v>
      </c>
      <c r="HN39">
        <v>9.4058211412685229E-3</v>
      </c>
      <c r="HO39">
        <v>9.9258760295092806E-3</v>
      </c>
      <c r="HP39">
        <v>1.012745420887971E-2</v>
      </c>
      <c r="HQ39">
        <v>9.8136415162626573E-3</v>
      </c>
      <c r="HR39">
        <v>1.0270944446006272E-2</v>
      </c>
      <c r="HS39">
        <v>9.9090773880364472E-3</v>
      </c>
      <c r="HT39">
        <v>9.7986135422031256E-3</v>
      </c>
      <c r="HU39">
        <v>1.0114393224352579E-2</v>
      </c>
      <c r="HV39">
        <v>1.0148036212958985E-2</v>
      </c>
      <c r="HW39">
        <v>1.5246858177107506E-2</v>
      </c>
      <c r="HX39">
        <v>1.5220807161120429E-2</v>
      </c>
      <c r="HY39">
        <v>1.504799204133149E-2</v>
      </c>
      <c r="HZ39">
        <v>1.4633857938823328E-2</v>
      </c>
      <c r="IA39">
        <v>1.2735300104704701E-2</v>
      </c>
      <c r="IB39">
        <v>1.277855679046765E-2</v>
      </c>
      <c r="IC39">
        <v>1.3396279962048323E-2</v>
      </c>
      <c r="ID39">
        <v>1.3682729946933416E-2</v>
      </c>
      <c r="IE39">
        <v>1.3235043972492032E-2</v>
      </c>
      <c r="IF39">
        <v>1.2593397185349391E-2</v>
      </c>
      <c r="IG39">
        <v>1.2784918523138145E-2</v>
      </c>
      <c r="IH39">
        <v>1.2444790018582865E-2</v>
      </c>
      <c r="II39">
        <v>1.2352961750042241E-2</v>
      </c>
      <c r="IJ39">
        <v>1.2968683556904396E-2</v>
      </c>
      <c r="IK39">
        <v>1.277395745162619E-2</v>
      </c>
      <c r="IL39">
        <v>1.2292628613167558E-2</v>
      </c>
      <c r="IM39">
        <v>1.2185794791347588E-2</v>
      </c>
      <c r="IN39">
        <v>1.2023655116940365E-2</v>
      </c>
      <c r="IO39">
        <v>1.1267866587265035E-2</v>
      </c>
      <c r="IP39">
        <v>1.1299018260810267E-2</v>
      </c>
      <c r="IQ39">
        <v>1.1835087564235434E-2</v>
      </c>
      <c r="IR39">
        <v>1.2028061552302724E-2</v>
      </c>
      <c r="IS39">
        <v>1.2253857156621801E-2</v>
      </c>
      <c r="IT39">
        <v>1.2195085602138512E-2</v>
      </c>
      <c r="IU39">
        <v>1.2905081831001355E-2</v>
      </c>
      <c r="IV39">
        <v>1.2500484634084498E-2</v>
      </c>
      <c r="IW39">
        <v>1.2338279125367236E-2</v>
      </c>
      <c r="IX39">
        <v>1.2853809331078195E-2</v>
      </c>
      <c r="IY39">
        <v>1.2680700739968704E-2</v>
      </c>
      <c r="IZ39">
        <v>1.2168608658368411E-2</v>
      </c>
      <c r="JA39">
        <v>1.1683272564021756E-2</v>
      </c>
      <c r="JB39">
        <v>1.1910868871422661E-2</v>
      </c>
      <c r="JC39">
        <v>1.1938015409968394E-2</v>
      </c>
      <c r="JD39">
        <v>1.1915909508699932E-2</v>
      </c>
      <c r="JE39">
        <v>1.1851801175953455E-2</v>
      </c>
      <c r="JF39">
        <v>1.186453690117732E-2</v>
      </c>
      <c r="JG39">
        <v>1.1662779563651103E-2</v>
      </c>
      <c r="JH39">
        <v>1.1735386127527192E-2</v>
      </c>
      <c r="JI39">
        <v>1.2136168612630154E-2</v>
      </c>
      <c r="JJ39">
        <v>1.1496528576842134E-2</v>
      </c>
      <c r="JK39">
        <v>1.0329326368192926E-2</v>
      </c>
      <c r="JL39">
        <v>1.0129858335355983E-2</v>
      </c>
      <c r="JM39">
        <v>9.3838369448766036E-3</v>
      </c>
      <c r="JN39">
        <v>9.0960909941303642E-3</v>
      </c>
      <c r="JO39">
        <v>9.2677682931849997E-3</v>
      </c>
      <c r="JP39">
        <v>9.0667442828655503E-3</v>
      </c>
      <c r="JQ39">
        <v>9.3574592223995712E-3</v>
      </c>
      <c r="JR39">
        <v>9.1369820715093662E-3</v>
      </c>
      <c r="JS39">
        <v>9.499327738409542E-3</v>
      </c>
      <c r="JT39">
        <v>1.0018317466787515E-2</v>
      </c>
      <c r="JU39">
        <v>1.0002677862890755E-2</v>
      </c>
      <c r="JV39">
        <v>9.7940761952838833E-3</v>
      </c>
      <c r="JW39">
        <v>9.6964023063584627E-3</v>
      </c>
      <c r="JX39">
        <v>9.5201197801427166E-3</v>
      </c>
      <c r="JY39">
        <v>9.496090938044998E-3</v>
      </c>
      <c r="JZ39">
        <v>9.2257170156757936E-3</v>
      </c>
      <c r="KA39">
        <v>9.5352101190649859E-3</v>
      </c>
      <c r="KB39">
        <v>9.7958208835050905E-3</v>
      </c>
      <c r="KC39">
        <v>9.9797979830115457E-3</v>
      </c>
      <c r="KD39">
        <v>1.0236128616002826E-2</v>
      </c>
      <c r="KE39">
        <v>1.0298814411934028E-2</v>
      </c>
      <c r="KF39">
        <v>1.0294471929203778E-2</v>
      </c>
      <c r="KG39">
        <v>1.0352571734763652E-2</v>
      </c>
      <c r="KH39">
        <v>1.0139197220620929E-2</v>
      </c>
      <c r="KI39">
        <v>1.0122408792581252E-2</v>
      </c>
      <c r="KJ39">
        <v>9.9284292190163353E-3</v>
      </c>
      <c r="KK39">
        <v>1.0039390484986492E-2</v>
      </c>
      <c r="KL39">
        <v>9.83444657949566E-3</v>
      </c>
      <c r="KM39">
        <v>1.0338182380332768E-2</v>
      </c>
      <c r="KN39">
        <v>1.0687894014633877E-2</v>
      </c>
      <c r="KO39">
        <v>1.0837526552581387E-2</v>
      </c>
      <c r="KP39">
        <v>1.0859803533934594E-2</v>
      </c>
      <c r="KQ39">
        <v>1.1209884778333835E-2</v>
      </c>
      <c r="KR39">
        <v>1.1356228565774453E-2</v>
      </c>
      <c r="KS39">
        <v>1.1358490140760675E-2</v>
      </c>
      <c r="KT39">
        <v>1.1304199231987021E-2</v>
      </c>
      <c r="KU39">
        <v>1.1392066064896223E-2</v>
      </c>
      <c r="KV39">
        <v>1.0922072320693256E-2</v>
      </c>
      <c r="KW39">
        <v>1.1115267474324439E-2</v>
      </c>
      <c r="KX39">
        <v>1.0950263430390716E-2</v>
      </c>
      <c r="KY39">
        <v>1.0826562083649278E-2</v>
      </c>
      <c r="KZ39">
        <v>1.0904788644484133E-2</v>
      </c>
      <c r="LA39">
        <v>1.1090794280720762E-2</v>
      </c>
      <c r="LB39">
        <v>1.0842275773603959E-2</v>
      </c>
      <c r="LC39">
        <v>1.0679885822907591E-2</v>
      </c>
      <c r="LD39">
        <v>1.0641921408859655E-2</v>
      </c>
      <c r="LE39">
        <v>1.0636588399732789E-2</v>
      </c>
      <c r="LF39">
        <v>1.0138253907588039E-2</v>
      </c>
      <c r="LG39">
        <v>1.0352464662372472E-2</v>
      </c>
      <c r="LH39">
        <v>1.0003363410720827E-2</v>
      </c>
      <c r="LI39">
        <v>9.9117237001891106E-3</v>
      </c>
      <c r="LJ39">
        <v>9.8429033110161313E-3</v>
      </c>
      <c r="LK39">
        <v>9.7132826715694235E-3</v>
      </c>
      <c r="LL39">
        <v>1.0020012075390015E-2</v>
      </c>
      <c r="LM39">
        <v>8.0955171066569003E-3</v>
      </c>
      <c r="LN39">
        <v>8.2011748904547606E-3</v>
      </c>
      <c r="LO39">
        <v>8.2029248139666687E-3</v>
      </c>
      <c r="LP39">
        <v>8.258524478756156E-3</v>
      </c>
      <c r="LQ39">
        <v>8.3414774984789265E-3</v>
      </c>
      <c r="LR39">
        <v>8.2122886991665856E-3</v>
      </c>
      <c r="LS39">
        <v>7.6822974205423711E-3</v>
      </c>
      <c r="LT39">
        <v>7.7275496083389046E-3</v>
      </c>
      <c r="LU39">
        <v>7.9702654452248247E-3</v>
      </c>
      <c r="LV39">
        <v>7.801227659883312E-3</v>
      </c>
      <c r="LW39">
        <v>7.9135800604219694E-3</v>
      </c>
      <c r="LX39">
        <v>7.7923356215157938E-3</v>
      </c>
      <c r="LY39">
        <v>7.6722914750570123E-3</v>
      </c>
      <c r="LZ39">
        <v>7.4868307090646151E-3</v>
      </c>
      <c r="MA39">
        <v>8.797123643481149E-3</v>
      </c>
      <c r="MB39">
        <v>8.9493318738364386E-3</v>
      </c>
      <c r="MC39">
        <v>9.2373198074540107E-3</v>
      </c>
      <c r="MD39">
        <v>9.258912833348034E-3</v>
      </c>
      <c r="ME39">
        <v>9.4922038216786967E-3</v>
      </c>
      <c r="MF39">
        <v>9.4954359597263869E-3</v>
      </c>
      <c r="MG39">
        <v>9.2129127023836219E-3</v>
      </c>
      <c r="MH39">
        <v>9.2448734317687464E-3</v>
      </c>
      <c r="MI39">
        <v>9.0106857891225772E-3</v>
      </c>
      <c r="MJ39">
        <v>8.8034118082514542E-3</v>
      </c>
      <c r="MK39">
        <v>8.8384087666944795E-3</v>
      </c>
      <c r="ML39">
        <v>9.4097693722555477E-3</v>
      </c>
      <c r="MM39" s="4">
        <v>9.5029973003063831E-3</v>
      </c>
      <c r="MN39" s="17">
        <v>1.0162699992345757E-2</v>
      </c>
      <c r="MO39" s="20">
        <f t="shared" si="4"/>
        <v>-4.0649628014253779E-2</v>
      </c>
      <c r="MP39" s="20">
        <f t="shared" si="7"/>
        <v>2.3497822943903322E-2</v>
      </c>
      <c r="MQ39" s="20">
        <f t="shared" si="8"/>
        <v>8.8992738071534266E-2</v>
      </c>
      <c r="MR39" s="20">
        <f t="shared" si="9"/>
        <v>-3.382084066128057E-2</v>
      </c>
      <c r="MS39" s="20">
        <f t="shared" si="10"/>
        <v>7.3487160952343379E-4</v>
      </c>
      <c r="MT39" s="20">
        <f t="shared" si="11"/>
        <v>3.2144659776068375E-2</v>
      </c>
      <c r="MU39" s="20">
        <f t="shared" si="12"/>
        <v>8.5252398814781062E-3</v>
      </c>
      <c r="MV39" s="20">
        <f t="shared" si="13"/>
        <v>1.0573241251125663E-2</v>
      </c>
      <c r="MW39" s="20">
        <f t="shared" si="14"/>
        <v>1.9524015659627889E-2</v>
      </c>
      <c r="MX39" s="20">
        <f t="shared" si="15"/>
        <v>-2.6804289369246853E-3</v>
      </c>
      <c r="MY39" s="20">
        <f t="shared" si="16"/>
        <v>1.4202725690848112E-3</v>
      </c>
      <c r="MZ39" s="20">
        <f t="shared" si="17"/>
        <v>-3.0087046198695646E-2</v>
      </c>
      <c r="NA39" s="20">
        <f t="shared" si="18"/>
        <v>2.8157828604745264E-5</v>
      </c>
      <c r="NB39" s="20">
        <f t="shared" si="19"/>
        <v>7.2870656616595503E-2</v>
      </c>
      <c r="NC39" s="20">
        <f t="shared" si="20"/>
        <v>-5.5993360580450145E-2</v>
      </c>
      <c r="ND39" s="20">
        <f t="shared" si="21"/>
        <v>7.3487160952343379E-4</v>
      </c>
      <c r="NE39" s="20">
        <f t="shared" si="22"/>
        <v>-0.15381058293593122</v>
      </c>
      <c r="NF39" s="20">
        <f t="shared" si="23"/>
        <v>2.6375897250549205E-2</v>
      </c>
      <c r="NG39" s="20">
        <f t="shared" si="24"/>
        <v>-2.345867677757343E-2</v>
      </c>
      <c r="NH39" s="20">
        <f t="shared" si="25"/>
        <v>8.9164623675639126E-2</v>
      </c>
      <c r="NI39" s="20">
        <f t="shared" si="26"/>
        <v>9.8464889215963171E-3</v>
      </c>
      <c r="NJ39" s="20">
        <f t="shared" si="27"/>
        <v>-2.9362946298678107E-2</v>
      </c>
      <c r="NK39" s="20">
        <f t="shared" si="28"/>
        <v>-1.0902056241523874E-2</v>
      </c>
      <c r="NL39" s="20">
        <f t="shared" si="29"/>
        <v>-2.404845815908298E-3</v>
      </c>
      <c r="NM39" s="20">
        <f t="shared" si="30"/>
        <v>2.4356918853617879E-2</v>
      </c>
      <c r="NN39" s="20">
        <f t="shared" si="31"/>
        <v>-6.9265128390476632E-2</v>
      </c>
      <c r="NO39" s="20">
        <f t="shared" si="32"/>
        <v>-1.7465179686402504E-3</v>
      </c>
      <c r="NP39" s="20">
        <f t="shared" si="33"/>
        <v>4.8827740597914927E-2</v>
      </c>
      <c r="NQ39" s="20">
        <f t="shared" si="34"/>
        <v>-1.8252470162628456E-2</v>
      </c>
      <c r="NR39" s="20">
        <f t="shared" si="35"/>
        <v>3.7831645803071835E-2</v>
      </c>
      <c r="NS39" s="20">
        <f t="shared" si="36"/>
        <v>-3.6590167270725303E-2</v>
      </c>
      <c r="NT39" s="20">
        <f t="shared" si="37"/>
        <v>-3.7229587195000045E-2</v>
      </c>
      <c r="NU39" s="20">
        <f t="shared" si="38"/>
        <v>-7.3992248457647097E-2</v>
      </c>
      <c r="NV39" s="20">
        <f t="shared" si="39"/>
        <v>3.0680425148543498E-2</v>
      </c>
      <c r="NW39" s="20">
        <f t="shared" si="40"/>
        <v>-1.1599930152591E-2</v>
      </c>
      <c r="NX39" s="20">
        <f t="shared" si="41"/>
        <v>2.9280812733519766E-2</v>
      </c>
      <c r="NY39" s="20">
        <f t="shared" si="42"/>
        <v>1.2877109250460237E-2</v>
      </c>
      <c r="NZ39" s="20">
        <f t="shared" si="43"/>
        <v>1.8729730221348471E-2</v>
      </c>
      <c r="OA39" s="20">
        <f t="shared" si="44"/>
        <v>2.5145646020297872E-2</v>
      </c>
      <c r="OB39" s="20">
        <f t="shared" si="45"/>
        <v>9.773491165809365E-3</v>
      </c>
      <c r="OC39" s="20">
        <f t="shared" si="46"/>
        <v>4.8065328473085632E-3</v>
      </c>
      <c r="OD39" s="20">
        <f t="shared" si="47"/>
        <v>1.0467231706847022E-2</v>
      </c>
      <c r="OE39" s="20">
        <f t="shared" si="48"/>
        <v>8.8285072412736171E-2</v>
      </c>
      <c r="OF39" s="20">
        <f t="shared" si="49"/>
        <v>3.1015521535668198E-2</v>
      </c>
      <c r="OG39" s="20">
        <f t="shared" si="50"/>
        <v>-4.299272695678482E-2</v>
      </c>
      <c r="OH39" s="20">
        <f t="shared" si="51"/>
        <v>4.3463507291682447E-2</v>
      </c>
      <c r="OI39" s="20">
        <f t="shared" si="52"/>
        <v>-1.9394531697450004E-2</v>
      </c>
      <c r="OJ39" s="20">
        <f t="shared" si="53"/>
        <v>-1.4661555364780215E-3</v>
      </c>
      <c r="OK39" s="20">
        <f t="shared" si="54"/>
        <v>-7.0588657802241245E-2</v>
      </c>
      <c r="OL39" s="20">
        <f t="shared" si="55"/>
        <v>7.8607623458654997E-3</v>
      </c>
      <c r="OM39" s="20">
        <f t="shared" si="56"/>
        <v>3.9256884188139753E-2</v>
      </c>
      <c r="ON39" s="20">
        <f t="shared" si="57"/>
        <v>-7.7913293249034664E-4</v>
      </c>
      <c r="OO39" s="20">
        <f t="shared" si="58"/>
        <v>2.8786425817256742E-2</v>
      </c>
      <c r="OP39" s="20">
        <f t="shared" si="59"/>
        <v>-2.655126408369193E-2</v>
      </c>
      <c r="OQ39" s="20">
        <f t="shared" si="60"/>
        <v>1.7414174111418854E-2</v>
      </c>
      <c r="OR39" s="20">
        <f t="shared" si="61"/>
        <v>-1.4925083647747275E-2</v>
      </c>
      <c r="OS39" s="20">
        <f t="shared" si="62"/>
        <v>-0.17578027990562808</v>
      </c>
      <c r="OT39" s="20">
        <f t="shared" si="63"/>
        <v>-3.7903582852298133E-2</v>
      </c>
      <c r="OU39" s="20">
        <f t="shared" si="64"/>
        <v>3.4227694576030677E-2</v>
      </c>
      <c r="OV39" s="20">
        <f t="shared" si="65"/>
        <v>3.7771908646560416E-2</v>
      </c>
      <c r="OW39" s="20">
        <f t="shared" si="66"/>
        <v>1.6277287523806844E-3</v>
      </c>
      <c r="OX39" s="20">
        <f t="shared" si="67"/>
        <v>-3.8515797435971798E-2</v>
      </c>
      <c r="OY39" s="20">
        <f t="shared" si="68"/>
        <v>1.2805437997638534E-2</v>
      </c>
      <c r="OZ39" s="20">
        <f t="shared" si="69"/>
        <v>-4.6054119216164667E-2</v>
      </c>
      <c r="PA39" s="20">
        <f t="shared" si="5"/>
        <v>-1.4664550912132059E-2</v>
      </c>
      <c r="PB39" s="20">
        <f t="shared" si="70"/>
        <v>3.5925487445300532E-2</v>
      </c>
      <c r="PC39" s="20">
        <f t="shared" si="71"/>
        <v>3.0007770570807699E-2</v>
      </c>
      <c r="PD39" s="20">
        <f t="shared" si="72"/>
        <v>-1.2109165087724329E-2</v>
      </c>
      <c r="PE39" s="20">
        <f t="shared" si="73"/>
        <v>-4.2016057758506163E-2</v>
      </c>
      <c r="PF39" s="20">
        <f t="shared" si="74"/>
        <v>-3.8876778875913585E-2</v>
      </c>
      <c r="PG39" s="20">
        <f t="shared" si="75"/>
        <v>-6.2750773356105377E-2</v>
      </c>
      <c r="PH39" s="20">
        <f t="shared" si="76"/>
        <v>4.1891030430294173E-3</v>
      </c>
      <c r="PI39" s="20">
        <f t="shared" si="77"/>
        <v>8.9375146996786697E-2</v>
      </c>
      <c r="PJ39" s="20">
        <f t="shared" si="78"/>
        <v>-6.182124437907245E-3</v>
      </c>
      <c r="PK39" s="20">
        <f t="shared" si="79"/>
        <v>-7.4243323705761822E-3</v>
      </c>
      <c r="PL39" s="20">
        <f t="shared" si="80"/>
        <v>-2.4546027266881178E-2</v>
      </c>
      <c r="PM39" s="20">
        <f t="shared" si="81"/>
        <v>3.7169618418910068E-2</v>
      </c>
      <c r="PN39" s="20">
        <f t="shared" si="82"/>
        <v>9.6723095439821029E-3</v>
      </c>
      <c r="PO39" s="20">
        <f t="shared" si="83"/>
        <v>-2.6824183508586865E-2</v>
      </c>
      <c r="PP39" s="20">
        <f t="shared" si="84"/>
        <v>8.1706531528551868E-2</v>
      </c>
      <c r="PQ39" s="20">
        <f t="shared" si="85"/>
        <v>-7.6920946826113624E-3</v>
      </c>
      <c r="PR39" s="20">
        <f t="shared" si="86"/>
        <v>-2.8538027351760833E-2</v>
      </c>
      <c r="PS39" s="20">
        <f t="shared" si="87"/>
        <v>-4.2844894927441389E-2</v>
      </c>
      <c r="PT39" s="20">
        <f t="shared" si="88"/>
        <v>4.3249110828400529E-2</v>
      </c>
      <c r="PU39" s="20">
        <f t="shared" si="89"/>
        <v>-1.9752933268525476E-2</v>
      </c>
      <c r="PV39" s="20">
        <f t="shared" si="90"/>
        <v>1.0695030972073447E-2</v>
      </c>
      <c r="PW39" s="20">
        <f t="shared" si="91"/>
        <v>1.5527771017807421E-2</v>
      </c>
      <c r="PX39" s="20">
        <f t="shared" si="92"/>
        <v>-8.9833013739556676E-3</v>
      </c>
      <c r="PY39" s="20">
        <f t="shared" si="93"/>
        <v>-4.9314196103921092E-2</v>
      </c>
      <c r="PZ39" s="20">
        <f t="shared" si="94"/>
        <v>4.102412780787066E-2</v>
      </c>
      <c r="QA39" s="20">
        <f t="shared" si="95"/>
        <v>2.5561088094131244E-2</v>
      </c>
      <c r="QB39" s="20">
        <f t="shared" si="96"/>
        <v>-5.4691484979623971E-2</v>
      </c>
      <c r="QC39" s="20">
        <f t="shared" si="97"/>
        <v>-7.2716092690845807E-2</v>
      </c>
      <c r="QD39" s="20">
        <f t="shared" si="98"/>
        <v>-2.8080867607156684E-3</v>
      </c>
      <c r="QE39" s="20">
        <f t="shared" si="99"/>
        <v>-7.7042906168254294E-2</v>
      </c>
      <c r="QF39" s="20">
        <f t="shared" si="100"/>
        <v>-6.9626574173609207E-2</v>
      </c>
      <c r="QG39" s="20">
        <f t="shared" si="101"/>
        <v>3.961512044311586E-2</v>
      </c>
      <c r="QH39" s="20">
        <f t="shared" si="102"/>
        <v>-2.3716226194867709E-2</v>
      </c>
      <c r="QI39" s="20">
        <f t="shared" si="103"/>
        <v>4.5236150381901853E-2</v>
      </c>
      <c r="QJ39" s="20">
        <f t="shared" si="104"/>
        <v>-3.5014393816529397E-2</v>
      </c>
      <c r="QK39" s="20">
        <f t="shared" si="105"/>
        <v>0.10027778679489671</v>
      </c>
      <c r="QL39" s="20">
        <f t="shared" si="106"/>
        <v>7.5561661447860667E-2</v>
      </c>
      <c r="QM39" s="20">
        <f t="shared" si="107"/>
        <v>1.5943473293344762E-3</v>
      </c>
      <c r="QN39" s="20">
        <f t="shared" si="108"/>
        <v>-1.4293037364285135E-2</v>
      </c>
      <c r="QO39" s="20">
        <f t="shared" si="109"/>
        <v>-1.8806471350276926E-3</v>
      </c>
      <c r="QP39" s="20">
        <f t="shared" si="110"/>
        <v>-1.6310582935930931E-2</v>
      </c>
      <c r="QQ39" s="20">
        <f t="shared" si="111"/>
        <v>-9.0472537795384354E-3</v>
      </c>
      <c r="QR39" s="20">
        <f t="shared" si="112"/>
        <v>-2.8003341232865433E-2</v>
      </c>
      <c r="QS39" s="20">
        <f t="shared" si="113"/>
        <v>2.5700197545723367E-2</v>
      </c>
      <c r="QT39" s="20">
        <f t="shared" si="114"/>
        <v>2.8700591050208921E-2</v>
      </c>
      <c r="QU39" s="20">
        <f t="shared" si="115"/>
        <v>3.145009758582893E-2</v>
      </c>
      <c r="QV39" s="20">
        <f t="shared" si="116"/>
        <v>2.5851942703605888E-2</v>
      </c>
      <c r="QW39" s="20">
        <f t="shared" si="117"/>
        <v>3.4372745363676162E-2</v>
      </c>
      <c r="QX39" s="20">
        <f t="shared" si="118"/>
        <v>3.1454782788686614E-3</v>
      </c>
      <c r="QY39" s="20">
        <f t="shared" si="119"/>
        <v>1.7768939745796051E-2</v>
      </c>
      <c r="QZ39" s="20">
        <f t="shared" si="120"/>
        <v>-2.2319315582594836E-2</v>
      </c>
      <c r="RA39" s="20">
        <f t="shared" si="121"/>
        <v>1.5256856280761764E-2</v>
      </c>
      <c r="RB39" s="20">
        <f t="shared" si="122"/>
        <v>-1.4772086640973649E-2</v>
      </c>
      <c r="RC39" s="20">
        <f t="shared" si="123"/>
        <v>-7.2882833125921683E-5</v>
      </c>
      <c r="RD39" s="20">
        <f t="shared" si="124"/>
        <v>-2.2708944073580952E-2</v>
      </c>
      <c r="RE39" s="20">
        <f t="shared" si="125"/>
        <v>8.7241494126079705E-2</v>
      </c>
      <c r="RF39" s="20">
        <f t="shared" si="126"/>
        <v>6.5496776371428228E-2</v>
      </c>
      <c r="RG39" s="20">
        <f t="shared" si="127"/>
        <v>9.6794154377881393E-3</v>
      </c>
      <c r="RH39" s="20">
        <f t="shared" si="128"/>
        <v>-1.2563000730902132E-2</v>
      </c>
      <c r="RI39" s="20">
        <f t="shared" si="129"/>
        <v>3.1282939893440866E-2</v>
      </c>
      <c r="RJ39" s="20">
        <f t="shared" si="130"/>
        <v>1.7299823658346345E-2</v>
      </c>
      <c r="RK39" s="20">
        <f t="shared" si="131"/>
        <v>-2.69566012289504E-3</v>
      </c>
      <c r="RL39" s="20">
        <f t="shared" si="132"/>
        <v>-1.4755661953299384E-2</v>
      </c>
      <c r="RM39" s="20">
        <f t="shared" si="6"/>
        <v>7.7278786025305234E-3</v>
      </c>
      <c r="RN39" s="20">
        <f t="shared" si="142"/>
        <v>-6.9577628390476459E-2</v>
      </c>
      <c r="RO39" s="20">
        <f t="shared" si="143"/>
        <v>2.3143835194957527E-2</v>
      </c>
      <c r="RP39" s="20">
        <f t="shared" si="144"/>
        <v>4.3878396460532475E-3</v>
      </c>
      <c r="RQ39" s="20">
        <f t="shared" si="145"/>
        <v>-3.0202344041068054E-2</v>
      </c>
      <c r="RR39" s="20">
        <f t="shared" si="146"/>
        <v>1.2941444379476395E-2</v>
      </c>
      <c r="RS39" s="20">
        <f t="shared" si="147"/>
        <v>3.2274760292269479E-2</v>
      </c>
      <c r="RT39" s="20">
        <f t="shared" si="148"/>
        <v>-4.9624840620692411E-2</v>
      </c>
      <c r="RU39" s="20">
        <f t="shared" si="149"/>
        <v>-3.0530071783554619E-3</v>
      </c>
      <c r="RV39" s="20">
        <f t="shared" si="150"/>
        <v>-4.9685504437083873E-3</v>
      </c>
      <c r="RW39" s="20">
        <f t="shared" si="151"/>
        <v>1.6908945540740944E-3</v>
      </c>
      <c r="RX39" s="20">
        <f t="shared" si="152"/>
        <v>-4.4919378629254013E-2</v>
      </c>
      <c r="RY39" s="20">
        <f t="shared" si="153"/>
        <v>4.1567537742429807E-2</v>
      </c>
      <c r="RZ39" s="20">
        <f t="shared" si="154"/>
        <v>-2.8111282236630532E-2</v>
      </c>
      <c r="SA39" s="20">
        <f t="shared" si="155"/>
        <v>6.67546566892938E-3</v>
      </c>
      <c r="SB39" s="20">
        <f t="shared" si="156"/>
        <v>-4.1863882329963532E-3</v>
      </c>
      <c r="SC39" s="20">
        <f t="shared" si="157"/>
        <v>-9.1563252252935511E-3</v>
      </c>
      <c r="SD39" s="20">
        <f t="shared" si="158"/>
        <v>3.1703902578554356E-2</v>
      </c>
      <c r="SE39" s="20">
        <f t="shared" si="159"/>
        <v>-0.18104807412691062</v>
      </c>
      <c r="SF39" s="20">
        <f t="shared" si="160"/>
        <v>2.4420328738846007E-2</v>
      </c>
      <c r="SG39" s="20">
        <f t="shared" si="161"/>
        <v>-2.6567303309495662E-2</v>
      </c>
      <c r="SH39" s="20">
        <f t="shared" si="162"/>
        <v>-5.4497144989446257E-3</v>
      </c>
      <c r="SI39" s="20">
        <f t="shared" si="163"/>
        <v>2.0361487215076333E-2</v>
      </c>
      <c r="SJ39" s="20">
        <f t="shared" si="164"/>
        <v>-2.9312076747284112E-2</v>
      </c>
      <c r="SK39" s="20">
        <f t="shared" si="165"/>
        <v>-4.7183811836749488E-2</v>
      </c>
      <c r="SL39" s="20">
        <f t="shared" si="166"/>
        <v>-2.8238472516866303E-3</v>
      </c>
      <c r="SM39" s="20">
        <f t="shared" si="167"/>
        <v>2.9816504262584618E-2</v>
      </c>
      <c r="SN39" s="20">
        <f t="shared" si="168"/>
        <v>-3.3970135827263846E-2</v>
      </c>
      <c r="SO39" s="20">
        <f t="shared" si="169"/>
        <v>4.387816899010908E-2</v>
      </c>
      <c r="SP39" s="20">
        <f t="shared" si="170"/>
        <v>-1.5267097863642578E-2</v>
      </c>
      <c r="SQ39" s="20">
        <f t="shared" si="171"/>
        <v>-5.0194441272790836E-3</v>
      </c>
      <c r="SR39" s="20">
        <f t="shared" si="172"/>
        <v>-2.4177055919414683E-2</v>
      </c>
      <c r="SS39" s="20">
        <f t="shared" si="173"/>
        <v>0.13621874257726538</v>
      </c>
      <c r="ST39" s="20">
        <f t="shared" si="174"/>
        <v>-3.5833102086584539E-3</v>
      </c>
      <c r="SU39" s="20">
        <f t="shared" si="175"/>
        <v>6.3962445222853742E-2</v>
      </c>
      <c r="SV39" s="20">
        <f t="shared" si="176"/>
        <v>6.5313507851352025E-3</v>
      </c>
      <c r="SW39" s="20">
        <f t="shared" si="133"/>
        <v>-6.7357794043506848E-3</v>
      </c>
      <c r="SX39" s="20">
        <f t="shared" si="134"/>
        <v>3.1272506018125569E-2</v>
      </c>
      <c r="SY39" s="20">
        <f t="shared" si="135"/>
        <v>-2.3054777806169404E-2</v>
      </c>
      <c r="SZ39" s="20">
        <f t="shared" si="136"/>
        <v>-3.5177911631177804E-2</v>
      </c>
      <c r="TA39" s="20">
        <f t="shared" si="137"/>
        <v>-4.808365641030733E-3</v>
      </c>
      <c r="TB39" s="20">
        <f t="shared" si="138"/>
        <v>-7.7378151240329552E-3</v>
      </c>
      <c r="TC39" s="20">
        <f t="shared" si="139"/>
        <v>1.4676854969091633E-2</v>
      </c>
      <c r="TD39" s="20">
        <f t="shared" si="140"/>
        <v>7.9244518981446105E-2</v>
      </c>
      <c r="TE39" s="20">
        <f t="shared" si="141"/>
        <v>1.8213794085361477E-2</v>
      </c>
    </row>
    <row r="40" spans="1:525" x14ac:dyDescent="0.2">
      <c r="A40" t="s">
        <v>141</v>
      </c>
      <c r="B40" t="s">
        <v>34</v>
      </c>
      <c r="C40" s="15"/>
      <c r="D40" s="15">
        <f>'Constituents data'!D40/'Constituents data'!C40-1</f>
        <v>-6.4023343631994467E-2</v>
      </c>
      <c r="E40" s="15">
        <f>'Constituents data'!E40/'Constituents data'!D40-1</f>
        <v>5.5749128919860613E-2</v>
      </c>
      <c r="F40" s="15">
        <f>'Constituents data'!F40/'Constituents data'!E40-1</f>
        <v>-1.3896126454749913E-3</v>
      </c>
      <c r="G40" s="15">
        <f>'Constituents data'!G40/'Constituents data'!F40-1</f>
        <v>6.4359018959818659E-3</v>
      </c>
      <c r="H40" s="15">
        <f>'Constituents data'!H40/'Constituents data'!G40-1</f>
        <v>2.3159350155548042E-2</v>
      </c>
      <c r="I40" s="15">
        <f>'Constituents data'!I40/'Constituents data'!H40-1</f>
        <v>2.5168918918918814E-2</v>
      </c>
      <c r="J40" s="15">
        <f>'Constituents data'!J40/'Constituents data'!I40-1</f>
        <v>3.9545229856647879E-3</v>
      </c>
      <c r="K40" s="15">
        <f>'Constituents data'!K40/'Constituents data'!J40-1</f>
        <v>3.1347447891022506E-2</v>
      </c>
      <c r="L40" s="15">
        <f>'Constituents data'!L40/'Constituents data'!K40-1</f>
        <v>1.0025461489497012E-2</v>
      </c>
      <c r="M40" s="15">
        <f>'Constituents data'!M40/'Constituents data'!L40-1</f>
        <v>1.9379234283913638E-2</v>
      </c>
      <c r="N40" s="15">
        <f>'Constituents data'!N40/'Constituents data'!M40-1</f>
        <v>3.7094281298299725E-2</v>
      </c>
      <c r="O40" s="15">
        <f>'Constituents data'!O40/'Constituents data'!N40-1</f>
        <v>-1.1177347242920965E-2</v>
      </c>
      <c r="P40" s="15">
        <f>'Constituents data'!P40/'Constituents data'!O40-1</f>
        <v>1.0851544837980454E-2</v>
      </c>
      <c r="Q40" s="15">
        <f>'Constituents data'!Q40/'Constituents data'!P40-1</f>
        <v>2.9521395556880936E-2</v>
      </c>
      <c r="R40" s="15">
        <f>'Constituents data'!R40/'Constituents data'!Q40-1</f>
        <v>-3.5336712527154202E-2</v>
      </c>
      <c r="S40" s="15">
        <f>'Constituents data'!S40/'Constituents data'!R40-1</f>
        <v>3.7682029725266464E-2</v>
      </c>
      <c r="T40" s="15">
        <f>'Constituents data'!T40/'Constituents data'!S40-1</f>
        <v>-1.7216435185185119E-2</v>
      </c>
      <c r="U40" s="15">
        <f>'Constituents data'!U40/'Constituents data'!T40-1</f>
        <v>-1.4721036360965112E-4</v>
      </c>
      <c r="V40" s="15">
        <f>'Constituents data'!V40/'Constituents data'!U40-1</f>
        <v>-6.4782096584216076E-3</v>
      </c>
      <c r="W40" s="15">
        <f>'Constituents data'!W40/'Constituents data'!V40-1</f>
        <v>8.0023710729104636E-3</v>
      </c>
      <c r="X40" s="15">
        <f>'Constituents data'!X40/'Constituents data'!W40-1</f>
        <v>-9.26198177006754E-3</v>
      </c>
      <c r="Y40" s="15">
        <f>'Constituents data'!Y40/'Constituents data'!X40-1</f>
        <v>-1.6026116634515475E-2</v>
      </c>
      <c r="Z40" s="15">
        <f>'Constituents data'!Z40/'Constituents data'!Y40-1</f>
        <v>-1.3572613482129459E-2</v>
      </c>
      <c r="AA40" s="15">
        <f>'Constituents data'!AA40/'Constituents data'!Z40-1</f>
        <v>-2.1709218773887651E-2</v>
      </c>
      <c r="AB40" s="15">
        <f>'Constituents data'!AB40/'Constituents data'!AA40-1</f>
        <v>2.6254102203469243E-2</v>
      </c>
      <c r="AC40" s="15">
        <f>'Constituents data'!AC40/'Constituents data'!AB40-1</f>
        <v>-4.8880767473732267E-2</v>
      </c>
      <c r="AD40" s="15">
        <f>'Constituents data'!AD40/'Constituents data'!AC40-1</f>
        <v>3.7624079410822908E-2</v>
      </c>
      <c r="AE40" s="15">
        <f>'Constituents data'!AE40/'Constituents data'!AD40-1</f>
        <v>5.5392686313840533E-2</v>
      </c>
      <c r="AF40" s="15">
        <f>'Constituents data'!AF40/'Constituents data'!AE40-1</f>
        <v>-2.792397660818724E-2</v>
      </c>
      <c r="AG40" s="15">
        <f>'Constituents data'!AG40/'Constituents data'!AF40-1</f>
        <v>-1.8499022409384724E-2</v>
      </c>
      <c r="AH40" s="15">
        <f>'Constituents data'!AH40/'Constituents data'!AG40-1</f>
        <v>4.2905301869444745E-3</v>
      </c>
      <c r="AI40" s="15">
        <f>'Constituents data'!AI40/'Constituents data'!AH40-1</f>
        <v>-3.5550808666463318E-2</v>
      </c>
      <c r="AJ40" s="15">
        <f>'Constituents data'!AJ40/'Constituents data'!AI40-1</f>
        <v>-5.1415915203290585E-2</v>
      </c>
      <c r="AK40" s="15">
        <f>'Constituents data'!AK40/'Constituents data'!AJ40-1</f>
        <v>3.5023348899265727E-3</v>
      </c>
      <c r="AL40" s="15">
        <f>'Constituents data'!AL40/'Constituents data'!AK40-1</f>
        <v>-3.2408176832308455E-2</v>
      </c>
      <c r="AM40" s="15">
        <f>'Constituents data'!AM40/'Constituents data'!AL40-1</f>
        <v>-4.8093438680866241E-3</v>
      </c>
      <c r="AN40" s="15">
        <f>'Constituents data'!AN40/'Constituents data'!AM40-1</f>
        <v>-6.5585088022090954E-3</v>
      </c>
      <c r="AO40" s="15">
        <f>'Constituents data'!AO40/'Constituents data'!AN40-1</f>
        <v>-4.1695621959694229E-3</v>
      </c>
      <c r="AP40" s="15">
        <f>'Constituents data'!AP40/'Constituents data'!AO40-1</f>
        <v>6.4549895324492734E-3</v>
      </c>
      <c r="AQ40" s="15">
        <f>'Constituents data'!AQ40/'Constituents data'!AP40-1</f>
        <v>4.7321892875715088E-2</v>
      </c>
      <c r="AR40" s="15">
        <f>'Constituents data'!AR40/'Constituents data'!AQ40-1</f>
        <v>9.4339622641509413E-2</v>
      </c>
      <c r="AS40" s="15">
        <f>'Constituents data'!AS40/'Constituents data'!AR40-1</f>
        <v>5.7471264367816133E-2</v>
      </c>
      <c r="AT40" s="15">
        <f>'Constituents data'!AT40/'Constituents data'!AS40-1</f>
        <v>2.8032036613272249E-2</v>
      </c>
      <c r="AU40" s="15">
        <f>'Constituents data'!AU40/'Constituents data'!AT40-1</f>
        <v>1.7529215358931705E-2</v>
      </c>
      <c r="AV40" s="15">
        <f>'Constituents data'!AV40/'Constituents data'!AU40-1</f>
        <v>-2.0508613617720162E-3</v>
      </c>
      <c r="AW40" s="15">
        <f>'Constituents data'!AW40/'Constituents data'!AV40-1</f>
        <v>2.5482942868886083E-2</v>
      </c>
      <c r="AX40" s="15">
        <f>'Constituents data'!AX40/'Constituents data'!AW40-1</f>
        <v>-4.1416165664660554E-3</v>
      </c>
      <c r="AY40" s="15">
        <f>'Constituents data'!AY40/'Constituents data'!AX40-1</f>
        <v>-3.7295411859404326E-2</v>
      </c>
      <c r="AZ40" s="15">
        <f>'Constituents data'!AZ40/'Constituents data'!AY40-1</f>
        <v>-1.6861761426978927E-2</v>
      </c>
      <c r="BA40" s="15">
        <f>'Constituents data'!BA40/'Constituents data'!AZ40-1</f>
        <v>2.4521615875265912E-2</v>
      </c>
      <c r="BB40" s="15">
        <f>'Constituents data'!BB40/'Constituents data'!BA40-1</f>
        <v>9.9612617598228148E-3</v>
      </c>
      <c r="BC40" s="15">
        <f>'Constituents data'!BC40/'Constituents data'!BB40-1</f>
        <v>5.2054794520546288E-3</v>
      </c>
      <c r="BD40" s="15">
        <f>'Constituents data'!BD40/'Constituents data'!BC40-1</f>
        <v>-3.1752521122921706E-2</v>
      </c>
      <c r="BE40" s="15">
        <f>'Constituents data'!BE40/'Constituents data'!BD40-1</f>
        <v>-5.2076002814918088E-3</v>
      </c>
      <c r="BF40" s="15">
        <f>'Constituents data'!BF40/'Constituents data'!BE40-1</f>
        <v>1.8675721561969283E-2</v>
      </c>
      <c r="BG40" s="15">
        <f>'Constituents data'!BG40/'Constituents data'!BF40-1</f>
        <v>1.6527777777777697E-2</v>
      </c>
      <c r="BH40" s="15">
        <f>'Constituents data'!BH40/'Constituents data'!BG40-1</f>
        <v>-7.1457849432982723E-2</v>
      </c>
      <c r="BI40" s="15">
        <f>'Constituents data'!BI40/'Constituents data'!BH40-1</f>
        <v>-3.9287816362566064E-2</v>
      </c>
      <c r="BJ40" s="15">
        <f>'Constituents data'!BJ40/'Constituents data'!BI40-1</f>
        <v>6.5706846377699302E-2</v>
      </c>
      <c r="BK40" s="15">
        <f>'Constituents data'!BK40/'Constituents data'!BJ40-1</f>
        <v>9.4854843345788531E-3</v>
      </c>
      <c r="BL40" s="15">
        <f>'Constituents data'!BL40/'Constituents data'!BK40-1</f>
        <v>-4.9829157175398375E-3</v>
      </c>
      <c r="BM40" s="15">
        <f>'Constituents data'!BM40/'Constituents data'!BL40-1</f>
        <v>1.1446558878236424E-3</v>
      </c>
      <c r="BN40" s="15">
        <f>'Constituents data'!BN40/'Constituents data'!BM40-1</f>
        <v>1.5149349721309102E-2</v>
      </c>
      <c r="BO40" s="15">
        <f>'Constituents data'!BO40/'Constituents data'!BN40-1</f>
        <v>-2.6749260875685854E-3</v>
      </c>
      <c r="BP40" s="15">
        <f>'Constituents data'!BP40/'Constituents data'!BO40-1</f>
        <v>-1.0869565217391464E-2</v>
      </c>
      <c r="BQ40" s="15">
        <f>'Constituents data'!BQ40/'Constituents data'!BP40-1</f>
        <v>-3.6534893677750646E-2</v>
      </c>
      <c r="BR40" s="15">
        <f>'Constituents data'!BR40/'Constituents data'!BQ40-1</f>
        <v>3.2439638572063334E-2</v>
      </c>
      <c r="BS40" s="15">
        <f>'Constituents data'!BS40/'Constituents data'!BR40-1</f>
        <v>2.2094691535150535E-2</v>
      </c>
      <c r="BT40" s="15">
        <f>'Constituents data'!BT40/'Constituents data'!BS40-1</f>
        <v>-4.0988208871420628E-2</v>
      </c>
      <c r="BU40" s="15">
        <f>'Constituents data'!BU40/'Constituents data'!BT40-1</f>
        <v>-1.3905152224824135E-2</v>
      </c>
      <c r="BV40" s="15">
        <f>'Constituents data'!BV40/'Constituents data'!BU40-1</f>
        <v>1.6624610360694625E-2</v>
      </c>
      <c r="BW40" s="15">
        <f>'Constituents data'!BW40/'Constituents data'!BV40-1</f>
        <v>1.3870638049350292E-2</v>
      </c>
      <c r="BX40" s="15">
        <f>'Constituents data'!BX40/'Constituents data'!BW40-1</f>
        <v>4.7955069124423932E-2</v>
      </c>
      <c r="BY40" s="15">
        <f>'Constituents data'!BY40/'Constituents data'!BX40-1</f>
        <v>-1.6627731207915275E-2</v>
      </c>
      <c r="BZ40" s="15">
        <f>'Constituents data'!BZ40/'Constituents data'!BY40-1</f>
        <v>-2.6551145891559602E-2</v>
      </c>
      <c r="CA40" s="15">
        <f>'Constituents data'!CA40/'Constituents data'!BZ40-1</f>
        <v>-2.7131782945736482E-2</v>
      </c>
      <c r="CB40" s="15">
        <f>'Constituents data'!CB40/'Constituents data'!CA40-1</f>
        <v>-9.7388224878264262E-3</v>
      </c>
      <c r="CC40" s="15">
        <f>'Constituents data'!CC40/'Constituents data'!CB40-1</f>
        <v>4.3212635970795166E-3</v>
      </c>
      <c r="CD40" s="15">
        <f>'Constituents data'!CD40/'Constituents data'!CC40-1</f>
        <v>2.9228486646884155E-2</v>
      </c>
      <c r="CE40" s="15">
        <f>'Constituents data'!CE40/'Constituents data'!CD40-1</f>
        <v>2.6236125126135157E-2</v>
      </c>
      <c r="CF40" s="15">
        <f>'Constituents data'!CF40/'Constituents data'!CE40-1</f>
        <v>7.6555696024722675E-2</v>
      </c>
      <c r="CG40" s="15">
        <f>'Constituents data'!CG40/'Constituents data'!CF40-1</f>
        <v>2.3094989561586621E-2</v>
      </c>
      <c r="CH40" s="15">
        <f>'Constituents data'!CH40/'Constituents data'!CG40-1</f>
        <v>-9.6926412447391197E-3</v>
      </c>
      <c r="CI40" s="15">
        <f>'Constituents data'!CI40/'Constituents data'!CH40-1</f>
        <v>1.1719253058596113E-2</v>
      </c>
      <c r="CJ40" s="15">
        <f>'Constituents data'!CJ40/'Constituents data'!CI40-1</f>
        <v>-7.001018329938824E-3</v>
      </c>
      <c r="CK40" s="15">
        <f>'Constituents data'!CK40/'Constituents data'!CJ40-1</f>
        <v>8.9732085630034319E-4</v>
      </c>
      <c r="CL40" s="15">
        <f>'Constituents data'!CL40/'Constituents data'!CK40-1</f>
        <v>2.9713114754098546E-2</v>
      </c>
      <c r="CM40" s="15">
        <f>'Constituents data'!CM40/'Constituents data'!CL40-1</f>
        <v>-1.927860696517425E-2</v>
      </c>
      <c r="CN40" s="15">
        <f>'Constituents data'!CN40/'Constituents data'!CM40-1</f>
        <v>-1.3189600507292232E-2</v>
      </c>
      <c r="CO40" s="15">
        <f>'Constituents data'!CO40/'Constituents data'!CN40-1</f>
        <v>4.9093946793471233E-2</v>
      </c>
      <c r="CP40" s="15">
        <f>'Constituents data'!CP40/'Constituents data'!CO40-1</f>
        <v>-8.6977826779369716E-3</v>
      </c>
      <c r="CQ40" s="15">
        <f>'Constituents data'!CQ40/'Constituents data'!CP40-1</f>
        <v>-9.7627286208601394E-3</v>
      </c>
      <c r="CR40" s="15">
        <f>'Constituents data'!CR40/'Constituents data'!CQ40-1</f>
        <v>-1.4601272931486386E-2</v>
      </c>
      <c r="CS40" s="15">
        <f>'Constituents data'!CS40/'Constituents data'!CR40-1</f>
        <v>3.8247213779128764E-2</v>
      </c>
      <c r="CT40" s="15">
        <f>'Constituents data'!CT40/'Constituents data'!CS40-1</f>
        <v>-1.6101488167845956E-2</v>
      </c>
      <c r="CU40" s="15">
        <f>'Constituents data'!CU40/'Constituents data'!CT40-1</f>
        <v>-4.4135878998264322E-2</v>
      </c>
      <c r="CV40" s="15">
        <f>'Constituents data'!CV40/'Constituents data'!CU40-1</f>
        <v>-8.430609597924632E-3</v>
      </c>
      <c r="CW40" s="15">
        <f>'Constituents data'!CW40/'Constituents data'!CV40-1</f>
        <v>2.406801831262273E-2</v>
      </c>
      <c r="CX40" s="15">
        <f>'Constituents data'!CX40/'Constituents data'!CW40-1</f>
        <v>3.29544003065525E-2</v>
      </c>
      <c r="CY40" s="15">
        <f>'Constituents data'!CY40/'Constituents data'!CX40-1</f>
        <v>-4.8596512921973645E-2</v>
      </c>
      <c r="CZ40" s="15">
        <f>'Constituents data'!CZ40/'Constituents data'!CY40-1</f>
        <v>3.8081622043150576E-2</v>
      </c>
      <c r="DA40" s="15">
        <f>'Constituents data'!DA40/'Constituents data'!CZ40-1</f>
        <v>1.9531739075998589E-2</v>
      </c>
      <c r="DB40" s="15">
        <f>'Constituents data'!DB40/'Constituents data'!DA40-1</f>
        <v>7.1226820582095396E-3</v>
      </c>
      <c r="DC40" s="15">
        <f>'Constituents data'!DC40/'Constituents data'!DB40-1</f>
        <v>9.7549079380563342E-3</v>
      </c>
      <c r="DD40" s="15">
        <f>'Constituents data'!DD40/'Constituents data'!DC40-1</f>
        <v>1.0264460813911302E-2</v>
      </c>
      <c r="DE40" s="15">
        <f>'Constituents data'!DE40/'Constituents data'!DD40-1</f>
        <v>6.2156347119293187E-3</v>
      </c>
      <c r="DF40" s="15">
        <f>'Constituents data'!DF40/'Constituents data'!DE40-1</f>
        <v>-4.5141363744358731E-3</v>
      </c>
      <c r="DG40" s="15">
        <f>'Constituents data'!DG40/'Constituents data'!DF40-1</f>
        <v>1.706443914081146E-2</v>
      </c>
      <c r="DH40" s="15">
        <f>'Constituents data'!DH40/'Constituents data'!DG40-1</f>
        <v>2.9332394696703901E-3</v>
      </c>
      <c r="DI40" s="15">
        <f>'Constituents data'!DI40/'Constituents data'!DH40-1</f>
        <v>9.3589143659336127E-3</v>
      </c>
      <c r="DJ40" s="15">
        <f>'Constituents data'!DJ40/'Constituents data'!DI40-1</f>
        <v>7.0700046360685498E-3</v>
      </c>
      <c r="DK40" s="15">
        <f>'Constituents data'!DK40/'Constituents data'!DJ40-1</f>
        <v>1.2429508574059112E-2</v>
      </c>
      <c r="DL40" s="15">
        <f>'Constituents data'!DL40/'Constituents data'!DK40-1</f>
        <v>1.4891440263726352E-2</v>
      </c>
      <c r="DM40" s="15">
        <f>'Constituents data'!DM40/'Constituents data'!DL40-1</f>
        <v>-2.8001792114695778E-3</v>
      </c>
      <c r="DN40" s="15">
        <f>'Constituents data'!DN40/'Constituents data'!DM40-1</f>
        <v>2.1565764349095851E-2</v>
      </c>
      <c r="DO40" s="15">
        <f>'Constituents data'!DO40/'Constituents data'!DN40-1</f>
        <v>-1.6492578339747377E-3</v>
      </c>
      <c r="DP40" s="15">
        <f>'Constituents data'!DP40/'Constituents data'!DO40-1</f>
        <v>1.2995594713656411E-2</v>
      </c>
      <c r="DQ40" s="15">
        <f>'Constituents data'!DQ40/'Constituents data'!DP40-1</f>
        <v>-2.0656664492281207E-3</v>
      </c>
      <c r="DR40" s="15">
        <f>'Constituents data'!DR40/'Constituents data'!DQ40-1</f>
        <v>-7.517158731888185E-3</v>
      </c>
      <c r="DS40" s="15">
        <f>'Constituents data'!DS40/'Constituents data'!DR40-1</f>
        <v>-1.9758507135015924E-3</v>
      </c>
      <c r="DT40" s="15">
        <f>'Constituents data'!DT40/'Constituents data'!DS40-1</f>
        <v>1.2648482182137988E-2</v>
      </c>
      <c r="DU40" s="15">
        <f>'Constituents data'!DU40/'Constituents data'!DT40-1</f>
        <v>1.9224503095470968E-2</v>
      </c>
      <c r="DV40" s="15">
        <f>'Constituents data'!DV40/'Constituents data'!DU40-1</f>
        <v>8.7382779198634797E-3</v>
      </c>
      <c r="DW40" s="15">
        <f>'Constituents data'!DW40/'Constituents data'!DV40-1</f>
        <v>-5.9159095710965559E-3</v>
      </c>
      <c r="DX40" s="15">
        <f>'Constituents data'!DX40/'Constituents data'!DW40-1</f>
        <v>7.6514346439957581E-3</v>
      </c>
      <c r="DY40" s="15">
        <f>'Constituents data'!DY40/'Constituents data'!DX40-1</f>
        <v>1.3499261759122527E-2</v>
      </c>
      <c r="DZ40" s="15">
        <f>'Constituents data'!DZ40/'Constituents data'!DY40-1</f>
        <v>-1.0405827263266776E-3</v>
      </c>
      <c r="EA40" s="15">
        <f>'Constituents data'!EA40/'Constituents data'!DZ40-1</f>
        <v>-1.6666666666666607E-2</v>
      </c>
      <c r="EB40" s="15">
        <f>'Constituents data'!EB40/'Constituents data'!EA40-1</f>
        <v>1.6207627118643986E-2</v>
      </c>
      <c r="EC40" s="15">
        <f>'Constituents data'!EC40/'Constituents data'!EB40-1</f>
        <v>-4.6700719274471059E-2</v>
      </c>
      <c r="ED40" s="15">
        <f>'Constituents data'!ED40/'Constituents data'!EC40-1</f>
        <v>-1.1919081465281645E-2</v>
      </c>
      <c r="EE40" s="15">
        <f>'Constituents data'!EE40/'Constituents data'!ED40-1</f>
        <v>1.0845506861443255E-2</v>
      </c>
      <c r="EF40" s="15">
        <f>'Constituents data'!EF40/'Constituents data'!EE40-1</f>
        <v>-2.6932340705058122E-2</v>
      </c>
      <c r="EG40" s="15">
        <f>'Constituents data'!EG40/'Constituents data'!EF40-1</f>
        <v>1.597659765976589E-2</v>
      </c>
      <c r="EH40" s="15">
        <f>'Constituents data'!EH40/'Constituents data'!EG40-1</f>
        <v>1.2624584717608078E-2</v>
      </c>
      <c r="EI40" s="15">
        <f>'Constituents data'!EI40/'Constituents data'!EH40-1</f>
        <v>-3.2917760279964958E-2</v>
      </c>
      <c r="EJ40" s="15">
        <f>'Constituents data'!EJ40/'Constituents data'!EI40-1</f>
        <v>9.1597874024651471E-3</v>
      </c>
      <c r="EK40" s="15">
        <f>'Constituents data'!EK40/'Constituents data'!EJ40-1</f>
        <v>-9.9731062303899387E-3</v>
      </c>
      <c r="EL40" s="15">
        <f>'Constituents data'!EL40/'Constituents data'!EK40-1</f>
        <v>2.8296547821164975E-3</v>
      </c>
      <c r="EM40" s="15">
        <f>'Constituents data'!EM40/'Constituents data'!EL40-1</f>
        <v>2.18961625282168E-2</v>
      </c>
      <c r="EN40" s="15">
        <f>'Constituents data'!EN40/'Constituents data'!EM40-1</f>
        <v>1.6235917826375124E-2</v>
      </c>
      <c r="EO40" s="15">
        <f>'Constituents data'!EO40/'Constituents data'!EN40-1</f>
        <v>8.6947070970544438E-4</v>
      </c>
      <c r="EP40" s="15">
        <f>'Constituents data'!EP40/'Constituents data'!EO40-1</f>
        <v>6.5153654034095787E-3</v>
      </c>
      <c r="EQ40" s="15">
        <f>'Constituents data'!EQ40/'Constituents data'!EP40-1</f>
        <v>1.7369727047146455E-2</v>
      </c>
      <c r="ER40" s="15">
        <f>'Constituents data'!ER40/'Constituents data'!EQ40-1</f>
        <v>8.6956521739132153E-3</v>
      </c>
      <c r="ES40" s="15">
        <f>'Constituents data'!ES40/'Constituents data'!ER40-1</f>
        <v>1.0513036164843115E-3</v>
      </c>
      <c r="ET40" s="15">
        <f>'Constituents data'!ET40/'Constituents data'!ES40-1</f>
        <v>3.2556185675278293E-2</v>
      </c>
      <c r="EU40" s="15">
        <f>'Constituents data'!EU40/'Constituents data'!ET40-1</f>
        <v>5.390561432058627E-3</v>
      </c>
      <c r="EV40" s="15">
        <f>'Constituents data'!EV40/'Constituents data'!EU40-1</f>
        <v>-2.6201315123924984E-2</v>
      </c>
      <c r="EW40" s="15">
        <f>'Constituents data'!EW40/'Constituents data'!EV40-1</f>
        <v>2.5971327654270571E-3</v>
      </c>
      <c r="EX40" s="15">
        <f>'Constituents data'!EX40/'Constituents data'!EW40-1</f>
        <v>7.6675992125168069E-3</v>
      </c>
      <c r="EY40" s="15">
        <f>'Constituents data'!EY40/'Constituents data'!EX40-1</f>
        <v>-4.1953727506426675E-2</v>
      </c>
      <c r="EZ40" s="15">
        <f>'Constituents data'!EZ40/'Constituents data'!EY40-1</f>
        <v>2.543737254481071E-2</v>
      </c>
      <c r="FA40" s="15">
        <f>'Constituents data'!FA40/'Constituents data'!EZ40-1</f>
        <v>1.8944944525852936E-2</v>
      </c>
      <c r="FB40" s="15">
        <f>'Constituents data'!FB40/'Constituents data'!FA40-1</f>
        <v>-2.8454031843862304E-2</v>
      </c>
      <c r="FC40" s="15">
        <f>'Constituents data'!FC40/'Constituents data'!FB40-1</f>
        <v>-1.1947557623176119E-2</v>
      </c>
      <c r="FD40" s="15">
        <f>'Constituents data'!FD40/'Constituents data'!FC40-1</f>
        <v>3.1995719636169095E-2</v>
      </c>
      <c r="FE40" s="15">
        <f>'Constituents data'!FE40/'Constituents data'!FD40-1</f>
        <v>-5.9207797594359124E-2</v>
      </c>
      <c r="FF40" s="15">
        <f>'Constituents data'!FF40/'Constituents data'!FE40-1</f>
        <v>1.7304089055439231E-2</v>
      </c>
      <c r="FG40" s="15">
        <f>'Constituents data'!FG40/'Constituents data'!FF40-1</f>
        <v>-6.2838569880823147E-3</v>
      </c>
      <c r="FH40" s="15">
        <f>'Constituents data'!FH40/'Constituents data'!FG40-1</f>
        <v>-4.0558220671609191E-2</v>
      </c>
      <c r="FI40" s="15">
        <f>'Constituents data'!FI40/'Constituents data'!FH40-1</f>
        <v>-5.8409090909090966E-2</v>
      </c>
      <c r="FJ40" s="15">
        <f>'Constituents data'!FJ40/'Constituents data'!FI40-1</f>
        <v>1.7499396572532078E-2</v>
      </c>
      <c r="FK40" s="15">
        <f>'Constituents data'!FK40/'Constituents data'!FJ40-1</f>
        <v>2.4908077333649636E-3</v>
      </c>
      <c r="FL40" s="15">
        <f>'Constituents data'!FL40/'Constituents data'!FK40-1</f>
        <v>-2.4254614292475107E-2</v>
      </c>
      <c r="FM40" s="15">
        <f>'Constituents data'!FM40/'Constituents data'!FL40-1</f>
        <v>7.1783678913544424E-2</v>
      </c>
      <c r="FN40" s="15">
        <f>'Constituents data'!FN40/'Constituents data'!FM40-1</f>
        <v>-1.1766036882000286E-2</v>
      </c>
      <c r="FO40" s="15">
        <f>'Constituents data'!FO40/'Constituents data'!FN40-1</f>
        <v>-3.755008586147679E-2</v>
      </c>
      <c r="FP40" s="15">
        <f>'Constituents data'!FP40/'Constituents data'!FO40-1</f>
        <v>1.0705364577138221E-2</v>
      </c>
      <c r="FQ40" s="15">
        <f>'Constituents data'!FQ40/'Constituents data'!FP40-1</f>
        <v>1.7653289396257543E-2</v>
      </c>
      <c r="FR40" s="15">
        <f>'Constituents data'!FR40/'Constituents data'!FQ40-1</f>
        <v>1.7347056782699211E-2</v>
      </c>
      <c r="FS40" s="15">
        <f>'Constituents data'!FS40/'Constituents data'!FR40-1</f>
        <v>-1.6482891894964213E-2</v>
      </c>
      <c r="FT40" s="16">
        <f>'Constituents data'!FT40/'Constituents data'!FS40-1</f>
        <v>6.3569116967175265E-2</v>
      </c>
      <c r="FU40" s="17">
        <f t="shared" si="3"/>
        <v>3.0176895363420225E-3</v>
      </c>
      <c r="FV40">
        <v>3.011151450896396E-2</v>
      </c>
      <c r="FW40">
        <v>2.8878226704377417E-2</v>
      </c>
      <c r="FX40">
        <v>2.8886285845668155E-2</v>
      </c>
      <c r="FY40">
        <v>2.7269001449527323E-2</v>
      </c>
      <c r="FZ40">
        <v>2.7626646931819192E-2</v>
      </c>
      <c r="GA40">
        <v>2.7880684552646643E-2</v>
      </c>
      <c r="GB40">
        <v>2.8187986649072582E-2</v>
      </c>
      <c r="GC40">
        <v>2.7928996563261303E-2</v>
      </c>
      <c r="GD40">
        <v>2.791347407196082E-2</v>
      </c>
      <c r="GE40">
        <v>2.8016568492211343E-2</v>
      </c>
      <c r="GF40">
        <v>2.8218689022765826E-2</v>
      </c>
      <c r="GG40">
        <v>2.8783301260730101E-2</v>
      </c>
      <c r="GH40">
        <v>2.8833794066983953E-2</v>
      </c>
      <c r="GI40">
        <v>2.8826427513953826E-2</v>
      </c>
      <c r="GJ40">
        <v>2.886490487375367E-2</v>
      </c>
      <c r="GK40">
        <v>2.8893539007305513E-2</v>
      </c>
      <c r="GL40">
        <v>2.9668857075978518E-2</v>
      </c>
      <c r="GM40">
        <v>3.0032971364716495E-2</v>
      </c>
      <c r="GN40">
        <v>2.9713123204165588E-2</v>
      </c>
      <c r="GO40">
        <v>3.0166445653593943E-2</v>
      </c>
      <c r="GP40">
        <v>2.9488431174621871E-2</v>
      </c>
      <c r="GQ40">
        <v>3.0042769253969724E-2</v>
      </c>
      <c r="GR40">
        <v>3.0079515299008645E-2</v>
      </c>
      <c r="GS40">
        <v>2.9707132162531701E-2</v>
      </c>
      <c r="GT40">
        <v>2.9402418583538262E-2</v>
      </c>
      <c r="GU40">
        <v>2.8836278469884485E-2</v>
      </c>
      <c r="GV40">
        <v>2.8825601257963556E-2</v>
      </c>
      <c r="GW40">
        <v>2.91495426867397E-2</v>
      </c>
      <c r="GX40">
        <v>2.9564899512344745E-2</v>
      </c>
      <c r="GY40">
        <v>2.9294783386572647E-2</v>
      </c>
      <c r="GZ40">
        <v>2.8732887492069349E-2</v>
      </c>
      <c r="HA40">
        <v>2.8523447743759443E-2</v>
      </c>
      <c r="HB40">
        <v>2.8658004796796085E-2</v>
      </c>
      <c r="HC40">
        <v>2.9228584381808944E-2</v>
      </c>
      <c r="HD40">
        <v>2.8924296484632815E-2</v>
      </c>
      <c r="HE40">
        <v>2.8869710940667329E-2</v>
      </c>
      <c r="HF40">
        <v>2.8627756869339195E-2</v>
      </c>
      <c r="HG40">
        <v>2.8559640525173544E-2</v>
      </c>
      <c r="HH40">
        <v>2.883388319209633E-2</v>
      </c>
      <c r="HI40">
        <v>2.9260354286155799E-2</v>
      </c>
      <c r="HJ40">
        <v>2.9130509368308345E-2</v>
      </c>
      <c r="HK40">
        <v>3.172365089061837E-2</v>
      </c>
      <c r="HL40">
        <v>3.1874495080123987E-2</v>
      </c>
      <c r="HM40">
        <v>3.2805619169392647E-2</v>
      </c>
      <c r="HN40">
        <v>3.2936969817472461E-2</v>
      </c>
      <c r="HO40">
        <v>3.3742316778703055E-2</v>
      </c>
      <c r="HP40">
        <v>3.3626555573955504E-2</v>
      </c>
      <c r="HQ40">
        <v>3.3116249298154064E-2</v>
      </c>
      <c r="HR40">
        <v>3.3348473126409726E-2</v>
      </c>
      <c r="HS40">
        <v>3.4060336966167219E-2</v>
      </c>
      <c r="HT40">
        <v>3.4262394752818635E-2</v>
      </c>
      <c r="HU40">
        <v>3.4393939975872777E-2</v>
      </c>
      <c r="HV40">
        <v>3.4740572632415999E-2</v>
      </c>
      <c r="HW40">
        <v>3.6025583263464001E-2</v>
      </c>
      <c r="HX40">
        <v>3.6778979559097189E-2</v>
      </c>
      <c r="HY40">
        <v>3.6432797329598539E-2</v>
      </c>
      <c r="HZ40">
        <v>3.6588693081935839E-2</v>
      </c>
      <c r="IA40">
        <v>3.5904034788754709E-2</v>
      </c>
      <c r="IB40">
        <v>3.6001652199465252E-2</v>
      </c>
      <c r="IC40">
        <v>3.6755090143770909E-2</v>
      </c>
      <c r="ID40">
        <v>3.6543643366918975E-2</v>
      </c>
      <c r="IE40">
        <v>3.5140458576642893E-2</v>
      </c>
      <c r="IF40">
        <v>3.4842690220312861E-2</v>
      </c>
      <c r="IG40">
        <v>3.5440252123361937E-2</v>
      </c>
      <c r="IH40">
        <v>3.609392399840914E-2</v>
      </c>
      <c r="II40">
        <v>3.5992424462348953E-2</v>
      </c>
      <c r="IJ40">
        <v>3.5168315158267398E-2</v>
      </c>
      <c r="IK40">
        <v>3.4746836189524601E-2</v>
      </c>
      <c r="IL40">
        <v>3.4621025012153785E-2</v>
      </c>
      <c r="IM40">
        <v>3.4383336274035489E-2</v>
      </c>
      <c r="IN40">
        <v>3.4833929750565935E-2</v>
      </c>
      <c r="IO40">
        <v>3.5076762584731781E-2</v>
      </c>
      <c r="IP40">
        <v>3.5538860184213525E-2</v>
      </c>
      <c r="IQ40">
        <v>3.5833771919563988E-2</v>
      </c>
      <c r="IR40">
        <v>3.6061941058948249E-2</v>
      </c>
      <c r="IS40">
        <v>3.6057651875406549E-2</v>
      </c>
      <c r="IT40">
        <v>3.5816572215598329E-2</v>
      </c>
      <c r="IU40">
        <v>3.6211319385787047E-2</v>
      </c>
      <c r="IV40">
        <v>3.4915547551866162E-2</v>
      </c>
      <c r="IW40">
        <v>3.6474988092194724E-2</v>
      </c>
      <c r="IX40">
        <v>3.607492290349551E-2</v>
      </c>
      <c r="IY40">
        <v>3.8639242823393649E-2</v>
      </c>
      <c r="IZ40">
        <v>3.9079147538859181E-2</v>
      </c>
      <c r="JA40">
        <v>3.884971462140123E-2</v>
      </c>
      <c r="JB40">
        <v>3.8436584317163722E-2</v>
      </c>
      <c r="JC40">
        <v>3.9054621606734286E-2</v>
      </c>
      <c r="JD40">
        <v>3.8632497060445345E-2</v>
      </c>
      <c r="JE40">
        <v>3.8989598705978859E-2</v>
      </c>
      <c r="JF40">
        <v>3.8653947534517945E-2</v>
      </c>
      <c r="JG40">
        <v>3.9470958514003396E-2</v>
      </c>
      <c r="JH40">
        <v>4.0052834619722304E-2</v>
      </c>
      <c r="JI40">
        <v>4.0065754558162192E-2</v>
      </c>
      <c r="JJ40">
        <v>3.9788807728185646E-2</v>
      </c>
      <c r="JK40">
        <v>3.8019796743792932E-2</v>
      </c>
      <c r="JL40">
        <v>3.8849314201190074E-2</v>
      </c>
      <c r="JM40">
        <v>3.8395043007589551E-2</v>
      </c>
      <c r="JN40">
        <v>3.8267378118022312E-2</v>
      </c>
      <c r="JO40">
        <v>3.7214029782080819E-2</v>
      </c>
      <c r="JP40">
        <v>3.8217533898157671E-2</v>
      </c>
      <c r="JQ40">
        <v>3.9006897543825018E-2</v>
      </c>
      <c r="JR40">
        <v>3.7579051838809989E-2</v>
      </c>
      <c r="JS40">
        <v>3.6885462635257112E-2</v>
      </c>
      <c r="JT40">
        <v>3.6899409895517515E-2</v>
      </c>
      <c r="JU40">
        <v>3.7072355877651987E-2</v>
      </c>
      <c r="JV40">
        <v>3.7212549817750781E-2</v>
      </c>
      <c r="JW40">
        <v>3.7317199637407518E-2</v>
      </c>
      <c r="JX40">
        <v>3.7504992392235814E-2</v>
      </c>
      <c r="JY40">
        <v>3.7609353639636786E-2</v>
      </c>
      <c r="JZ40">
        <v>3.8261615343430727E-2</v>
      </c>
      <c r="KA40">
        <v>3.8695128314787601E-2</v>
      </c>
      <c r="KB40">
        <v>3.9033172404146027E-2</v>
      </c>
      <c r="KC40">
        <v>3.8853999806927331E-2</v>
      </c>
      <c r="KD40">
        <v>3.9358727293529447E-2</v>
      </c>
      <c r="KE40">
        <v>3.8881563480451048E-2</v>
      </c>
      <c r="KF40">
        <v>3.8663138058826443E-2</v>
      </c>
      <c r="KG40">
        <v>3.9054591904979924E-2</v>
      </c>
      <c r="KH40">
        <v>3.9087698126165457E-2</v>
      </c>
      <c r="KI40">
        <v>3.8964265256430715E-2</v>
      </c>
      <c r="KJ40">
        <v>3.8739363124124834E-2</v>
      </c>
      <c r="KK40">
        <v>3.8909283307395931E-2</v>
      </c>
      <c r="KL40">
        <v>3.8952884739016383E-2</v>
      </c>
      <c r="KM40">
        <v>3.8164557208579898E-2</v>
      </c>
      <c r="KN40">
        <v>3.7768134019290606E-2</v>
      </c>
      <c r="KO40">
        <v>3.8289065725653382E-2</v>
      </c>
      <c r="KP40">
        <v>3.8654817036010418E-2</v>
      </c>
      <c r="KQ40">
        <v>3.9014394959342974E-2</v>
      </c>
      <c r="KR40">
        <v>3.9403598696313429E-2</v>
      </c>
      <c r="KS40">
        <v>3.9505961445347154E-2</v>
      </c>
      <c r="KT40">
        <v>3.9270162482873454E-2</v>
      </c>
      <c r="KU40">
        <v>3.9937546892248404E-2</v>
      </c>
      <c r="KV40">
        <v>3.9262342934956188E-2</v>
      </c>
      <c r="KW40">
        <v>3.861476223952473E-2</v>
      </c>
      <c r="KX40">
        <v>3.8314152731709787E-2</v>
      </c>
      <c r="KY40">
        <v>3.8037884288590201E-2</v>
      </c>
      <c r="KZ40">
        <v>3.8455422409025192E-2</v>
      </c>
      <c r="LA40">
        <v>3.8394149536351979E-2</v>
      </c>
      <c r="LB40">
        <v>3.822320752042898E-2</v>
      </c>
      <c r="LC40">
        <v>3.8140062785107481E-2</v>
      </c>
      <c r="LD40">
        <v>3.7841286144804878E-2</v>
      </c>
      <c r="LE40">
        <v>3.7892827914190366E-2</v>
      </c>
      <c r="LF40">
        <v>3.8673978551918453E-2</v>
      </c>
      <c r="LG40">
        <v>3.8557873277300106E-2</v>
      </c>
      <c r="LH40">
        <v>3.8397660927301971E-2</v>
      </c>
      <c r="LI40">
        <v>3.806764273984263E-2</v>
      </c>
      <c r="LJ40">
        <v>3.8629887185903884E-2</v>
      </c>
      <c r="LK40">
        <v>3.8836803298117478E-2</v>
      </c>
      <c r="LL40">
        <v>3.890060972678204E-2</v>
      </c>
      <c r="LM40">
        <v>3.9662302617122148E-2</v>
      </c>
      <c r="LN40">
        <v>3.9461870997724455E-2</v>
      </c>
      <c r="LO40">
        <v>3.9514962032466239E-2</v>
      </c>
      <c r="LP40">
        <v>4.0134331031304454E-2</v>
      </c>
      <c r="LQ40">
        <v>4.0062005069396167E-2</v>
      </c>
      <c r="LR40">
        <v>3.8957227622321476E-2</v>
      </c>
      <c r="LS40">
        <v>3.9250938935241071E-2</v>
      </c>
      <c r="LT40">
        <v>4.0373810704456829E-2</v>
      </c>
      <c r="LU40">
        <v>3.9313730231556092E-2</v>
      </c>
      <c r="LV40">
        <v>3.9387132343467753E-2</v>
      </c>
      <c r="LW40">
        <v>3.9527407852579757E-2</v>
      </c>
      <c r="LX40">
        <v>3.7212809878669165E-2</v>
      </c>
      <c r="LY40">
        <v>3.7489269990079649E-2</v>
      </c>
      <c r="LZ40">
        <v>3.7281931496325145E-2</v>
      </c>
      <c r="MA40">
        <v>3.7015084363099943E-2</v>
      </c>
      <c r="MB40">
        <v>3.6924467079958813E-2</v>
      </c>
      <c r="MC40">
        <v>3.6473507655037471E-2</v>
      </c>
      <c r="MD40">
        <v>3.6438612802591315E-2</v>
      </c>
      <c r="ME40">
        <v>3.67250201983602E-2</v>
      </c>
      <c r="MF40">
        <v>3.8207901034799416E-2</v>
      </c>
      <c r="MG40">
        <v>3.7527669434412061E-2</v>
      </c>
      <c r="MH40">
        <v>3.7593903466079562E-2</v>
      </c>
      <c r="MI40">
        <v>3.7240282187307044E-2</v>
      </c>
      <c r="MJ40">
        <v>3.7342319805490451E-2</v>
      </c>
      <c r="MK40">
        <v>3.7616673414106766E-2</v>
      </c>
      <c r="ML40">
        <v>3.652104258434561E-2</v>
      </c>
      <c r="MM40" s="4">
        <v>3.8553613607054768E-2</v>
      </c>
      <c r="MN40" s="17">
        <v>3.5423606867497431E-2</v>
      </c>
      <c r="MO40" s="20">
        <f t="shared" si="4"/>
        <v>-6.7041033168336484E-2</v>
      </c>
      <c r="MP40" s="20">
        <f t="shared" si="7"/>
        <v>5.273143938351859E-2</v>
      </c>
      <c r="MQ40" s="20">
        <f t="shared" si="8"/>
        <v>-4.4073021818170138E-3</v>
      </c>
      <c r="MR40" s="20">
        <f t="shared" si="9"/>
        <v>3.4182123596398434E-3</v>
      </c>
      <c r="MS40" s="20">
        <f t="shared" si="10"/>
        <v>2.0141660619206019E-2</v>
      </c>
      <c r="MT40" s="20">
        <f t="shared" si="11"/>
        <v>2.2151229382576791E-2</v>
      </c>
      <c r="MU40" s="20">
        <f t="shared" si="12"/>
        <v>9.3683344932276539E-4</v>
      </c>
      <c r="MV40" s="20">
        <f t="shared" si="13"/>
        <v>2.8329758354680483E-2</v>
      </c>
      <c r="MW40" s="20">
        <f t="shared" si="14"/>
        <v>7.0077719531549893E-3</v>
      </c>
      <c r="MX40" s="20">
        <f t="shared" si="15"/>
        <v>1.6361544747571614E-2</v>
      </c>
      <c r="MY40" s="20">
        <f t="shared" si="16"/>
        <v>3.4076591761957702E-2</v>
      </c>
      <c r="MZ40" s="20">
        <f t="shared" si="17"/>
        <v>-1.4195036779262989E-2</v>
      </c>
      <c r="NA40" s="20">
        <f t="shared" si="18"/>
        <v>7.8338553016384302E-3</v>
      </c>
      <c r="NB40" s="20">
        <f t="shared" si="19"/>
        <v>2.6503706020538913E-2</v>
      </c>
      <c r="NC40" s="20">
        <f t="shared" si="20"/>
        <v>-3.8354402063496225E-2</v>
      </c>
      <c r="ND40" s="20">
        <f t="shared" si="21"/>
        <v>3.466434018892444E-2</v>
      </c>
      <c r="NE40" s="20">
        <f t="shared" si="22"/>
        <v>-2.0234124721527143E-2</v>
      </c>
      <c r="NF40" s="20">
        <f t="shared" si="23"/>
        <v>-3.1648998999516736E-3</v>
      </c>
      <c r="NG40" s="20">
        <f t="shared" si="24"/>
        <v>-9.4958991947636309E-3</v>
      </c>
      <c r="NH40" s="20">
        <f t="shared" si="25"/>
        <v>4.9846815365684411E-3</v>
      </c>
      <c r="NI40" s="20">
        <f t="shared" si="26"/>
        <v>-1.2279671306409563E-2</v>
      </c>
      <c r="NJ40" s="20">
        <f t="shared" si="27"/>
        <v>-1.9043806170857498E-2</v>
      </c>
      <c r="NK40" s="20">
        <f t="shared" si="28"/>
        <v>-1.6590303018471482E-2</v>
      </c>
      <c r="NL40" s="20">
        <f t="shared" si="29"/>
        <v>-2.4726908310229674E-2</v>
      </c>
      <c r="NM40" s="20">
        <f t="shared" si="30"/>
        <v>2.3236412667127219E-2</v>
      </c>
      <c r="NN40" s="20">
        <f t="shared" si="31"/>
        <v>-5.1898457010074291E-2</v>
      </c>
      <c r="NO40" s="20">
        <f t="shared" si="32"/>
        <v>3.4606389874480885E-2</v>
      </c>
      <c r="NP40" s="20">
        <f t="shared" si="33"/>
        <v>5.237499677749851E-2</v>
      </c>
      <c r="NQ40" s="20">
        <f t="shared" si="34"/>
        <v>-3.0941666144529263E-2</v>
      </c>
      <c r="NR40" s="20">
        <f t="shared" si="35"/>
        <v>-2.1516711945726748E-2</v>
      </c>
      <c r="NS40" s="20">
        <f t="shared" si="36"/>
        <v>1.272840650602452E-3</v>
      </c>
      <c r="NT40" s="20">
        <f t="shared" si="37"/>
        <v>-3.8568498202805342E-2</v>
      </c>
      <c r="NU40" s="20">
        <f t="shared" si="38"/>
        <v>-5.4433604739632609E-2</v>
      </c>
      <c r="NV40" s="20">
        <f t="shared" si="39"/>
        <v>4.8464535358455022E-4</v>
      </c>
      <c r="NW40" s="20">
        <f t="shared" si="40"/>
        <v>-3.5425866368650478E-2</v>
      </c>
      <c r="NX40" s="20">
        <f t="shared" si="41"/>
        <v>-7.8270334044286474E-3</v>
      </c>
      <c r="NY40" s="20">
        <f t="shared" si="42"/>
        <v>-9.5761983385511187E-3</v>
      </c>
      <c r="NZ40" s="20">
        <f t="shared" si="43"/>
        <v>-7.1872517323114454E-3</v>
      </c>
      <c r="OA40" s="20">
        <f t="shared" si="44"/>
        <v>3.4372999961072509E-3</v>
      </c>
      <c r="OB40" s="20">
        <f t="shared" si="45"/>
        <v>4.4304203339373065E-2</v>
      </c>
      <c r="OC40" s="20">
        <f t="shared" si="46"/>
        <v>9.1321933105167397E-2</v>
      </c>
      <c r="OD40" s="20">
        <f t="shared" si="47"/>
        <v>5.4453574831474109E-2</v>
      </c>
      <c r="OE40" s="20">
        <f t="shared" si="48"/>
        <v>2.5014347076930225E-2</v>
      </c>
      <c r="OF40" s="20">
        <f t="shared" si="49"/>
        <v>1.4511525822589681E-2</v>
      </c>
      <c r="OG40" s="20">
        <f t="shared" si="50"/>
        <v>-5.0685508981140387E-3</v>
      </c>
      <c r="OH40" s="20">
        <f t="shared" si="51"/>
        <v>2.2465253332544059E-2</v>
      </c>
      <c r="OI40" s="20">
        <f t="shared" si="52"/>
        <v>-7.1593061028080779E-3</v>
      </c>
      <c r="OJ40" s="20">
        <f t="shared" si="53"/>
        <v>-4.0313101395746349E-2</v>
      </c>
      <c r="OK40" s="20">
        <f t="shared" si="54"/>
        <v>-1.9879450963320951E-2</v>
      </c>
      <c r="OL40" s="20">
        <f t="shared" si="55"/>
        <v>2.1503926338923889E-2</v>
      </c>
      <c r="OM40" s="20">
        <f t="shared" si="56"/>
        <v>6.9435722234807923E-3</v>
      </c>
      <c r="ON40" s="20">
        <f t="shared" si="57"/>
        <v>2.1877899157126063E-3</v>
      </c>
      <c r="OO40" s="20">
        <f t="shared" si="58"/>
        <v>-3.477021065926373E-2</v>
      </c>
      <c r="OP40" s="20">
        <f t="shared" si="59"/>
        <v>-8.2252898178338321E-3</v>
      </c>
      <c r="OQ40" s="20">
        <f t="shared" si="60"/>
        <v>1.565803202562726E-2</v>
      </c>
      <c r="OR40" s="20">
        <f t="shared" si="61"/>
        <v>1.3510088241435673E-2</v>
      </c>
      <c r="OS40" s="20">
        <f t="shared" si="62"/>
        <v>-7.4475538969324739E-2</v>
      </c>
      <c r="OT40" s="20">
        <f t="shared" si="63"/>
        <v>-4.2305505898908087E-2</v>
      </c>
      <c r="OU40" s="20">
        <f t="shared" si="64"/>
        <v>6.2689156841357285E-2</v>
      </c>
      <c r="OV40" s="20">
        <f t="shared" si="65"/>
        <v>6.4677947982368306E-3</v>
      </c>
      <c r="OW40" s="20">
        <f t="shared" si="66"/>
        <v>-8.0006052538818609E-3</v>
      </c>
      <c r="OX40" s="20">
        <f t="shared" si="67"/>
        <v>-1.8730336485183801E-3</v>
      </c>
      <c r="OY40" s="20">
        <f t="shared" si="68"/>
        <v>1.2131660184967079E-2</v>
      </c>
      <c r="OZ40" s="20">
        <f t="shared" si="69"/>
        <v>-5.6926156239106079E-3</v>
      </c>
      <c r="PA40" s="20">
        <f t="shared" si="5"/>
        <v>-1.3887254753733487E-2</v>
      </c>
      <c r="PB40" s="20">
        <f t="shared" si="70"/>
        <v>-3.9552583214092669E-2</v>
      </c>
      <c r="PC40" s="20">
        <f t="shared" si="71"/>
        <v>2.9421949035721311E-2</v>
      </c>
      <c r="PD40" s="20">
        <f t="shared" si="72"/>
        <v>1.9077001998808511E-2</v>
      </c>
      <c r="PE40" s="20">
        <f t="shared" si="73"/>
        <v>-4.4005898407762652E-2</v>
      </c>
      <c r="PF40" s="20">
        <f t="shared" si="74"/>
        <v>-1.6922841761166159E-2</v>
      </c>
      <c r="PG40" s="20">
        <f t="shared" si="75"/>
        <v>1.3606920824352602E-2</v>
      </c>
      <c r="PH40" s="20">
        <f t="shared" si="76"/>
        <v>1.0852948513008269E-2</v>
      </c>
      <c r="PI40" s="20">
        <f t="shared" si="77"/>
        <v>4.4937379588081909E-2</v>
      </c>
      <c r="PJ40" s="20">
        <f t="shared" si="78"/>
        <v>-1.9645420744257298E-2</v>
      </c>
      <c r="PK40" s="20">
        <f t="shared" si="79"/>
        <v>-2.9568835427901626E-2</v>
      </c>
      <c r="PL40" s="20">
        <f t="shared" si="80"/>
        <v>-3.0149472482078506E-2</v>
      </c>
      <c r="PM40" s="20">
        <f t="shared" si="81"/>
        <v>-1.275651202416845E-2</v>
      </c>
      <c r="PN40" s="20">
        <f t="shared" si="82"/>
        <v>1.3035740607374941E-3</v>
      </c>
      <c r="PO40" s="20">
        <f t="shared" si="83"/>
        <v>2.6210797110542132E-2</v>
      </c>
      <c r="PP40" s="20">
        <f t="shared" si="84"/>
        <v>2.3218435589793134E-2</v>
      </c>
      <c r="PQ40" s="20">
        <f t="shared" si="85"/>
        <v>7.3538006488380658E-2</v>
      </c>
      <c r="PR40" s="20">
        <f t="shared" si="86"/>
        <v>2.0077300025244597E-2</v>
      </c>
      <c r="PS40" s="20">
        <f t="shared" si="87"/>
        <v>-1.2710330781081143E-2</v>
      </c>
      <c r="PT40" s="20">
        <f t="shared" si="88"/>
        <v>8.7015635222540896E-3</v>
      </c>
      <c r="PU40" s="20">
        <f t="shared" si="89"/>
        <v>-1.0018707866280847E-2</v>
      </c>
      <c r="PV40" s="20">
        <f t="shared" si="90"/>
        <v>-2.1203686800416793E-3</v>
      </c>
      <c r="PW40" s="20">
        <f t="shared" si="91"/>
        <v>2.6695425217756523E-2</v>
      </c>
      <c r="PX40" s="20">
        <f t="shared" si="92"/>
        <v>-2.2296296501516273E-2</v>
      </c>
      <c r="PY40" s="20">
        <f t="shared" si="93"/>
        <v>-1.6207290043634255E-2</v>
      </c>
      <c r="PZ40" s="20">
        <f t="shared" si="94"/>
        <v>4.6076257257129209E-2</v>
      </c>
      <c r="QA40" s="20">
        <f t="shared" si="95"/>
        <v>-1.1715472214278995E-2</v>
      </c>
      <c r="QB40" s="20">
        <f t="shared" si="96"/>
        <v>-1.2780418157202163E-2</v>
      </c>
      <c r="QC40" s="20">
        <f t="shared" si="97"/>
        <v>-1.761896246782841E-2</v>
      </c>
      <c r="QD40" s="20">
        <f t="shared" si="98"/>
        <v>3.522952424278674E-2</v>
      </c>
      <c r="QE40" s="20">
        <f t="shared" si="99"/>
        <v>-1.911917770418798E-2</v>
      </c>
      <c r="QF40" s="20">
        <f t="shared" si="100"/>
        <v>-4.7153568534606345E-2</v>
      </c>
      <c r="QG40" s="20">
        <f t="shared" si="101"/>
        <v>-1.1448299134266655E-2</v>
      </c>
      <c r="QH40" s="20">
        <f t="shared" si="102"/>
        <v>2.1050328776280706E-2</v>
      </c>
      <c r="QI40" s="20">
        <f t="shared" si="103"/>
        <v>2.9936710770210477E-2</v>
      </c>
      <c r="QJ40" s="20">
        <f t="shared" si="104"/>
        <v>-5.1614202458315668E-2</v>
      </c>
      <c r="QK40" s="20">
        <f t="shared" si="105"/>
        <v>3.5063932506808553E-2</v>
      </c>
      <c r="QL40" s="20">
        <f t="shared" si="106"/>
        <v>1.6514049539656565E-2</v>
      </c>
      <c r="QM40" s="20">
        <f t="shared" si="107"/>
        <v>4.1049925218675171E-3</v>
      </c>
      <c r="QN40" s="20">
        <f t="shared" si="108"/>
        <v>6.7372184017143117E-3</v>
      </c>
      <c r="QO40" s="20">
        <f t="shared" si="109"/>
        <v>7.24677127756928E-3</v>
      </c>
      <c r="QP40" s="20">
        <f t="shared" si="110"/>
        <v>3.1979451755872962E-3</v>
      </c>
      <c r="QQ40" s="20">
        <f t="shared" si="111"/>
        <v>-7.5318259107778956E-3</v>
      </c>
      <c r="QR40" s="20">
        <f t="shared" si="112"/>
        <v>1.4046749604469437E-2</v>
      </c>
      <c r="QS40" s="20">
        <f t="shared" si="113"/>
        <v>-8.4450066671632427E-5</v>
      </c>
      <c r="QT40" s="20">
        <f t="shared" si="114"/>
        <v>6.3412248295915902E-3</v>
      </c>
      <c r="QU40" s="20">
        <f t="shared" si="115"/>
        <v>4.0523150997265273E-3</v>
      </c>
      <c r="QV40" s="20">
        <f t="shared" si="116"/>
        <v>9.4118190377170882E-3</v>
      </c>
      <c r="QW40" s="20">
        <f t="shared" si="117"/>
        <v>1.1873750727384329E-2</v>
      </c>
      <c r="QX40" s="20">
        <f t="shared" si="118"/>
        <v>-5.8178687478116003E-3</v>
      </c>
      <c r="QY40" s="20">
        <f t="shared" si="119"/>
        <v>1.8548074812753827E-2</v>
      </c>
      <c r="QZ40" s="20">
        <f t="shared" si="120"/>
        <v>-4.6669473703167602E-3</v>
      </c>
      <c r="RA40" s="20">
        <f t="shared" si="121"/>
        <v>9.9779051773143876E-3</v>
      </c>
      <c r="RB40" s="20">
        <f t="shared" si="122"/>
        <v>-5.0833559855701432E-3</v>
      </c>
      <c r="RC40" s="20">
        <f t="shared" si="123"/>
        <v>-1.0534848268230208E-2</v>
      </c>
      <c r="RD40" s="20">
        <f t="shared" si="124"/>
        <v>-4.9935402498436149E-3</v>
      </c>
      <c r="RE40" s="20">
        <f t="shared" si="125"/>
        <v>9.6307926457959644E-3</v>
      </c>
      <c r="RF40" s="20">
        <f t="shared" si="126"/>
        <v>1.6206813559128945E-2</v>
      </c>
      <c r="RG40" s="20">
        <f t="shared" si="127"/>
        <v>5.7205883835214572E-3</v>
      </c>
      <c r="RH40" s="20">
        <f t="shared" si="128"/>
        <v>-8.9335991074385793E-3</v>
      </c>
      <c r="RI40" s="20">
        <f t="shared" si="129"/>
        <v>4.6337451076537356E-3</v>
      </c>
      <c r="RJ40" s="20">
        <f t="shared" si="130"/>
        <v>1.0481572222780504E-2</v>
      </c>
      <c r="RK40" s="20">
        <f t="shared" si="131"/>
        <v>-4.0582722626687001E-3</v>
      </c>
      <c r="RL40" s="20">
        <f t="shared" si="132"/>
        <v>-1.9684356203008631E-2</v>
      </c>
      <c r="RM40" s="20">
        <f t="shared" si="6"/>
        <v>1.3189937582301962E-2</v>
      </c>
      <c r="RN40" s="20">
        <f t="shared" si="142"/>
        <v>-4.9718408810813082E-2</v>
      </c>
      <c r="RO40" s="20">
        <f t="shared" si="143"/>
        <v>-1.4936771001623668E-2</v>
      </c>
      <c r="RP40" s="20">
        <f t="shared" si="144"/>
        <v>7.8278173251012315E-3</v>
      </c>
      <c r="RQ40" s="20">
        <f t="shared" si="145"/>
        <v>-2.9950030241400145E-2</v>
      </c>
      <c r="RR40" s="20">
        <f t="shared" si="146"/>
        <v>1.2958908123423866E-2</v>
      </c>
      <c r="RS40" s="20">
        <f t="shared" si="147"/>
        <v>9.606895181266055E-3</v>
      </c>
      <c r="RT40" s="20">
        <f t="shared" si="148"/>
        <v>-3.5935449816306982E-2</v>
      </c>
      <c r="RU40" s="20">
        <f t="shared" si="149"/>
        <v>6.1420978661231246E-3</v>
      </c>
      <c r="RV40" s="20">
        <f t="shared" si="150"/>
        <v>-1.2990795766731962E-2</v>
      </c>
      <c r="RW40" s="20">
        <f t="shared" si="151"/>
        <v>-1.8803475422552503E-4</v>
      </c>
      <c r="RX40" s="20">
        <f t="shared" si="152"/>
        <v>1.8878472991874777E-2</v>
      </c>
      <c r="RY40" s="20">
        <f t="shared" si="153"/>
        <v>1.32182282900331E-2</v>
      </c>
      <c r="RZ40" s="20">
        <f t="shared" si="154"/>
        <v>-2.1482188266365781E-3</v>
      </c>
      <c r="SA40" s="20">
        <f t="shared" si="155"/>
        <v>3.4976758670675562E-3</v>
      </c>
      <c r="SB40" s="20">
        <f t="shared" si="156"/>
        <v>1.4352037510804432E-2</v>
      </c>
      <c r="SC40" s="20">
        <f t="shared" si="157"/>
        <v>5.6779626375711928E-3</v>
      </c>
      <c r="SD40" s="20">
        <f t="shared" si="158"/>
        <v>-1.966385919857711E-3</v>
      </c>
      <c r="SE40" s="20">
        <f t="shared" si="159"/>
        <v>2.953849613893627E-2</v>
      </c>
      <c r="SF40" s="20">
        <f t="shared" si="160"/>
        <v>2.3728718957166045E-3</v>
      </c>
      <c r="SG40" s="20">
        <f t="shared" si="161"/>
        <v>-2.9219004660267008E-2</v>
      </c>
      <c r="SH40" s="20">
        <f t="shared" si="162"/>
        <v>-4.2055677091496543E-4</v>
      </c>
      <c r="SI40" s="20">
        <f t="shared" si="163"/>
        <v>4.6499096761747844E-3</v>
      </c>
      <c r="SJ40" s="20">
        <f t="shared" si="164"/>
        <v>-4.4971417042768698E-2</v>
      </c>
      <c r="SK40" s="20">
        <f t="shared" si="165"/>
        <v>2.2419683008468687E-2</v>
      </c>
      <c r="SL40" s="20">
        <f t="shared" si="166"/>
        <v>1.5927254989510913E-2</v>
      </c>
      <c r="SM40" s="20">
        <f t="shared" si="167"/>
        <v>-3.1471721380204327E-2</v>
      </c>
      <c r="SN40" s="20">
        <f t="shared" si="168"/>
        <v>-1.4965247159518143E-2</v>
      </c>
      <c r="SO40" s="20">
        <f t="shared" si="169"/>
        <v>2.8978030099827072E-2</v>
      </c>
      <c r="SP40" s="20">
        <f t="shared" si="170"/>
        <v>-6.2225487130701147E-2</v>
      </c>
      <c r="SQ40" s="20">
        <f t="shared" si="171"/>
        <v>1.4286399519097208E-2</v>
      </c>
      <c r="SR40" s="20">
        <f t="shared" si="172"/>
        <v>-9.3015465244243381E-3</v>
      </c>
      <c r="SS40" s="20">
        <f t="shared" si="173"/>
        <v>-4.3575910207951214E-2</v>
      </c>
      <c r="ST40" s="20">
        <f t="shared" si="174"/>
        <v>-6.1426780445432989E-2</v>
      </c>
      <c r="SU40" s="20">
        <f t="shared" si="175"/>
        <v>1.4481707036190054E-2</v>
      </c>
      <c r="SV40" s="20">
        <f t="shared" si="176"/>
        <v>-5.2688180297705885E-4</v>
      </c>
      <c r="SW40" s="20">
        <f t="shared" si="133"/>
        <v>-2.7272303828817131E-2</v>
      </c>
      <c r="SX40" s="20">
        <f t="shared" si="134"/>
        <v>6.8765989377202408E-2</v>
      </c>
      <c r="SY40" s="20">
        <f t="shared" si="135"/>
        <v>-1.4783726418342309E-2</v>
      </c>
      <c r="SZ40" s="20">
        <f t="shared" si="136"/>
        <v>-4.0567775397818813E-2</v>
      </c>
      <c r="TA40" s="20">
        <f t="shared" si="137"/>
        <v>7.6876750407961986E-3</v>
      </c>
      <c r="TB40" s="20">
        <f t="shared" si="138"/>
        <v>1.463559985991552E-2</v>
      </c>
      <c r="TC40" s="20">
        <f t="shared" si="139"/>
        <v>1.4329367246357187E-2</v>
      </c>
      <c r="TD40" s="20">
        <f t="shared" si="140"/>
        <v>-1.9500581431306237E-2</v>
      </c>
      <c r="TE40" s="20">
        <f t="shared" si="141"/>
        <v>6.0551427430833242E-2</v>
      </c>
    </row>
    <row r="41" spans="1:525" x14ac:dyDescent="0.2">
      <c r="A41" t="s">
        <v>19</v>
      </c>
      <c r="B41" t="s">
        <v>22</v>
      </c>
      <c r="C41" s="15"/>
      <c r="D41" s="15">
        <f>'Constituents data'!D41/'Constituents data'!C41-1</f>
        <v>-1.6667334919319599E-2</v>
      </c>
      <c r="E41" s="15">
        <f>'Constituents data'!E41/'Constituents data'!D41-1</f>
        <v>4.4529442212529302E-2</v>
      </c>
      <c r="F41" s="15">
        <f>'Constituents data'!F41/'Constituents data'!E41-1</f>
        <v>5.4729162645546614E-2</v>
      </c>
      <c r="G41" s="15">
        <f>'Constituents data'!G41/'Constituents data'!F41-1</f>
        <v>1.9571578083780405E-2</v>
      </c>
      <c r="H41" s="15">
        <f>'Constituents data'!H41/'Constituents data'!G41-1</f>
        <v>1.7857809085801701E-3</v>
      </c>
      <c r="I41" s="15">
        <f>'Constituents data'!I41/'Constituents data'!H41-1</f>
        <v>3.3422446436515818E-2</v>
      </c>
      <c r="J41" s="15">
        <f>'Constituents data'!J41/'Constituents data'!I41-1</f>
        <v>-8.6198584005625634E-4</v>
      </c>
      <c r="K41" s="15">
        <f>'Constituents data'!K41/'Constituents data'!J41-1</f>
        <v>1.9421649538805319E-2</v>
      </c>
      <c r="L41" s="15">
        <f>'Constituents data'!L41/'Constituents data'!K41-1</f>
        <v>4.2333779908332314E-3</v>
      </c>
      <c r="M41" s="15">
        <f>'Constituents data'!M41/'Constituents data'!L41-1</f>
        <v>1.7284919307841262E-2</v>
      </c>
      <c r="N41" s="15">
        <f>'Constituents data'!N41/'Constituents data'!M41-1</f>
        <v>9.5318239172679231E-3</v>
      </c>
      <c r="O41" s="15">
        <f>'Constituents data'!O41/'Constituents data'!N41-1</f>
        <v>-1.3546605050166916E-2</v>
      </c>
      <c r="P41" s="15">
        <f>'Constituents data'!P41/'Constituents data'!O41-1</f>
        <v>-2.9128978681047801E-3</v>
      </c>
      <c r="Q41" s="15">
        <f>'Constituents data'!Q41/'Constituents data'!P41-1</f>
        <v>2.3372203734952413E-2</v>
      </c>
      <c r="R41" s="15">
        <f>'Constituents data'!R41/'Constituents data'!Q41-1</f>
        <v>-2.2430343879740189E-2</v>
      </c>
      <c r="S41" s="15">
        <f>'Constituents data'!S41/'Constituents data'!R41-1</f>
        <v>-4.5899439614108806E-3</v>
      </c>
      <c r="T41" s="15">
        <f>'Constituents data'!T41/'Constituents data'!S41-1</f>
        <v>-2.0954937795944928E-2</v>
      </c>
      <c r="U41" s="15">
        <f>'Constituents data'!U41/'Constituents data'!T41-1</f>
        <v>3.2534475056709145E-2</v>
      </c>
      <c r="V41" s="15">
        <f>'Constituents data'!V41/'Constituents data'!U41-1</f>
        <v>-2.7363715194863802E-2</v>
      </c>
      <c r="W41" s="15">
        <f>'Constituents data'!W41/'Constituents data'!V41-1</f>
        <v>1.0656109403236691E-2</v>
      </c>
      <c r="X41" s="15">
        <f>'Constituents data'!X41/'Constituents data'!W41-1</f>
        <v>-1.0543754007017014E-2</v>
      </c>
      <c r="Y41" s="15">
        <f>'Constituents data'!Y41/'Constituents data'!X41-1</f>
        <v>-2.8132590961562842E-2</v>
      </c>
      <c r="Z41" s="15">
        <f>'Constituents data'!Z41/'Constituents data'!Y41-1</f>
        <v>7.8945308901137157E-3</v>
      </c>
      <c r="AA41" s="15">
        <f>'Constituents data'!AA41/'Constituents data'!Z41-1</f>
        <v>-1.436010544504529E-2</v>
      </c>
      <c r="AB41" s="15">
        <f>'Constituents data'!AB41/'Constituents data'!AA41-1</f>
        <v>5.9160822982233574E-2</v>
      </c>
      <c r="AC41" s="15">
        <f>'Constituents data'!AC41/'Constituents data'!AB41-1</f>
        <v>-4.8770475596873308E-2</v>
      </c>
      <c r="AD41" s="15">
        <f>'Constituents data'!AD41/'Constituents data'!AC41-1</f>
        <v>2.1910923095500578E-2</v>
      </c>
      <c r="AE41" s="15">
        <f>'Constituents data'!AE41/'Constituents data'!AD41-1</f>
        <v>3.5591865989316629E-2</v>
      </c>
      <c r="AF41" s="15">
        <f>'Constituents data'!AF41/'Constituents data'!AE41-1</f>
        <v>-2.6501072762677214E-2</v>
      </c>
      <c r="AG41" s="15">
        <f>'Constituents data'!AG41/'Constituents data'!AF41-1</f>
        <v>8.5063701702523531E-3</v>
      </c>
      <c r="AH41" s="15">
        <f>'Constituents data'!AH41/'Constituents data'!AG41-1</f>
        <v>1.6871149572124322E-2</v>
      </c>
      <c r="AI41" s="15">
        <f>'Constituents data'!AI41/'Constituents data'!AH41-1</f>
        <v>-4.147715402681762E-2</v>
      </c>
      <c r="AJ41" s="15">
        <f>'Constituents data'!AJ41/'Constituents data'!AI41-1</f>
        <v>-7.3993531784467104E-2</v>
      </c>
      <c r="AK41" s="15">
        <f>'Constituents data'!AK41/'Constituents data'!AJ41-1</f>
        <v>6.0752546308511235E-3</v>
      </c>
      <c r="AL41" s="15">
        <f>'Constituents data'!AL41/'Constituents data'!AK41-1</f>
        <v>-2.6474864824602484E-2</v>
      </c>
      <c r="AM41" s="15">
        <f>'Constituents data'!AM41/'Constituents data'!AL41-1</f>
        <v>9.5369462374850222E-4</v>
      </c>
      <c r="AN41" s="15">
        <f>'Constituents data'!AN41/'Constituents data'!AM41-1</f>
        <v>-1.5252111470573926E-2</v>
      </c>
      <c r="AO41" s="15">
        <f>'Constituents data'!AO41/'Constituents data'!AN41-1</f>
        <v>6.2917628743353049E-3</v>
      </c>
      <c r="AP41" s="15">
        <f>'Constituents data'!AP41/'Constituents data'!AO41-1</f>
        <v>1.6354081675888477E-2</v>
      </c>
      <c r="AQ41" s="15">
        <f>'Constituents data'!AQ41/'Constituents data'!AP41-1</f>
        <v>4.5433652308507932E-2</v>
      </c>
      <c r="AR41" s="15">
        <f>'Constituents data'!AR41/'Constituents data'!AQ41-1</f>
        <v>-9.0593139665784417E-4</v>
      </c>
      <c r="AS41" s="15">
        <f>'Constituents data'!AS41/'Constituents data'!AR41-1</f>
        <v>5.029510404630777E-2</v>
      </c>
      <c r="AT41" s="15">
        <f>'Constituents data'!AT41/'Constituents data'!AS41-1</f>
        <v>1.7255911530932533E-2</v>
      </c>
      <c r="AU41" s="15">
        <f>'Constituents data'!AU41/'Constituents data'!AT41-1</f>
        <v>4.0712053840833873E-2</v>
      </c>
      <c r="AV41" s="15">
        <f>'Constituents data'!AV41/'Constituents data'!AU41-1</f>
        <v>-2.485669159146886E-2</v>
      </c>
      <c r="AW41" s="15">
        <f>'Constituents data'!AW41/'Constituents data'!AV41-1</f>
        <v>-2.8416309409870388E-2</v>
      </c>
      <c r="AX41" s="15">
        <f>'Constituents data'!AX41/'Constituents data'!AW41-1</f>
        <v>-2.1508593722675551E-3</v>
      </c>
      <c r="AY41" s="15">
        <f>'Constituents data'!AY41/'Constituents data'!AX41-1</f>
        <v>-9.0948476452136107E-2</v>
      </c>
      <c r="AZ41" s="15">
        <f>'Constituents data'!AZ41/'Constituents data'!AY41-1</f>
        <v>-2.3707194302390988E-2</v>
      </c>
      <c r="BA41" s="15">
        <f>'Constituents data'!BA41/'Constituents data'!AZ41-1</f>
        <v>1.7483756385827443E-2</v>
      </c>
      <c r="BB41" s="15">
        <f>'Constituents data'!BB41/'Constituents data'!BA41-1</f>
        <v>-7.1598993883736917E-3</v>
      </c>
      <c r="BC41" s="15">
        <f>'Constituents data'!BC41/'Constituents data'!BB41-1</f>
        <v>-3.3652373909474065E-3</v>
      </c>
      <c r="BD41" s="15">
        <f>'Constituents data'!BD41/'Constituents data'!BC41-1</f>
        <v>-8.24897280087864E-2</v>
      </c>
      <c r="BE41" s="15">
        <f>'Constituents data'!BE41/'Constituents data'!BD41-1</f>
        <v>-8.0966275135705423E-3</v>
      </c>
      <c r="BF41" s="15">
        <f>'Constituents data'!BF41/'Constituents data'!BE41-1</f>
        <v>2.1732129238645204E-2</v>
      </c>
      <c r="BG41" s="15">
        <f>'Constituents data'!BG41/'Constituents data'!BF41-1</f>
        <v>-1.2035204525827514E-2</v>
      </c>
      <c r="BH41" s="15">
        <f>'Constituents data'!BH41/'Constituents data'!BG41-1</f>
        <v>1.1552028009518267E-3</v>
      </c>
      <c r="BI41" s="15">
        <f>'Constituents data'!BI41/'Constituents data'!BH41-1</f>
        <v>-1.5525117400925992E-2</v>
      </c>
      <c r="BJ41" s="15">
        <f>'Constituents data'!BJ41/'Constituents data'!BI41-1</f>
        <v>1.3745907093889231E-2</v>
      </c>
      <c r="BK41" s="15">
        <f>'Constituents data'!BK41/'Constituents data'!BJ41-1</f>
        <v>8.3033210910290478E-3</v>
      </c>
      <c r="BL41" s="15">
        <f>'Constituents data'!BL41/'Constituents data'!BK41-1</f>
        <v>1.7095013238304757E-2</v>
      </c>
      <c r="BM41" s="15">
        <f>'Constituents data'!BM41/'Constituents data'!BL41-1</f>
        <v>1.793622316106247E-2</v>
      </c>
      <c r="BN41" s="15">
        <f>'Constituents data'!BN41/'Constituents data'!BM41-1</f>
        <v>-1.3088921889462202E-2</v>
      </c>
      <c r="BO41" s="15">
        <f>'Constituents data'!BO41/'Constituents data'!BN41-1</f>
        <v>1.0196616106046275E-3</v>
      </c>
      <c r="BP41" s="15">
        <f>'Constituents data'!BP41/'Constituents data'!BO41-1</f>
        <v>-1.1515618885384771E-2</v>
      </c>
      <c r="BQ41" s="15">
        <f>'Constituents data'!BQ41/'Constituents data'!BP41-1</f>
        <v>-2.6910335753334458E-2</v>
      </c>
      <c r="BR41" s="15">
        <f>'Constituents data'!BR41/'Constituents data'!BQ41-1</f>
        <v>7.7028469410221678E-2</v>
      </c>
      <c r="BS41" s="15">
        <f>'Constituents data'!BS41/'Constituents data'!BR41-1</f>
        <v>3.197282010316882E-2</v>
      </c>
      <c r="BT41" s="15">
        <f>'Constituents data'!BT41/'Constituents data'!BS41-1</f>
        <v>-5.6243439503474657E-2</v>
      </c>
      <c r="BU41" s="15">
        <f>'Constituents data'!BU41/'Constituents data'!BT41-1</f>
        <v>-3.5758082529006474E-2</v>
      </c>
      <c r="BV41" s="15">
        <f>'Constituents data'!BV41/'Constituents data'!BU41-1</f>
        <v>7.8566890698441583E-3</v>
      </c>
      <c r="BW41" s="15">
        <f>'Constituents data'!BW41/'Constituents data'!BV41-1</f>
        <v>9.9787770510431084E-3</v>
      </c>
      <c r="BX41" s="15">
        <f>'Constituents data'!BX41/'Constituents data'!BW41-1</f>
        <v>5.76237580034622E-3</v>
      </c>
      <c r="BY41" s="15">
        <f>'Constituents data'!BY41/'Constituents data'!BX41-1</f>
        <v>-2.5581054049900298E-2</v>
      </c>
      <c r="BZ41" s="15">
        <f>'Constituents data'!BZ41/'Constituents data'!BY41-1</f>
        <v>-2.1211294664563507E-2</v>
      </c>
      <c r="CA41" s="15">
        <f>'Constituents data'!CA41/'Constituents data'!BZ41-1</f>
        <v>-2.0384227667493815E-2</v>
      </c>
      <c r="CB41" s="15">
        <f>'Constituents data'!CB41/'Constituents data'!CA41-1</f>
        <v>-4.8186810468510144E-3</v>
      </c>
      <c r="CC41" s="15">
        <f>'Constituents data'!CC41/'Constituents data'!CB41-1</f>
        <v>4.1927658135973989E-2</v>
      </c>
      <c r="CD41" s="15">
        <f>'Constituents data'!CD41/'Constituents data'!CC41-1</f>
        <v>-5.0802757765160633E-2</v>
      </c>
      <c r="CE41" s="15">
        <f>'Constituents data'!CE41/'Constituents data'!CD41-1</f>
        <v>6.6986776313226581E-2</v>
      </c>
      <c r="CF41" s="15">
        <f>'Constituents data'!CF41/'Constituents data'!CE41-1</f>
        <v>-2.607543503224119E-3</v>
      </c>
      <c r="CG41" s="15">
        <f>'Constituents data'!CG41/'Constituents data'!CF41-1</f>
        <v>-2.6143605621229415E-3</v>
      </c>
      <c r="CH41" s="15">
        <f>'Constituents data'!CH41/'Constituents data'!CG41-1</f>
        <v>-2.2747964534296505E-2</v>
      </c>
      <c r="CI41" s="15">
        <f>'Constituents data'!CI41/'Constituents data'!CH41-1</f>
        <v>4.0762848105176275E-2</v>
      </c>
      <c r="CJ41" s="15">
        <f>'Constituents data'!CJ41/'Constituents data'!CI41-1</f>
        <v>1.3812450528472242E-2</v>
      </c>
      <c r="CK41" s="15">
        <f>'Constituents data'!CK41/'Constituents data'!CJ41-1</f>
        <v>5.9980756556663462E-3</v>
      </c>
      <c r="CL41" s="15">
        <f>'Constituents data'!CL41/'Constituents data'!CK41-1</f>
        <v>-1.0157846080116606E-4</v>
      </c>
      <c r="CM41" s="15">
        <f>'Constituents data'!CM41/'Constituents data'!CL41-1</f>
        <v>-3.3555116478955593E-2</v>
      </c>
      <c r="CN41" s="15">
        <f>'Constituents data'!CN41/'Constituents data'!CM41-1</f>
        <v>3.3550887934577611E-2</v>
      </c>
      <c r="CO41" s="15">
        <f>'Constituents data'!CO41/'Constituents data'!CN41-1</f>
        <v>1.4547058534482016E-3</v>
      </c>
      <c r="CP41" s="15">
        <f>'Constituents data'!CP41/'Constituents data'!CO41-1</f>
        <v>-9.8554938358945687E-3</v>
      </c>
      <c r="CQ41" s="15">
        <f>'Constituents data'!CQ41/'Constituents data'!CP41-1</f>
        <v>-2.5667058879117466E-2</v>
      </c>
      <c r="CR41" s="15">
        <f>'Constituents data'!CR41/'Constituents data'!CQ41-1</f>
        <v>1.8274183723556714E-3</v>
      </c>
      <c r="CS41" s="15">
        <f>'Constituents data'!CS41/'Constituents data'!CR41-1</f>
        <v>1.0731995277448725E-3</v>
      </c>
      <c r="CT41" s="15">
        <f>'Constituents data'!CT41/'Constituents data'!CS41-1</f>
        <v>2.6807121990686245E-3</v>
      </c>
      <c r="CU41" s="15">
        <f>'Constituents data'!CU41/'Constituents data'!CT41-1</f>
        <v>-2.7908142021355387E-2</v>
      </c>
      <c r="CV41" s="15">
        <f>'Constituents data'!CV41/'Constituents data'!CU41-1</f>
        <v>4.4549310004779352E-2</v>
      </c>
      <c r="CW41" s="15">
        <f>'Constituents data'!CW41/'Constituents data'!CV41-1</f>
        <v>-1.1689233880823213E-2</v>
      </c>
      <c r="CX41" s="15">
        <f>'Constituents data'!CX41/'Constituents data'!CW41-1</f>
        <v>9.483322432962682E-3</v>
      </c>
      <c r="CY41" s="15">
        <f>'Constituents data'!CY41/'Constituents data'!CX41-1</f>
        <v>6.016675316653286E-3</v>
      </c>
      <c r="CZ41" s="15">
        <f>'Constituents data'!CZ41/'Constituents data'!CY41-1</f>
        <v>9.1176114166344524E-2</v>
      </c>
      <c r="DA41" s="15">
        <f>'Constituents data'!DA41/'Constituents data'!CZ41-1</f>
        <v>1.9711144369642053E-2</v>
      </c>
      <c r="DB41" s="15">
        <f>'Constituents data'!DB41/'Constituents data'!DA41-1</f>
        <v>-8.0148035818196073E-3</v>
      </c>
      <c r="DC41" s="15">
        <f>'Constituents data'!DC41/'Constituents data'!DB41-1</f>
        <v>4.2776599704716922E-3</v>
      </c>
      <c r="DD41" s="15">
        <f>'Constituents data'!DD41/'Constituents data'!DC41-1</f>
        <v>3.7857057332200128E-3</v>
      </c>
      <c r="DE41" s="15">
        <f>'Constituents data'!DE41/'Constituents data'!DD41-1</f>
        <v>-1.0372464839937257E-2</v>
      </c>
      <c r="DF41" s="15">
        <f>'Constituents data'!DF41/'Constituents data'!DE41-1</f>
        <v>-1.8104143105846293E-2</v>
      </c>
      <c r="DG41" s="15">
        <f>'Constituents data'!DG41/'Constituents data'!DF41-1</f>
        <v>-7.7635143645831128E-3</v>
      </c>
      <c r="DH41" s="15">
        <f>'Constituents data'!DH41/'Constituents data'!DG41-1</f>
        <v>-1.3202158045064971E-2</v>
      </c>
      <c r="DI41" s="15">
        <f>'Constituents data'!DI41/'Constituents data'!DH41-1</f>
        <v>6.9368661238258245E-3</v>
      </c>
      <c r="DJ41" s="15">
        <f>'Constituents data'!DJ41/'Constituents data'!DI41-1</f>
        <v>3.1496173817391115E-2</v>
      </c>
      <c r="DK41" s="15">
        <f>'Constituents data'!DK41/'Constituents data'!DJ41-1</f>
        <v>-2.5286362200294454E-2</v>
      </c>
      <c r="DL41" s="15">
        <f>'Constituents data'!DL41/'Constituents data'!DK41-1</f>
        <v>6.3630959816332044E-3</v>
      </c>
      <c r="DM41" s="15">
        <f>'Constituents data'!DM41/'Constituents data'!DL41-1</f>
        <v>-4.8633292136814887E-3</v>
      </c>
      <c r="DN41" s="15">
        <f>'Constituents data'!DN41/'Constituents data'!DM41-1</f>
        <v>3.1280645161290366E-2</v>
      </c>
      <c r="DO41" s="15">
        <f>'Constituents data'!DO41/'Constituents data'!DN41-1</f>
        <v>6.635449608014321E-3</v>
      </c>
      <c r="DP41" s="15">
        <f>'Constituents data'!DP41/'Constituents data'!DO41-1</f>
        <v>8.4737248240467355E-3</v>
      </c>
      <c r="DQ41" s="15">
        <f>'Constituents data'!DQ41/'Constituents data'!DP41-1</f>
        <v>2.0075264267138904E-2</v>
      </c>
      <c r="DR41" s="15">
        <f>'Constituents data'!DR41/'Constituents data'!DQ41-1</f>
        <v>-1.6018212170579083E-2</v>
      </c>
      <c r="DS41" s="15">
        <f>'Constituents data'!DS41/'Constituents data'!DR41-1</f>
        <v>-1.6278972201217101E-2</v>
      </c>
      <c r="DT41" s="15">
        <f>'Constituents data'!DT41/'Constituents data'!DS41-1</f>
        <v>4.5862961375712219E-2</v>
      </c>
      <c r="DU41" s="15">
        <f>'Constituents data'!DU41/'Constituents data'!DT41-1</f>
        <v>4.1138588997021053E-2</v>
      </c>
      <c r="DV41" s="15">
        <f>'Constituents data'!DV41/'Constituents data'!DU41-1</f>
        <v>-7.3814168269937808E-3</v>
      </c>
      <c r="DW41" s="15">
        <f>'Constituents data'!DW41/'Constituents data'!DV41-1</f>
        <v>-3.0620994696325843E-2</v>
      </c>
      <c r="DX41" s="15">
        <f>'Constituents data'!DX41/'Constituents data'!DW41-1</f>
        <v>1.3531584783867956E-3</v>
      </c>
      <c r="DY41" s="15">
        <f>'Constituents data'!DY41/'Constituents data'!DX41-1</f>
        <v>1.3523213527972811E-3</v>
      </c>
      <c r="DZ41" s="15">
        <f>'Constituents data'!DZ41/'Constituents data'!DY41-1</f>
        <v>-1.1700990099009823E-2</v>
      </c>
      <c r="EA41" s="15">
        <f>'Constituents data'!EA41/'Constituents data'!DZ41-1</f>
        <v>0</v>
      </c>
      <c r="EB41" s="15">
        <f>'Constituents data'!EB41/'Constituents data'!EA41-1</f>
        <v>1.5482146542414199E-2</v>
      </c>
      <c r="EC41" s="15">
        <f>'Constituents data'!EC41/'Constituents data'!EB41-1</f>
        <v>-2.9596423173604669E-2</v>
      </c>
      <c r="ED41" s="15">
        <f>'Constituents data'!ED41/'Constituents data'!EC41-1</f>
        <v>-7.3929787035041938E-3</v>
      </c>
      <c r="EE41" s="15">
        <f>'Constituents data'!EE41/'Constituents data'!ED41-1</f>
        <v>1.8621129005166104E-2</v>
      </c>
      <c r="EF41" s="15">
        <f>'Constituents data'!EF41/'Constituents data'!EE41-1</f>
        <v>-3.0621037760986236E-2</v>
      </c>
      <c r="EG41" s="15">
        <f>'Constituents data'!EG41/'Constituents data'!EF41-1</f>
        <v>-9.9015549362041488E-3</v>
      </c>
      <c r="EH41" s="15">
        <f>'Constituents data'!EH41/'Constituents data'!EG41-1</f>
        <v>9.0482900229953422E-3</v>
      </c>
      <c r="EI41" s="15">
        <f>'Constituents data'!EI41/'Constituents data'!EH41-1</f>
        <v>-2.9259267718873549E-2</v>
      </c>
      <c r="EJ41" s="15">
        <f>'Constituents data'!EJ41/'Constituents data'!EI41-1</f>
        <v>1.9443850267379936E-3</v>
      </c>
      <c r="EK41" s="15">
        <f>'Constituents data'!EK41/'Constituents data'!EJ41-1</f>
        <v>4.8568665418469159E-4</v>
      </c>
      <c r="EL41" s="15">
        <f>'Constituents data'!EL41/'Constituents data'!EK41-1</f>
        <v>-1.4552857065123215E-3</v>
      </c>
      <c r="EM41" s="15">
        <f>'Constituents data'!EM41/'Constituents data'!EL41-1</f>
        <v>3.3999031957165915E-3</v>
      </c>
      <c r="EN41" s="15">
        <f>'Constituents data'!EN41/'Constituents data'!EM41-1</f>
        <v>2.5169019828749306E-2</v>
      </c>
      <c r="EO41" s="15">
        <f>'Constituents data'!EO41/'Constituents data'!EN41-1</f>
        <v>3.6355062234672886E-2</v>
      </c>
      <c r="EP41" s="15">
        <f>'Constituents data'!EP41/'Constituents data'!EO41-1</f>
        <v>2.824620362083019E-2</v>
      </c>
      <c r="EQ41" s="15">
        <f>'Constituents data'!EQ41/'Constituents data'!EP41-1</f>
        <v>1.6171999660788527E-2</v>
      </c>
      <c r="ER41" s="15">
        <f>'Constituents data'!ER41/'Constituents data'!EQ41-1</f>
        <v>1.4388489208634336E-3</v>
      </c>
      <c r="ES41" s="15">
        <f>'Constituents data'!ES41/'Constituents data'!ER41-1</f>
        <v>5.268199233716464E-3</v>
      </c>
      <c r="ET41" s="15">
        <f>'Constituents data'!ET41/'Constituents data'!ES41-1</f>
        <v>4.0495474035254775E-2</v>
      </c>
      <c r="EU41" s="15">
        <f>'Constituents data'!EU41/'Constituents data'!ET41-1</f>
        <v>2.0604395604395531E-2</v>
      </c>
      <c r="EV41" s="15">
        <f>'Constituents data'!EV41/'Constituents data'!EU41-1</f>
        <v>-4.3068640646029555E-2</v>
      </c>
      <c r="EW41" s="15">
        <f>'Constituents data'!EW41/'Constituents data'!EV41-1</f>
        <v>-1.453352086263493E-2</v>
      </c>
      <c r="EX41" s="15">
        <f>'Constituents data'!EX41/'Constituents data'!EW41-1</f>
        <v>1.1417697431018059E-2</v>
      </c>
      <c r="EY41" s="15">
        <f>'Constituents data'!EY41/'Constituents data'!EX41-1</f>
        <v>-2.9162746942615225E-2</v>
      </c>
      <c r="EZ41" s="15">
        <f>'Constituents data'!EZ41/'Constituents data'!EY41-1</f>
        <v>4.505813953488369E-2</v>
      </c>
      <c r="FA41" s="15">
        <f>'Constituents data'!FA41/'Constituents data'!EZ41-1</f>
        <v>5.0996754751970741E-3</v>
      </c>
      <c r="FB41" s="15">
        <f>'Constituents data'!FB41/'Constituents data'!FA41-1</f>
        <v>-1.7066420664206716E-2</v>
      </c>
      <c r="FC41" s="15">
        <f>'Constituents data'!FC41/'Constituents data'!FB41-1</f>
        <v>-1.4077897700610076E-2</v>
      </c>
      <c r="FD41" s="15">
        <f>'Constituents data'!FD41/'Constituents data'!FC41-1</f>
        <v>3.3793431699190801E-2</v>
      </c>
      <c r="FE41" s="15">
        <f>'Constituents data'!FE41/'Constituents data'!FD41-1</f>
        <v>-7.3664825046040328E-3</v>
      </c>
      <c r="FF41" s="15">
        <f>'Constituents data'!FF41/'Constituents data'!FE41-1</f>
        <v>1.1131725417439675E-2</v>
      </c>
      <c r="FG41" s="15">
        <f>'Constituents data'!FG41/'Constituents data'!FF41-1</f>
        <v>-1.3761467889908952E-3</v>
      </c>
      <c r="FH41" s="15">
        <f>'Constituents data'!FH41/'Constituents data'!FG41-1</f>
        <v>-4.0422599908130352E-2</v>
      </c>
      <c r="FI41" s="15">
        <f>'Constituents data'!FI41/'Constituents data'!FH41-1</f>
        <v>-6.2326471996170474E-2</v>
      </c>
      <c r="FJ41" s="15">
        <f>'Constituents data'!FJ41/'Constituents data'!FI41-1</f>
        <v>4.1453951398815692E-2</v>
      </c>
      <c r="FK41" s="15">
        <f>'Constituents data'!FK41/'Constituents data'!FJ41-1</f>
        <v>8.3333333333333037E-3</v>
      </c>
      <c r="FL41" s="15">
        <f>'Constituents data'!FL41/'Constituents data'!FK41-1</f>
        <v>-3.140495867768589E-2</v>
      </c>
      <c r="FM41" s="15">
        <f>'Constituents data'!FM41/'Constituents data'!FL41-1</f>
        <v>3.6940373418992145E-2</v>
      </c>
      <c r="FN41" s="15">
        <f>'Constituents data'!FN41/'Constituents data'!FM41-1</f>
        <v>-1.5972894482090938E-2</v>
      </c>
      <c r="FO41" s="15">
        <f>'Constituents data'!FO41/'Constituents data'!FN41-1</f>
        <v>-2.3708804722085697E-2</v>
      </c>
      <c r="FP41" s="15">
        <f>'Constituents data'!FP41/'Constituents data'!FO41-1</f>
        <v>2.4183796856107609E-3</v>
      </c>
      <c r="FQ41" s="15">
        <f>'Constituents data'!FQ41/'Constituents data'!FP41-1</f>
        <v>1.7792521109770698E-2</v>
      </c>
      <c r="FR41" s="15">
        <f>'Constituents data'!FR41/'Constituents data'!FQ41-1</f>
        <v>0</v>
      </c>
      <c r="FS41" s="15">
        <f>'Constituents data'!FS41/'Constituents data'!FR41-1</f>
        <v>3.4074074074074145E-2</v>
      </c>
      <c r="FT41" s="16">
        <f>'Constituents data'!FT41/'Constituents data'!FS41-1</f>
        <v>2.4832855778414542E-2</v>
      </c>
      <c r="FU41" s="17">
        <f t="shared" si="3"/>
        <v>1.414434721261093E-3</v>
      </c>
      <c r="FV41">
        <v>1.4706543996879276E-2</v>
      </c>
      <c r="FW41">
        <v>1.4817809157110323E-2</v>
      </c>
      <c r="FX41">
        <v>1.4670228807731459E-2</v>
      </c>
      <c r="FY41">
        <v>1.4627135782965036E-2</v>
      </c>
      <c r="FZ41">
        <v>1.501238989345971E-2</v>
      </c>
      <c r="GA41">
        <v>1.4833945400941651E-2</v>
      </c>
      <c r="GB41">
        <v>1.5122885410315959E-2</v>
      </c>
      <c r="GC41">
        <v>1.4912050958616852E-2</v>
      </c>
      <c r="GD41">
        <v>1.4731426128672821E-2</v>
      </c>
      <c r="GE41">
        <v>1.4701043819908064E-2</v>
      </c>
      <c r="GF41">
        <v>1.4778804627001242E-2</v>
      </c>
      <c r="GG41">
        <v>1.4673876245350805E-2</v>
      </c>
      <c r="GH41">
        <v>1.4664396879946818E-2</v>
      </c>
      <c r="GI41">
        <v>1.4461020976610362E-2</v>
      </c>
      <c r="GJ41">
        <v>1.4393834458958898E-2</v>
      </c>
      <c r="GK41">
        <v>1.4613096983661557E-2</v>
      </c>
      <c r="GL41">
        <v>1.4393952716069795E-2</v>
      </c>
      <c r="GM41">
        <v>1.4515177584904811E-2</v>
      </c>
      <c r="GN41">
        <v>1.4829989849031998E-2</v>
      </c>
      <c r="GO41">
        <v>1.4680701009991333E-2</v>
      </c>
      <c r="GP41">
        <v>1.4388521538464651E-2</v>
      </c>
      <c r="GQ41">
        <v>1.4640038906508892E-2</v>
      </c>
      <c r="GR41">
        <v>1.447759920422669E-2</v>
      </c>
      <c r="GS41">
        <v>1.4609535615010856E-2</v>
      </c>
      <c r="GT41">
        <v>1.4570781312211992E-2</v>
      </c>
      <c r="GU41">
        <v>1.47484369901565E-2</v>
      </c>
      <c r="GV41">
        <v>1.4744685681722811E-2</v>
      </c>
      <c r="GW41">
        <v>1.4685839552299972E-2</v>
      </c>
      <c r="GX41">
        <v>1.461564517107215E-2</v>
      </c>
      <c r="GY41">
        <v>1.4503309698892946E-2</v>
      </c>
      <c r="GZ41">
        <v>1.4616520881546786E-2</v>
      </c>
      <c r="HA41">
        <v>1.4691742790901812E-2</v>
      </c>
      <c r="HB41">
        <v>1.4670421747427307E-2</v>
      </c>
      <c r="HC41">
        <v>1.4606380717320493E-2</v>
      </c>
      <c r="HD41">
        <v>1.4491379138617914E-2</v>
      </c>
      <c r="HE41">
        <v>1.4552725224027946E-2</v>
      </c>
      <c r="HF41">
        <v>1.4515522710010824E-2</v>
      </c>
      <c r="HG41">
        <v>1.4354261707503719E-2</v>
      </c>
      <c r="HH41">
        <v>1.4644339187960318E-2</v>
      </c>
      <c r="HI41">
        <v>1.5007104380594933E-2</v>
      </c>
      <c r="HJ41">
        <v>1.4913572694554516E-2</v>
      </c>
      <c r="HK41">
        <v>1.4827605934104052E-2</v>
      </c>
      <c r="HL41">
        <v>1.4797009537132052E-2</v>
      </c>
      <c r="HM41">
        <v>1.506962524603676E-2</v>
      </c>
      <c r="HN41">
        <v>1.5474675556494752E-2</v>
      </c>
      <c r="HO41">
        <v>1.5491920465432534E-2</v>
      </c>
      <c r="HP41">
        <v>1.4627311809461221E-2</v>
      </c>
      <c r="HQ41">
        <v>1.4434129003596948E-2</v>
      </c>
      <c r="HR41">
        <v>1.3725268558022141E-2</v>
      </c>
      <c r="HS41">
        <v>1.392290125201678E-2</v>
      </c>
      <c r="HT41">
        <v>1.3909287247762751E-2</v>
      </c>
      <c r="HU41">
        <v>1.3725990192668406E-2</v>
      </c>
      <c r="HV41">
        <v>1.3746113070180139E-2</v>
      </c>
      <c r="HW41">
        <v>1.3507610231506709E-2</v>
      </c>
      <c r="HX41">
        <v>1.3751211368602167E-2</v>
      </c>
      <c r="HY41">
        <v>1.3662648482443323E-2</v>
      </c>
      <c r="HZ41">
        <v>1.333556721767243E-2</v>
      </c>
      <c r="IA41">
        <v>1.4111802633043737E-2</v>
      </c>
      <c r="IB41">
        <v>1.4500167251327127E-2</v>
      </c>
      <c r="IC41">
        <v>1.408184078851198E-2</v>
      </c>
      <c r="ID41">
        <v>1.3984434227462508E-2</v>
      </c>
      <c r="IE41">
        <v>1.3745951913476759E-2</v>
      </c>
      <c r="IF41">
        <v>1.3858071920131963E-2</v>
      </c>
      <c r="IG41">
        <v>1.3703642403915264E-2</v>
      </c>
      <c r="IH41">
        <v>1.4008098402262734E-2</v>
      </c>
      <c r="II41">
        <v>1.3959582596913727E-2</v>
      </c>
      <c r="IJ41">
        <v>1.3776210263195794E-2</v>
      </c>
      <c r="IK41">
        <v>1.4205406687785707E-2</v>
      </c>
      <c r="IL41">
        <v>1.429076418776911E-2</v>
      </c>
      <c r="IM41">
        <v>1.3966885818263596E-2</v>
      </c>
      <c r="IN41">
        <v>1.3836344198764483E-2</v>
      </c>
      <c r="IO41">
        <v>1.3812635532837E-2</v>
      </c>
      <c r="IP41">
        <v>1.3940881832614833E-2</v>
      </c>
      <c r="IQ41">
        <v>1.3491628692023333E-2</v>
      </c>
      <c r="IR41">
        <v>1.3453916158996848E-2</v>
      </c>
      <c r="IS41">
        <v>1.3526108604228737E-2</v>
      </c>
      <c r="IT41">
        <v>1.3571259839008558E-2</v>
      </c>
      <c r="IU41">
        <v>1.378900587648838E-2</v>
      </c>
      <c r="IV41">
        <v>1.3793433128636819E-2</v>
      </c>
      <c r="IW41">
        <v>1.3292301617922827E-2</v>
      </c>
      <c r="IX41">
        <v>1.3668541597816244E-2</v>
      </c>
      <c r="IY41">
        <v>1.3563599281659712E-2</v>
      </c>
      <c r="IZ41">
        <v>1.3373299716619862E-2</v>
      </c>
      <c r="JA41">
        <v>1.3120392844488417E-2</v>
      </c>
      <c r="JB41">
        <v>1.3353513778534592E-2</v>
      </c>
      <c r="JC41">
        <v>1.385262327343883E-2</v>
      </c>
      <c r="JD41">
        <v>1.3772728699908266E-2</v>
      </c>
      <c r="JE41">
        <v>1.3497570870710678E-2</v>
      </c>
      <c r="JF41">
        <v>1.3186579162095372E-2</v>
      </c>
      <c r="JG41">
        <v>1.3736972567659985E-2</v>
      </c>
      <c r="JH41">
        <v>1.3306491040962647E-2</v>
      </c>
      <c r="JI41">
        <v>1.3295238095907637E-2</v>
      </c>
      <c r="JJ41">
        <v>1.2991276790598359E-2</v>
      </c>
      <c r="JK41">
        <v>1.4198771417681263E-2</v>
      </c>
      <c r="JL41">
        <v>1.3989087735992988E-2</v>
      </c>
      <c r="JM41">
        <v>1.4089434188188954E-2</v>
      </c>
      <c r="JN41">
        <v>1.4280987771188507E-2</v>
      </c>
      <c r="JO41">
        <v>1.4629924177406252E-2</v>
      </c>
      <c r="JP41">
        <v>1.4499824874380222E-2</v>
      </c>
      <c r="JQ41">
        <v>1.4463104905112264E-2</v>
      </c>
      <c r="JR41">
        <v>1.4733515538391142E-2</v>
      </c>
      <c r="JS41">
        <v>1.5201244715143409E-2</v>
      </c>
      <c r="JT41">
        <v>1.5209988662880997E-2</v>
      </c>
      <c r="JU41">
        <v>1.505159309236416E-2</v>
      </c>
      <c r="JV41">
        <v>1.5026559030976524E-2</v>
      </c>
      <c r="JW41">
        <v>1.4973931992242085E-2</v>
      </c>
      <c r="JX41">
        <v>1.4801188904272452E-2</v>
      </c>
      <c r="JY41">
        <v>1.4639751998094218E-2</v>
      </c>
      <c r="JZ41">
        <v>1.4530075603032617E-2</v>
      </c>
      <c r="KA41">
        <v>1.4459138271501134E-2</v>
      </c>
      <c r="KB41">
        <v>1.4550455471118799E-2</v>
      </c>
      <c r="KC41">
        <v>1.4834961810031981E-2</v>
      </c>
      <c r="KD41">
        <v>1.4467849865876294E-2</v>
      </c>
      <c r="KE41">
        <v>1.4172347087331597E-2</v>
      </c>
      <c r="KF41">
        <v>1.4064264238821313E-2</v>
      </c>
      <c r="KG41">
        <v>1.4341763553697562E-2</v>
      </c>
      <c r="KH41">
        <v>1.4473035421891574E-2</v>
      </c>
      <c r="KI41">
        <v>1.4362930247087792E-2</v>
      </c>
      <c r="KJ41">
        <v>1.4604361229217514E-2</v>
      </c>
      <c r="KK41">
        <v>1.4542777992556015E-2</v>
      </c>
      <c r="KL41">
        <v>1.4350422035581466E-2</v>
      </c>
      <c r="KM41">
        <v>1.4521161067914391E-2</v>
      </c>
      <c r="KN41">
        <v>1.4679299476932795E-2</v>
      </c>
      <c r="KO41">
        <v>1.4643957917900201E-2</v>
      </c>
      <c r="KP41">
        <v>1.4420373443523982E-2</v>
      </c>
      <c r="KQ41">
        <v>1.4463543500611209E-2</v>
      </c>
      <c r="KR41">
        <v>1.4432753342593359E-2</v>
      </c>
      <c r="KS41">
        <v>1.4277742864622613E-2</v>
      </c>
      <c r="KT41">
        <v>1.4433074642261498E-2</v>
      </c>
      <c r="KU41">
        <v>1.4667881309488592E-2</v>
      </c>
      <c r="KV41">
        <v>1.4678623696350711E-2</v>
      </c>
      <c r="KW41">
        <v>1.4502648479194195E-2</v>
      </c>
      <c r="KX41">
        <v>1.4501726952001037E-2</v>
      </c>
      <c r="KY41">
        <v>1.4342584002397074E-2</v>
      </c>
      <c r="KZ41">
        <v>1.4130688064773522E-2</v>
      </c>
      <c r="LA41">
        <v>1.4058347008211194E-2</v>
      </c>
      <c r="LB41">
        <v>1.4048734258619558E-2</v>
      </c>
      <c r="LC41">
        <v>1.391794615991776E-2</v>
      </c>
      <c r="LD41">
        <v>1.3954797052267629E-2</v>
      </c>
      <c r="LE41">
        <v>1.3914096233940045E-2</v>
      </c>
      <c r="LF41">
        <v>1.3943895639969566E-2</v>
      </c>
      <c r="LG41">
        <v>1.402459933615794E-2</v>
      </c>
      <c r="LH41">
        <v>1.4461498315054012E-2</v>
      </c>
      <c r="LI41">
        <v>1.4646919585132588E-2</v>
      </c>
      <c r="LJ41">
        <v>1.4880200429965218E-2</v>
      </c>
      <c r="LK41">
        <v>1.4852279133264458E-2</v>
      </c>
      <c r="LL41">
        <v>1.49393480212614E-2</v>
      </c>
      <c r="LM41">
        <v>1.5348985031490391E-2</v>
      </c>
      <c r="LN41">
        <v>1.5502510777679552E-2</v>
      </c>
      <c r="LO41">
        <v>1.5260329153915991E-2</v>
      </c>
      <c r="LP41">
        <v>1.5234694807773045E-2</v>
      </c>
      <c r="LQ41">
        <v>1.5263835107997861E-2</v>
      </c>
      <c r="LR41">
        <v>1.5041078379542237E-2</v>
      </c>
      <c r="LS41">
        <v>1.5444444497275736E-2</v>
      </c>
      <c r="LT41">
        <v>1.5672533892621861E-2</v>
      </c>
      <c r="LU41">
        <v>1.5439902249810063E-2</v>
      </c>
      <c r="LV41">
        <v>1.5435377742089598E-2</v>
      </c>
      <c r="LW41">
        <v>1.5517333971628085E-2</v>
      </c>
      <c r="LX41">
        <v>1.5418111208994221E-2</v>
      </c>
      <c r="LY41">
        <v>1.5438412488748093E-2</v>
      </c>
      <c r="LZ41">
        <v>1.542885335265602E-2</v>
      </c>
      <c r="MA41">
        <v>1.5320585945036005E-2</v>
      </c>
      <c r="MB41">
        <v>1.5221130067522083E-2</v>
      </c>
      <c r="MC41">
        <v>1.5389202141123055E-2</v>
      </c>
      <c r="MD41">
        <v>1.5464081622553156E-2</v>
      </c>
      <c r="ME41">
        <v>1.5471416457111488E-2</v>
      </c>
      <c r="MF41">
        <v>1.5575058509129847E-2</v>
      </c>
      <c r="MG41">
        <v>1.523264732119357E-2</v>
      </c>
      <c r="MH41">
        <v>1.5478983918821198E-2</v>
      </c>
      <c r="MI41">
        <v>1.5207661614635437E-2</v>
      </c>
      <c r="MJ41">
        <v>1.5251416658422537E-2</v>
      </c>
      <c r="MK41">
        <v>1.5102911725859581E-2</v>
      </c>
      <c r="ML41">
        <v>1.5416762977966821E-2</v>
      </c>
      <c r="MM41" s="4">
        <v>1.5682035801576361E-2</v>
      </c>
      <c r="MN41" s="17">
        <v>1.4481373920677243E-2</v>
      </c>
      <c r="MO41" s="20">
        <f t="shared" si="4"/>
        <v>-1.808176964058069E-2</v>
      </c>
      <c r="MP41" s="20">
        <f t="shared" si="7"/>
        <v>4.311500749126821E-2</v>
      </c>
      <c r="MQ41" s="20">
        <f t="shared" si="8"/>
        <v>5.3314727924285522E-2</v>
      </c>
      <c r="MR41" s="20">
        <f t="shared" si="9"/>
        <v>1.8157143362519314E-2</v>
      </c>
      <c r="MS41" s="20">
        <f t="shared" si="10"/>
        <v>3.7134618731907718E-4</v>
      </c>
      <c r="MT41" s="20">
        <f t="shared" si="11"/>
        <v>3.2008011715254726E-2</v>
      </c>
      <c r="MU41" s="20">
        <f t="shared" si="12"/>
        <v>-2.2764205613173493E-3</v>
      </c>
      <c r="MV41" s="20">
        <f t="shared" si="13"/>
        <v>1.8007214817544227E-2</v>
      </c>
      <c r="MW41" s="20">
        <f t="shared" si="14"/>
        <v>2.8189432695721385E-3</v>
      </c>
      <c r="MX41" s="20">
        <f t="shared" si="15"/>
        <v>1.5870484586580171E-2</v>
      </c>
      <c r="MY41" s="20">
        <f t="shared" si="16"/>
        <v>8.1173891960068297E-3</v>
      </c>
      <c r="MZ41" s="20">
        <f t="shared" si="17"/>
        <v>-1.4961039771428009E-2</v>
      </c>
      <c r="NA41" s="20">
        <f t="shared" si="18"/>
        <v>-4.3273325893658735E-3</v>
      </c>
      <c r="NB41" s="20">
        <f t="shared" si="19"/>
        <v>2.1957769013691321E-2</v>
      </c>
      <c r="NC41" s="20">
        <f t="shared" si="20"/>
        <v>-2.384477860100128E-2</v>
      </c>
      <c r="ND41" s="20">
        <f t="shared" si="21"/>
        <v>-6.004378682671974E-3</v>
      </c>
      <c r="NE41" s="20">
        <f t="shared" si="22"/>
        <v>-2.236937251720602E-2</v>
      </c>
      <c r="NF41" s="20">
        <f t="shared" si="23"/>
        <v>3.1120040335448053E-2</v>
      </c>
      <c r="NG41" s="20">
        <f t="shared" si="24"/>
        <v>-2.8778149916124894E-2</v>
      </c>
      <c r="NH41" s="20">
        <f t="shared" si="25"/>
        <v>9.2416746819755976E-3</v>
      </c>
      <c r="NI41" s="20">
        <f t="shared" si="26"/>
        <v>-1.1958188728278108E-2</v>
      </c>
      <c r="NJ41" s="20">
        <f t="shared" si="27"/>
        <v>-2.9547025682823934E-2</v>
      </c>
      <c r="NK41" s="20">
        <f t="shared" si="28"/>
        <v>6.4800961688526223E-3</v>
      </c>
      <c r="NL41" s="20">
        <f t="shared" si="29"/>
        <v>-1.5774540166306382E-2</v>
      </c>
      <c r="NM41" s="20">
        <f t="shared" si="30"/>
        <v>5.7746388260972482E-2</v>
      </c>
      <c r="NN41" s="20">
        <f t="shared" si="31"/>
        <v>-5.01849103181344E-2</v>
      </c>
      <c r="NO41" s="20">
        <f t="shared" si="32"/>
        <v>2.0496488374239487E-2</v>
      </c>
      <c r="NP41" s="20">
        <f t="shared" si="33"/>
        <v>3.4177431268055537E-2</v>
      </c>
      <c r="NQ41" s="20">
        <f t="shared" si="34"/>
        <v>-2.7915507483938305E-2</v>
      </c>
      <c r="NR41" s="20">
        <f t="shared" si="35"/>
        <v>7.0919354489912597E-3</v>
      </c>
      <c r="NS41" s="20">
        <f t="shared" si="36"/>
        <v>1.5456714850863229E-2</v>
      </c>
      <c r="NT41" s="20">
        <f t="shared" si="37"/>
        <v>-4.2891588748078711E-2</v>
      </c>
      <c r="NU41" s="20">
        <f t="shared" si="38"/>
        <v>-7.5407966505728202E-2</v>
      </c>
      <c r="NV41" s="20">
        <f t="shared" si="39"/>
        <v>4.6608199095900301E-3</v>
      </c>
      <c r="NW41" s="20">
        <f t="shared" si="40"/>
        <v>-2.7889299545863576E-2</v>
      </c>
      <c r="NX41" s="20">
        <f t="shared" si="41"/>
        <v>-4.6074009751259073E-4</v>
      </c>
      <c r="NY41" s="20">
        <f t="shared" si="42"/>
        <v>-1.6666546191835017E-2</v>
      </c>
      <c r="NZ41" s="20">
        <f t="shared" si="43"/>
        <v>4.8773281530742115E-3</v>
      </c>
      <c r="OA41" s="20">
        <f t="shared" si="44"/>
        <v>1.4939646954627383E-2</v>
      </c>
      <c r="OB41" s="20">
        <f t="shared" si="45"/>
        <v>4.4019217587246841E-2</v>
      </c>
      <c r="OC41" s="20">
        <f t="shared" si="46"/>
        <v>-2.3203661179189371E-3</v>
      </c>
      <c r="OD41" s="20">
        <f t="shared" si="47"/>
        <v>4.8880669325046679E-2</v>
      </c>
      <c r="OE41" s="20">
        <f t="shared" si="48"/>
        <v>1.5841476809671441E-2</v>
      </c>
      <c r="OF41" s="20">
        <f t="shared" si="49"/>
        <v>3.9297619119572781E-2</v>
      </c>
      <c r="OG41" s="20">
        <f t="shared" si="50"/>
        <v>-2.6271126312729952E-2</v>
      </c>
      <c r="OH41" s="20">
        <f t="shared" si="51"/>
        <v>-2.983074413113148E-2</v>
      </c>
      <c r="OI41" s="20">
        <f t="shared" si="52"/>
        <v>-3.565294093528648E-3</v>
      </c>
      <c r="OJ41" s="20">
        <f t="shared" si="53"/>
        <v>-9.2362911173397205E-2</v>
      </c>
      <c r="OK41" s="20">
        <f t="shared" si="54"/>
        <v>-2.512162902365208E-2</v>
      </c>
      <c r="OL41" s="20">
        <f t="shared" si="55"/>
        <v>1.6069321664566351E-2</v>
      </c>
      <c r="OM41" s="20">
        <f t="shared" si="56"/>
        <v>-8.5743341096347851E-3</v>
      </c>
      <c r="ON41" s="20">
        <f t="shared" si="57"/>
        <v>-4.7796721122084999E-3</v>
      </c>
      <c r="OO41" s="20">
        <f t="shared" si="58"/>
        <v>-8.3904162730047499E-2</v>
      </c>
      <c r="OP41" s="20">
        <f t="shared" si="59"/>
        <v>-9.5110622348316357E-3</v>
      </c>
      <c r="OQ41" s="20">
        <f t="shared" si="60"/>
        <v>2.0317694517384112E-2</v>
      </c>
      <c r="OR41" s="20">
        <f t="shared" si="61"/>
        <v>-1.3449639247088608E-2</v>
      </c>
      <c r="OS41" s="20">
        <f t="shared" si="62"/>
        <v>-2.5923192030926625E-4</v>
      </c>
      <c r="OT41" s="20">
        <f t="shared" si="63"/>
        <v>-1.6939552122187083E-2</v>
      </c>
      <c r="OU41" s="20">
        <f t="shared" si="64"/>
        <v>1.2331472372628138E-2</v>
      </c>
      <c r="OV41" s="20">
        <f t="shared" si="65"/>
        <v>6.8888863697679544E-3</v>
      </c>
      <c r="OW41" s="20">
        <f t="shared" si="66"/>
        <v>1.5680578517043665E-2</v>
      </c>
      <c r="OX41" s="20">
        <f t="shared" si="67"/>
        <v>1.6521788439801378E-2</v>
      </c>
      <c r="OY41" s="20">
        <f t="shared" si="68"/>
        <v>-1.4503356610723295E-2</v>
      </c>
      <c r="OZ41" s="20">
        <f t="shared" si="69"/>
        <v>-3.947731106564655E-4</v>
      </c>
      <c r="PA41" s="20">
        <f t="shared" si="5"/>
        <v>-1.2930053606645864E-2</v>
      </c>
      <c r="PB41" s="20">
        <f t="shared" si="70"/>
        <v>-2.8324770474595549E-2</v>
      </c>
      <c r="PC41" s="20">
        <f t="shared" si="71"/>
        <v>7.561403468896058E-2</v>
      </c>
      <c r="PD41" s="20">
        <f t="shared" si="72"/>
        <v>3.0558385381907728E-2</v>
      </c>
      <c r="PE41" s="20">
        <f t="shared" si="73"/>
        <v>-5.7657874224735749E-2</v>
      </c>
      <c r="PF41" s="20">
        <f t="shared" si="74"/>
        <v>-3.7172517250267566E-2</v>
      </c>
      <c r="PG41" s="20">
        <f t="shared" si="75"/>
        <v>6.4422543485830649E-3</v>
      </c>
      <c r="PH41" s="20">
        <f t="shared" si="76"/>
        <v>8.564342329782015E-3</v>
      </c>
      <c r="PI41" s="20">
        <f t="shared" si="77"/>
        <v>4.3479410790851266E-3</v>
      </c>
      <c r="PJ41" s="20">
        <f t="shared" si="78"/>
        <v>-2.699548877116139E-2</v>
      </c>
      <c r="PK41" s="20">
        <f t="shared" si="79"/>
        <v>-2.2625729385824599E-2</v>
      </c>
      <c r="PL41" s="20">
        <f t="shared" si="80"/>
        <v>-2.1798662388754907E-2</v>
      </c>
      <c r="PM41" s="20">
        <f t="shared" si="81"/>
        <v>-6.2331157681121078E-3</v>
      </c>
      <c r="PN41" s="20">
        <f t="shared" si="82"/>
        <v>4.0513223414712897E-2</v>
      </c>
      <c r="PO41" s="20">
        <f t="shared" si="83"/>
        <v>-5.2217192486421725E-2</v>
      </c>
      <c r="PP41" s="20">
        <f t="shared" si="84"/>
        <v>6.5572341591965483E-2</v>
      </c>
      <c r="PQ41" s="20">
        <f t="shared" si="85"/>
        <v>-4.0219782244852124E-3</v>
      </c>
      <c r="PR41" s="20">
        <f t="shared" si="86"/>
        <v>-4.0287952833840349E-3</v>
      </c>
      <c r="PS41" s="20">
        <f t="shared" si="87"/>
        <v>-2.4162399255557597E-2</v>
      </c>
      <c r="PT41" s="20">
        <f t="shared" si="88"/>
        <v>3.9348413383915183E-2</v>
      </c>
      <c r="PU41" s="20">
        <f t="shared" si="89"/>
        <v>1.2398015807211149E-2</v>
      </c>
      <c r="PV41" s="20">
        <f t="shared" si="90"/>
        <v>4.5836409344052528E-3</v>
      </c>
      <c r="PW41" s="20">
        <f t="shared" si="91"/>
        <v>-1.516013182062259E-3</v>
      </c>
      <c r="PX41" s="20">
        <f t="shared" si="92"/>
        <v>-3.4969551200216685E-2</v>
      </c>
      <c r="PY41" s="20">
        <f t="shared" si="93"/>
        <v>3.213645321331652E-2</v>
      </c>
      <c r="PZ41" s="20">
        <f t="shared" si="94"/>
        <v>4.0271132187108625E-5</v>
      </c>
      <c r="QA41" s="20">
        <f t="shared" si="95"/>
        <v>-1.1269928557155662E-2</v>
      </c>
      <c r="QB41" s="20">
        <f t="shared" si="96"/>
        <v>-2.7081493600378558E-2</v>
      </c>
      <c r="QC41" s="20">
        <f t="shared" si="97"/>
        <v>4.1298365109457844E-4</v>
      </c>
      <c r="QD41" s="20">
        <f t="shared" si="98"/>
        <v>-3.4123519351622047E-4</v>
      </c>
      <c r="QE41" s="20">
        <f t="shared" si="99"/>
        <v>1.2662774778075315E-3</v>
      </c>
      <c r="QF41" s="20">
        <f t="shared" si="100"/>
        <v>-2.9322576742616478E-2</v>
      </c>
      <c r="QG41" s="20">
        <f t="shared" si="101"/>
        <v>4.3134875283518261E-2</v>
      </c>
      <c r="QH41" s="20">
        <f t="shared" si="102"/>
        <v>-1.3103668602084307E-2</v>
      </c>
      <c r="QI41" s="20">
        <f t="shared" si="103"/>
        <v>8.0688877117015886E-3</v>
      </c>
      <c r="QJ41" s="20">
        <f t="shared" si="104"/>
        <v>4.6022405953921926E-3</v>
      </c>
      <c r="QK41" s="20">
        <f t="shared" si="105"/>
        <v>8.9761679445083425E-2</v>
      </c>
      <c r="QL41" s="20">
        <f t="shared" si="106"/>
        <v>1.8296709648380961E-2</v>
      </c>
      <c r="QM41" s="20">
        <f t="shared" si="107"/>
        <v>-9.4292383030807007E-3</v>
      </c>
      <c r="QN41" s="20">
        <f t="shared" si="108"/>
        <v>2.8632252492105993E-3</v>
      </c>
      <c r="QO41" s="20">
        <f t="shared" si="109"/>
        <v>2.3712710119589198E-3</v>
      </c>
      <c r="QP41" s="20">
        <f t="shared" si="110"/>
        <v>-1.178689956119835E-2</v>
      </c>
      <c r="QQ41" s="20">
        <f t="shared" si="111"/>
        <v>-1.9518577827107385E-2</v>
      </c>
      <c r="QR41" s="20">
        <f t="shared" si="112"/>
        <v>-9.1779490858442062E-3</v>
      </c>
      <c r="QS41" s="20">
        <f t="shared" si="113"/>
        <v>-1.4616592766326065E-2</v>
      </c>
      <c r="QT41" s="20">
        <f t="shared" si="114"/>
        <v>5.5224314025647311E-3</v>
      </c>
      <c r="QU41" s="20">
        <f t="shared" si="115"/>
        <v>3.0081739096130024E-2</v>
      </c>
      <c r="QV41" s="20">
        <f t="shared" si="116"/>
        <v>-2.6700796921555546E-2</v>
      </c>
      <c r="QW41" s="20">
        <f t="shared" si="117"/>
        <v>4.9486612603721111E-3</v>
      </c>
      <c r="QX41" s="20">
        <f t="shared" si="118"/>
        <v>-6.2777639349425821E-3</v>
      </c>
      <c r="QY41" s="20">
        <f t="shared" si="119"/>
        <v>2.9866210440029274E-2</v>
      </c>
      <c r="QZ41" s="20">
        <f t="shared" si="120"/>
        <v>5.2210148867532277E-3</v>
      </c>
      <c r="RA41" s="20">
        <f t="shared" si="121"/>
        <v>7.0592901027856422E-3</v>
      </c>
      <c r="RB41" s="20">
        <f t="shared" si="122"/>
        <v>1.8660829545877812E-2</v>
      </c>
      <c r="RC41" s="20">
        <f t="shared" si="123"/>
        <v>-1.7432646891840174E-2</v>
      </c>
      <c r="RD41" s="20">
        <f t="shared" si="124"/>
        <v>-1.7693406922478193E-2</v>
      </c>
      <c r="RE41" s="20">
        <f t="shared" si="125"/>
        <v>4.4448526654451127E-2</v>
      </c>
      <c r="RF41" s="20">
        <f t="shared" si="126"/>
        <v>3.9724154275759961E-2</v>
      </c>
      <c r="RG41" s="20">
        <f t="shared" si="127"/>
        <v>-8.7958515482548742E-3</v>
      </c>
      <c r="RH41" s="20">
        <f t="shared" si="128"/>
        <v>-3.2035429417586934E-2</v>
      </c>
      <c r="RI41" s="20">
        <f t="shared" si="129"/>
        <v>-6.1276242874297362E-5</v>
      </c>
      <c r="RJ41" s="20">
        <f t="shared" si="130"/>
        <v>-6.2113368463811904E-5</v>
      </c>
      <c r="RK41" s="20">
        <f t="shared" si="131"/>
        <v>-1.3115424820270916E-2</v>
      </c>
      <c r="RL41" s="20">
        <f t="shared" si="132"/>
        <v>-1.414434721261093E-3</v>
      </c>
      <c r="RM41" s="20">
        <f t="shared" si="6"/>
        <v>1.4067711821153106E-2</v>
      </c>
      <c r="RN41" s="20">
        <f t="shared" si="142"/>
        <v>-3.1010857894865761E-2</v>
      </c>
      <c r="RO41" s="20">
        <f t="shared" si="143"/>
        <v>-8.8074134247652872E-3</v>
      </c>
      <c r="RP41" s="20">
        <f t="shared" si="144"/>
        <v>1.7206694283905012E-2</v>
      </c>
      <c r="RQ41" s="20">
        <f t="shared" si="145"/>
        <v>-3.2035472482247328E-2</v>
      </c>
      <c r="RR41" s="20">
        <f t="shared" si="146"/>
        <v>-1.1315989657465242E-2</v>
      </c>
      <c r="RS41" s="20">
        <f t="shared" si="147"/>
        <v>7.6338553017342489E-3</v>
      </c>
      <c r="RT41" s="20">
        <f t="shared" si="148"/>
        <v>-3.0673702440134641E-2</v>
      </c>
      <c r="RU41" s="20">
        <f t="shared" si="149"/>
        <v>5.2995030547690067E-4</v>
      </c>
      <c r="RV41" s="20">
        <f t="shared" si="150"/>
        <v>-9.2874806707640136E-4</v>
      </c>
      <c r="RW41" s="20">
        <f t="shared" si="151"/>
        <v>-2.8697204277734144E-3</v>
      </c>
      <c r="RX41" s="20">
        <f t="shared" si="152"/>
        <v>1.9854684744554985E-3</v>
      </c>
      <c r="RY41" s="20">
        <f t="shared" si="153"/>
        <v>2.3754585107488214E-2</v>
      </c>
      <c r="RZ41" s="20">
        <f t="shared" si="154"/>
        <v>3.4940627513411794E-2</v>
      </c>
      <c r="SA41" s="20">
        <f t="shared" si="155"/>
        <v>2.6831768899569099E-2</v>
      </c>
      <c r="SB41" s="20">
        <f t="shared" si="156"/>
        <v>1.4757564939527434E-2</v>
      </c>
      <c r="SC41" s="20">
        <f t="shared" si="157"/>
        <v>2.4414199602340678E-5</v>
      </c>
      <c r="SD41" s="20">
        <f t="shared" si="158"/>
        <v>3.8537645124553711E-3</v>
      </c>
      <c r="SE41" s="20">
        <f t="shared" si="159"/>
        <v>3.9081039313993683E-2</v>
      </c>
      <c r="SF41" s="20">
        <f t="shared" si="160"/>
        <v>1.918996088313444E-2</v>
      </c>
      <c r="SG41" s="20">
        <f t="shared" si="161"/>
        <v>-4.4483075367290646E-2</v>
      </c>
      <c r="SH41" s="20">
        <f t="shared" si="162"/>
        <v>-1.5947955583896022E-2</v>
      </c>
      <c r="SI41" s="20">
        <f t="shared" si="163"/>
        <v>1.0003262709756966E-2</v>
      </c>
      <c r="SJ41" s="20">
        <f t="shared" si="164"/>
        <v>-3.0577181663876317E-2</v>
      </c>
      <c r="SK41" s="20">
        <f t="shared" si="165"/>
        <v>4.3643704813622598E-2</v>
      </c>
      <c r="SL41" s="20">
        <f t="shared" si="166"/>
        <v>3.6852407539359811E-3</v>
      </c>
      <c r="SM41" s="20">
        <f t="shared" si="167"/>
        <v>-1.8480855385467808E-2</v>
      </c>
      <c r="SN41" s="20">
        <f t="shared" si="168"/>
        <v>-1.5492332421871169E-2</v>
      </c>
      <c r="SO41" s="20">
        <f t="shared" si="169"/>
        <v>3.237899697792971E-2</v>
      </c>
      <c r="SP41" s="20">
        <f t="shared" si="170"/>
        <v>-8.7809172258651261E-3</v>
      </c>
      <c r="SQ41" s="20">
        <f t="shared" si="171"/>
        <v>9.7172906961785818E-3</v>
      </c>
      <c r="SR41" s="20">
        <f t="shared" si="172"/>
        <v>-2.7905815102519881E-3</v>
      </c>
      <c r="SS41" s="20">
        <f t="shared" si="173"/>
        <v>-4.1837034629391444E-2</v>
      </c>
      <c r="ST41" s="20">
        <f t="shared" si="174"/>
        <v>-6.3740906717431572E-2</v>
      </c>
      <c r="SU41" s="20">
        <f t="shared" si="175"/>
        <v>4.00395166775546E-2</v>
      </c>
      <c r="SV41" s="20">
        <f t="shared" si="176"/>
        <v>6.9188986120722103E-3</v>
      </c>
      <c r="SW41" s="20">
        <f t="shared" si="133"/>
        <v>-3.2819393398946982E-2</v>
      </c>
      <c r="SX41" s="20">
        <f t="shared" si="134"/>
        <v>3.5525938697731053E-2</v>
      </c>
      <c r="SY41" s="20">
        <f t="shared" si="135"/>
        <v>-1.738732920335203E-2</v>
      </c>
      <c r="SZ41" s="20">
        <f t="shared" si="136"/>
        <v>-2.5123239443346788E-2</v>
      </c>
      <c r="TA41" s="20">
        <f t="shared" si="137"/>
        <v>1.0039449643496679E-3</v>
      </c>
      <c r="TB41" s="20">
        <f t="shared" si="138"/>
        <v>1.6378086388509606E-2</v>
      </c>
      <c r="TC41" s="20">
        <f t="shared" si="139"/>
        <v>-1.414434721261093E-3</v>
      </c>
      <c r="TD41" s="20">
        <f t="shared" si="140"/>
        <v>3.2659639352813054E-2</v>
      </c>
      <c r="TE41" s="20">
        <f t="shared" si="141"/>
        <v>2.341842105715345E-2</v>
      </c>
    </row>
    <row r="42" spans="1:525" x14ac:dyDescent="0.2">
      <c r="A42" t="s">
        <v>35</v>
      </c>
      <c r="B42" t="s">
        <v>22</v>
      </c>
      <c r="C42" s="15"/>
      <c r="D42" s="15">
        <f>'Constituents data'!D42/'Constituents data'!C42-1</f>
        <v>-2.2528339790500729E-2</v>
      </c>
      <c r="E42" s="15">
        <f>'Constituents data'!E42/'Constituents data'!D42-1</f>
        <v>6.6793893129770909E-2</v>
      </c>
      <c r="F42" s="15">
        <f>'Constituents data'!F42/'Constituents data'!E42-1</f>
        <v>5.7245080500894385E-2</v>
      </c>
      <c r="G42" s="15">
        <f>'Constituents data'!G42/'Constituents data'!F42-1</f>
        <v>3.4752049980476318E-2</v>
      </c>
      <c r="H42" s="15">
        <f>'Constituents data'!H42/'Constituents data'!G42-1</f>
        <v>1.7610062893081757E-2</v>
      </c>
      <c r="I42" s="15">
        <f>'Constituents data'!I42/'Constituents data'!H42-1</f>
        <v>2.9048207663782355E-2</v>
      </c>
      <c r="J42" s="15">
        <f>'Constituents data'!J42/'Constituents data'!I42-1</f>
        <v>2.8828828828828534E-3</v>
      </c>
      <c r="K42" s="15">
        <f>'Constituents data'!K42/'Constituents data'!J42-1</f>
        <v>2.587136183974148E-2</v>
      </c>
      <c r="L42" s="15">
        <f>'Constituents data'!L42/'Constituents data'!K42-1</f>
        <v>2.9422066549912307E-2</v>
      </c>
      <c r="M42" s="15">
        <f>'Constituents data'!M42/'Constituents data'!L42-1</f>
        <v>2.6766473857321005E-2</v>
      </c>
      <c r="N42" s="15">
        <f>'Constituents data'!N42/'Constituents data'!M42-1</f>
        <v>1.9882911741963882E-2</v>
      </c>
      <c r="O42" s="15">
        <f>'Constituents data'!O42/'Constituents data'!N42-1</f>
        <v>-2.8159861366836569E-3</v>
      </c>
      <c r="P42" s="15">
        <f>'Constituents data'!P42/'Constituents data'!O42-1</f>
        <v>6.1909416748127111E-3</v>
      </c>
      <c r="Q42" s="15">
        <f>'Constituents data'!Q42/'Constituents data'!P42-1</f>
        <v>4.4041450777202007E-2</v>
      </c>
      <c r="R42" s="15">
        <f>'Constituents data'!R42/'Constituents data'!Q42-1</f>
        <v>-7.7956989247311759E-2</v>
      </c>
      <c r="S42" s="15">
        <f>'Constituents data'!S42/'Constituents data'!R42-1</f>
        <v>2.4781341107871668E-2</v>
      </c>
      <c r="T42" s="15">
        <f>'Constituents data'!T42/'Constituents data'!S42-1</f>
        <v>-2.0899441952073494E-2</v>
      </c>
      <c r="U42" s="15">
        <f>'Constituents data'!U42/'Constituents data'!T42-1</f>
        <v>-1.2628520339740823E-2</v>
      </c>
      <c r="V42" s="15">
        <f>'Constituents data'!V42/'Constituents data'!U42-1</f>
        <v>-2.6825127334465071E-2</v>
      </c>
      <c r="W42" s="15">
        <f>'Constituents data'!W42/'Constituents data'!V42-1</f>
        <v>2.2330774598743997E-2</v>
      </c>
      <c r="X42" s="15">
        <f>'Constituents data'!X42/'Constituents data'!W42-1</f>
        <v>-4.209328782707622E-2</v>
      </c>
      <c r="Y42" s="15">
        <f>'Constituents data'!Y42/'Constituents data'!X42-1</f>
        <v>-2.4228028503562982E-2</v>
      </c>
      <c r="Z42" s="15">
        <f>'Constituents data'!Z42/'Constituents data'!Y42-1</f>
        <v>4.8685491723476915E-4</v>
      </c>
      <c r="AA42" s="15">
        <f>'Constituents data'!AA42/'Constituents data'!Z42-1</f>
        <v>-1.5571776155717809E-2</v>
      </c>
      <c r="AB42" s="15">
        <f>'Constituents data'!AB42/'Constituents data'!AA42-1</f>
        <v>2.7558082056351907E-2</v>
      </c>
      <c r="AC42" s="15">
        <f>'Constituents data'!AC42/'Constituents data'!AB42-1</f>
        <v>-4.1852074564040942E-2</v>
      </c>
      <c r="AD42" s="15">
        <f>'Constituents data'!AD42/'Constituents data'!AC42-1</f>
        <v>2.5354587674155882E-2</v>
      </c>
      <c r="AE42" s="15">
        <f>'Constituents data'!AE42/'Constituents data'!AD42-1</f>
        <v>3.3541437140409025E-2</v>
      </c>
      <c r="AF42" s="15">
        <f>'Constituents data'!AF42/'Constituents data'!AE42-1</f>
        <v>-6.3129219471751874E-2</v>
      </c>
      <c r="AG42" s="15">
        <f>'Constituents data'!AG42/'Constituents data'!AF42-1</f>
        <v>-6.9532237673830544E-3</v>
      </c>
      <c r="AH42" s="15">
        <f>'Constituents data'!AH42/'Constituents data'!AG42-1</f>
        <v>3.4627625716104449E-2</v>
      </c>
      <c r="AI42" s="15">
        <f>'Constituents data'!AI42/'Constituents data'!AH42-1</f>
        <v>-6.1277224067921576E-2</v>
      </c>
      <c r="AJ42" s="15">
        <f>'Constituents data'!AJ42/'Constituents data'!AI42-1</f>
        <v>-9.2148381177087457E-2</v>
      </c>
      <c r="AK42" s="15">
        <f>'Constituents data'!AK42/'Constituents data'!AJ42-1</f>
        <v>3.7828472422754666E-2</v>
      </c>
      <c r="AL42" s="15">
        <f>'Constituents data'!AL42/'Constituents data'!AK42-1</f>
        <v>-3.1858653311073959E-2</v>
      </c>
      <c r="AM42" s="15">
        <f>'Constituents data'!AM42/'Constituents data'!AL42-1</f>
        <v>1.5806868802987761E-3</v>
      </c>
      <c r="AN42" s="15">
        <f>'Constituents data'!AN42/'Constituents data'!AM42-1</f>
        <v>-3.4146341463414775E-2</v>
      </c>
      <c r="AO42" s="15">
        <f>'Constituents data'!AO42/'Constituents data'!AN42-1</f>
        <v>4.7534165181224441E-3</v>
      </c>
      <c r="AP42" s="15">
        <f>'Constituents data'!AP42/'Constituents data'!AO42-1</f>
        <v>-1.3749260792430662E-2</v>
      </c>
      <c r="AQ42" s="15">
        <f>'Constituents data'!AQ42/'Constituents data'!AP42-1</f>
        <v>9.4888322590316543E-2</v>
      </c>
      <c r="AR42" s="15">
        <f>'Constituents data'!AR42/'Constituents data'!AQ42-1</f>
        <v>-2.765607886089827E-2</v>
      </c>
      <c r="AS42" s="15">
        <f>'Constituents data'!AS42/'Constituents data'!AR42-1</f>
        <v>7.9132638693325985E-2</v>
      </c>
      <c r="AT42" s="15">
        <f>'Constituents data'!AT42/'Constituents data'!AS42-1</f>
        <v>-2.7531315240083454E-2</v>
      </c>
      <c r="AU42" s="15">
        <f>'Constituents data'!AU42/'Constituents data'!AT42-1</f>
        <v>3.4885281094860998E-2</v>
      </c>
      <c r="AV42" s="15">
        <f>'Constituents data'!AV42/'Constituents data'!AU42-1</f>
        <v>-4.0321535070659942E-2</v>
      </c>
      <c r="AW42" s="15">
        <f>'Constituents data'!AW42/'Constituents data'!AV42-1</f>
        <v>4.9310997027830483E-2</v>
      </c>
      <c r="AX42" s="15">
        <f>'Constituents data'!AX42/'Constituents data'!AW42-1</f>
        <v>2.7037466203165827E-3</v>
      </c>
      <c r="AY42" s="15">
        <f>'Constituents data'!AY42/'Constituents data'!AX42-1</f>
        <v>-7.0878274268104779E-2</v>
      </c>
      <c r="AZ42" s="15">
        <f>'Constituents data'!AZ42/'Constituents data'!AY42-1</f>
        <v>-4.8369264787175181E-2</v>
      </c>
      <c r="BA42" s="15">
        <f>'Constituents data'!BA42/'Constituents data'!AZ42-1</f>
        <v>1.97502178332849E-2</v>
      </c>
      <c r="BB42" s="15">
        <f>'Constituents data'!BB42/'Constituents data'!BA42-1</f>
        <v>1.0395898604386167E-2</v>
      </c>
      <c r="BC42" s="15">
        <f>'Constituents data'!BC42/'Constituents data'!BB42-1</f>
        <v>-3.2417195207893323E-3</v>
      </c>
      <c r="BD42" s="15">
        <f>'Constituents data'!BD42/'Constituents data'!BC42-1</f>
        <v>-9.9547511312217174E-2</v>
      </c>
      <c r="BE42" s="15">
        <f>'Constituents data'!BE42/'Constituents data'!BD42-1</f>
        <v>-2.9365577889447159E-2</v>
      </c>
      <c r="BF42" s="15">
        <f>'Constituents data'!BF42/'Constituents data'!BE42-1</f>
        <v>1.8281831418864192E-2</v>
      </c>
      <c r="BG42" s="15">
        <f>'Constituents data'!BG42/'Constituents data'!BF42-1</f>
        <v>-2.9234191293295186E-2</v>
      </c>
      <c r="BH42" s="15">
        <f>'Constituents data'!BH42/'Constituents data'!BG42-1</f>
        <v>-2.7823240589198051E-2</v>
      </c>
      <c r="BI42" s="15">
        <f>'Constituents data'!BI42/'Constituents data'!BH42-1</f>
        <v>-2.6094276094276059E-2</v>
      </c>
      <c r="BJ42" s="15">
        <f>'Constituents data'!BJ42/'Constituents data'!BI42-1</f>
        <v>3.7856525496974935E-2</v>
      </c>
      <c r="BK42" s="15">
        <f>'Constituents data'!BK42/'Constituents data'!BJ42-1</f>
        <v>1.5323117921385743E-2</v>
      </c>
      <c r="BL42" s="15">
        <f>'Constituents data'!BL42/'Constituents data'!BK42-1</f>
        <v>3.8057742782152237E-2</v>
      </c>
      <c r="BM42" s="15">
        <f>'Constituents data'!BM42/'Constituents data'!BL42-1</f>
        <v>1.7857142857142794E-2</v>
      </c>
      <c r="BN42" s="15">
        <f>'Constituents data'!BN42/'Constituents data'!BM42-1</f>
        <v>3.2137866790871161E-2</v>
      </c>
      <c r="BO42" s="15">
        <f>'Constituents data'!BO42/'Constituents data'!BN42-1</f>
        <v>-6.6185318892899581E-3</v>
      </c>
      <c r="BP42" s="15">
        <f>'Constituents data'!BP42/'Constituents data'!BO42-1</f>
        <v>-1.3930950938825015E-2</v>
      </c>
      <c r="BQ42" s="15">
        <f>'Constituents data'!BQ42/'Constituents data'!BP42-1</f>
        <v>-3.117321867321865E-2</v>
      </c>
      <c r="BR42" s="15">
        <f>'Constituents data'!BR42/'Constituents data'!BQ42-1</f>
        <v>8.1946425741004969E-2</v>
      </c>
      <c r="BS42" s="15">
        <f>'Constituents data'!BS42/'Constituents data'!BR42-1</f>
        <v>3.911514796366844E-2</v>
      </c>
      <c r="BT42" s="15">
        <f>'Constituents data'!BT42/'Constituents data'!BS42-1</f>
        <v>1.7200056393627428E-2</v>
      </c>
      <c r="BU42" s="15">
        <f>'Constituents data'!BU42/'Constituents data'!BT42-1</f>
        <v>-5.1975051975051922E-2</v>
      </c>
      <c r="BV42" s="15">
        <f>'Constituents data'!BV42/'Constituents data'!BU42-1</f>
        <v>-9.7953216374269125E-3</v>
      </c>
      <c r="BW42" s="15">
        <f>'Constituents data'!BW42/'Constituents data'!BV42-1</f>
        <v>-6.4963826959988369E-3</v>
      </c>
      <c r="BX42" s="15">
        <f>'Constituents data'!BX42/'Constituents data'!BW42-1</f>
        <v>3.9084559369891414E-2</v>
      </c>
      <c r="BY42" s="15">
        <f>'Constituents data'!BY42/'Constituents data'!BX42-1</f>
        <v>-2.2454233409611057E-2</v>
      </c>
      <c r="BZ42" s="15">
        <f>'Constituents data'!BZ42/'Constituents data'!BY42-1</f>
        <v>-8.4857351865398334E-3</v>
      </c>
      <c r="CA42" s="15">
        <f>'Constituents data'!CA42/'Constituents data'!BZ42-1</f>
        <v>-3.8365058285375619E-3</v>
      </c>
      <c r="CB42" s="15">
        <f>'Constituents data'!CB42/'Constituents data'!CA42-1</f>
        <v>-6.5175529551179112E-3</v>
      </c>
      <c r="CC42" s="15">
        <f>'Constituents data'!CC42/'Constituents data'!CB42-1</f>
        <v>3.5634411808558308E-2</v>
      </c>
      <c r="CD42" s="15">
        <f>'Constituents data'!CD42/'Constituents data'!CC42-1</f>
        <v>-3.5272099049812655E-2</v>
      </c>
      <c r="CE42" s="15">
        <f>'Constituents data'!CE42/'Constituents data'!CD42-1</f>
        <v>7.1034174003879791E-2</v>
      </c>
      <c r="CF42" s="15">
        <f>'Constituents data'!CF42/'Constituents data'!CE42-1</f>
        <v>-3.6226835725232664E-3</v>
      </c>
      <c r="CG42" s="15">
        <f>'Constituents data'!CG42/'Constituents data'!CF42-1</f>
        <v>-1.7480072717102502E-2</v>
      </c>
      <c r="CH42" s="15">
        <f>'Constituents data'!CH42/'Constituents data'!CG42-1</f>
        <v>-9.5360091090236354E-3</v>
      </c>
      <c r="CI42" s="15">
        <f>'Constituents data'!CI42/'Constituents data'!CH42-1</f>
        <v>4.8570196867365967E-2</v>
      </c>
      <c r="CJ42" s="15">
        <f>'Constituents data'!CJ42/'Constituents data'!CI42-1</f>
        <v>-1.1374537481156577E-2</v>
      </c>
      <c r="CK42" s="15">
        <f>'Constituents data'!CK42/'Constituents data'!CJ42-1</f>
        <v>6.930967563071766E-3</v>
      </c>
      <c r="CL42" s="15">
        <f>'Constituents data'!CL42/'Constituents data'!CK42-1</f>
        <v>6.3325991189426833E-3</v>
      </c>
      <c r="CM42" s="15">
        <f>'Constituents data'!CM42/'Constituents data'!CL42-1</f>
        <v>-7.1135430916552389E-3</v>
      </c>
      <c r="CN42" s="15">
        <f>'Constituents data'!CN42/'Constituents data'!CM42-1</f>
        <v>-3.1413612565445059E-2</v>
      </c>
      <c r="CO42" s="15">
        <f>'Constituents data'!CO42/'Constituents data'!CN42-1</f>
        <v>4.2816500711237548E-2</v>
      </c>
      <c r="CP42" s="15">
        <f>'Constituents data'!CP42/'Constituents data'!CO42-1</f>
        <v>3.819397080889364E-2</v>
      </c>
      <c r="CQ42" s="15">
        <f>'Constituents data'!CQ42/'Constituents data'!CP42-1</f>
        <v>2.6803310997240981E-2</v>
      </c>
      <c r="CR42" s="15">
        <f>'Constituents data'!CR42/'Constituents data'!CQ42-1</f>
        <v>1.4203454894433865E-2</v>
      </c>
      <c r="CS42" s="15">
        <f>'Constituents data'!CS42/'Constituents data'!CR42-1</f>
        <v>6.9391874842290591E-3</v>
      </c>
      <c r="CT42" s="15">
        <f>'Constituents data'!CT42/'Constituents data'!CS42-1</f>
        <v>8.8961283047237494E-3</v>
      </c>
      <c r="CU42" s="15">
        <f>'Constituents data'!CU42/'Constituents data'!CT42-1</f>
        <v>-4.3094883258817718E-2</v>
      </c>
      <c r="CV42" s="15">
        <f>'Constituents data'!CV42/'Constituents data'!CU42-1</f>
        <v>4.9707981829980596E-2</v>
      </c>
      <c r="CW42" s="15">
        <f>'Constituents data'!CW42/'Constituents data'!CV42-1</f>
        <v>-5.9347181008900796E-3</v>
      </c>
      <c r="CX42" s="15">
        <f>'Constituents data'!CX42/'Constituents data'!CW42-1</f>
        <v>1.2437810945273853E-3</v>
      </c>
      <c r="CY42" s="15">
        <f>'Constituents data'!CY42/'Constituents data'!CX42-1</f>
        <v>6.3354037267080443E-3</v>
      </c>
      <c r="CZ42" s="15">
        <f>'Constituents data'!CZ42/'Constituents data'!CY42-1</f>
        <v>5.3943957536106479E-2</v>
      </c>
      <c r="DA42" s="15">
        <f>'Constituents data'!DA42/'Constituents data'!CZ42-1</f>
        <v>2.7406886858749147E-2</v>
      </c>
      <c r="DB42" s="15">
        <f>'Constituents data'!DB42/'Constituents data'!DA42-1</f>
        <v>-3.0779753761969175E-3</v>
      </c>
      <c r="DC42" s="15">
        <f>'Constituents data'!DC42/'Constituents data'!DB42-1</f>
        <v>9.8341909662664762E-3</v>
      </c>
      <c r="DD42" s="15">
        <f>'Constituents data'!DD42/'Constituents data'!DC42-1</f>
        <v>-8.9457592571623445E-3</v>
      </c>
      <c r="DE42" s="15">
        <f>'Constituents data'!DE42/'Constituents data'!DD42-1</f>
        <v>1.7595978062157291E-2</v>
      </c>
      <c r="DF42" s="15">
        <f>'Constituents data'!DF42/'Constituents data'!DE42-1</f>
        <v>9.6564114080395225E-3</v>
      </c>
      <c r="DG42" s="15">
        <f>'Constituents data'!DG42/'Constituents data'!DF42-1</f>
        <v>1.4012455516014377E-2</v>
      </c>
      <c r="DH42" s="15">
        <f>'Constituents data'!DH42/'Constituents data'!DG42-1</f>
        <v>-2.3141039701689126E-2</v>
      </c>
      <c r="DI42" s="15">
        <f>'Constituents data'!DI42/'Constituents data'!DH42-1</f>
        <v>-5.8381048613449504E-3</v>
      </c>
      <c r="DJ42" s="15">
        <f>'Constituents data'!DJ42/'Constituents data'!DI42-1</f>
        <v>6.2111801242235032E-3</v>
      </c>
      <c r="DK42" s="15">
        <f>'Constituents data'!DK42/'Constituents data'!DJ42-1</f>
        <v>-1.9528619528619506E-2</v>
      </c>
      <c r="DL42" s="15">
        <f>'Constituents data'!DL42/'Constituents data'!DK42-1</f>
        <v>3.3310439560439553E-2</v>
      </c>
      <c r="DM42" s="15">
        <f>'Constituents data'!DM42/'Constituents data'!DL42-1</f>
        <v>-1.0745541154314808E-2</v>
      </c>
      <c r="DN42" s="15">
        <f>'Constituents data'!DN42/'Constituents data'!DM42-1</f>
        <v>1.1198208286677946E-4</v>
      </c>
      <c r="DO42" s="15">
        <f>'Constituents data'!DO42/'Constituents data'!DN42-1</f>
        <v>1.0637106706975707E-2</v>
      </c>
      <c r="DP42" s="15">
        <f>'Constituents data'!DP42/'Constituents data'!DO42-1</f>
        <v>2.9470418790161768E-2</v>
      </c>
      <c r="DQ42" s="15">
        <f>'Constituents data'!DQ42/'Constituents data'!DP42-1</f>
        <v>3.7666810159275865E-3</v>
      </c>
      <c r="DR42" s="15">
        <f>'Constituents data'!DR42/'Constituents data'!DQ42-1</f>
        <v>-2.680390264822563E-2</v>
      </c>
      <c r="DS42" s="15">
        <f>'Constituents data'!DS42/'Constituents data'!DR42-1</f>
        <v>-2.2033711578715476E-2</v>
      </c>
      <c r="DT42" s="15">
        <f>'Constituents data'!DT42/'Constituents data'!DS42-1</f>
        <v>7.7728962487326747E-3</v>
      </c>
      <c r="DU42" s="15">
        <f>'Constituents data'!DU42/'Constituents data'!DT42-1</f>
        <v>7.6011625307401687E-3</v>
      </c>
      <c r="DV42" s="15">
        <f>'Constituents data'!DV42/'Constituents data'!DU42-1</f>
        <v>-6.4344353228311668E-3</v>
      </c>
      <c r="DW42" s="15">
        <f>'Constituents data'!DW42/'Constituents data'!DV42-1</f>
        <v>-4.2652970075926833E-2</v>
      </c>
      <c r="DX42" s="15">
        <f>'Constituents data'!DX42/'Constituents data'!DW42-1</f>
        <v>-2.1926755306741263E-2</v>
      </c>
      <c r="DY42" s="15">
        <f>'Constituents data'!DY42/'Constituents data'!DX42-1</f>
        <v>1.7290722632959721E-2</v>
      </c>
      <c r="DZ42" s="15">
        <f>'Constituents data'!DZ42/'Constituents data'!DY42-1</f>
        <v>1.5004102684327725E-2</v>
      </c>
      <c r="EA42" s="15">
        <f>'Constituents data'!EA42/'Constituents data'!DZ42-1</f>
        <v>-1.8015937175193453E-2</v>
      </c>
      <c r="EB42" s="15">
        <f>'Constituents data'!EB42/'Constituents data'!EA42-1</f>
        <v>-5.8802775490995884E-4</v>
      </c>
      <c r="EC42" s="15">
        <f>'Constituents data'!EC42/'Constituents data'!EB42-1</f>
        <v>-4.5775476582725405E-2</v>
      </c>
      <c r="ED42" s="15">
        <f>'Constituents data'!ED42/'Constituents data'!EC42-1</f>
        <v>3.6995930447658587E-4</v>
      </c>
      <c r="EE42" s="15">
        <f>'Constituents data'!EE42/'Constituents data'!ED42-1</f>
        <v>3.2051282051281937E-2</v>
      </c>
      <c r="EF42" s="15">
        <f>'Constituents data'!EF42/'Constituents data'!EE42-1</f>
        <v>-3.3922599139990517E-2</v>
      </c>
      <c r="EG42" s="15">
        <f>'Constituents data'!EG42/'Constituents data'!EF42-1</f>
        <v>-1.5331355093966326E-2</v>
      </c>
      <c r="EH42" s="15">
        <f>'Constituents data'!EH42/'Constituents data'!EG42-1</f>
        <v>3.1014565544952299E-2</v>
      </c>
      <c r="EI42" s="15">
        <f>'Constituents data'!EI42/'Constituents data'!EH42-1</f>
        <v>-2.7280477408354598E-2</v>
      </c>
      <c r="EJ42" s="15">
        <f>'Constituents data'!EJ42/'Constituents data'!EI42-1</f>
        <v>1.9156128709152398E-2</v>
      </c>
      <c r="EK42" s="15">
        <f>'Constituents data'!EK42/'Constituents data'!EJ42-1</f>
        <v>1.1056511056510843E-2</v>
      </c>
      <c r="EL42" s="15">
        <f>'Constituents data'!EL42/'Constituents data'!EK42-1</f>
        <v>1.7010935601458055E-3</v>
      </c>
      <c r="EM42" s="15">
        <f>'Constituents data'!EM42/'Constituents data'!EL42-1</f>
        <v>2.3774866569626463E-2</v>
      </c>
      <c r="EN42" s="15">
        <f>'Constituents data'!EN42/'Constituents data'!EM42-1</f>
        <v>2.1327014218009532E-2</v>
      </c>
      <c r="EO42" s="15">
        <f>'Constituents data'!EO42/'Constituents data'!EN42-1</f>
        <v>2.482598607888642E-2</v>
      </c>
      <c r="EP42" s="15">
        <f>'Constituents data'!EP42/'Constituents data'!EO42-1</f>
        <v>1.9243830654290361E-2</v>
      </c>
      <c r="EQ42" s="15">
        <f>'Constituents data'!EQ42/'Constituents data'!EP42-1</f>
        <v>-7.7743225233239954E-4</v>
      </c>
      <c r="ER42" s="15">
        <f>'Constituents data'!ER42/'Constituents data'!EQ42-1</f>
        <v>-1.1892853173279927E-2</v>
      </c>
      <c r="ES42" s="15">
        <f>'Constituents data'!ES42/'Constituents data'!ER42-1</f>
        <v>1.7435320584926917E-2</v>
      </c>
      <c r="ET42" s="15">
        <f>'Constituents data'!ET42/'Constituents data'!ES42-1</f>
        <v>3.7368711995577675E-2</v>
      </c>
      <c r="EU42" s="15">
        <f>'Constituents data'!EU42/'Constituents data'!ET42-1</f>
        <v>3.389107961206439E-2</v>
      </c>
      <c r="EV42" s="15">
        <f>'Constituents data'!EV42/'Constituents data'!EU42-1</f>
        <v>-2.659519637150809E-2</v>
      </c>
      <c r="EW42" s="15">
        <f>'Constituents data'!EW42/'Constituents data'!EV42-1</f>
        <v>-2.5627448903950079E-2</v>
      </c>
      <c r="EX42" s="15">
        <f>'Constituents data'!EX42/'Constituents data'!EW42-1</f>
        <v>3.3583306162373594E-2</v>
      </c>
      <c r="EY42" s="15">
        <f>'Constituents data'!EY42/'Constituents data'!EX42-1</f>
        <v>-2.5867507886435215E-2</v>
      </c>
      <c r="EZ42" s="15">
        <f>'Constituents data'!EZ42/'Constituents data'!EY42-1</f>
        <v>1.5544041450777257E-2</v>
      </c>
      <c r="FA42" s="15">
        <f>'Constituents data'!FA42/'Constituents data'!EZ42-1</f>
        <v>-4.3579931972789199E-3</v>
      </c>
      <c r="FB42" s="15">
        <f>'Constituents data'!FB42/'Constituents data'!FA42-1</f>
        <v>-1.7081242660402784E-3</v>
      </c>
      <c r="FC42" s="15">
        <f>'Constituents data'!FC42/'Constituents data'!FB42-1</f>
        <v>-1.8928456849534925E-2</v>
      </c>
      <c r="FD42" s="15">
        <f>'Constituents data'!FD42/'Constituents data'!FC42-1</f>
        <v>3.3900152605188527E-2</v>
      </c>
      <c r="FE42" s="15">
        <f>'Constituents data'!FE42/'Constituents data'!FD42-1</f>
        <v>2.108592514498131E-4</v>
      </c>
      <c r="FF42" s="15">
        <f>'Constituents data'!FF42/'Constituents data'!FE42-1</f>
        <v>2.9514071887846605E-2</v>
      </c>
      <c r="FG42" s="15">
        <f>'Constituents data'!FG42/'Constituents data'!FF42-1</f>
        <v>-2.436776901812221E-2</v>
      </c>
      <c r="FH42" s="15">
        <f>'Constituents data'!FH42/'Constituents data'!FG42-1</f>
        <v>-5.1421975023612232E-2</v>
      </c>
      <c r="FI42" s="15">
        <f>'Constituents data'!FI42/'Constituents data'!FH42-1</f>
        <v>-6.1511229118265343E-2</v>
      </c>
      <c r="FJ42" s="15">
        <f>'Constituents data'!FJ42/'Constituents data'!FI42-1</f>
        <v>2.2515619474242632E-2</v>
      </c>
      <c r="FK42" s="15">
        <f>'Constituents data'!FK42/'Constituents data'!FJ42-1</f>
        <v>1.5333179617246895E-2</v>
      </c>
      <c r="FL42" s="15">
        <f>'Constituents data'!FL42/'Constituents data'!FK42-1</f>
        <v>-5.9611672533212201E-2</v>
      </c>
      <c r="FM42" s="15">
        <f>'Constituents data'!FM42/'Constituents data'!FL42-1</f>
        <v>2.6201400627867688E-2</v>
      </c>
      <c r="FN42" s="15">
        <f>'Constituents data'!FN42/'Constituents data'!FM42-1</f>
        <v>-2.9415225320625904E-3</v>
      </c>
      <c r="FO42" s="15">
        <f>'Constituents data'!FO42/'Constituents data'!FN42-1</f>
        <v>-4.3308945008260546E-2</v>
      </c>
      <c r="FP42" s="15">
        <f>'Constituents data'!FP42/'Constituents data'!FO42-1</f>
        <v>1.7269026766991491E-2</v>
      </c>
      <c r="FQ42" s="15">
        <f>'Constituents data'!FQ42/'Constituents data'!FP42-1</f>
        <v>1.8430944585909881E-2</v>
      </c>
      <c r="FR42" s="15">
        <f>'Constituents data'!FR42/'Constituents data'!FQ42-1</f>
        <v>1.5478033099178834E-3</v>
      </c>
      <c r="FS42" s="15">
        <f>'Constituents data'!FS42/'Constituents data'!FR42-1</f>
        <v>3.0551592962434482E-2</v>
      </c>
      <c r="FT42" s="16">
        <f>'Constituents data'!FT42/'Constituents data'!FS42-1</f>
        <v>-7.1519206367517407E-3</v>
      </c>
      <c r="FU42" s="17">
        <f t="shared" si="3"/>
        <v>1.7422077029043005E-3</v>
      </c>
      <c r="FV42">
        <v>2.6929310886180169E-2</v>
      </c>
      <c r="FW42">
        <v>2.6971327299495734E-2</v>
      </c>
      <c r="FX42">
        <v>2.7261094702350545E-2</v>
      </c>
      <c r="FY42">
        <v>2.7245853416340438E-2</v>
      </c>
      <c r="FZ42">
        <v>2.8379813230504314E-2</v>
      </c>
      <c r="GA42">
        <v>2.8485438143736896E-2</v>
      </c>
      <c r="GB42">
        <v>2.8908384203993755E-2</v>
      </c>
      <c r="GC42">
        <v>2.8612201292938264E-2</v>
      </c>
      <c r="GD42">
        <v>2.8444462967634306E-2</v>
      </c>
      <c r="GE42">
        <v>2.9097785623993282E-2</v>
      </c>
      <c r="GF42">
        <v>2.9520093550712972E-2</v>
      </c>
      <c r="GG42">
        <v>2.9611034129864978E-2</v>
      </c>
      <c r="GH42">
        <v>2.9913805430962385E-2</v>
      </c>
      <c r="GI42">
        <v>2.9768278455212176E-2</v>
      </c>
      <c r="GJ42">
        <v>3.0228416100772246E-2</v>
      </c>
      <c r="GK42">
        <v>2.8921541040866441E-2</v>
      </c>
      <c r="GL42">
        <v>2.9328403354323431E-2</v>
      </c>
      <c r="GM42">
        <v>2.9577081569707488E-2</v>
      </c>
      <c r="GN42">
        <v>2.8896805618488029E-2</v>
      </c>
      <c r="GO42">
        <v>2.8736850309433751E-2</v>
      </c>
      <c r="GP42">
        <v>2.8490270443466022E-2</v>
      </c>
      <c r="GQ42">
        <v>2.8063979439465706E-2</v>
      </c>
      <c r="GR42">
        <v>2.7864091825080352E-2</v>
      </c>
      <c r="GS42">
        <v>2.7911363513374473E-2</v>
      </c>
      <c r="GT42">
        <v>2.7798379285819474E-2</v>
      </c>
      <c r="GU42">
        <v>2.7297765854869521E-2</v>
      </c>
      <c r="GV42">
        <v>2.7489311858979192E-2</v>
      </c>
      <c r="GW42">
        <v>2.7469533021505347E-2</v>
      </c>
      <c r="GX42">
        <v>2.7284107437120432E-2</v>
      </c>
      <c r="GY42">
        <v>2.6055721155746073E-2</v>
      </c>
      <c r="GZ42">
        <v>2.5856578059540197E-2</v>
      </c>
      <c r="HA42">
        <v>2.6443473292710063E-2</v>
      </c>
      <c r="HB42">
        <v>2.5859518362496139E-2</v>
      </c>
      <c r="HC42">
        <v>2.524185694405584E-2</v>
      </c>
      <c r="HD42">
        <v>2.5833515944486501E-2</v>
      </c>
      <c r="HE42">
        <v>2.5799407196606016E-2</v>
      </c>
      <c r="HF42">
        <v>2.5747452381605997E-2</v>
      </c>
      <c r="HG42">
        <v>2.4972884871351672E-2</v>
      </c>
      <c r="HH42">
        <v>2.5438600100832459E-2</v>
      </c>
      <c r="HI42">
        <v>2.5296628228453303E-2</v>
      </c>
      <c r="HJ42">
        <v>2.6328176361720808E-2</v>
      </c>
      <c r="HK42">
        <v>2.5475554242717073E-2</v>
      </c>
      <c r="HL42">
        <v>2.6121014878545217E-2</v>
      </c>
      <c r="HM42">
        <v>2.543102987156234E-2</v>
      </c>
      <c r="HN42">
        <v>2.5968368983794819E-2</v>
      </c>
      <c r="HO42">
        <v>2.5583106081850677E-2</v>
      </c>
      <c r="HP42">
        <v>2.6087745002100766E-2</v>
      </c>
      <c r="HQ42">
        <v>2.5868446827373413E-2</v>
      </c>
      <c r="HR42">
        <v>2.5141126817207374E-2</v>
      </c>
      <c r="HS42">
        <v>2.4854875765868943E-2</v>
      </c>
      <c r="HT42">
        <v>2.4885882826240366E-2</v>
      </c>
      <c r="HU42">
        <v>2.4992179124291421E-2</v>
      </c>
      <c r="HV42">
        <v>2.5031920652623638E-2</v>
      </c>
      <c r="HW42">
        <v>2.4140299257422004E-2</v>
      </c>
      <c r="HX42">
        <v>2.4046647352951287E-2</v>
      </c>
      <c r="HY42">
        <v>2.3811097658994501E-2</v>
      </c>
      <c r="HZ42">
        <v>2.2836472299566698E-2</v>
      </c>
      <c r="IA42">
        <v>2.346221374893619E-2</v>
      </c>
      <c r="IB42">
        <v>2.3849088375257194E-2</v>
      </c>
      <c r="IC42">
        <v>2.3711902884841221E-2</v>
      </c>
      <c r="ID42">
        <v>2.371182360683096E-2</v>
      </c>
      <c r="IE42">
        <v>2.3787648412630126E-2</v>
      </c>
      <c r="IF42">
        <v>2.3979811294981803E-2</v>
      </c>
      <c r="IG42">
        <v>2.4799256190679245E-2</v>
      </c>
      <c r="IH42">
        <v>2.5156792512168964E-2</v>
      </c>
      <c r="II42">
        <v>2.5008407218933205E-2</v>
      </c>
      <c r="IJ42">
        <v>2.457178113289878E-2</v>
      </c>
      <c r="IK42">
        <v>2.5441424763104389E-2</v>
      </c>
      <c r="IL42">
        <v>2.5771436511969954E-2</v>
      </c>
      <c r="IM42">
        <v>2.7147456674720356E-2</v>
      </c>
      <c r="IN42">
        <v>2.6441414375797674E-2</v>
      </c>
      <c r="IO42">
        <v>2.593379472199505E-2</v>
      </c>
      <c r="IP42">
        <v>2.5747612665197917E-2</v>
      </c>
      <c r="IQ42">
        <v>2.5741522265656458E-2</v>
      </c>
      <c r="IR42">
        <v>2.5751939444748947E-2</v>
      </c>
      <c r="IS42">
        <v>2.6226728061483556E-2</v>
      </c>
      <c r="IT42">
        <v>2.6675176299258758E-2</v>
      </c>
      <c r="IU42">
        <v>2.7056902252156192E-2</v>
      </c>
      <c r="IV42">
        <v>2.6902113197980634E-2</v>
      </c>
      <c r="IW42">
        <v>2.6342424162968132E-2</v>
      </c>
      <c r="IX42">
        <v>2.7190802233552268E-2</v>
      </c>
      <c r="IY42">
        <v>2.6954578536234741E-2</v>
      </c>
      <c r="IZ42">
        <v>2.6180288580780794E-2</v>
      </c>
      <c r="JA42">
        <v>2.6030701113441735E-2</v>
      </c>
      <c r="JB42">
        <v>2.6691950737302968E-2</v>
      </c>
      <c r="JC42">
        <v>2.7001690232079816E-2</v>
      </c>
      <c r="JD42">
        <v>2.6870853879472668E-2</v>
      </c>
      <c r="JE42">
        <v>2.6503470703333431E-2</v>
      </c>
      <c r="JF42">
        <v>2.6601233494817342E-2</v>
      </c>
      <c r="JG42">
        <v>2.6661847428952994E-2</v>
      </c>
      <c r="JH42">
        <v>2.6893005248940484E-2</v>
      </c>
      <c r="JI42">
        <v>2.8174215380195839E-2</v>
      </c>
      <c r="JJ42">
        <v>2.9012651516156913E-2</v>
      </c>
      <c r="JK42">
        <v>2.8533127387326194E-2</v>
      </c>
      <c r="JL42">
        <v>2.8276484195365305E-2</v>
      </c>
      <c r="JM42">
        <v>2.8655854485072352E-2</v>
      </c>
      <c r="JN42">
        <v>2.8591676993114684E-2</v>
      </c>
      <c r="JO42">
        <v>2.9434930173930597E-2</v>
      </c>
      <c r="JP42">
        <v>2.9343037683235512E-2</v>
      </c>
      <c r="JQ42">
        <v>2.9029697013744114E-2</v>
      </c>
      <c r="JR42">
        <v>2.9581822346813023E-2</v>
      </c>
      <c r="JS42">
        <v>2.9479516562826755E-2</v>
      </c>
      <c r="JT42">
        <v>2.9718457578527029E-2</v>
      </c>
      <c r="JU42">
        <v>2.9555332096294976E-2</v>
      </c>
      <c r="JV42">
        <v>2.9669428806990021E-2</v>
      </c>
      <c r="JW42">
        <v>2.9187113763015311E-2</v>
      </c>
      <c r="JX42">
        <v>2.9665761940058575E-2</v>
      </c>
      <c r="JY42">
        <v>3.0171771182649642E-2</v>
      </c>
      <c r="JZ42">
        <v>3.0602933384586781E-2</v>
      </c>
      <c r="KA42">
        <v>3.0145041506523657E-2</v>
      </c>
      <c r="KB42">
        <v>2.9950559180055993E-2</v>
      </c>
      <c r="KC42">
        <v>2.9787653731260497E-2</v>
      </c>
      <c r="KD42">
        <v>2.9222121101820965E-2</v>
      </c>
      <c r="KE42">
        <v>2.9391763014229785E-2</v>
      </c>
      <c r="KF42">
        <v>2.8993780183209753E-2</v>
      </c>
      <c r="KG42">
        <v>2.8672274529362933E-2</v>
      </c>
      <c r="KH42">
        <v>2.9049738845190486E-2</v>
      </c>
      <c r="KI42">
        <v>2.9428961940746269E-2</v>
      </c>
      <c r="KJ42">
        <v>2.9430100133613881E-2</v>
      </c>
      <c r="KK42">
        <v>2.8984769168402803E-2</v>
      </c>
      <c r="KL42">
        <v>2.8434073051197991E-2</v>
      </c>
      <c r="KM42">
        <v>2.772449440301307E-2</v>
      </c>
      <c r="KN42">
        <v>2.7123625498580019E-2</v>
      </c>
      <c r="KO42">
        <v>2.7084137531118869E-2</v>
      </c>
      <c r="KP42">
        <v>2.6332381225582208E-2</v>
      </c>
      <c r="KQ42">
        <v>2.5797192208804158E-2</v>
      </c>
      <c r="KR42">
        <v>2.6152011459695059E-2</v>
      </c>
      <c r="KS42">
        <v>2.6641078264539975E-2</v>
      </c>
      <c r="KT42">
        <v>2.6445728753922915E-2</v>
      </c>
      <c r="KU42">
        <v>2.6450648479975761E-2</v>
      </c>
      <c r="KV42">
        <v>2.6028698861986381E-2</v>
      </c>
      <c r="KW42">
        <v>2.5917776538493059E-2</v>
      </c>
      <c r="KX42">
        <v>2.6255487999721775E-2</v>
      </c>
      <c r="KY42">
        <v>2.5878917484971384E-2</v>
      </c>
      <c r="KZ42">
        <v>2.5356759027304086E-2</v>
      </c>
      <c r="LA42">
        <v>2.5776119885283492E-2</v>
      </c>
      <c r="LB42">
        <v>2.581094134754271E-2</v>
      </c>
      <c r="LC42">
        <v>2.6009913215172979E-2</v>
      </c>
      <c r="LD42">
        <v>2.6354320690557327E-2</v>
      </c>
      <c r="LE42">
        <v>2.6360517687424152E-2</v>
      </c>
      <c r="LF42">
        <v>2.6953394306200279E-2</v>
      </c>
      <c r="LG42">
        <v>2.7007100652803897E-2</v>
      </c>
      <c r="LH42">
        <v>2.7538631036926723E-2</v>
      </c>
      <c r="LI42">
        <v>2.7647205794306455E-2</v>
      </c>
      <c r="LJ42">
        <v>2.7555108396720495E-2</v>
      </c>
      <c r="LK42">
        <v>2.7137263461500381E-2</v>
      </c>
      <c r="LL42">
        <v>2.7626728440354829E-2</v>
      </c>
      <c r="LM42">
        <v>2.8298956818986122E-2</v>
      </c>
      <c r="LN42">
        <v>2.8954105977966452E-2</v>
      </c>
      <c r="LO42">
        <v>2.8981333035190567E-2</v>
      </c>
      <c r="LP42">
        <v>2.8606939648001522E-2</v>
      </c>
      <c r="LQ42">
        <v>2.9289789110595692E-2</v>
      </c>
      <c r="LR42">
        <v>2.896030624105948E-2</v>
      </c>
      <c r="LS42">
        <v>2.8897134418072627E-2</v>
      </c>
      <c r="LT42">
        <v>2.9044035777231102E-2</v>
      </c>
      <c r="LU42">
        <v>2.9060003132070637E-2</v>
      </c>
      <c r="LV42">
        <v>2.8908559306164299E-2</v>
      </c>
      <c r="LW42">
        <v>2.9065053362271328E-2</v>
      </c>
      <c r="LX42">
        <v>2.9091298733638304E-2</v>
      </c>
      <c r="LY42">
        <v>2.9659179103997409E-2</v>
      </c>
      <c r="LZ42">
        <v>2.895838523317093E-2</v>
      </c>
      <c r="MA42">
        <v>2.8425565544258763E-2</v>
      </c>
      <c r="MB42">
        <v>2.8262555633390141E-2</v>
      </c>
      <c r="MC42">
        <v>2.8055015703095137E-2</v>
      </c>
      <c r="MD42">
        <v>2.8387228883337973E-2</v>
      </c>
      <c r="ME42">
        <v>2.7573629205052869E-2</v>
      </c>
      <c r="MF42">
        <v>2.7466955998156156E-2</v>
      </c>
      <c r="MG42">
        <v>2.7218851801528426E-2</v>
      </c>
      <c r="MH42">
        <v>2.7103738822860584E-2</v>
      </c>
      <c r="MI42">
        <v>2.7023151479918697E-2</v>
      </c>
      <c r="MJ42">
        <v>2.7117901099000086E-2</v>
      </c>
      <c r="MK42">
        <v>2.6892904823525542E-2</v>
      </c>
      <c r="ML42">
        <v>2.7358250103326005E-2</v>
      </c>
      <c r="MM42" s="4">
        <v>2.6960461417936905E-2</v>
      </c>
      <c r="MN42" s="17">
        <v>2.7259871146297902E-2</v>
      </c>
      <c r="MO42" s="20">
        <f t="shared" si="4"/>
        <v>-2.4270547493405029E-2</v>
      </c>
      <c r="MP42" s="20">
        <f t="shared" si="7"/>
        <v>6.5051685426866609E-2</v>
      </c>
      <c r="MQ42" s="20">
        <f t="shared" si="8"/>
        <v>5.5502872797990085E-2</v>
      </c>
      <c r="MR42" s="20">
        <f t="shared" si="9"/>
        <v>3.3009842277572018E-2</v>
      </c>
      <c r="MS42" s="20">
        <f t="shared" si="10"/>
        <v>1.5867855190177457E-2</v>
      </c>
      <c r="MT42" s="20">
        <f t="shared" si="11"/>
        <v>2.7305999960878055E-2</v>
      </c>
      <c r="MU42" s="20">
        <f t="shared" si="12"/>
        <v>1.140675179978553E-3</v>
      </c>
      <c r="MV42" s="20">
        <f t="shared" si="13"/>
        <v>2.412915413683718E-2</v>
      </c>
      <c r="MW42" s="20">
        <f t="shared" si="14"/>
        <v>2.7679858847008007E-2</v>
      </c>
      <c r="MX42" s="20">
        <f t="shared" si="15"/>
        <v>2.5024266154416705E-2</v>
      </c>
      <c r="MY42" s="20">
        <f t="shared" si="16"/>
        <v>1.8140704039059583E-2</v>
      </c>
      <c r="MZ42" s="20">
        <f t="shared" si="17"/>
        <v>-4.5581938395879576E-3</v>
      </c>
      <c r="NA42" s="20">
        <f t="shared" si="18"/>
        <v>4.4487339719084104E-3</v>
      </c>
      <c r="NB42" s="20">
        <f t="shared" si="19"/>
        <v>4.2299243074297707E-2</v>
      </c>
      <c r="NC42" s="20">
        <f t="shared" si="20"/>
        <v>-7.9699196950216059E-2</v>
      </c>
      <c r="ND42" s="20">
        <f t="shared" si="21"/>
        <v>2.3039133404967369E-2</v>
      </c>
      <c r="NE42" s="20">
        <f t="shared" si="22"/>
        <v>-2.2641649654977794E-2</v>
      </c>
      <c r="NF42" s="20">
        <f t="shared" si="23"/>
        <v>-1.4370728042645123E-2</v>
      </c>
      <c r="NG42" s="20">
        <f t="shared" si="24"/>
        <v>-2.8567335037369371E-2</v>
      </c>
      <c r="NH42" s="20">
        <f t="shared" si="25"/>
        <v>2.0588566895839697E-2</v>
      </c>
      <c r="NI42" s="20">
        <f t="shared" si="26"/>
        <v>-4.383549552998052E-2</v>
      </c>
      <c r="NJ42" s="20">
        <f t="shared" si="27"/>
        <v>-2.5970236206467281E-2</v>
      </c>
      <c r="NK42" s="20">
        <f t="shared" si="28"/>
        <v>-1.2553527856695313E-3</v>
      </c>
      <c r="NL42" s="20">
        <f t="shared" si="29"/>
        <v>-1.7313983858622109E-2</v>
      </c>
      <c r="NM42" s="20">
        <f t="shared" si="30"/>
        <v>2.5815874353447607E-2</v>
      </c>
      <c r="NN42" s="20">
        <f t="shared" si="31"/>
        <v>-4.3594282266945242E-2</v>
      </c>
      <c r="NO42" s="20">
        <f t="shared" si="32"/>
        <v>2.3612379971251582E-2</v>
      </c>
      <c r="NP42" s="20">
        <f t="shared" si="33"/>
        <v>3.1799229437504725E-2</v>
      </c>
      <c r="NQ42" s="20">
        <f t="shared" si="34"/>
        <v>-6.4871427174656174E-2</v>
      </c>
      <c r="NR42" s="20">
        <f t="shared" si="35"/>
        <v>-8.6954314702873542E-3</v>
      </c>
      <c r="NS42" s="20">
        <f t="shared" si="36"/>
        <v>3.2885418013200149E-2</v>
      </c>
      <c r="NT42" s="20">
        <f t="shared" si="37"/>
        <v>-6.3019431770825876E-2</v>
      </c>
      <c r="NU42" s="20">
        <f t="shared" si="38"/>
        <v>-9.3890588879991757E-2</v>
      </c>
      <c r="NV42" s="20">
        <f t="shared" si="39"/>
        <v>3.6086264719850367E-2</v>
      </c>
      <c r="NW42" s="20">
        <f t="shared" si="40"/>
        <v>-3.3600861013978259E-2</v>
      </c>
      <c r="NX42" s="20">
        <f t="shared" si="41"/>
        <v>-1.6152082260552435E-4</v>
      </c>
      <c r="NY42" s="20">
        <f t="shared" si="42"/>
        <v>-3.5888549166319075E-2</v>
      </c>
      <c r="NZ42" s="20">
        <f t="shared" si="43"/>
        <v>3.0112088152181435E-3</v>
      </c>
      <c r="OA42" s="20">
        <f t="shared" si="44"/>
        <v>-1.5491468495334962E-2</v>
      </c>
      <c r="OB42" s="20">
        <f t="shared" si="45"/>
        <v>9.3146114887412243E-2</v>
      </c>
      <c r="OC42" s="20">
        <f t="shared" si="46"/>
        <v>-2.939828656380257E-2</v>
      </c>
      <c r="OD42" s="20">
        <f t="shared" si="47"/>
        <v>7.7390430990421685E-2</v>
      </c>
      <c r="OE42" s="20">
        <f t="shared" si="48"/>
        <v>-2.9273522942987754E-2</v>
      </c>
      <c r="OF42" s="20">
        <f t="shared" si="49"/>
        <v>3.3143073391956698E-2</v>
      </c>
      <c r="OG42" s="20">
        <f t="shared" si="50"/>
        <v>-4.2063742773564242E-2</v>
      </c>
      <c r="OH42" s="20">
        <f t="shared" si="51"/>
        <v>4.7568789324926183E-2</v>
      </c>
      <c r="OI42" s="20">
        <f t="shared" si="52"/>
        <v>9.6153891741228227E-4</v>
      </c>
      <c r="OJ42" s="20">
        <f t="shared" si="53"/>
        <v>-7.2620481971009079E-2</v>
      </c>
      <c r="OK42" s="20">
        <f t="shared" si="54"/>
        <v>-5.0111472490079481E-2</v>
      </c>
      <c r="OL42" s="20">
        <f t="shared" si="55"/>
        <v>1.80080101303806E-2</v>
      </c>
      <c r="OM42" s="20">
        <f t="shared" si="56"/>
        <v>8.6536909014818669E-3</v>
      </c>
      <c r="ON42" s="20">
        <f t="shared" si="57"/>
        <v>-4.983927223693633E-3</v>
      </c>
      <c r="OO42" s="20">
        <f t="shared" si="58"/>
        <v>-0.10128971901512147</v>
      </c>
      <c r="OP42" s="20">
        <f t="shared" si="59"/>
        <v>-3.1107785592351458E-2</v>
      </c>
      <c r="OQ42" s="20">
        <f t="shared" si="60"/>
        <v>1.6539623715959892E-2</v>
      </c>
      <c r="OR42" s="20">
        <f t="shared" si="61"/>
        <v>-3.0976398996199486E-2</v>
      </c>
      <c r="OS42" s="20">
        <f t="shared" si="62"/>
        <v>-2.956544829210235E-2</v>
      </c>
      <c r="OT42" s="20">
        <f t="shared" si="63"/>
        <v>-2.7836483797180359E-2</v>
      </c>
      <c r="OU42" s="20">
        <f t="shared" si="64"/>
        <v>3.6114317794070636E-2</v>
      </c>
      <c r="OV42" s="20">
        <f t="shared" si="65"/>
        <v>1.3580910218481443E-2</v>
      </c>
      <c r="OW42" s="20">
        <f t="shared" si="66"/>
        <v>3.6315535079247938E-2</v>
      </c>
      <c r="OX42" s="20">
        <f t="shared" si="67"/>
        <v>1.6114935154238494E-2</v>
      </c>
      <c r="OY42" s="20">
        <f t="shared" si="68"/>
        <v>3.0395659087966861E-2</v>
      </c>
      <c r="OZ42" s="20">
        <f t="shared" si="69"/>
        <v>-8.3607395921942579E-3</v>
      </c>
      <c r="PA42" s="20">
        <f t="shared" si="5"/>
        <v>-1.5673158641729315E-2</v>
      </c>
      <c r="PB42" s="20">
        <f t="shared" si="70"/>
        <v>-3.291542637612295E-2</v>
      </c>
      <c r="PC42" s="20">
        <f t="shared" si="71"/>
        <v>8.0204218038100669E-2</v>
      </c>
      <c r="PD42" s="20">
        <f t="shared" si="72"/>
        <v>3.737294026076414E-2</v>
      </c>
      <c r="PE42" s="20">
        <f t="shared" si="73"/>
        <v>1.5457848690723128E-2</v>
      </c>
      <c r="PF42" s="20">
        <f t="shared" si="74"/>
        <v>-5.3717259677956222E-2</v>
      </c>
      <c r="PG42" s="20">
        <f t="shared" si="75"/>
        <v>-1.1537529340331212E-2</v>
      </c>
      <c r="PH42" s="20">
        <f t="shared" si="76"/>
        <v>-8.2385903989031367E-3</v>
      </c>
      <c r="PI42" s="20">
        <f t="shared" si="77"/>
        <v>3.7342351666987114E-2</v>
      </c>
      <c r="PJ42" s="20">
        <f t="shared" si="78"/>
        <v>-2.4196441112515357E-2</v>
      </c>
      <c r="PK42" s="20">
        <f t="shared" si="79"/>
        <v>-1.0227942889444133E-2</v>
      </c>
      <c r="PL42" s="20">
        <f t="shared" si="80"/>
        <v>-5.5787135314418626E-3</v>
      </c>
      <c r="PM42" s="20">
        <f t="shared" si="81"/>
        <v>-8.259760658022211E-3</v>
      </c>
      <c r="PN42" s="20">
        <f t="shared" si="82"/>
        <v>3.3892204105654009E-2</v>
      </c>
      <c r="PO42" s="20">
        <f t="shared" si="83"/>
        <v>-3.7014306752716955E-2</v>
      </c>
      <c r="PP42" s="20">
        <f t="shared" si="84"/>
        <v>6.9291966300975491E-2</v>
      </c>
      <c r="PQ42" s="20">
        <f t="shared" si="85"/>
        <v>-5.3648912754275671E-3</v>
      </c>
      <c r="PR42" s="20">
        <f t="shared" si="86"/>
        <v>-1.9222280420006801E-2</v>
      </c>
      <c r="PS42" s="20">
        <f t="shared" si="87"/>
        <v>-1.1278216811927935E-2</v>
      </c>
      <c r="PT42" s="20">
        <f t="shared" si="88"/>
        <v>4.6827989164461667E-2</v>
      </c>
      <c r="PU42" s="20">
        <f t="shared" si="89"/>
        <v>-1.3116745184060877E-2</v>
      </c>
      <c r="PV42" s="20">
        <f t="shared" si="90"/>
        <v>5.1887598601674653E-3</v>
      </c>
      <c r="PW42" s="20">
        <f t="shared" si="91"/>
        <v>4.5903914160383827E-3</v>
      </c>
      <c r="PX42" s="20">
        <f t="shared" si="92"/>
        <v>-8.8557507945595387E-3</v>
      </c>
      <c r="PY42" s="20">
        <f t="shared" si="93"/>
        <v>-3.3155820268349359E-2</v>
      </c>
      <c r="PZ42" s="20">
        <f t="shared" si="94"/>
        <v>4.1074293008333249E-2</v>
      </c>
      <c r="QA42" s="20">
        <f t="shared" si="95"/>
        <v>3.645176310598934E-2</v>
      </c>
      <c r="QB42" s="20">
        <f t="shared" si="96"/>
        <v>2.5061103294336681E-2</v>
      </c>
      <c r="QC42" s="20">
        <f t="shared" si="97"/>
        <v>1.2461247191529565E-2</v>
      </c>
      <c r="QD42" s="20">
        <f t="shared" si="98"/>
        <v>5.1969797813247584E-3</v>
      </c>
      <c r="QE42" s="20">
        <f t="shared" si="99"/>
        <v>7.1539206018194487E-3</v>
      </c>
      <c r="QF42" s="20">
        <f t="shared" si="100"/>
        <v>-4.4837090961722018E-2</v>
      </c>
      <c r="QG42" s="20">
        <f t="shared" si="101"/>
        <v>4.7965774127076297E-2</v>
      </c>
      <c r="QH42" s="20">
        <f t="shared" si="102"/>
        <v>-7.6769258037943803E-3</v>
      </c>
      <c r="QI42" s="20">
        <f t="shared" si="103"/>
        <v>-4.984266083769152E-4</v>
      </c>
      <c r="QJ42" s="20">
        <f t="shared" si="104"/>
        <v>4.5931960238037436E-3</v>
      </c>
      <c r="QK42" s="20">
        <f t="shared" si="105"/>
        <v>5.220174983320218E-2</v>
      </c>
      <c r="QL42" s="20">
        <f t="shared" si="106"/>
        <v>2.5664679155844847E-2</v>
      </c>
      <c r="QM42" s="20">
        <f t="shared" si="107"/>
        <v>-4.8201830791012182E-3</v>
      </c>
      <c r="QN42" s="20">
        <f t="shared" si="108"/>
        <v>8.0919832633621763E-3</v>
      </c>
      <c r="QO42" s="20">
        <f t="shared" si="109"/>
        <v>-1.0687966960066644E-2</v>
      </c>
      <c r="QP42" s="20">
        <f t="shared" si="110"/>
        <v>1.5853770359252992E-2</v>
      </c>
      <c r="QQ42" s="20">
        <f t="shared" si="111"/>
        <v>7.9142037051352226E-3</v>
      </c>
      <c r="QR42" s="20">
        <f t="shared" si="112"/>
        <v>1.2270247813110077E-2</v>
      </c>
      <c r="QS42" s="20">
        <f t="shared" si="113"/>
        <v>-2.4883247404593425E-2</v>
      </c>
      <c r="QT42" s="20">
        <f t="shared" si="114"/>
        <v>-7.5803125642492511E-3</v>
      </c>
      <c r="QU42" s="20">
        <f t="shared" si="115"/>
        <v>4.4689724213192025E-3</v>
      </c>
      <c r="QV42" s="20">
        <f t="shared" si="116"/>
        <v>-2.1270827231523806E-2</v>
      </c>
      <c r="QW42" s="20">
        <f t="shared" si="117"/>
        <v>3.1568231857535253E-2</v>
      </c>
      <c r="QX42" s="20">
        <f t="shared" si="118"/>
        <v>-1.2487748857219108E-2</v>
      </c>
      <c r="QY42" s="20">
        <f t="shared" si="119"/>
        <v>-1.630225620037521E-3</v>
      </c>
      <c r="QZ42" s="20">
        <f t="shared" si="120"/>
        <v>8.8948990040714077E-3</v>
      </c>
      <c r="RA42" s="20">
        <f t="shared" si="121"/>
        <v>2.7728211087257468E-2</v>
      </c>
      <c r="RB42" s="20">
        <f t="shared" si="122"/>
        <v>2.0244733130232858E-3</v>
      </c>
      <c r="RC42" s="20">
        <f t="shared" si="123"/>
        <v>-2.854611035112993E-2</v>
      </c>
      <c r="RD42" s="20">
        <f t="shared" si="124"/>
        <v>-2.3775919281619776E-2</v>
      </c>
      <c r="RE42" s="20">
        <f t="shared" si="125"/>
        <v>6.030688545828374E-3</v>
      </c>
      <c r="RF42" s="20">
        <f t="shared" si="126"/>
        <v>5.858954827835868E-3</v>
      </c>
      <c r="RG42" s="20">
        <f t="shared" si="127"/>
        <v>-8.1766430257354666E-3</v>
      </c>
      <c r="RH42" s="20">
        <f t="shared" si="128"/>
        <v>-4.4395177778831132E-2</v>
      </c>
      <c r="RI42" s="20">
        <f t="shared" si="129"/>
        <v>-2.3668963009645563E-2</v>
      </c>
      <c r="RJ42" s="20">
        <f t="shared" si="130"/>
        <v>1.5548514930055421E-2</v>
      </c>
      <c r="RK42" s="20">
        <f t="shared" si="131"/>
        <v>1.3261894981423425E-2</v>
      </c>
      <c r="RL42" s="20">
        <f t="shared" si="132"/>
        <v>-1.9758144878097753E-2</v>
      </c>
      <c r="RM42" s="20">
        <f t="shared" si="6"/>
        <v>-2.3302354578142595E-3</v>
      </c>
      <c r="RN42" s="20">
        <f t="shared" si="142"/>
        <v>-4.7517684285629705E-2</v>
      </c>
      <c r="RO42" s="20">
        <f t="shared" si="143"/>
        <v>-1.3722483984277146E-3</v>
      </c>
      <c r="RP42" s="20">
        <f t="shared" si="144"/>
        <v>3.0309074348377638E-2</v>
      </c>
      <c r="RQ42" s="20">
        <f t="shared" si="145"/>
        <v>-3.5664806842894817E-2</v>
      </c>
      <c r="RR42" s="20">
        <f t="shared" si="146"/>
        <v>-1.7073562796870626E-2</v>
      </c>
      <c r="RS42" s="20">
        <f t="shared" si="147"/>
        <v>2.9272357842048E-2</v>
      </c>
      <c r="RT42" s="20">
        <f t="shared" si="148"/>
        <v>-2.9022685111258897E-2</v>
      </c>
      <c r="RU42" s="20">
        <f t="shared" si="149"/>
        <v>1.7413921006248098E-2</v>
      </c>
      <c r="RV42" s="20">
        <f t="shared" si="150"/>
        <v>9.3143033536065428E-3</v>
      </c>
      <c r="RW42" s="20">
        <f t="shared" si="151"/>
        <v>-4.1114142758494994E-5</v>
      </c>
      <c r="RX42" s="20">
        <f t="shared" si="152"/>
        <v>2.2032658866722163E-2</v>
      </c>
      <c r="RY42" s="20">
        <f t="shared" si="153"/>
        <v>1.9584806515105233E-2</v>
      </c>
      <c r="RZ42" s="20">
        <f t="shared" si="154"/>
        <v>2.308377837598212E-2</v>
      </c>
      <c r="SA42" s="20">
        <f t="shared" si="155"/>
        <v>1.7501622951386062E-2</v>
      </c>
      <c r="SB42" s="20">
        <f t="shared" si="156"/>
        <v>-2.5196399552367002E-3</v>
      </c>
      <c r="SC42" s="20">
        <f t="shared" si="157"/>
        <v>-1.3635060876184227E-2</v>
      </c>
      <c r="SD42" s="20">
        <f t="shared" si="158"/>
        <v>1.5693112882022617E-2</v>
      </c>
      <c r="SE42" s="20">
        <f t="shared" si="159"/>
        <v>3.5626504292673375E-2</v>
      </c>
      <c r="SF42" s="20">
        <f t="shared" si="160"/>
        <v>3.214887190916009E-2</v>
      </c>
      <c r="SG42" s="20">
        <f t="shared" si="161"/>
        <v>-2.833740407441239E-2</v>
      </c>
      <c r="SH42" s="20">
        <f t="shared" si="162"/>
        <v>-2.7369656606854378E-2</v>
      </c>
      <c r="SI42" s="20">
        <f t="shared" si="163"/>
        <v>3.1841098459469294E-2</v>
      </c>
      <c r="SJ42" s="20">
        <f t="shared" si="164"/>
        <v>-2.7609715589339515E-2</v>
      </c>
      <c r="SK42" s="20">
        <f t="shared" si="165"/>
        <v>1.3801833747872957E-2</v>
      </c>
      <c r="SL42" s="20">
        <f t="shared" si="166"/>
        <v>-6.1002009001832206E-3</v>
      </c>
      <c r="SM42" s="20">
        <f t="shared" si="167"/>
        <v>-3.4503319689445791E-3</v>
      </c>
      <c r="SN42" s="20">
        <f t="shared" si="168"/>
        <v>-2.0670664552439225E-2</v>
      </c>
      <c r="SO42" s="20">
        <f t="shared" si="169"/>
        <v>3.2157944902284227E-2</v>
      </c>
      <c r="SP42" s="20">
        <f t="shared" si="170"/>
        <v>-1.5313484514544874E-3</v>
      </c>
      <c r="SQ42" s="20">
        <f t="shared" si="171"/>
        <v>2.7771864184942305E-2</v>
      </c>
      <c r="SR42" s="20">
        <f t="shared" si="172"/>
        <v>-2.6109976721026509E-2</v>
      </c>
      <c r="SS42" s="20">
        <f t="shared" si="173"/>
        <v>-5.3164182726516532E-2</v>
      </c>
      <c r="ST42" s="20">
        <f t="shared" si="174"/>
        <v>-6.3253436821169642E-2</v>
      </c>
      <c r="SU42" s="20">
        <f t="shared" si="175"/>
        <v>2.0773411771338332E-2</v>
      </c>
      <c r="SV42" s="20">
        <f t="shared" si="176"/>
        <v>1.3590971914342595E-2</v>
      </c>
      <c r="SW42" s="20">
        <f t="shared" si="133"/>
        <v>-6.1353880236116501E-2</v>
      </c>
      <c r="SX42" s="20">
        <f t="shared" si="134"/>
        <v>2.4459192924963388E-2</v>
      </c>
      <c r="SY42" s="20">
        <f t="shared" si="135"/>
        <v>-4.6837302349668911E-3</v>
      </c>
      <c r="SZ42" s="20">
        <f t="shared" si="136"/>
        <v>-4.5051152711164846E-2</v>
      </c>
      <c r="TA42" s="20">
        <f t="shared" si="137"/>
        <v>1.5526819064087191E-2</v>
      </c>
      <c r="TB42" s="20">
        <f t="shared" si="138"/>
        <v>1.6688736883005581E-2</v>
      </c>
      <c r="TC42" s="20">
        <f t="shared" si="139"/>
        <v>-1.9440439298641708E-4</v>
      </c>
      <c r="TD42" s="20">
        <f t="shared" si="140"/>
        <v>2.8809385259530182E-2</v>
      </c>
      <c r="TE42" s="20">
        <f t="shared" si="141"/>
        <v>-8.8941283396560405E-3</v>
      </c>
    </row>
    <row r="43" spans="1:525" x14ac:dyDescent="0.2">
      <c r="A43" t="s">
        <v>54</v>
      </c>
      <c r="B43" t="s">
        <v>22</v>
      </c>
      <c r="C43" s="15"/>
      <c r="D43" s="15">
        <f>'Constituents data'!D43/'Constituents data'!C43-1</f>
        <v>-1.066531234129009E-2</v>
      </c>
      <c r="E43" s="15">
        <f>'Constituents data'!E43/'Constituents data'!D43-1</f>
        <v>1.7967145790554362E-2</v>
      </c>
      <c r="F43" s="15">
        <f>'Constituents data'!F43/'Constituents data'!E43-1</f>
        <v>0.12708018154311662</v>
      </c>
      <c r="G43" s="15">
        <f>'Constituents data'!G43/'Constituents data'!F43-1</f>
        <v>-4.630872483221482E-2</v>
      </c>
      <c r="H43" s="15">
        <f>'Constituents data'!H43/'Constituents data'!G43-1</f>
        <v>9.1719446399249227E-2</v>
      </c>
      <c r="I43" s="15">
        <f>'Constituents data'!I43/'Constituents data'!H43-1</f>
        <v>5.7155135367426002E-2</v>
      </c>
      <c r="J43" s="15">
        <f>'Constituents data'!J43/'Constituents data'!I43-1</f>
        <v>9.3495934959348936E-3</v>
      </c>
      <c r="K43" s="15">
        <f>'Constituents data'!K43/'Constituents data'!J43-1</f>
        <v>1.9532823197744742E-2</v>
      </c>
      <c r="L43" s="15">
        <f>'Constituents data'!L43/'Constituents data'!K43-1</f>
        <v>-1.481335176772669E-2</v>
      </c>
      <c r="M43" s="15">
        <f>'Constituents data'!M43/'Constituents data'!L43-1</f>
        <v>2.0449077786687919E-2</v>
      </c>
      <c r="N43" s="15">
        <f>'Constituents data'!N43/'Constituents data'!M43-1</f>
        <v>6.4833005893909501E-3</v>
      </c>
      <c r="O43" s="15">
        <f>'Constituents data'!O43/'Constituents data'!N43-1</f>
        <v>-4.8604333398399313E-2</v>
      </c>
      <c r="P43" s="15">
        <f>'Constituents data'!P43/'Constituents data'!O43-1</f>
        <v>-1.4772260976610552E-2</v>
      </c>
      <c r="Q43" s="15">
        <f>'Constituents data'!Q43/'Constituents data'!P43-1</f>
        <v>3.4360683048729745E-2</v>
      </c>
      <c r="R43" s="15">
        <f>'Constituents data'!R43/'Constituents data'!Q43-1</f>
        <v>2.4159452385745794E-2</v>
      </c>
      <c r="S43" s="15">
        <f>'Constituents data'!S43/'Constituents data'!R43-1</f>
        <v>4.3837232160409023E-2</v>
      </c>
      <c r="T43" s="15">
        <f>'Constituents data'!T43/'Constituents data'!S43-1</f>
        <v>-6.497175141242939E-2</v>
      </c>
      <c r="U43" s="15">
        <f>'Constituents data'!U43/'Constituents data'!T43-1</f>
        <v>4.4511581067472328E-2</v>
      </c>
      <c r="V43" s="15">
        <f>'Constituents data'!V43/'Constituents data'!U43-1</f>
        <v>-3.451600462784421E-2</v>
      </c>
      <c r="W43" s="15">
        <f>'Constituents data'!W43/'Constituents data'!V43-1</f>
        <v>2.8160575194727366E-2</v>
      </c>
      <c r="X43" s="15">
        <f>'Constituents data'!X43/'Constituents data'!W43-1</f>
        <v>-8.5470085470085166E-3</v>
      </c>
      <c r="Y43" s="15">
        <f>'Constituents data'!Y43/'Constituents data'!X43-1</f>
        <v>-2.8409090909090828E-2</v>
      </c>
      <c r="Z43" s="15">
        <f>'Constituents data'!Z43/'Constituents data'!Y43-1</f>
        <v>2.9441419641056621E-2</v>
      </c>
      <c r="AA43" s="15">
        <f>'Constituents data'!AA43/'Constituents data'!Z43-1</f>
        <v>2.6444662095984395E-2</v>
      </c>
      <c r="AB43" s="15">
        <f>'Constituents data'!AB43/'Constituents data'!AA43-1</f>
        <v>1.5267175572519776E-3</v>
      </c>
      <c r="AC43" s="15">
        <f>'Constituents data'!AC43/'Constituents data'!AB43-1</f>
        <v>-2.8201219512195119E-2</v>
      </c>
      <c r="AD43" s="15">
        <f>'Constituents data'!AD43/'Constituents data'!AC43-1</f>
        <v>5.4901960784314863E-3</v>
      </c>
      <c r="AE43" s="15">
        <f>'Constituents data'!AE43/'Constituents data'!AD43-1</f>
        <v>4.8751950078003148E-2</v>
      </c>
      <c r="AF43" s="15">
        <f>'Constituents data'!AF43/'Constituents data'!AE43-1</f>
        <v>-6.8798809966531538E-3</v>
      </c>
      <c r="AG43" s="15">
        <f>'Constituents data'!AG43/'Constituents data'!AF43-1</f>
        <v>7.8636959370905757E-3</v>
      </c>
      <c r="AH43" s="15">
        <f>'Constituents data'!AH43/'Constituents data'!AG43-1</f>
        <v>2.0620471855842482E-2</v>
      </c>
      <c r="AI43" s="15">
        <f>'Constituents data'!AI43/'Constituents data'!AH43-1</f>
        <v>1.8201674554063629E-4</v>
      </c>
      <c r="AJ43" s="15">
        <f>'Constituents data'!AJ43/'Constituents data'!AI43-1</f>
        <v>-8.8444040036396721E-2</v>
      </c>
      <c r="AK43" s="15">
        <f>'Constituents data'!AK43/'Constituents data'!AJ43-1</f>
        <v>4.6715911359552775E-2</v>
      </c>
      <c r="AL43" s="15">
        <f>'Constituents data'!AL43/'Constituents data'!AK43-1</f>
        <v>-3.4140759107381236E-2</v>
      </c>
      <c r="AM43" s="15">
        <f>'Constituents data'!AM43/'Constituents data'!AL43-1</f>
        <v>3.1200631911532328E-2</v>
      </c>
      <c r="AN43" s="15">
        <f>'Constituents data'!AN43/'Constituents data'!AM43-1</f>
        <v>-1.3787820758330072E-2</v>
      </c>
      <c r="AO43" s="15">
        <f>'Constituents data'!AO43/'Constituents data'!AN43-1</f>
        <v>-4.2718446601941795E-2</v>
      </c>
      <c r="AP43" s="15">
        <f>'Constituents data'!AP43/'Constituents data'!AO43-1</f>
        <v>-6.3488843813387374E-2</v>
      </c>
      <c r="AQ43" s="15">
        <f>'Constituents data'!AQ43/'Constituents data'!AP43-1</f>
        <v>2.9239766081871288E-2</v>
      </c>
      <c r="AR43" s="15">
        <f>'Constituents data'!AR43/'Constituents data'!AQ43-1</f>
        <v>3.1565656565655242E-3</v>
      </c>
      <c r="AS43" s="15">
        <f>'Constituents data'!AS43/'Constituents data'!AR43-1</f>
        <v>6.7547723935389214E-2</v>
      </c>
      <c r="AT43" s="15">
        <f>'Constituents data'!AT43/'Constituents data'!AS43-1</f>
        <v>-2.2990764393790553E-2</v>
      </c>
      <c r="AU43" s="15">
        <f>'Constituents data'!AU43/'Constituents data'!AT43-1</f>
        <v>5.2292839903459454E-2</v>
      </c>
      <c r="AV43" s="15">
        <f>'Constituents data'!AV43/'Constituents data'!AU43-1</f>
        <v>-3.9373088685015323E-2</v>
      </c>
      <c r="AW43" s="15">
        <f>'Constituents data'!AW43/'Constituents data'!AV43-1</f>
        <v>7.8392359729407168E-2</v>
      </c>
      <c r="AX43" s="15">
        <f>'Constituents data'!AX43/'Constituents data'!AW43-1</f>
        <v>2.7675276752767486E-2</v>
      </c>
      <c r="AY43" s="15">
        <f>'Constituents data'!AY43/'Constituents data'!AX43-1</f>
        <v>-2.8007181328545849E-2</v>
      </c>
      <c r="AZ43" s="15">
        <f>'Constituents data'!AZ43/'Constituents data'!AY43-1</f>
        <v>-3.4909493904691558E-2</v>
      </c>
      <c r="BA43" s="15">
        <f>'Constituents data'!BA43/'Constituents data'!AZ43-1</f>
        <v>4.4019138755979625E-3</v>
      </c>
      <c r="BB43" s="15">
        <f>'Constituents data'!BB43/'Constituents data'!BA43-1</f>
        <v>7.8125E-3</v>
      </c>
      <c r="BC43" s="15">
        <f>'Constituents data'!BC43/'Constituents data'!BB43-1</f>
        <v>9.6426545660805996E-3</v>
      </c>
      <c r="BD43" s="15">
        <f>'Constituents data'!BD43/'Constituents data'!BC43-1</f>
        <v>-7.7153558052434401E-2</v>
      </c>
      <c r="BE43" s="15">
        <f>'Constituents data'!BE43/'Constituents data'!BD43-1</f>
        <v>-5.8035714285714302E-2</v>
      </c>
      <c r="BF43" s="15">
        <f>'Constituents data'!BF43/'Constituents data'!BE43-1</f>
        <v>5.3856096510124907E-2</v>
      </c>
      <c r="BG43" s="15">
        <f>'Constituents data'!BG43/'Constituents data'!BF43-1</f>
        <v>-7.3589533932951756E-3</v>
      </c>
      <c r="BH43" s="15">
        <f>'Constituents data'!BH43/'Constituents data'!BG43-1</f>
        <v>-5.3130148270181365E-2</v>
      </c>
      <c r="BI43" s="15">
        <f>'Constituents data'!BI43/'Constituents data'!BH43-1</f>
        <v>-5.806872553284026E-2</v>
      </c>
      <c r="BJ43" s="15">
        <f>'Constituents data'!BJ43/'Constituents data'!BI43-1</f>
        <v>6.1417686446548103E-2</v>
      </c>
      <c r="BK43" s="15">
        <f>'Constituents data'!BK43/'Constituents data'!BJ43-1</f>
        <v>-1.0876658690449625E-3</v>
      </c>
      <c r="BL43" s="15">
        <f>'Constituents data'!BL43/'Constituents data'!BK43-1</f>
        <v>7.92682926829269E-2</v>
      </c>
      <c r="BM43" s="15">
        <f>'Constituents data'!BM43/'Constituents data'!BL43-1</f>
        <v>7.6674737691686534E-3</v>
      </c>
      <c r="BN43" s="15">
        <f>'Constituents data'!BN43/'Constituents data'!BM43-1</f>
        <v>4.6055266319584565E-3</v>
      </c>
      <c r="BO43" s="15">
        <f>'Constituents data'!BO43/'Constituents data'!BN43-1</f>
        <v>-1.6942395854096071E-2</v>
      </c>
      <c r="BP43" s="15">
        <f>'Constituents data'!BP43/'Constituents data'!BO43-1</f>
        <v>4.0551500405514584E-3</v>
      </c>
      <c r="BQ43" s="15">
        <f>'Constituents data'!BQ43/'Constituents data'!BP43-1</f>
        <v>1.2520193861066176E-2</v>
      </c>
      <c r="BR43" s="15">
        <f>'Constituents data'!BR43/'Constituents data'!BQ43-1</f>
        <v>2.3733546071001088E-2</v>
      </c>
      <c r="BS43" s="15">
        <f>'Constituents data'!BS43/'Constituents data'!BR43-1</f>
        <v>-1.4806156243911905E-2</v>
      </c>
      <c r="BT43" s="15">
        <f>'Constituents data'!BT43/'Constituents data'!BS43-1</f>
        <v>3.3616768835278421E-3</v>
      </c>
      <c r="BU43" s="15">
        <f>'Constituents data'!BU43/'Constituents data'!BT43-1</f>
        <v>-1.9905400078833346E-2</v>
      </c>
      <c r="BV43" s="15">
        <f>'Constituents data'!BV43/'Constituents data'!BU43-1</f>
        <v>3.4787854413834696E-2</v>
      </c>
      <c r="BW43" s="15">
        <f>'Constituents data'!BW43/'Constituents data'!BV43-1</f>
        <v>2.7982899339292544E-2</v>
      </c>
      <c r="BX43" s="15">
        <f>'Constituents data'!BX43/'Constituents data'!BW43-1</f>
        <v>3.5916824196597252E-2</v>
      </c>
      <c r="BY43" s="15">
        <f>'Constituents data'!BY43/'Constituents data'!BX43-1</f>
        <v>-3.9416058394160514E-2</v>
      </c>
      <c r="BZ43" s="15">
        <f>'Constituents data'!BZ43/'Constituents data'!BY43-1</f>
        <v>-8.358662613981771E-3</v>
      </c>
      <c r="CA43" s="15">
        <f>'Constituents data'!CA43/'Constituents data'!BZ43-1</f>
        <v>-2.7203065134099647E-2</v>
      </c>
      <c r="CB43" s="15">
        <f>'Constituents data'!CB43/'Constituents data'!CA43-1</f>
        <v>8.4679007483261515E-3</v>
      </c>
      <c r="CC43" s="15">
        <f>'Constituents data'!CC43/'Constituents data'!CB43-1</f>
        <v>2.1675454012888062E-2</v>
      </c>
      <c r="CD43" s="15">
        <f>'Constituents data'!CD43/'Constituents data'!CC43-1</f>
        <v>-3.2110091743119296E-2</v>
      </c>
      <c r="CE43" s="15">
        <f>'Constituents data'!CE43/'Constituents data'!CD43-1</f>
        <v>3.6729857819905121E-2</v>
      </c>
      <c r="CF43" s="15">
        <f>'Constituents data'!CF43/'Constituents data'!CE43-1</f>
        <v>2.2476190476190538E-2</v>
      </c>
      <c r="CG43" s="15">
        <f>'Constituents data'!CG43/'Constituents data'!CF43-1</f>
        <v>2.3658718330849426E-2</v>
      </c>
      <c r="CH43" s="15">
        <f>'Constituents data'!CH43/'Constituents data'!CG43-1</f>
        <v>-1.6560509554140235E-2</v>
      </c>
      <c r="CI43" s="15">
        <f>'Constituents data'!CI43/'Constituents data'!CH43-1</f>
        <v>5.1258327165063067E-2</v>
      </c>
      <c r="CJ43" s="15">
        <f>'Constituents data'!CJ43/'Constituents data'!CI43-1</f>
        <v>1.9890864284456855E-2</v>
      </c>
      <c r="CK43" s="15">
        <f>'Constituents data'!CK43/'Constituents data'!CJ43-1</f>
        <v>3.0376251294442547E-2</v>
      </c>
      <c r="CL43" s="15">
        <f>'Constituents data'!CL43/'Constituents data'!CK43-1</f>
        <v>2.1608040201005041E-2</v>
      </c>
      <c r="CM43" s="15">
        <f>'Constituents data'!CM43/'Constituents data'!CL43-1</f>
        <v>-4.8696507624200636E-2</v>
      </c>
      <c r="CN43" s="15">
        <f>'Constituents data'!CN43/'Constituents data'!CM43-1</f>
        <v>1.2064805239572429E-2</v>
      </c>
      <c r="CO43" s="15">
        <f>'Constituents data'!CO43/'Constituents data'!CN43-1</f>
        <v>2.4352861035422446E-2</v>
      </c>
      <c r="CP43" s="15">
        <f>'Constituents data'!CP43/'Constituents data'!CO43-1</f>
        <v>-1.0307564422277649E-2</v>
      </c>
      <c r="CQ43" s="15">
        <f>'Constituents data'!CQ43/'Constituents data'!CP43-1</f>
        <v>-3.8635981857887414E-3</v>
      </c>
      <c r="CR43" s="15">
        <f>'Constituents data'!CR43/'Constituents data'!CQ43-1</f>
        <v>1.0118043844857816E-3</v>
      </c>
      <c r="CS43" s="15">
        <f>'Constituents data'!CS43/'Constituents data'!CR43-1</f>
        <v>2.2911051212938016E-2</v>
      </c>
      <c r="CT43" s="15">
        <f>'Constituents data'!CT43/'Constituents data'!CS43-1</f>
        <v>-2.1903820816864261E-2</v>
      </c>
      <c r="CU43" s="15">
        <f>'Constituents data'!CU43/'Constituents data'!CT43-1</f>
        <v>-3.0644889712072798E-2</v>
      </c>
      <c r="CV43" s="15">
        <f>'Constituents data'!CV43/'Constituents data'!CU43-1</f>
        <v>0.1104742053152683</v>
      </c>
      <c r="CW43" s="15">
        <f>'Constituents data'!CW43/'Constituents data'!CV43-1</f>
        <v>-3.9105271390583729E-3</v>
      </c>
      <c r="CX43" s="15">
        <f>'Constituents data'!CX43/'Constituents data'!CW43-1</f>
        <v>2.5125628140703071E-3</v>
      </c>
      <c r="CY43" s="15">
        <f>'Constituents data'!CY43/'Constituents data'!CX43-1</f>
        <v>-3.9943609022556448E-2</v>
      </c>
      <c r="CZ43" s="15">
        <f>'Constituents data'!CZ43/'Constituents data'!CY43-1</f>
        <v>5.5637134932289278E-2</v>
      </c>
      <c r="DA43" s="15">
        <f>'Constituents data'!DA43/'Constituents data'!CZ43-1</f>
        <v>-6.4914992272024907E-3</v>
      </c>
      <c r="DB43" s="15">
        <f>'Constituents data'!DB43/'Constituents data'!DA43-1</f>
        <v>-1.2445550715618481E-3</v>
      </c>
      <c r="DC43" s="15">
        <f>'Constituents data'!DC43/'Constituents data'!DB43-1</f>
        <v>2.6635514018691575E-2</v>
      </c>
      <c r="DD43" s="15">
        <f>'Constituents data'!DD43/'Constituents data'!DC43-1</f>
        <v>-2.0482476103777847E-2</v>
      </c>
      <c r="DE43" s="15">
        <f>'Constituents data'!DE43/'Constituents data'!DD43-1</f>
        <v>2.6022304832713727E-2</v>
      </c>
      <c r="DF43" s="15">
        <f>'Constituents data'!DF43/'Constituents data'!DE43-1</f>
        <v>-1.1624396135265669E-2</v>
      </c>
      <c r="DG43" s="15">
        <f>'Constituents data'!DG43/'Constituents data'!DF43-1</f>
        <v>1.8787230792729481E-2</v>
      </c>
      <c r="DH43" s="15">
        <f>'Constituents data'!DH43/'Constituents data'!DG43-1</f>
        <v>-8.9955022488756864E-3</v>
      </c>
      <c r="DI43" s="15">
        <f>'Constituents data'!DI43/'Constituents data'!DH43-1</f>
        <v>-1.8608169440241906E-2</v>
      </c>
      <c r="DJ43" s="15">
        <f>'Constituents data'!DJ43/'Constituents data'!DI43-1</f>
        <v>-7.2452597502697946E-3</v>
      </c>
      <c r="DK43" s="15">
        <f>'Constituents data'!DK43/'Constituents data'!DJ43-1</f>
        <v>-2.3757763975155388E-2</v>
      </c>
      <c r="DL43" s="15">
        <f>'Constituents data'!DL43/'Constituents data'!DK43-1</f>
        <v>6.3782408143788771E-2</v>
      </c>
      <c r="DM43" s="15">
        <f>'Constituents data'!DM43/'Constituents data'!DL43-1</f>
        <v>-1.6596889952153138E-2</v>
      </c>
      <c r="DN43" s="15">
        <f>'Constituents data'!DN43/'Constituents data'!DM43-1</f>
        <v>-8.5145202980082546E-3</v>
      </c>
      <c r="DO43" s="15">
        <f>'Constituents data'!DO43/'Constituents data'!DN43-1</f>
        <v>4.6005213924238397E-4</v>
      </c>
      <c r="DP43" s="15">
        <f>'Constituents data'!DP43/'Constituents data'!DO43-1</f>
        <v>1.3795217657878611E-2</v>
      </c>
      <c r="DQ43" s="15">
        <f>'Constituents data'!DQ43/'Constituents data'!DP43-1</f>
        <v>-1.2397943755669938E-2</v>
      </c>
      <c r="DR43" s="15">
        <f>'Constituents data'!DR43/'Constituents data'!DQ43-1</f>
        <v>-2.6944274341702212E-2</v>
      </c>
      <c r="DS43" s="15">
        <f>'Constituents data'!DS43/'Constituents data'!DR43-1</f>
        <v>2.0767778477029486E-2</v>
      </c>
      <c r="DT43" s="15">
        <f>'Constituents data'!DT43/'Constituents data'!DS43-1</f>
        <v>3.1905055487053247E-2</v>
      </c>
      <c r="DU43" s="15">
        <f>'Constituents data'!DU43/'Constituents data'!DT43-1</f>
        <v>3.1516056758775113E-2</v>
      </c>
      <c r="DV43" s="15">
        <f>'Constituents data'!DV43/'Constituents data'!DU43-1</f>
        <v>-2.0996235157833776E-2</v>
      </c>
      <c r="DW43" s="15">
        <f>'Constituents data'!DW43/'Constituents data'!DV43-1</f>
        <v>-3.2243750924419334E-2</v>
      </c>
      <c r="DX43" s="15">
        <f>'Constituents data'!DX43/'Constituents data'!DW43-1</f>
        <v>-2.3842274186153256E-2</v>
      </c>
      <c r="DY43" s="15">
        <f>'Constituents data'!DY43/'Constituents data'!DX43-1</f>
        <v>1.5813370909660174E-2</v>
      </c>
      <c r="DZ43" s="15">
        <f>'Constituents data'!DZ43/'Constituents data'!DY43-1</f>
        <v>8.7854500616524334E-3</v>
      </c>
      <c r="EA43" s="15">
        <f>'Constituents data'!EA43/'Constituents data'!DZ43-1</f>
        <v>-1.4514896867838134E-2</v>
      </c>
      <c r="EB43" s="15">
        <f>'Constituents data'!EB43/'Constituents data'!EA43-1</f>
        <v>-2.480620155038693E-3</v>
      </c>
      <c r="EC43" s="15">
        <f>'Constituents data'!EC43/'Constituents data'!EB43-1</f>
        <v>-3.7146409698476823E-2</v>
      </c>
      <c r="ED43" s="15">
        <f>'Constituents data'!ED43/'Constituents data'!EC43-1</f>
        <v>1.1945117029862784E-2</v>
      </c>
      <c r="EE43" s="15">
        <f>'Constituents data'!EE43/'Constituents data'!ED43-1</f>
        <v>4.6259371510608549E-3</v>
      </c>
      <c r="EF43" s="15">
        <f>'Constituents data'!EF43/'Constituents data'!EE43-1</f>
        <v>-3.7789774531597264E-2</v>
      </c>
      <c r="EG43" s="15">
        <f>'Constituents data'!EG43/'Constituents data'!EF43-1</f>
        <v>-1.86468646864687E-2</v>
      </c>
      <c r="EH43" s="15">
        <f>'Constituents data'!EH43/'Constituents data'!EG43-1</f>
        <v>4.8764082730787806E-3</v>
      </c>
      <c r="EI43" s="15">
        <f>'Constituents data'!EI43/'Constituents data'!EH43-1</f>
        <v>-3.4471218206157839E-2</v>
      </c>
      <c r="EJ43" s="15">
        <f>'Constituents data'!EJ43/'Constituents data'!EI43-1</f>
        <v>1.5077989601386399E-2</v>
      </c>
      <c r="EK43" s="15">
        <f>'Constituents data'!EK43/'Constituents data'!EJ43-1</f>
        <v>1.2805190370496877E-2</v>
      </c>
      <c r="EL43" s="15">
        <f>'Constituents data'!EL43/'Constituents data'!EK43-1</f>
        <v>6.4059339177344743E-3</v>
      </c>
      <c r="EM43" s="15">
        <f>'Constituents data'!EM43/'Constituents data'!EL43-1</f>
        <v>-2.5460636515912904E-2</v>
      </c>
      <c r="EN43" s="15">
        <f>'Constituents data'!EN43/'Constituents data'!EM43-1</f>
        <v>3.0766586455826639E-2</v>
      </c>
      <c r="EO43" s="15">
        <f>'Constituents data'!EO43/'Constituents data'!EN43-1</f>
        <v>2.5346006336501636E-2</v>
      </c>
      <c r="EP43" s="15">
        <f>'Constituents data'!EP43/'Constituents data'!EO43-1</f>
        <v>4.9764189299073003E-2</v>
      </c>
      <c r="EQ43" s="15">
        <f>'Constituents data'!EQ43/'Constituents data'!EP43-1</f>
        <v>-4.2137877614252472E-2</v>
      </c>
      <c r="ER43" s="15">
        <f>'Constituents data'!ER43/'Constituents data'!EQ43-1</f>
        <v>2.7494743651950149E-3</v>
      </c>
      <c r="ES43" s="15">
        <f>'Constituents data'!ES43/'Constituents data'!ER43-1</f>
        <v>8.0645161290322509E-3</v>
      </c>
      <c r="ET43" s="15">
        <f>'Constituents data'!ET43/'Constituents data'!ES43-1</f>
        <v>3.9039999999999964E-2</v>
      </c>
      <c r="EU43" s="15">
        <f>'Constituents data'!EU43/'Constituents data'!ET43-1</f>
        <v>-3.0489682784108352E-2</v>
      </c>
      <c r="EV43" s="15">
        <f>'Constituents data'!EV43/'Constituents data'!EU43-1</f>
        <v>-2.7954256670902122E-2</v>
      </c>
      <c r="EW43" s="15">
        <f>'Constituents data'!EW43/'Constituents data'!EV43-1</f>
        <v>-9.1503267973856994E-3</v>
      </c>
      <c r="EX43" s="15">
        <f>'Constituents data'!EX43/'Constituents data'!EW43-1</f>
        <v>-2.5230870712401043E-2</v>
      </c>
      <c r="EY43" s="15">
        <f>'Constituents data'!EY43/'Constituents data'!EX43-1</f>
        <v>-2.4361360175943148E-2</v>
      </c>
      <c r="EZ43" s="15">
        <f>'Constituents data'!EZ43/'Constituents data'!EY43-1</f>
        <v>3.7627882781342104E-2</v>
      </c>
      <c r="FA43" s="15">
        <f>'Constituents data'!FA43/'Constituents data'!EZ43-1</f>
        <v>-4.6122994652406546E-2</v>
      </c>
      <c r="FB43" s="15">
        <f>'Constituents data'!FB43/'Constituents data'!FA43-1</f>
        <v>4.9754730203223518E-2</v>
      </c>
      <c r="FC43" s="15">
        <f>'Constituents data'!FC43/'Constituents data'!FB43-1</f>
        <v>-1.6688918558083188E-4</v>
      </c>
      <c r="FD43" s="15">
        <f>'Constituents data'!FD43/'Constituents data'!FC43-1</f>
        <v>3.7222500417292581E-2</v>
      </c>
      <c r="FE43" s="15">
        <f>'Constituents data'!FE43/'Constituents data'!FD43-1</f>
        <v>-2.0598648213711046E-2</v>
      </c>
      <c r="FF43" s="15">
        <f>'Constituents data'!FF43/'Constituents data'!FE43-1</f>
        <v>-4.6007229707525354E-3</v>
      </c>
      <c r="FG43" s="15">
        <f>'Constituents data'!FG43/'Constituents data'!FF43-1</f>
        <v>2.4430505117200463E-2</v>
      </c>
      <c r="FH43" s="15">
        <f>'Constituents data'!FH43/'Constituents data'!FG43-1</f>
        <v>-6.8965517241379337E-2</v>
      </c>
      <c r="FI43" s="15">
        <f>'Constituents data'!FI43/'Constituents data'!FH43-1</f>
        <v>-7.3727933541017587E-2</v>
      </c>
      <c r="FJ43" s="15">
        <f>'Constituents data'!FJ43/'Constituents data'!FI43-1</f>
        <v>4.8579970104633663E-2</v>
      </c>
      <c r="FK43" s="15">
        <f>'Constituents data'!FK43/'Constituents data'!FJ43-1</f>
        <v>-2.1382751247326359E-3</v>
      </c>
      <c r="FL43" s="15">
        <f>'Constituents data'!FL43/'Constituents data'!FK43-1</f>
        <v>-1.7857142857142905E-2</v>
      </c>
      <c r="FM43" s="15">
        <f>'Constituents data'!FM43/'Constituents data'!FL43-1</f>
        <v>7.2727272727268755E-4</v>
      </c>
      <c r="FN43" s="15">
        <f>'Constituents data'!FN43/'Constituents data'!FM43-1</f>
        <v>2.4345930232558155E-2</v>
      </c>
      <c r="FO43" s="15">
        <f>'Constituents data'!FO43/'Constituents data'!FN43-1</f>
        <v>-3.0862007804185909E-2</v>
      </c>
      <c r="FP43" s="15">
        <f>'Constituents data'!FP43/'Constituents data'!FO43-1</f>
        <v>9.1508052708637599E-3</v>
      </c>
      <c r="FQ43" s="15">
        <f>'Constituents data'!FQ43/'Constituents data'!FP43-1</f>
        <v>1.0881392818280489E-3</v>
      </c>
      <c r="FR43" s="15">
        <f>'Constituents data'!FR43/'Constituents data'!FQ43-1</f>
        <v>-5.7971014492753659E-3</v>
      </c>
      <c r="FS43" s="15">
        <f>'Constituents data'!FS43/'Constituents data'!FR43-1</f>
        <v>5.3935860058309082E-2</v>
      </c>
      <c r="FT43" s="16">
        <f>'Constituents data'!FT43/'Constituents data'!FS43-1</f>
        <v>1.1756569847856113E-2</v>
      </c>
      <c r="FU43" s="17">
        <f t="shared" si="3"/>
        <v>2.8970414291020559E-3</v>
      </c>
      <c r="FV43">
        <v>6.1362482429127493E-3</v>
      </c>
      <c r="FW43">
        <v>6.220410726108053E-3</v>
      </c>
      <c r="FX43">
        <v>5.9996049543124905E-3</v>
      </c>
      <c r="FY43">
        <v>6.3923260639782388E-3</v>
      </c>
      <c r="FZ43">
        <v>6.1367989585914325E-3</v>
      </c>
      <c r="GA43">
        <v>7.2687369242142421E-3</v>
      </c>
      <c r="GB43">
        <v>7.5782744640312261E-3</v>
      </c>
      <c r="GC43">
        <v>7.5490327486695949E-3</v>
      </c>
      <c r="GD43">
        <v>7.4603201051143117E-3</v>
      </c>
      <c r="GE43">
        <v>7.3068394958446699E-3</v>
      </c>
      <c r="GF43">
        <v>7.369210831464309E-3</v>
      </c>
      <c r="GG43">
        <v>7.2964048305177252E-3</v>
      </c>
      <c r="GH43">
        <v>7.0339472676943316E-3</v>
      </c>
      <c r="GI43">
        <v>6.8543309129551408E-3</v>
      </c>
      <c r="GJ43">
        <v>6.8967729611862537E-3</v>
      </c>
      <c r="GK43">
        <v>7.3300007248017184E-3</v>
      </c>
      <c r="GL43">
        <v>7.5716153866943192E-3</v>
      </c>
      <c r="GM43">
        <v>7.2922384034216714E-3</v>
      </c>
      <c r="GN43">
        <v>7.536836973922773E-3</v>
      </c>
      <c r="GO43">
        <v>7.482072505240008E-3</v>
      </c>
      <c r="GP43">
        <v>7.4601900024905314E-3</v>
      </c>
      <c r="GQ43">
        <v>7.6070172758597272E-3</v>
      </c>
      <c r="GR43">
        <v>7.5223588271871172E-3</v>
      </c>
      <c r="GS43">
        <v>7.7539077116648095E-3</v>
      </c>
      <c r="GT43">
        <v>8.0535169978473951E-3</v>
      </c>
      <c r="GU43">
        <v>7.7094584311291495E-3</v>
      </c>
      <c r="GV43">
        <v>7.8748051933792106E-3</v>
      </c>
      <c r="GW43">
        <v>7.7167545544408042E-3</v>
      </c>
      <c r="GX43">
        <v>7.7774647166063294E-3</v>
      </c>
      <c r="GY43">
        <v>7.8732398551244042E-3</v>
      </c>
      <c r="GZ43">
        <v>7.9297375148966124E-3</v>
      </c>
      <c r="HA43">
        <v>7.9999351494591791E-3</v>
      </c>
      <c r="HB43">
        <v>8.3354597417540748E-3</v>
      </c>
      <c r="HC43">
        <v>8.1707368649164541E-3</v>
      </c>
      <c r="HD43">
        <v>8.4340504348880685E-3</v>
      </c>
      <c r="HE43">
        <v>8.4033565746620045E-3</v>
      </c>
      <c r="HF43">
        <v>8.6347416184071584E-3</v>
      </c>
      <c r="HG43">
        <v>8.5515104394773608E-3</v>
      </c>
      <c r="HH43">
        <v>8.2999204464210431E-3</v>
      </c>
      <c r="HI43">
        <v>7.8373451527721932E-3</v>
      </c>
      <c r="HJ43">
        <v>7.6678635370215926E-3</v>
      </c>
      <c r="HK43">
        <v>7.6546626315296051E-3</v>
      </c>
      <c r="HL43">
        <v>7.7643563401059061E-3</v>
      </c>
      <c r="HM43">
        <v>7.5946393898366528E-3</v>
      </c>
      <c r="HN43">
        <v>7.8858718639981396E-3</v>
      </c>
      <c r="HO43">
        <v>7.7794214802495206E-3</v>
      </c>
      <c r="HP43">
        <v>8.1528307724814952E-3</v>
      </c>
      <c r="HQ43">
        <v>8.2868381438507936E-3</v>
      </c>
      <c r="HR43">
        <v>8.4276832903369004E-3</v>
      </c>
      <c r="HS43">
        <v>8.4502073060762403E-3</v>
      </c>
      <c r="HT43">
        <v>8.3337806668696765E-3</v>
      </c>
      <c r="HU43">
        <v>8.3480288896476563E-3</v>
      </c>
      <c r="HV43">
        <v>8.4694458463915098E-3</v>
      </c>
      <c r="HW43">
        <v>8.3708991740559374E-3</v>
      </c>
      <c r="HX43">
        <v>8.0921280035665608E-3</v>
      </c>
      <c r="HY43">
        <v>8.2928154048603712E-3</v>
      </c>
      <c r="HZ43">
        <v>8.1325989570997445E-3</v>
      </c>
      <c r="IA43">
        <v>8.1379380827165896E-3</v>
      </c>
      <c r="IB43">
        <v>8.0005432180166921E-3</v>
      </c>
      <c r="IC43">
        <v>8.1351038241737061E-3</v>
      </c>
      <c r="ID43">
        <v>8.0036078975844679E-3</v>
      </c>
      <c r="IE43">
        <v>8.3551183404857732E-3</v>
      </c>
      <c r="IF43">
        <v>8.3509470058717172E-3</v>
      </c>
      <c r="IG43">
        <v>8.406483593721736E-3</v>
      </c>
      <c r="IH43">
        <v>8.4390565188201244E-3</v>
      </c>
      <c r="II43">
        <v>8.5300854324053231E-3</v>
      </c>
      <c r="IJ43">
        <v>8.7597900222930805E-3</v>
      </c>
      <c r="IK43">
        <v>8.5818252073425767E-3</v>
      </c>
      <c r="IL43">
        <v>8.242043005361183E-3</v>
      </c>
      <c r="IM43">
        <v>8.5645899009616014E-3</v>
      </c>
      <c r="IN43">
        <v>8.6795180639812237E-3</v>
      </c>
      <c r="IO43">
        <v>8.896175599170773E-3</v>
      </c>
      <c r="IP43">
        <v>9.1388317640922652E-3</v>
      </c>
      <c r="IQ43">
        <v>9.1088161499047124E-3</v>
      </c>
      <c r="IR43">
        <v>8.9566977975545654E-3</v>
      </c>
      <c r="IS43">
        <v>9.1230015278357095E-3</v>
      </c>
      <c r="IT43">
        <v>9.0613416208018722E-3</v>
      </c>
      <c r="IU43">
        <v>9.3296458678870896E-3</v>
      </c>
      <c r="IV43">
        <v>9.1521119626728348E-3</v>
      </c>
      <c r="IW43">
        <v>8.9910785079175236E-3</v>
      </c>
      <c r="IX43">
        <v>8.9833919924541539E-3</v>
      </c>
      <c r="IY43">
        <v>9.1386121729297477E-3</v>
      </c>
      <c r="IZ43">
        <v>9.2485386761089611E-3</v>
      </c>
      <c r="JA43">
        <v>9.1304778200683341E-3</v>
      </c>
      <c r="JB43">
        <v>9.3864180764203671E-3</v>
      </c>
      <c r="JC43">
        <v>9.7956315177613953E-3</v>
      </c>
      <c r="JD43">
        <v>9.975142287662107E-3</v>
      </c>
      <c r="JE43">
        <v>9.9909348628507023E-3</v>
      </c>
      <c r="JF43">
        <v>9.6078155576644377E-3</v>
      </c>
      <c r="JG43">
        <v>1.0061971483536603E-2</v>
      </c>
      <c r="JH43">
        <v>9.9695113057742119E-3</v>
      </c>
      <c r="JI43">
        <v>9.9602992554288037E-3</v>
      </c>
      <c r="JJ43">
        <v>9.9503768387974971E-3</v>
      </c>
      <c r="JK43">
        <v>9.6586314693490327E-3</v>
      </c>
      <c r="JL43">
        <v>9.7235814816168057E-3</v>
      </c>
      <c r="JM43">
        <v>9.5550968419059745E-3</v>
      </c>
      <c r="JN43">
        <v>9.6721928241722873E-3</v>
      </c>
      <c r="JO43">
        <v>1.0533878444083603E-2</v>
      </c>
      <c r="JP43">
        <v>1.0522375794948685E-2</v>
      </c>
      <c r="JQ43">
        <v>1.0423203857234014E-2</v>
      </c>
      <c r="JR43">
        <v>1.0142542676136809E-2</v>
      </c>
      <c r="JS43">
        <v>1.01237035044632E-2</v>
      </c>
      <c r="JT43">
        <v>9.8690293455615547E-3</v>
      </c>
      <c r="JU43">
        <v>9.8329082733380618E-3</v>
      </c>
      <c r="JV43">
        <v>1.003780852455354E-2</v>
      </c>
      <c r="JW43">
        <v>9.7596818005875972E-3</v>
      </c>
      <c r="JX43">
        <v>1.000187528791141E-2</v>
      </c>
      <c r="JY43">
        <v>9.9580692691785509E-3</v>
      </c>
      <c r="JZ43">
        <v>1.0147933153602941E-2</v>
      </c>
      <c r="KA43">
        <v>1.0141089580587235E-2</v>
      </c>
      <c r="KB43">
        <v>9.9462413465012563E-3</v>
      </c>
      <c r="KC43">
        <v>9.7598509600730927E-3</v>
      </c>
      <c r="KD43">
        <v>9.533256909952598E-3</v>
      </c>
      <c r="KE43">
        <v>9.8714829621247141E-3</v>
      </c>
      <c r="KF43">
        <v>9.7021893237935995E-3</v>
      </c>
      <c r="KG43">
        <v>9.5166318647963346E-3</v>
      </c>
      <c r="KH43">
        <v>9.5448227586605958E-3</v>
      </c>
      <c r="KI43">
        <v>9.5276316230267846E-3</v>
      </c>
      <c r="KJ43">
        <v>9.374561520748656E-3</v>
      </c>
      <c r="KK43">
        <v>9.2313756415740352E-3</v>
      </c>
      <c r="KL43">
        <v>9.452326632434796E-3</v>
      </c>
      <c r="KM43">
        <v>9.4400755903458981E-3</v>
      </c>
      <c r="KN43">
        <v>9.45503231206005E-3</v>
      </c>
      <c r="KO43">
        <v>9.3028950003533652E-3</v>
      </c>
      <c r="KP43">
        <v>9.143023432017788E-3</v>
      </c>
      <c r="KQ43">
        <v>8.9396549287744497E-3</v>
      </c>
      <c r="KR43">
        <v>9.0546376954958093E-3</v>
      </c>
      <c r="KS43">
        <v>9.1674550671794145E-3</v>
      </c>
      <c r="KT43">
        <v>9.1326782013546829E-3</v>
      </c>
      <c r="KU43">
        <v>9.1170793384512464E-3</v>
      </c>
      <c r="KV43">
        <v>9.0533558621606596E-3</v>
      </c>
      <c r="KW43">
        <v>9.119083478404991E-3</v>
      </c>
      <c r="KX43">
        <v>8.9924214692301916E-3</v>
      </c>
      <c r="KY43">
        <v>8.8279671790858268E-3</v>
      </c>
      <c r="KZ43">
        <v>8.6207202684555149E-3</v>
      </c>
      <c r="LA43">
        <v>8.5411682938496634E-3</v>
      </c>
      <c r="LB43">
        <v>8.4894816160954734E-3</v>
      </c>
      <c r="LC43">
        <v>8.5206930751834872E-3</v>
      </c>
      <c r="LD43">
        <v>8.6484510767677065E-3</v>
      </c>
      <c r="LE43">
        <v>8.6916654870347766E-3</v>
      </c>
      <c r="LF43">
        <v>8.4597485649725111E-3</v>
      </c>
      <c r="LG43">
        <v>8.5549498189936343E-3</v>
      </c>
      <c r="LH43">
        <v>8.7277473517214446E-3</v>
      </c>
      <c r="LI43">
        <v>9.0252340984534555E-3</v>
      </c>
      <c r="LJ43">
        <v>8.6228358735114165E-3</v>
      </c>
      <c r="LK43">
        <v>8.6179198281408249E-3</v>
      </c>
      <c r="LL43">
        <v>8.692553552707153E-3</v>
      </c>
      <c r="LM43">
        <v>8.9184106256940485E-3</v>
      </c>
      <c r="LN43">
        <v>8.5792377317387668E-3</v>
      </c>
      <c r="LO43">
        <v>8.5753157072867986E-3</v>
      </c>
      <c r="LP43">
        <v>8.6076755668628747E-3</v>
      </c>
      <c r="LQ43">
        <v>8.3116455612072884E-3</v>
      </c>
      <c r="LR43">
        <v>8.2326300829708415E-3</v>
      </c>
      <c r="LS43">
        <v>8.3933068531934132E-3</v>
      </c>
      <c r="LT43">
        <v>8.0823355937640114E-3</v>
      </c>
      <c r="LU43">
        <v>8.5036597813914414E-3</v>
      </c>
      <c r="LV43">
        <v>8.6214554522372876E-3</v>
      </c>
      <c r="LW43">
        <v>8.6959812454500771E-3</v>
      </c>
      <c r="LX43">
        <v>8.5227492981871013E-3</v>
      </c>
      <c r="LY43">
        <v>8.4011891728516062E-3</v>
      </c>
      <c r="LZ43">
        <v>8.6129582418984826E-3</v>
      </c>
      <c r="MA43">
        <v>8.2982309153744691E-3</v>
      </c>
      <c r="MB43">
        <v>8.1432415758236239E-3</v>
      </c>
      <c r="MC43">
        <v>8.2894938055380028E-3</v>
      </c>
      <c r="MD43">
        <v>8.2433223082909388E-3</v>
      </c>
      <c r="ME43">
        <v>8.3626267996655419E-3</v>
      </c>
      <c r="MF43">
        <v>8.1234862400576743E-3</v>
      </c>
      <c r="MG43">
        <v>8.2704232226629149E-3</v>
      </c>
      <c r="MH43">
        <v>8.362819731407586E-3</v>
      </c>
      <c r="MI43">
        <v>8.2719651477901491E-3</v>
      </c>
      <c r="MJ43">
        <v>8.161746362245384E-3</v>
      </c>
      <c r="MK43">
        <v>8.0346706436174378E-3</v>
      </c>
      <c r="ML43">
        <v>8.3591693190379537E-3</v>
      </c>
      <c r="MM43" s="4">
        <v>8.394510188777243E-3</v>
      </c>
      <c r="MN43" s="17">
        <v>8.5942634181081067E-3</v>
      </c>
      <c r="MO43" s="20">
        <f t="shared" si="4"/>
        <v>-1.3562353770392145E-2</v>
      </c>
      <c r="MP43" s="20">
        <f t="shared" si="7"/>
        <v>1.5070104361452306E-2</v>
      </c>
      <c r="MQ43" s="20">
        <f t="shared" si="8"/>
        <v>0.12418314011401456</v>
      </c>
      <c r="MR43" s="20">
        <f t="shared" si="9"/>
        <v>-4.9205766261316876E-2</v>
      </c>
      <c r="MS43" s="20">
        <f t="shared" si="10"/>
        <v>8.8822404970147165E-2</v>
      </c>
      <c r="MT43" s="20">
        <f t="shared" si="11"/>
        <v>5.4258093938323947E-2</v>
      </c>
      <c r="MU43" s="20">
        <f t="shared" si="12"/>
        <v>6.4525520668328382E-3</v>
      </c>
      <c r="MV43" s="20">
        <f t="shared" si="13"/>
        <v>1.6635781768642686E-2</v>
      </c>
      <c r="MW43" s="20">
        <f t="shared" si="14"/>
        <v>-1.7710393196828746E-2</v>
      </c>
      <c r="MX43" s="20">
        <f t="shared" si="15"/>
        <v>1.7552036357585864E-2</v>
      </c>
      <c r="MY43" s="20">
        <f t="shared" si="16"/>
        <v>3.5862591602888942E-3</v>
      </c>
      <c r="MZ43" s="20">
        <f t="shared" si="17"/>
        <v>-5.1501374827501369E-2</v>
      </c>
      <c r="NA43" s="20">
        <f t="shared" si="18"/>
        <v>-1.7669302405712607E-2</v>
      </c>
      <c r="NB43" s="20">
        <f t="shared" si="19"/>
        <v>3.146364161962769E-2</v>
      </c>
      <c r="NC43" s="20">
        <f t="shared" si="20"/>
        <v>2.1262410956643739E-2</v>
      </c>
      <c r="ND43" s="20">
        <f t="shared" si="21"/>
        <v>4.0940190731306968E-2</v>
      </c>
      <c r="NE43" s="20">
        <f t="shared" si="22"/>
        <v>-6.7868792841531453E-2</v>
      </c>
      <c r="NF43" s="20">
        <f t="shared" si="23"/>
        <v>4.1614539638370272E-2</v>
      </c>
      <c r="NG43" s="20">
        <f t="shared" si="24"/>
        <v>-3.7413046056946266E-2</v>
      </c>
      <c r="NH43" s="20">
        <f t="shared" si="25"/>
        <v>2.5263533765625311E-2</v>
      </c>
      <c r="NI43" s="20">
        <f t="shared" si="26"/>
        <v>-1.1444049976110572E-2</v>
      </c>
      <c r="NJ43" s="20">
        <f t="shared" si="27"/>
        <v>-3.1306132338192884E-2</v>
      </c>
      <c r="NK43" s="20">
        <f t="shared" si="28"/>
        <v>2.6544378211954565E-2</v>
      </c>
      <c r="NL43" s="20">
        <f t="shared" si="29"/>
        <v>2.3547620666882339E-2</v>
      </c>
      <c r="NM43" s="20">
        <f t="shared" si="30"/>
        <v>-1.3703238718500784E-3</v>
      </c>
      <c r="NN43" s="20">
        <f t="shared" si="31"/>
        <v>-3.1098260941297175E-2</v>
      </c>
      <c r="NO43" s="20">
        <f t="shared" si="32"/>
        <v>2.5931546493294304E-3</v>
      </c>
      <c r="NP43" s="20">
        <f t="shared" si="33"/>
        <v>4.5854908648901092E-2</v>
      </c>
      <c r="NQ43" s="20">
        <f t="shared" si="34"/>
        <v>-9.7769224257552093E-3</v>
      </c>
      <c r="NR43" s="20">
        <f t="shared" si="35"/>
        <v>4.9666545079885202E-3</v>
      </c>
      <c r="NS43" s="20">
        <f t="shared" si="36"/>
        <v>1.7723430426740426E-2</v>
      </c>
      <c r="NT43" s="20">
        <f t="shared" si="37"/>
        <v>-2.7150246835614196E-3</v>
      </c>
      <c r="NU43" s="20">
        <f t="shared" si="38"/>
        <v>-9.1341081465498783E-2</v>
      </c>
      <c r="NV43" s="20">
        <f t="shared" si="39"/>
        <v>4.381886993045072E-2</v>
      </c>
      <c r="NW43" s="20">
        <f t="shared" si="40"/>
        <v>-3.7037800536483291E-2</v>
      </c>
      <c r="NX43" s="20">
        <f t="shared" si="41"/>
        <v>2.8303590482430273E-2</v>
      </c>
      <c r="NY43" s="20">
        <f t="shared" si="42"/>
        <v>-1.6684862187432127E-2</v>
      </c>
      <c r="NZ43" s="20">
        <f t="shared" si="43"/>
        <v>-4.5615488031043851E-2</v>
      </c>
      <c r="OA43" s="20">
        <f t="shared" si="44"/>
        <v>-6.6385885242489437E-2</v>
      </c>
      <c r="OB43" s="20">
        <f t="shared" si="45"/>
        <v>2.6342724652769232E-2</v>
      </c>
      <c r="OC43" s="20">
        <f t="shared" si="46"/>
        <v>2.5952422746346833E-4</v>
      </c>
      <c r="OD43" s="20">
        <f t="shared" si="47"/>
        <v>6.4650682506287152E-2</v>
      </c>
      <c r="OE43" s="20">
        <f t="shared" si="48"/>
        <v>-2.5887805822892608E-2</v>
      </c>
      <c r="OF43" s="20">
        <f t="shared" si="49"/>
        <v>4.9395798474357398E-2</v>
      </c>
      <c r="OG43" s="20">
        <f t="shared" si="50"/>
        <v>-4.2270130114117378E-2</v>
      </c>
      <c r="OH43" s="20">
        <f t="shared" si="51"/>
        <v>7.5495318300305106E-2</v>
      </c>
      <c r="OI43" s="20">
        <f t="shared" si="52"/>
        <v>2.477823532366543E-2</v>
      </c>
      <c r="OJ43" s="20">
        <f t="shared" si="53"/>
        <v>-3.0904222757647905E-2</v>
      </c>
      <c r="OK43" s="20">
        <f t="shared" si="54"/>
        <v>-3.7806535333793613E-2</v>
      </c>
      <c r="OL43" s="20">
        <f t="shared" si="55"/>
        <v>1.5048724464959066E-3</v>
      </c>
      <c r="OM43" s="20">
        <f t="shared" si="56"/>
        <v>4.9154585708979445E-3</v>
      </c>
      <c r="ON43" s="20">
        <f t="shared" si="57"/>
        <v>6.7456131369785441E-3</v>
      </c>
      <c r="OO43" s="20">
        <f t="shared" si="58"/>
        <v>-8.0050599481536464E-2</v>
      </c>
      <c r="OP43" s="20">
        <f t="shared" si="59"/>
        <v>-6.0932755714816357E-2</v>
      </c>
      <c r="OQ43" s="20">
        <f t="shared" si="60"/>
        <v>5.0959055081022851E-2</v>
      </c>
      <c r="OR43" s="20">
        <f t="shared" si="61"/>
        <v>-1.0255994822397231E-2</v>
      </c>
      <c r="OS43" s="20">
        <f t="shared" si="62"/>
        <v>-5.6027189699283421E-2</v>
      </c>
      <c r="OT43" s="20">
        <f t="shared" si="63"/>
        <v>-6.0965766961942315E-2</v>
      </c>
      <c r="OU43" s="20">
        <f t="shared" si="64"/>
        <v>5.8520645017446048E-2</v>
      </c>
      <c r="OV43" s="20">
        <f t="shared" si="65"/>
        <v>-3.984707298147018E-3</v>
      </c>
      <c r="OW43" s="20">
        <f t="shared" si="66"/>
        <v>7.6371251253824837E-2</v>
      </c>
      <c r="OX43" s="20">
        <f t="shared" si="67"/>
        <v>4.7704323400665979E-3</v>
      </c>
      <c r="OY43" s="20">
        <f t="shared" si="68"/>
        <v>1.7084852028564006E-3</v>
      </c>
      <c r="OZ43" s="20">
        <f t="shared" si="69"/>
        <v>-1.9839437283198126E-2</v>
      </c>
      <c r="PA43" s="20">
        <f t="shared" si="5"/>
        <v>1.1581086114494025E-3</v>
      </c>
      <c r="PB43" s="20">
        <f t="shared" si="70"/>
        <v>9.6231524319641201E-3</v>
      </c>
      <c r="PC43" s="20">
        <f t="shared" si="71"/>
        <v>2.0836504641899033E-2</v>
      </c>
      <c r="PD43" s="20">
        <f t="shared" si="72"/>
        <v>-1.7703197673013961E-2</v>
      </c>
      <c r="PE43" s="20">
        <f t="shared" si="73"/>
        <v>4.646354544257862E-4</v>
      </c>
      <c r="PF43" s="20">
        <f t="shared" si="74"/>
        <v>-2.2802441507935402E-2</v>
      </c>
      <c r="PG43" s="20">
        <f t="shared" si="75"/>
        <v>3.189081298473264E-2</v>
      </c>
      <c r="PH43" s="20">
        <f t="shared" si="76"/>
        <v>2.5085857910190489E-2</v>
      </c>
      <c r="PI43" s="20">
        <f t="shared" si="77"/>
        <v>3.3019782767495197E-2</v>
      </c>
      <c r="PJ43" s="20">
        <f t="shared" si="78"/>
        <v>-4.2313099823262569E-2</v>
      </c>
      <c r="PK43" s="20">
        <f t="shared" si="79"/>
        <v>-1.1255704043083826E-2</v>
      </c>
      <c r="PL43" s="20">
        <f t="shared" si="80"/>
        <v>-3.0100106563201702E-2</v>
      </c>
      <c r="PM43" s="20">
        <f t="shared" si="81"/>
        <v>5.570859319224096E-3</v>
      </c>
      <c r="PN43" s="20">
        <f t="shared" si="82"/>
        <v>1.8778412583786007E-2</v>
      </c>
      <c r="PO43" s="20">
        <f t="shared" si="83"/>
        <v>-3.5007133172221351E-2</v>
      </c>
      <c r="PP43" s="20">
        <f t="shared" si="84"/>
        <v>3.3832816390803065E-2</v>
      </c>
      <c r="PQ43" s="20">
        <f t="shared" si="85"/>
        <v>1.9579149047088483E-2</v>
      </c>
      <c r="PR43" s="20">
        <f t="shared" si="86"/>
        <v>2.0761676901747371E-2</v>
      </c>
      <c r="PS43" s="20">
        <f t="shared" si="87"/>
        <v>-1.945755098324229E-2</v>
      </c>
      <c r="PT43" s="20">
        <f t="shared" si="88"/>
        <v>4.8361285735961011E-2</v>
      </c>
      <c r="PU43" s="20">
        <f t="shared" si="89"/>
        <v>1.69938228553548E-2</v>
      </c>
      <c r="PV43" s="20">
        <f t="shared" si="90"/>
        <v>2.7479209865340491E-2</v>
      </c>
      <c r="PW43" s="20">
        <f t="shared" si="91"/>
        <v>1.8710998771902985E-2</v>
      </c>
      <c r="PX43" s="20">
        <f t="shared" si="92"/>
        <v>-5.1593549053302691E-2</v>
      </c>
      <c r="PY43" s="20">
        <f t="shared" si="93"/>
        <v>9.1677638104703738E-3</v>
      </c>
      <c r="PZ43" s="20">
        <f t="shared" si="94"/>
        <v>2.1455819606320391E-2</v>
      </c>
      <c r="QA43" s="20">
        <f t="shared" si="95"/>
        <v>-1.3204605851379704E-2</v>
      </c>
      <c r="QB43" s="20">
        <f t="shared" si="96"/>
        <v>-6.7606396148907968E-3</v>
      </c>
      <c r="QC43" s="20">
        <f t="shared" si="97"/>
        <v>-1.8852370446162743E-3</v>
      </c>
      <c r="QD43" s="20">
        <f t="shared" si="98"/>
        <v>2.0014009783835961E-2</v>
      </c>
      <c r="QE43" s="20">
        <f t="shared" si="99"/>
        <v>-2.4800862245966317E-2</v>
      </c>
      <c r="QF43" s="20">
        <f t="shared" si="100"/>
        <v>-3.3541931141174854E-2</v>
      </c>
      <c r="QG43" s="20">
        <f t="shared" si="101"/>
        <v>0.10757716388616624</v>
      </c>
      <c r="QH43" s="20">
        <f t="shared" si="102"/>
        <v>-6.8075685681604284E-3</v>
      </c>
      <c r="QI43" s="20">
        <f t="shared" si="103"/>
        <v>-3.8447861503174878E-4</v>
      </c>
      <c r="QJ43" s="20">
        <f t="shared" si="104"/>
        <v>-4.2840650451658503E-2</v>
      </c>
      <c r="QK43" s="20">
        <f t="shared" si="105"/>
        <v>5.2740093503187223E-2</v>
      </c>
      <c r="QL43" s="20">
        <f t="shared" si="106"/>
        <v>-9.3885406563045462E-3</v>
      </c>
      <c r="QM43" s="20">
        <f t="shared" si="107"/>
        <v>-4.1415965006639036E-3</v>
      </c>
      <c r="QN43" s="20">
        <f t="shared" si="108"/>
        <v>2.373847258958952E-2</v>
      </c>
      <c r="QO43" s="20">
        <f t="shared" si="109"/>
        <v>-2.3379517532879902E-2</v>
      </c>
      <c r="QP43" s="20">
        <f t="shared" si="110"/>
        <v>2.3125263403611672E-2</v>
      </c>
      <c r="QQ43" s="20">
        <f t="shared" si="111"/>
        <v>-1.4521437564367724E-2</v>
      </c>
      <c r="QR43" s="20">
        <f t="shared" si="112"/>
        <v>1.5890189363627426E-2</v>
      </c>
      <c r="QS43" s="20">
        <f t="shared" si="113"/>
        <v>-1.1892543677977742E-2</v>
      </c>
      <c r="QT43" s="20">
        <f t="shared" si="114"/>
        <v>-2.1505210869343962E-2</v>
      </c>
      <c r="QU43" s="20">
        <f t="shared" si="115"/>
        <v>-1.014230117937185E-2</v>
      </c>
      <c r="QV43" s="20">
        <f t="shared" si="116"/>
        <v>-2.6654805404257444E-2</v>
      </c>
      <c r="QW43" s="20">
        <f t="shared" si="117"/>
        <v>6.0885366714686716E-2</v>
      </c>
      <c r="QX43" s="20">
        <f t="shared" si="118"/>
        <v>-1.9493931381255193E-2</v>
      </c>
      <c r="QY43" s="20">
        <f t="shared" si="119"/>
        <v>-1.141156172711031E-2</v>
      </c>
      <c r="QZ43" s="20">
        <f t="shared" si="120"/>
        <v>-2.4369892898596719E-3</v>
      </c>
      <c r="RA43" s="20">
        <f t="shared" si="121"/>
        <v>1.0898176228776556E-2</v>
      </c>
      <c r="RB43" s="20">
        <f t="shared" si="122"/>
        <v>-1.5294985184771993E-2</v>
      </c>
      <c r="RC43" s="20">
        <f t="shared" si="123"/>
        <v>-2.9841315770804268E-2</v>
      </c>
      <c r="RD43" s="20">
        <f t="shared" si="124"/>
        <v>1.7870737047927431E-2</v>
      </c>
      <c r="RE43" s="20">
        <f t="shared" si="125"/>
        <v>2.9008014057951191E-2</v>
      </c>
      <c r="RF43" s="20">
        <f t="shared" si="126"/>
        <v>2.8619015329673057E-2</v>
      </c>
      <c r="RG43" s="20">
        <f t="shared" si="127"/>
        <v>-2.3893276586935831E-2</v>
      </c>
      <c r="RH43" s="20">
        <f t="shared" si="128"/>
        <v>-3.514079235352139E-2</v>
      </c>
      <c r="RI43" s="20">
        <f t="shared" si="129"/>
        <v>-2.6739315615255312E-2</v>
      </c>
      <c r="RJ43" s="20">
        <f t="shared" si="130"/>
        <v>1.2916329480558118E-2</v>
      </c>
      <c r="RK43" s="20">
        <f t="shared" si="131"/>
        <v>5.8884086325503779E-3</v>
      </c>
      <c r="RL43" s="20">
        <f t="shared" si="132"/>
        <v>-1.741193829694019E-2</v>
      </c>
      <c r="RM43" s="20">
        <f t="shared" si="6"/>
        <v>-5.3776615841407485E-3</v>
      </c>
      <c r="RN43" s="20">
        <f t="shared" si="142"/>
        <v>-4.0043451127578879E-2</v>
      </c>
      <c r="RO43" s="20">
        <f t="shared" si="143"/>
        <v>9.0480756007607285E-3</v>
      </c>
      <c r="RP43" s="20">
        <f t="shared" si="144"/>
        <v>1.728895721958799E-3</v>
      </c>
      <c r="RQ43" s="20">
        <f t="shared" si="145"/>
        <v>-4.068681596069932E-2</v>
      </c>
      <c r="RR43" s="20">
        <f t="shared" si="146"/>
        <v>-2.1543906115570756E-2</v>
      </c>
      <c r="RS43" s="20">
        <f t="shared" si="147"/>
        <v>1.9793668439767246E-3</v>
      </c>
      <c r="RT43" s="20">
        <f t="shared" si="148"/>
        <v>-3.7368259635259894E-2</v>
      </c>
      <c r="RU43" s="20">
        <f t="shared" si="149"/>
        <v>1.2180948172284344E-2</v>
      </c>
      <c r="RV43" s="20">
        <f t="shared" si="150"/>
        <v>9.9081489413948218E-3</v>
      </c>
      <c r="RW43" s="20">
        <f t="shared" si="151"/>
        <v>3.5088924886324184E-3</v>
      </c>
      <c r="RX43" s="20">
        <f t="shared" si="152"/>
        <v>-2.835767794501496E-2</v>
      </c>
      <c r="RY43" s="20">
        <f t="shared" si="153"/>
        <v>2.7869545026724583E-2</v>
      </c>
      <c r="RZ43" s="20">
        <f t="shared" si="154"/>
        <v>2.2448964907399581E-2</v>
      </c>
      <c r="SA43" s="20">
        <f t="shared" si="155"/>
        <v>4.6867147869970947E-2</v>
      </c>
      <c r="SB43" s="20">
        <f t="shared" si="156"/>
        <v>-4.5034919043354528E-2</v>
      </c>
      <c r="SC43" s="20">
        <f t="shared" si="157"/>
        <v>-1.4756706390704104E-4</v>
      </c>
      <c r="SD43" s="20">
        <f t="shared" si="158"/>
        <v>5.1674746999301954E-3</v>
      </c>
      <c r="SE43" s="20">
        <f t="shared" si="159"/>
        <v>3.6142958570897908E-2</v>
      </c>
      <c r="SF43" s="20">
        <f t="shared" si="160"/>
        <v>-3.3386724213210407E-2</v>
      </c>
      <c r="SG43" s="20">
        <f t="shared" si="161"/>
        <v>-3.0851298100004178E-2</v>
      </c>
      <c r="SH43" s="20">
        <f t="shared" si="162"/>
        <v>-1.2047368226487755E-2</v>
      </c>
      <c r="SI43" s="20">
        <f t="shared" si="163"/>
        <v>-2.8127912141503099E-2</v>
      </c>
      <c r="SJ43" s="20">
        <f t="shared" si="164"/>
        <v>-2.7258401605045203E-2</v>
      </c>
      <c r="SK43" s="20">
        <f t="shared" si="165"/>
        <v>3.4730841352240048E-2</v>
      </c>
      <c r="SL43" s="20">
        <f t="shared" si="166"/>
        <v>-4.9020036081508601E-2</v>
      </c>
      <c r="SM43" s="20">
        <f t="shared" si="167"/>
        <v>4.6857688774121463E-2</v>
      </c>
      <c r="SN43" s="20">
        <f t="shared" si="168"/>
        <v>-3.0639306146828878E-3</v>
      </c>
      <c r="SO43" s="20">
        <f t="shared" si="169"/>
        <v>3.4325458988190526E-2</v>
      </c>
      <c r="SP43" s="20">
        <f t="shared" si="170"/>
        <v>-2.3495689642813102E-2</v>
      </c>
      <c r="SQ43" s="20">
        <f t="shared" si="171"/>
        <v>-7.4977643998545909E-3</v>
      </c>
      <c r="SR43" s="20">
        <f t="shared" si="172"/>
        <v>2.1533463688098407E-2</v>
      </c>
      <c r="SS43" s="20">
        <f t="shared" si="173"/>
        <v>-7.18625586704814E-2</v>
      </c>
      <c r="ST43" s="20">
        <f t="shared" si="174"/>
        <v>-7.662497497011965E-2</v>
      </c>
      <c r="SU43" s="20">
        <f t="shared" si="175"/>
        <v>4.5682928675531607E-2</v>
      </c>
      <c r="SV43" s="20">
        <f t="shared" si="176"/>
        <v>-5.0353165538346914E-3</v>
      </c>
      <c r="SW43" s="20">
        <f t="shared" si="133"/>
        <v>-2.075418428624496E-2</v>
      </c>
      <c r="SX43" s="20">
        <f t="shared" si="134"/>
        <v>-2.1697687018293684E-3</v>
      </c>
      <c r="SY43" s="20">
        <f t="shared" si="135"/>
        <v>2.14488888034561E-2</v>
      </c>
      <c r="SZ43" s="20">
        <f t="shared" si="136"/>
        <v>-3.3759049233287965E-2</v>
      </c>
      <c r="TA43" s="20">
        <f t="shared" si="137"/>
        <v>6.2537638417617045E-3</v>
      </c>
      <c r="TB43" s="20">
        <f t="shared" si="138"/>
        <v>-1.808902147274007E-3</v>
      </c>
      <c r="TC43" s="20">
        <f t="shared" si="139"/>
        <v>-8.6941428783774213E-3</v>
      </c>
      <c r="TD43" s="20">
        <f t="shared" si="140"/>
        <v>5.1038818629207026E-2</v>
      </c>
      <c r="TE43" s="20">
        <f t="shared" si="141"/>
        <v>8.8595284187540577E-3</v>
      </c>
    </row>
    <row r="44" spans="1:525" x14ac:dyDescent="0.2">
      <c r="A44" t="s">
        <v>156</v>
      </c>
      <c r="B44" t="s">
        <v>159</v>
      </c>
      <c r="C44" s="15"/>
      <c r="D44" s="15">
        <f>'Constituents data'!D44/'Constituents data'!C44-1</f>
        <v>2.5762231151028159E-2</v>
      </c>
      <c r="E44" s="15">
        <f>'Constituents data'!E44/'Constituents data'!D44-1</f>
        <v>0.11036866359447006</v>
      </c>
      <c r="F44" s="15">
        <f>'Constituents data'!F44/'Constituents data'!E44-1</f>
        <v>3.7767171612367756E-2</v>
      </c>
      <c r="G44" s="15">
        <f>'Constituents data'!G44/'Constituents data'!F44-1</f>
        <v>1.9996000799826774E-4</v>
      </c>
      <c r="H44" s="15">
        <f>'Constituents data'!H44/'Constituents data'!G44-1</f>
        <v>2.5389844062374989E-2</v>
      </c>
      <c r="I44" s="15">
        <f>'Constituents data'!I44/'Constituents data'!H44-1</f>
        <v>-5.8490933905230857E-4</v>
      </c>
      <c r="J44" s="15">
        <f>'Constituents data'!J44/'Constituents data'!I44-1</f>
        <v>-1.7557549746392009E-3</v>
      </c>
      <c r="K44" s="15">
        <f>'Constituents data'!K44/'Constituents data'!J44-1</f>
        <v>6.8399452804379646E-3</v>
      </c>
      <c r="L44" s="15">
        <f>'Constituents data'!L44/'Constituents data'!K44-1</f>
        <v>-1.6498447204969069E-2</v>
      </c>
      <c r="M44" s="15">
        <f>'Constituents data'!M44/'Constituents data'!L44-1</f>
        <v>6.3153739885533078E-3</v>
      </c>
      <c r="N44" s="15">
        <f>'Constituents data'!N44/'Constituents data'!M44-1</f>
        <v>9.6097273975288555E-3</v>
      </c>
      <c r="O44" s="15">
        <f>'Constituents data'!O44/'Constituents data'!N44-1</f>
        <v>-1.6899766899766799E-2</v>
      </c>
      <c r="P44" s="15">
        <f>'Constituents data'!P44/'Constituents data'!O44-1</f>
        <v>-1.5609563327405707E-2</v>
      </c>
      <c r="Q44" s="15">
        <f>'Constituents data'!Q44/'Constituents data'!P44-1</f>
        <v>3.0911280610196767E-2</v>
      </c>
      <c r="R44" s="15">
        <f>'Constituents data'!R44/'Constituents data'!Q44-1</f>
        <v>-2.6869158878504718E-2</v>
      </c>
      <c r="S44" s="15">
        <f>'Constituents data'!S44/'Constituents data'!R44-1</f>
        <v>7.4029611844736998E-3</v>
      </c>
      <c r="T44" s="15">
        <f>'Constituents data'!T44/'Constituents data'!S44-1</f>
        <v>-2.0854021847070525E-2</v>
      </c>
      <c r="U44" s="15">
        <f>'Constituents data'!U44/'Constituents data'!T44-1</f>
        <v>-1.1359026369168412E-2</v>
      </c>
      <c r="V44" s="15">
        <f>'Constituents data'!V44/'Constituents data'!U44-1</f>
        <v>6.1551087402555993E-4</v>
      </c>
      <c r="W44" s="15">
        <f>'Constituents data'!W44/'Constituents data'!V44-1</f>
        <v>-1.9684232109903554E-2</v>
      </c>
      <c r="X44" s="15">
        <f>'Constituents data'!X44/'Constituents data'!W44-1</f>
        <v>-2.1752771386739256E-2</v>
      </c>
      <c r="Y44" s="15">
        <f>'Constituents data'!Y44/'Constituents data'!X44-1</f>
        <v>-3.9127645926876231E-2</v>
      </c>
      <c r="Z44" s="15">
        <f>'Constituents data'!Z44/'Constituents data'!Y44-1</f>
        <v>1.0680907877169687E-2</v>
      </c>
      <c r="AA44" s="15">
        <f>'Constituents data'!AA44/'Constituents data'!Z44-1</f>
        <v>-1.0127697049757689E-2</v>
      </c>
      <c r="AB44" s="15">
        <f>'Constituents data'!AB44/'Constituents data'!AA44-1</f>
        <v>6.3167259786476748E-2</v>
      </c>
      <c r="AC44" s="15">
        <f>'Constituents data'!AC44/'Constituents data'!AB44-1</f>
        <v>-6.3807531380753124E-2</v>
      </c>
      <c r="AD44" s="15">
        <f>'Constituents data'!AD44/'Constituents data'!AC44-1</f>
        <v>3.262569832402229E-2</v>
      </c>
      <c r="AE44" s="15">
        <f>'Constituents data'!AE44/'Constituents data'!AD44-1</f>
        <v>6.6868643150833185E-2</v>
      </c>
      <c r="AF44" s="15">
        <f>'Constituents data'!AF44/'Constituents data'!AE44-1</f>
        <v>-1.0953346855983703E-2</v>
      </c>
      <c r="AG44" s="15">
        <f>'Constituents data'!AG44/'Constituents data'!AF44-1</f>
        <v>-6.1525840853158265E-3</v>
      </c>
      <c r="AH44" s="15">
        <f>'Constituents data'!AH44/'Constituents data'!AG44-1</f>
        <v>1.0524143623606985E-2</v>
      </c>
      <c r="AI44" s="15">
        <f>'Constituents data'!AI44/'Constituents data'!AH44-1</f>
        <v>4.9009597712885711E-3</v>
      </c>
      <c r="AJ44" s="15">
        <f>'Constituents data'!AJ44/'Constituents data'!AI44-1</f>
        <v>-4.4706360495834208E-2</v>
      </c>
      <c r="AK44" s="15">
        <f>'Constituents data'!AK44/'Constituents data'!AJ44-1</f>
        <v>-1.8293980004254418E-2</v>
      </c>
      <c r="AL44" s="15">
        <f>'Constituents data'!AL44/'Constituents data'!AK44-1</f>
        <v>-1.7984832069339096E-2</v>
      </c>
      <c r="AM44" s="15">
        <f>'Constituents data'!AM44/'Constituents data'!AL44-1</f>
        <v>-1.6548984995586991E-2</v>
      </c>
      <c r="AN44" s="15">
        <f>'Constituents data'!AN44/'Constituents data'!AM44-1</f>
        <v>6.7309849674668243E-4</v>
      </c>
      <c r="AO44" s="15">
        <f>'Constituents data'!AO44/'Constituents data'!AN44-1</f>
        <v>4.1704035874439604E-2</v>
      </c>
      <c r="AP44" s="15">
        <f>'Constituents data'!AP44/'Constituents data'!AO44-1</f>
        <v>-8.1790787774429496E-3</v>
      </c>
      <c r="AQ44" s="15">
        <f>'Constituents data'!AQ44/'Constituents data'!AP44-1</f>
        <v>1.280381944444442E-2</v>
      </c>
      <c r="AR44" s="15">
        <f>'Constituents data'!AR44/'Constituents data'!AQ44-1</f>
        <v>3.1712020569959254E-2</v>
      </c>
      <c r="AS44" s="15">
        <f>'Constituents data'!AS44/'Constituents data'!AR44-1</f>
        <v>5.5867082035306215E-2</v>
      </c>
      <c r="AT44" s="15">
        <f>'Constituents data'!AT44/'Constituents data'!AS44-1</f>
        <v>-3.9339103068447567E-4</v>
      </c>
      <c r="AU44" s="15">
        <f>'Constituents data'!AU44/'Constituents data'!AT44-1</f>
        <v>-2.9909484454939017E-2</v>
      </c>
      <c r="AV44" s="15">
        <f>'Constituents data'!AV44/'Constituents data'!AU44-1</f>
        <v>-2.3732251521298098E-2</v>
      </c>
      <c r="AW44" s="15">
        <f>'Constituents data'!AW44/'Constituents data'!AV44-1</f>
        <v>5.8799085809266627E-2</v>
      </c>
      <c r="AX44" s="15">
        <f>'Constituents data'!AX44/'Constituents data'!AW44-1</f>
        <v>-4.0620094191522904E-2</v>
      </c>
      <c r="AY44" s="15">
        <f>'Constituents data'!AY44/'Constituents data'!AX44-1</f>
        <v>-4.8476170996113677E-2</v>
      </c>
      <c r="AZ44" s="15">
        <f>'Constituents data'!AZ44/'Constituents data'!AY44-1</f>
        <v>-2.3860705073086796E-2</v>
      </c>
      <c r="BA44" s="15">
        <f>'Constituents data'!BA44/'Constituents data'!AZ44-1</f>
        <v>2.8848271305879747E-2</v>
      </c>
      <c r="BB44" s="15">
        <f>'Constituents data'!BB44/'Constituents data'!BA44-1</f>
        <v>1.0916095890411093E-2</v>
      </c>
      <c r="BC44" s="15">
        <f>'Constituents data'!BC44/'Constituents data'!BB44-1</f>
        <v>-7.410544145670106E-3</v>
      </c>
      <c r="BD44" s="15">
        <f>'Constituents data'!BD44/'Constituents data'!BC44-1</f>
        <v>-4.8208191126279942E-2</v>
      </c>
      <c r="BE44" s="15">
        <f>'Constituents data'!BE44/'Constituents data'!BD44-1</f>
        <v>-8.7404751232630362E-3</v>
      </c>
      <c r="BF44" s="15">
        <f>'Constituents data'!BF44/'Constituents data'!BE44-1</f>
        <v>3.3913633280578726E-2</v>
      </c>
      <c r="BG44" s="15">
        <f>'Constituents data'!BG44/'Constituents data'!BF44-1</f>
        <v>1.4651213645309413E-2</v>
      </c>
      <c r="BH44" s="15">
        <f>'Constituents data'!BH44/'Constituents data'!BG44-1</f>
        <v>-2.8017241379310387E-2</v>
      </c>
      <c r="BI44" s="15">
        <f>'Constituents data'!BI44/'Constituents data'!BH44-1</f>
        <v>-4.9223946784922368E-2</v>
      </c>
      <c r="BJ44" s="15">
        <f>'Constituents data'!BJ44/'Constituents data'!BI44-1</f>
        <v>7.2994402985074647E-2</v>
      </c>
      <c r="BK44" s="15">
        <f>'Constituents data'!BK44/'Constituents data'!BJ44-1</f>
        <v>-1.0867202782003926E-2</v>
      </c>
      <c r="BL44" s="15">
        <f>'Constituents data'!BL44/'Constituents data'!BK44-1</f>
        <v>3.6914963744231866E-2</v>
      </c>
      <c r="BM44" s="15">
        <f>'Constituents data'!BM44/'Constituents data'!BL44-1</f>
        <v>3.2634032634032639E-2</v>
      </c>
      <c r="BN44" s="15">
        <f>'Constituents data'!BN44/'Constituents data'!BM44-1</f>
        <v>2.9345372460496622E-2</v>
      </c>
      <c r="BO44" s="15">
        <f>'Constituents data'!BO44/'Constituents data'!BN44-1</f>
        <v>-5.1634768740031922E-2</v>
      </c>
      <c r="BP44" s="15">
        <f>'Constituents data'!BP44/'Constituents data'!BO44-1</f>
        <v>-4.2043304603744946E-4</v>
      </c>
      <c r="BQ44" s="15">
        <f>'Constituents data'!BQ44/'Constituents data'!BP44-1</f>
        <v>-3.7854889589905572E-3</v>
      </c>
      <c r="BR44" s="15">
        <f>'Constituents data'!BR44/'Constituents data'!BQ44-1</f>
        <v>1.815495039054249E-2</v>
      </c>
      <c r="BS44" s="15">
        <f>'Constituents data'!BS44/'Constituents data'!BR44-1</f>
        <v>-1.7209205888451207E-2</v>
      </c>
      <c r="BT44" s="15">
        <f>'Constituents data'!BT44/'Constituents data'!BS44-1</f>
        <v>-1.2658227848101222E-2</v>
      </c>
      <c r="BU44" s="15">
        <f>'Constituents data'!BU44/'Constituents data'!BT44-1</f>
        <v>5.5555555555555358E-3</v>
      </c>
      <c r="BV44" s="15">
        <f>'Constituents data'!BV44/'Constituents data'!BU44-1</f>
        <v>-1.4874628134297074E-3</v>
      </c>
      <c r="BW44" s="15">
        <f>'Constituents data'!BW44/'Constituents data'!BV44-1</f>
        <v>3.1921685464992855E-3</v>
      </c>
      <c r="BX44" s="15">
        <f>'Constituents data'!BX44/'Constituents data'!BW44-1</f>
        <v>3.9456936784047603E-2</v>
      </c>
      <c r="BY44" s="15">
        <f>'Constituents data'!BY44/'Constituents data'!BX44-1</f>
        <v>-1.8775510204081636E-2</v>
      </c>
      <c r="BZ44" s="15">
        <f>'Constituents data'!BZ44/'Constituents data'!BY44-1</f>
        <v>-1.6222961730449237E-2</v>
      </c>
      <c r="CA44" s="15">
        <f>'Constituents data'!CA44/'Constituents data'!BZ44-1</f>
        <v>-3.0443974630021131E-2</v>
      </c>
      <c r="CB44" s="15">
        <f>'Constituents data'!CB44/'Constituents data'!CA44-1</f>
        <v>4.5791539467945341E-3</v>
      </c>
      <c r="CC44" s="15">
        <f>'Constituents data'!CC44/'Constituents data'!CB44-1</f>
        <v>2.3876709355328929E-2</v>
      </c>
      <c r="CD44" s="15">
        <f>'Constituents data'!CD44/'Constituents data'!CC44-1</f>
        <v>-3.8583845664617367E-2</v>
      </c>
      <c r="CE44" s="15">
        <f>'Constituents data'!CE44/'Constituents data'!CD44-1</f>
        <v>2.7342888643880903E-2</v>
      </c>
      <c r="CF44" s="15">
        <f>'Constituents data'!CF44/'Constituents data'!CE44-1</f>
        <v>3.0264005151320106E-2</v>
      </c>
      <c r="CG44" s="15">
        <f>'Constituents data'!CG44/'Constituents data'!CF44-1</f>
        <v>2.5625000000000009E-2</v>
      </c>
      <c r="CH44" s="15">
        <f>'Constituents data'!CH44/'Constituents data'!CG44-1</f>
        <v>6.0938452163328272E-4</v>
      </c>
      <c r="CI44" s="15">
        <f>'Constituents data'!CI44/'Constituents data'!CH44-1</f>
        <v>8.5261875761266648E-3</v>
      </c>
      <c r="CJ44" s="15">
        <f>'Constituents data'!CJ44/'Constituents data'!CI44-1</f>
        <v>-1.851851851851849E-2</v>
      </c>
      <c r="CK44" s="15">
        <f>'Constituents data'!CK44/'Constituents data'!CJ44-1</f>
        <v>5.7424118129614232E-3</v>
      </c>
      <c r="CL44" s="15">
        <f>'Constituents data'!CL44/'Constituents data'!CK44-1</f>
        <v>1.4681892332789603E-2</v>
      </c>
      <c r="CM44" s="15">
        <f>'Constituents data'!CM44/'Constituents data'!CL44-1</f>
        <v>-3.0546623794212358E-2</v>
      </c>
      <c r="CN44" s="15">
        <f>'Constituents data'!CN44/'Constituents data'!CM44-1</f>
        <v>-3.6276948590381441E-2</v>
      </c>
      <c r="CO44" s="15">
        <f>'Constituents data'!CO44/'Constituents data'!CN44-1</f>
        <v>4.7967304796730614E-2</v>
      </c>
      <c r="CP44" s="15">
        <f>'Constituents data'!CP44/'Constituents data'!CO44-1</f>
        <v>-1.4778325123152691E-2</v>
      </c>
      <c r="CQ44" s="15">
        <f>'Constituents data'!CQ44/'Constituents data'!CP44-1</f>
        <v>-8.5833333333333317E-2</v>
      </c>
      <c r="CR44" s="15">
        <f>'Constituents data'!CR44/'Constituents data'!CQ44-1</f>
        <v>2.5752051048313573E-2</v>
      </c>
      <c r="CS44" s="15">
        <f>'Constituents data'!CS44/'Constituents data'!CR44-1</f>
        <v>9.3312597200621017E-3</v>
      </c>
      <c r="CT44" s="15">
        <f>'Constituents data'!CT44/'Constituents data'!CS44-1</f>
        <v>-4.1822584195465584E-2</v>
      </c>
      <c r="CU44" s="15">
        <f>'Constituents data'!CU44/'Constituents data'!CT44-1</f>
        <v>-2.9634734665747842E-2</v>
      </c>
      <c r="CV44" s="15">
        <f>'Constituents data'!CV44/'Constituents data'!CU44-1</f>
        <v>-1.6098484848484751E-2</v>
      </c>
      <c r="CW44" s="15">
        <f>'Constituents data'!CW44/'Constituents data'!CV44-1</f>
        <v>2.4061597690085978E-3</v>
      </c>
      <c r="CX44" s="15">
        <f>'Constituents data'!CX44/'Constituents data'!CW44-1</f>
        <v>1.320211233797397E-2</v>
      </c>
      <c r="CY44" s="15">
        <f>'Constituents data'!CY44/'Constituents data'!CX44-1</f>
        <v>-2.6297085998578607E-2</v>
      </c>
      <c r="CZ44" s="15">
        <f>'Constituents data'!CZ44/'Constituents data'!CY44-1</f>
        <v>5.328467153284655E-2</v>
      </c>
      <c r="DA44" s="15">
        <f>'Constituents data'!DA44/'Constituents data'!CZ44-1</f>
        <v>1.6170016170016233E-3</v>
      </c>
      <c r="DB44" s="15">
        <f>'Constituents data'!DB44/'Constituents data'!DA44-1</f>
        <v>2.1909594095941065E-2</v>
      </c>
      <c r="DC44" s="15">
        <f>'Constituents data'!DC44/'Constituents data'!DB44-1</f>
        <v>2.3470999774317214E-2</v>
      </c>
      <c r="DD44" s="15">
        <f>'Constituents data'!DD44/'Constituents data'!DC44-1</f>
        <v>-4.1896361631752477E-3</v>
      </c>
      <c r="DE44" s="15">
        <f>'Constituents data'!DE44/'Constituents data'!DD44-1</f>
        <v>-2.0593445527015031E-2</v>
      </c>
      <c r="DF44" s="15">
        <f>'Constituents data'!DF44/'Constituents data'!DE44-1</f>
        <v>-3.2104906172281233E-2</v>
      </c>
      <c r="DG44" s="15">
        <f>'Constituents data'!DG44/'Constituents data'!DF44-1</f>
        <v>-8.1756598925484258E-3</v>
      </c>
      <c r="DH44" s="15">
        <f>'Constituents data'!DH44/'Constituents data'!DG44-1</f>
        <v>1.2953367875647714E-2</v>
      </c>
      <c r="DI44" s="15">
        <f>'Constituents data'!DI44/'Constituents data'!DH44-1</f>
        <v>1.8367821436874987E-2</v>
      </c>
      <c r="DJ44" s="15">
        <f>'Constituents data'!DJ44/'Constituents data'!DI44-1</f>
        <v>7.5342465753425181E-3</v>
      </c>
      <c r="DK44" s="15">
        <f>'Constituents data'!DK44/'Constituents data'!DJ44-1</f>
        <v>-1.7221844550192711E-2</v>
      </c>
      <c r="DL44" s="15">
        <f>'Constituents data'!DL44/'Constituents data'!DK44-1</f>
        <v>2.7668895549919359E-3</v>
      </c>
      <c r="DM44" s="15">
        <f>'Constituents data'!DM44/'Constituents data'!DL44-1</f>
        <v>-1.931478500804773E-2</v>
      </c>
      <c r="DN44" s="15">
        <f>'Constituents data'!DN44/'Constituents data'!DM44-1</f>
        <v>3.2356389214536874E-2</v>
      </c>
      <c r="DO44" s="15">
        <f>'Constituents data'!DO44/'Constituents data'!DN44-1</f>
        <v>1.158301158301156E-2</v>
      </c>
      <c r="DP44" s="15">
        <f>'Constituents data'!DP44/'Constituents data'!DO44-1</f>
        <v>-1.616524472384373E-2</v>
      </c>
      <c r="DQ44" s="15">
        <f>'Constituents data'!DQ44/'Constituents data'!DP44-1</f>
        <v>2.0082154267457852E-2</v>
      </c>
      <c r="DR44" s="15">
        <f>'Constituents data'!DR44/'Constituents data'!DQ44-1</f>
        <v>2.6845637583892135E-3</v>
      </c>
      <c r="DS44" s="15">
        <f>'Constituents data'!DS44/'Constituents data'!DR44-1</f>
        <v>-1.9857206604194544E-2</v>
      </c>
      <c r="DT44" s="15">
        <f>'Constituents data'!DT44/'Constituents data'!DS44-1</f>
        <v>2.6405645344866668E-2</v>
      </c>
      <c r="DU44" s="15">
        <f>'Constituents data'!DU44/'Constituents data'!DT44-1</f>
        <v>1.8407629186072416E-2</v>
      </c>
      <c r="DV44" s="15">
        <f>'Constituents data'!DV44/'Constituents data'!DU44-1</f>
        <v>3.1358885017421567E-2</v>
      </c>
      <c r="DW44" s="15">
        <f>'Constituents data'!DW44/'Constituents data'!DV44-1</f>
        <v>-2.9560810810810856E-2</v>
      </c>
      <c r="DX44" s="15">
        <f>'Constituents data'!DX44/'Constituents data'!DW44-1</f>
        <v>9.5735422106177914E-3</v>
      </c>
      <c r="DY44" s="15">
        <f>'Constituents data'!DY44/'Constituents data'!DX44-1</f>
        <v>1.7887931034482829E-2</v>
      </c>
      <c r="DZ44" s="15">
        <f>'Constituents data'!DZ44/'Constituents data'!DY44-1</f>
        <v>-1.1009951302138443E-2</v>
      </c>
      <c r="EA44" s="15">
        <f>'Constituents data'!EA44/'Constituents data'!DZ44-1</f>
        <v>-6.6366944979662224E-3</v>
      </c>
      <c r="EB44" s="15">
        <f>'Constituents data'!EB44/'Constituents data'!EA44-1</f>
        <v>3.6637931034482207E-3</v>
      </c>
      <c r="EC44" s="15">
        <f>'Constituents data'!EC44/'Constituents data'!EB44-1</f>
        <v>-5.2394245222246005E-2</v>
      </c>
      <c r="ED44" s="15">
        <f>'Constituents data'!ED44/'Constituents data'!EC44-1</f>
        <v>-3.2177656922728226E-2</v>
      </c>
      <c r="EE44" s="15">
        <f>'Constituents data'!EE44/'Constituents data'!ED44-1</f>
        <v>8.1948021540623195E-3</v>
      </c>
      <c r="EF44" s="15">
        <f>'Constituents data'!EF44/'Constituents data'!EE44-1</f>
        <v>2.3223409196471145E-4</v>
      </c>
      <c r="EG44" s="15">
        <f>'Constituents data'!EG44/'Constituents data'!EF44-1</f>
        <v>-8.822846528906414E-3</v>
      </c>
      <c r="EH44" s="15">
        <f>'Constituents data'!EH44/'Constituents data'!EG44-1</f>
        <v>3.5137034434293835E-3</v>
      </c>
      <c r="EI44" s="15">
        <f>'Constituents data'!EI44/'Constituents data'!EH44-1</f>
        <v>-2.8244631185807556E-2</v>
      </c>
      <c r="EJ44" s="15">
        <f>'Constituents data'!EJ44/'Constituents data'!EI44-1</f>
        <v>2.7143886620225821E-2</v>
      </c>
      <c r="EK44" s="15">
        <f>'Constituents data'!EK44/'Constituents data'!EJ44-1</f>
        <v>-7.7174929840972961E-3</v>
      </c>
      <c r="EL44" s="15">
        <f>'Constituents data'!EL44/'Constituents data'!EK44-1</f>
        <v>-5.1850106057035328E-3</v>
      </c>
      <c r="EM44" s="15">
        <f>'Constituents data'!EM44/'Constituents data'!EL44-1</f>
        <v>7.3442312248281905E-3</v>
      </c>
      <c r="EN44" s="15">
        <f>'Constituents data'!EN44/'Constituents data'!EM44-1</f>
        <v>-2.0225776105362137E-2</v>
      </c>
      <c r="EO44" s="15">
        <f>'Constituents data'!EO44/'Constituents data'!EN44-1</f>
        <v>-1.5842534805568964E-2</v>
      </c>
      <c r="EP44" s="15">
        <f>'Constituents data'!EP44/'Constituents data'!EO44-1</f>
        <v>3.6585365853658569E-3</v>
      </c>
      <c r="EQ44" s="15">
        <f>'Constituents data'!EQ44/'Constituents data'!EP44-1</f>
        <v>2.4301336573517851E-4</v>
      </c>
      <c r="ER44" s="15">
        <f>'Constituents data'!ER44/'Constituents data'!EQ44-1</f>
        <v>1.1661807580174877E-2</v>
      </c>
      <c r="ES44" s="15">
        <f>'Constituents data'!ES44/'Constituents data'!ER44-1</f>
        <v>-6.2439961575407876E-3</v>
      </c>
      <c r="ET44" s="15">
        <f>'Constituents data'!ET44/'Constituents data'!ES44-1</f>
        <v>2.8999516674722114E-2</v>
      </c>
      <c r="EU44" s="15">
        <f>'Constituents data'!EU44/'Constituents data'!ET44-1</f>
        <v>1.4795678722404837E-2</v>
      </c>
      <c r="EV44" s="15">
        <f>'Constituents data'!EV44/'Constituents data'!EU44-1</f>
        <v>1.2959962971534233E-2</v>
      </c>
      <c r="EW44" s="15">
        <f>'Constituents data'!EW44/'Constituents data'!EV44-1</f>
        <v>-2.970070824765858E-3</v>
      </c>
      <c r="EX44" s="15">
        <f>'Constituents data'!EX44/'Constituents data'!EW44-1</f>
        <v>4.5829514207151867E-4</v>
      </c>
      <c r="EY44" s="15">
        <f>'Constituents data'!EY44/'Constituents data'!EX44-1</f>
        <v>-1.7178195144296859E-2</v>
      </c>
      <c r="EZ44" s="15">
        <f>'Constituents data'!EZ44/'Constituents data'!EY44-1</f>
        <v>4.6376136098811305E-2</v>
      </c>
      <c r="FA44" s="15">
        <f>'Constituents data'!FA44/'Constituents data'!EZ44-1</f>
        <v>-5.5456570155901996E-2</v>
      </c>
      <c r="FB44" s="15">
        <f>'Constituents data'!FB44/'Constituents data'!FA44-1</f>
        <v>-6.6022164583824372E-3</v>
      </c>
      <c r="FC44" s="15">
        <f>'Constituents data'!FC44/'Constituents data'!FB44-1</f>
        <v>-3.0856871587942036E-3</v>
      </c>
      <c r="FD44" s="15">
        <f>'Constituents data'!FD44/'Constituents data'!FC44-1</f>
        <v>5.2380952380952639E-3</v>
      </c>
      <c r="FE44" s="15">
        <f>'Constituents data'!FE44/'Constituents data'!FD44-1</f>
        <v>-3.1738512553292186E-2</v>
      </c>
      <c r="FF44" s="15">
        <f>'Constituents data'!FF44/'Constituents data'!FE44-1</f>
        <v>-6.8493150684931781E-3</v>
      </c>
      <c r="FG44" s="15">
        <f>'Constituents data'!FG44/'Constituents data'!FF44-1</f>
        <v>1.0344827586206806E-2</v>
      </c>
      <c r="FH44" s="15">
        <f>'Constituents data'!FH44/'Constituents data'!FG44-1</f>
        <v>-1.9502681618722595E-2</v>
      </c>
      <c r="FI44" s="15">
        <f>'Constituents data'!FI44/'Constituents data'!FH44-1</f>
        <v>-6.8373943311785146E-2</v>
      </c>
      <c r="FJ44" s="15">
        <f>'Constituents data'!FJ44/'Constituents data'!FI44-1</f>
        <v>8.0064051240993361E-3</v>
      </c>
      <c r="FK44" s="15">
        <f>'Constituents data'!FK44/'Constituents data'!FJ44-1</f>
        <v>1.9592268996558193E-2</v>
      </c>
      <c r="FL44" s="15">
        <f>'Constituents data'!FL44/'Constituents data'!FK44-1</f>
        <v>-2.6746299662425366E-2</v>
      </c>
      <c r="FM44" s="15">
        <f>'Constituents data'!FM44/'Constituents data'!FL44-1</f>
        <v>1.7876200640341455E-2</v>
      </c>
      <c r="FN44" s="15">
        <f>'Constituents data'!FN44/'Constituents data'!FM44-1</f>
        <v>4.4560943643512374E-3</v>
      </c>
      <c r="FO44" s="15">
        <f>'Constituents data'!FO44/'Constituents data'!FN44-1</f>
        <v>-3.0532359081419602E-2</v>
      </c>
      <c r="FP44" s="15">
        <f>'Constituents data'!FP44/'Constituents data'!FO44-1</f>
        <v>-5.3835800807533474E-4</v>
      </c>
      <c r="FQ44" s="15">
        <f>'Constituents data'!FQ44/'Constituents data'!FP44-1</f>
        <v>2.3431187718825797E-2</v>
      </c>
      <c r="FR44" s="15">
        <f>'Constituents data'!FR44/'Constituents data'!FQ44-1</f>
        <v>4.4736842105261854E-3</v>
      </c>
      <c r="FS44" s="15">
        <f>'Constituents data'!FS44/'Constituents data'!FR44-1</f>
        <v>1.1265391668849878E-2</v>
      </c>
      <c r="FT44" s="16">
        <f>'Constituents data'!FT44/'Constituents data'!FS44-1</f>
        <v>2.2538860103626934E-2</v>
      </c>
      <c r="FU44" s="17">
        <f t="shared" si="3"/>
        <v>-1.6127142909798971E-5</v>
      </c>
      <c r="FV44">
        <v>8.7258211356820558E-3</v>
      </c>
      <c r="FW44">
        <v>9.1727849909882843E-3</v>
      </c>
      <c r="FX44">
        <v>9.6500344091130317E-3</v>
      </c>
      <c r="FY44">
        <v>9.4669534458652321E-3</v>
      </c>
      <c r="FZ44">
        <v>9.5316897096749086E-3</v>
      </c>
      <c r="GA44">
        <v>9.6412905940775635E-3</v>
      </c>
      <c r="GB44">
        <v>9.5026836005990753E-3</v>
      </c>
      <c r="GC44">
        <v>9.3618207027685498E-3</v>
      </c>
      <c r="GD44">
        <v>9.1342799396190496E-3</v>
      </c>
      <c r="GE44">
        <v>8.9272581822379907E-3</v>
      </c>
      <c r="GF44">
        <v>8.8764295937335726E-3</v>
      </c>
      <c r="GG44">
        <v>8.8140877354539512E-3</v>
      </c>
      <c r="GH44">
        <v>8.7794368863908477E-3</v>
      </c>
      <c r="GI44">
        <v>8.5474328719580064E-3</v>
      </c>
      <c r="GJ44">
        <v>8.5703966349458469E-3</v>
      </c>
      <c r="GK44">
        <v>8.654201765122228E-3</v>
      </c>
      <c r="GL44">
        <v>8.627123606702064E-3</v>
      </c>
      <c r="GM44">
        <v>8.7356294781892642E-3</v>
      </c>
      <c r="GN44">
        <v>8.5456824307159566E-3</v>
      </c>
      <c r="GO44">
        <v>8.7380076940573748E-3</v>
      </c>
      <c r="GP44">
        <v>8.3070032934086137E-3</v>
      </c>
      <c r="GQ44">
        <v>8.3564626067005651E-3</v>
      </c>
      <c r="GR44">
        <v>8.1702523844212858E-3</v>
      </c>
      <c r="GS44">
        <v>8.2675019789507156E-3</v>
      </c>
      <c r="GT44">
        <v>8.2795712325152027E-3</v>
      </c>
      <c r="GU44">
        <v>8.4122213089537923E-3</v>
      </c>
      <c r="GV44">
        <v>8.277134893094288E-3</v>
      </c>
      <c r="GW44">
        <v>8.3396453779185972E-3</v>
      </c>
      <c r="GX44">
        <v>8.5504528358962967E-3</v>
      </c>
      <c r="GY44">
        <v>8.6202437449353578E-3</v>
      </c>
      <c r="GZ44">
        <v>8.5636878553794153E-3</v>
      </c>
      <c r="HA44">
        <v>8.5540326295062193E-3</v>
      </c>
      <c r="HB44">
        <v>8.9560392522017307E-3</v>
      </c>
      <c r="HC44">
        <v>9.1989629867935702E-3</v>
      </c>
      <c r="HD44">
        <v>8.9054723795652397E-3</v>
      </c>
      <c r="HE44">
        <v>9.0211644163208649E-3</v>
      </c>
      <c r="HF44">
        <v>8.8409300910185298E-3</v>
      </c>
      <c r="HG44">
        <v>8.8840972363052814E-3</v>
      </c>
      <c r="HH44">
        <v>9.382588111661299E-3</v>
      </c>
      <c r="HI44">
        <v>9.3829198119884261E-3</v>
      </c>
      <c r="HJ44">
        <v>9.0334085359101597E-3</v>
      </c>
      <c r="HK44">
        <v>9.2745554386335308E-3</v>
      </c>
      <c r="HL44">
        <v>9.3045190457298633E-3</v>
      </c>
      <c r="HM44">
        <v>9.3117247480566413E-3</v>
      </c>
      <c r="HN44">
        <v>8.9131436038769104E-3</v>
      </c>
      <c r="HO44">
        <v>8.9326988951568213E-3</v>
      </c>
      <c r="HP44">
        <v>9.191265202524149E-3</v>
      </c>
      <c r="HQ44">
        <v>8.7202129517127847E-3</v>
      </c>
      <c r="HR44">
        <v>8.6793765215081326E-3</v>
      </c>
      <c r="HS44">
        <v>8.8015411266824488E-3</v>
      </c>
      <c r="HT44">
        <v>8.891145212264976E-3</v>
      </c>
      <c r="HU44">
        <v>8.9337195132004991E-3</v>
      </c>
      <c r="HV44">
        <v>8.910501894706286E-3</v>
      </c>
      <c r="HW44">
        <v>9.0830520556473247E-3</v>
      </c>
      <c r="HX44">
        <v>9.2449433534982778E-3</v>
      </c>
      <c r="HY44">
        <v>9.2949145865438513E-3</v>
      </c>
      <c r="HZ44">
        <v>9.3174551506122263E-3</v>
      </c>
      <c r="IA44">
        <v>9.5708521686434893E-3</v>
      </c>
      <c r="IB44">
        <v>9.4976184925932346E-3</v>
      </c>
      <c r="IC44">
        <v>9.7626896037648885E-3</v>
      </c>
      <c r="ID44">
        <v>9.5108286416216818E-3</v>
      </c>
      <c r="IE44">
        <v>9.5307382418315309E-3</v>
      </c>
      <c r="IF44">
        <v>9.7472116775629888E-3</v>
      </c>
      <c r="IG44">
        <v>1.0059848124348706E-2</v>
      </c>
      <c r="IH44">
        <v>9.7424370113953895E-3</v>
      </c>
      <c r="II44">
        <v>9.8176696312475605E-3</v>
      </c>
      <c r="IJ44">
        <v>9.918951062386468E-3</v>
      </c>
      <c r="IK44">
        <v>9.6644837198489823E-3</v>
      </c>
      <c r="IL44">
        <v>9.288728017998826E-3</v>
      </c>
      <c r="IM44">
        <v>9.4974694238342053E-3</v>
      </c>
      <c r="IN44">
        <v>9.811823811525535E-3</v>
      </c>
      <c r="IO44">
        <v>9.7041986015184E-3</v>
      </c>
      <c r="IP44">
        <v>9.7284859224103393E-3</v>
      </c>
      <c r="IQ44">
        <v>9.72967030315669E-3</v>
      </c>
      <c r="IR44">
        <v>9.7702374853254666E-3</v>
      </c>
      <c r="IS44">
        <v>9.8812939513685024E-3</v>
      </c>
      <c r="IT44">
        <v>9.7818115454505524E-3</v>
      </c>
      <c r="IU44">
        <v>1.0032612290887926E-2</v>
      </c>
      <c r="IV44">
        <v>9.8619669725879492E-3</v>
      </c>
      <c r="IW44">
        <v>9.6236420833315257E-3</v>
      </c>
      <c r="IX44">
        <v>9.5283529528318225E-3</v>
      </c>
      <c r="IY44">
        <v>9.7668171158684248E-3</v>
      </c>
      <c r="IZ44">
        <v>9.9024388777876338E-3</v>
      </c>
      <c r="JA44">
        <v>9.9467107148424726E-3</v>
      </c>
      <c r="JB44">
        <v>9.8098779987277219E-3</v>
      </c>
      <c r="JC44">
        <v>9.8520035654758951E-3</v>
      </c>
      <c r="JD44">
        <v>9.7926930988642344E-3</v>
      </c>
      <c r="JE44">
        <v>9.7389423534793417E-3</v>
      </c>
      <c r="JF44">
        <v>9.5441698878398502E-3</v>
      </c>
      <c r="JG44">
        <v>9.517886262841023E-3</v>
      </c>
      <c r="JH44">
        <v>9.6478256703846962E-3</v>
      </c>
      <c r="JI44">
        <v>9.5917399658180316E-3</v>
      </c>
      <c r="JJ44">
        <v>8.793689134104065E-3</v>
      </c>
      <c r="JK44">
        <v>8.7468236588960323E-3</v>
      </c>
      <c r="JL44">
        <v>8.7048640865442124E-3</v>
      </c>
      <c r="JM44">
        <v>8.3781749132891253E-3</v>
      </c>
      <c r="JN44">
        <v>8.4769974835395123E-3</v>
      </c>
      <c r="JO44">
        <v>8.1799107489974668E-3</v>
      </c>
      <c r="JP44">
        <v>8.2227946969323593E-3</v>
      </c>
      <c r="JQ44">
        <v>8.232147318769192E-3</v>
      </c>
      <c r="JR44">
        <v>8.1166958662030331E-3</v>
      </c>
      <c r="JS44">
        <v>8.0835653094737895E-3</v>
      </c>
      <c r="JT44">
        <v>7.9445275372294188E-3</v>
      </c>
      <c r="JU44">
        <v>8.0989541203954005E-3</v>
      </c>
      <c r="JV44">
        <v>8.2400102310648763E-3</v>
      </c>
      <c r="JW44">
        <v>8.1449595913483334E-3</v>
      </c>
      <c r="JX44">
        <v>7.9678456915455286E-3</v>
      </c>
      <c r="JY44">
        <v>7.7685666116783314E-3</v>
      </c>
      <c r="JZ44">
        <v>7.7071643087481484E-3</v>
      </c>
      <c r="KA44">
        <v>7.8723616190863252E-3</v>
      </c>
      <c r="KB44">
        <v>8.0158839670188119E-3</v>
      </c>
      <c r="KC44">
        <v>7.9827671596951668E-3</v>
      </c>
      <c r="KD44">
        <v>7.8496352156008312E-3</v>
      </c>
      <c r="KE44">
        <v>7.6618305766559831E-3</v>
      </c>
      <c r="KF44">
        <v>7.4926140176919415E-3</v>
      </c>
      <c r="KG44">
        <v>7.648419221052187E-3</v>
      </c>
      <c r="KH44">
        <v>7.7563617834977535E-3</v>
      </c>
      <c r="KI44">
        <v>7.5092931247688907E-3</v>
      </c>
      <c r="KJ44">
        <v>7.6316461923431828E-3</v>
      </c>
      <c r="KK44">
        <v>7.7439101380811746E-3</v>
      </c>
      <c r="KL44">
        <v>7.6136866703908563E-3</v>
      </c>
      <c r="KM44">
        <v>7.5609422028345471E-3</v>
      </c>
      <c r="KN44">
        <v>7.5033369597727589E-3</v>
      </c>
      <c r="KO44">
        <v>7.7774101837078348E-3</v>
      </c>
      <c r="KP44">
        <v>7.66494530076551E-3</v>
      </c>
      <c r="KQ44">
        <v>7.7510037528654473E-3</v>
      </c>
      <c r="KR44">
        <v>7.8622253336844642E-3</v>
      </c>
      <c r="KS44">
        <v>7.8056258485082134E-3</v>
      </c>
      <c r="KT44">
        <v>7.8381784150912352E-3</v>
      </c>
      <c r="KU44">
        <v>7.8729889018120652E-3</v>
      </c>
      <c r="KV44">
        <v>7.6936582300734437E-3</v>
      </c>
      <c r="KW44">
        <v>7.416374742579313E-3</v>
      </c>
      <c r="KX44">
        <v>7.3393431953331081E-3</v>
      </c>
      <c r="KY44">
        <v>7.4898329361616778E-3</v>
      </c>
      <c r="KZ44">
        <v>7.3872184613354751E-3</v>
      </c>
      <c r="LA44">
        <v>7.3116513331554708E-3</v>
      </c>
      <c r="LB44">
        <v>7.3142717297363094E-3</v>
      </c>
      <c r="LC44">
        <v>7.4284245224128269E-3</v>
      </c>
      <c r="LD44">
        <v>7.387024562546295E-3</v>
      </c>
      <c r="LE44">
        <v>7.3379681817799698E-3</v>
      </c>
      <c r="LF44">
        <v>7.382590749458684E-3</v>
      </c>
      <c r="LG44">
        <v>7.0963411073756196E-3</v>
      </c>
      <c r="LH44">
        <v>6.9488562794121998E-3</v>
      </c>
      <c r="LI44">
        <v>6.869578943329434E-3</v>
      </c>
      <c r="LJ44">
        <v>6.8536873601109721E-3</v>
      </c>
      <c r="LK44">
        <v>6.9106600734114374E-3</v>
      </c>
      <c r="LL44">
        <v>6.8715687209331289E-3</v>
      </c>
      <c r="LM44">
        <v>6.9824040706245151E-3</v>
      </c>
      <c r="LN44">
        <v>7.0121069579513265E-3</v>
      </c>
      <c r="LO44">
        <v>7.3013523897603764E-3</v>
      </c>
      <c r="LP44">
        <v>7.3746176089589319E-3</v>
      </c>
      <c r="LQ44">
        <v>7.3086616047083166E-3</v>
      </c>
      <c r="LR44">
        <v>7.2909062389943814E-3</v>
      </c>
      <c r="LS44">
        <v>7.4958727522152239E-3</v>
      </c>
      <c r="LT44">
        <v>7.1473180844888028E-3</v>
      </c>
      <c r="LU44">
        <v>7.1161886712338375E-3</v>
      </c>
      <c r="LV44">
        <v>7.1934196728116106E-3</v>
      </c>
      <c r="LW44">
        <v>7.0328492126540687E-3</v>
      </c>
      <c r="LX44">
        <v>6.8143491861977802E-3</v>
      </c>
      <c r="LY44">
        <v>6.7019820470780259E-3</v>
      </c>
      <c r="LZ44">
        <v>6.7764456270515043E-3</v>
      </c>
      <c r="MA44">
        <v>6.8755917457365822E-3</v>
      </c>
      <c r="MB44">
        <v>6.7861732667436111E-3</v>
      </c>
      <c r="MC44">
        <v>6.6407536676545247E-3</v>
      </c>
      <c r="MD44">
        <v>6.7475763813721716E-3</v>
      </c>
      <c r="ME44">
        <v>6.7832461164453635E-3</v>
      </c>
      <c r="MF44">
        <v>6.7021868676141599E-3</v>
      </c>
      <c r="MG44">
        <v>6.6909245007956203E-3</v>
      </c>
      <c r="MH44">
        <v>6.7516067152189538E-3</v>
      </c>
      <c r="MI44">
        <v>6.6136961437064977E-3</v>
      </c>
      <c r="MJ44">
        <v>6.6694708005203586E-3</v>
      </c>
      <c r="MK44">
        <v>6.6334566974761873E-3</v>
      </c>
      <c r="ML44">
        <v>6.6236742887896072E-3</v>
      </c>
      <c r="MM44" s="4">
        <v>6.7225647720499469E-3</v>
      </c>
      <c r="MN44" s="17">
        <v>8.3869973565102226E-3</v>
      </c>
      <c r="MO44" s="20">
        <f t="shared" si="4"/>
        <v>2.5778358293937959E-2</v>
      </c>
      <c r="MP44" s="20">
        <f t="shared" si="7"/>
        <v>0.11038479073737986</v>
      </c>
      <c r="MQ44" s="20">
        <f t="shared" si="8"/>
        <v>3.7783298755277556E-2</v>
      </c>
      <c r="MR44" s="20">
        <f t="shared" si="9"/>
        <v>2.160871509080667E-4</v>
      </c>
      <c r="MS44" s="20">
        <f t="shared" si="10"/>
        <v>2.5405971205284789E-2</v>
      </c>
      <c r="MT44" s="20">
        <f t="shared" si="11"/>
        <v>-5.6878219614250956E-4</v>
      </c>
      <c r="MU44" s="20">
        <f t="shared" si="12"/>
        <v>-1.739627831729402E-3</v>
      </c>
      <c r="MV44" s="20">
        <f t="shared" si="13"/>
        <v>6.8560724233477635E-3</v>
      </c>
      <c r="MW44" s="20">
        <f t="shared" si="14"/>
        <v>-1.6482320062059269E-2</v>
      </c>
      <c r="MX44" s="20">
        <f t="shared" si="15"/>
        <v>6.3315011314631067E-3</v>
      </c>
      <c r="MY44" s="20">
        <f t="shared" si="16"/>
        <v>9.6258545404386553E-3</v>
      </c>
      <c r="MZ44" s="20">
        <f t="shared" si="17"/>
        <v>-1.6883639756857E-2</v>
      </c>
      <c r="NA44" s="20">
        <f t="shared" si="18"/>
        <v>-1.5593436184495907E-2</v>
      </c>
      <c r="NB44" s="20">
        <f t="shared" si="19"/>
        <v>3.0927407753106567E-2</v>
      </c>
      <c r="NC44" s="20">
        <f t="shared" si="20"/>
        <v>-2.6853031735594918E-2</v>
      </c>
      <c r="ND44" s="20">
        <f t="shared" si="21"/>
        <v>7.4190883273834987E-3</v>
      </c>
      <c r="NE44" s="20">
        <f t="shared" si="22"/>
        <v>-2.0837894704160725E-2</v>
      </c>
      <c r="NF44" s="20">
        <f t="shared" si="23"/>
        <v>-1.1342899226258613E-2</v>
      </c>
      <c r="NG44" s="20">
        <f t="shared" si="24"/>
        <v>6.3163801693535894E-4</v>
      </c>
      <c r="NH44" s="20">
        <f t="shared" si="25"/>
        <v>-1.9668104966993755E-2</v>
      </c>
      <c r="NI44" s="20">
        <f t="shared" si="26"/>
        <v>-2.1736644243829456E-2</v>
      </c>
      <c r="NJ44" s="20">
        <f t="shared" si="27"/>
        <v>-3.9111518783966431E-2</v>
      </c>
      <c r="NK44" s="20">
        <f t="shared" si="28"/>
        <v>1.0697035020079487E-2</v>
      </c>
      <c r="NL44" s="20">
        <f t="shared" si="29"/>
        <v>-1.0111569906847889E-2</v>
      </c>
      <c r="NM44" s="20">
        <f t="shared" si="30"/>
        <v>6.3183386929386548E-2</v>
      </c>
      <c r="NN44" s="20">
        <f t="shared" si="31"/>
        <v>-6.3791404237843324E-2</v>
      </c>
      <c r="NO44" s="20">
        <f t="shared" si="32"/>
        <v>3.264182546693209E-2</v>
      </c>
      <c r="NP44" s="20">
        <f t="shared" si="33"/>
        <v>6.6884770293742984E-2</v>
      </c>
      <c r="NQ44" s="20">
        <f t="shared" si="34"/>
        <v>-1.0937219713073904E-2</v>
      </c>
      <c r="NR44" s="20">
        <f t="shared" si="35"/>
        <v>-6.1364569424060275E-3</v>
      </c>
      <c r="NS44" s="20">
        <f t="shared" si="36"/>
        <v>1.0540270766516785E-2</v>
      </c>
      <c r="NT44" s="20">
        <f t="shared" si="37"/>
        <v>4.91708691419837E-3</v>
      </c>
      <c r="NU44" s="20">
        <f t="shared" si="38"/>
        <v>-4.4690233352924408E-2</v>
      </c>
      <c r="NV44" s="20">
        <f t="shared" si="39"/>
        <v>-1.8277852861344618E-2</v>
      </c>
      <c r="NW44" s="20">
        <f t="shared" si="40"/>
        <v>-1.7968704926429296E-2</v>
      </c>
      <c r="NX44" s="20">
        <f t="shared" si="41"/>
        <v>-1.6532857852677191E-2</v>
      </c>
      <c r="NY44" s="20">
        <f t="shared" si="42"/>
        <v>6.8922563965648144E-4</v>
      </c>
      <c r="NZ44" s="20">
        <f t="shared" si="43"/>
        <v>4.1720163017349404E-2</v>
      </c>
      <c r="OA44" s="20">
        <f t="shared" si="44"/>
        <v>-8.1629516345331499E-3</v>
      </c>
      <c r="OB44" s="20">
        <f t="shared" si="45"/>
        <v>1.281994658735422E-2</v>
      </c>
      <c r="OC44" s="20">
        <f t="shared" si="46"/>
        <v>3.1728147712869054E-2</v>
      </c>
      <c r="OD44" s="20">
        <f t="shared" si="47"/>
        <v>5.5883209178216015E-2</v>
      </c>
      <c r="OE44" s="20">
        <f t="shared" si="48"/>
        <v>-3.7726388777467671E-4</v>
      </c>
      <c r="OF44" s="20">
        <f t="shared" si="49"/>
        <v>-2.9893357312029217E-2</v>
      </c>
      <c r="OG44" s="20">
        <f t="shared" si="50"/>
        <v>-2.3716124378388298E-2</v>
      </c>
      <c r="OH44" s="20">
        <f t="shared" si="51"/>
        <v>5.8815212952176427E-2</v>
      </c>
      <c r="OI44" s="20">
        <f t="shared" si="52"/>
        <v>-4.0603967048613104E-2</v>
      </c>
      <c r="OJ44" s="20">
        <f t="shared" si="53"/>
        <v>-4.8460043853203877E-2</v>
      </c>
      <c r="OK44" s="20">
        <f t="shared" si="54"/>
        <v>-2.3844577930176997E-2</v>
      </c>
      <c r="OL44" s="20">
        <f t="shared" si="55"/>
        <v>2.8864398448789547E-2</v>
      </c>
      <c r="OM44" s="20">
        <f t="shared" si="56"/>
        <v>1.0932223033320893E-2</v>
      </c>
      <c r="ON44" s="20">
        <f t="shared" si="57"/>
        <v>-7.3944170027603071E-3</v>
      </c>
      <c r="OO44" s="20">
        <f t="shared" si="58"/>
        <v>-4.8192063983370143E-2</v>
      </c>
      <c r="OP44" s="20">
        <f t="shared" si="59"/>
        <v>-8.7243479803532364E-3</v>
      </c>
      <c r="OQ44" s="20">
        <f t="shared" si="60"/>
        <v>3.3929760423488525E-2</v>
      </c>
      <c r="OR44" s="20">
        <f t="shared" si="61"/>
        <v>1.4667340788219213E-2</v>
      </c>
      <c r="OS44" s="20">
        <f t="shared" si="62"/>
        <v>-2.8001114236400587E-2</v>
      </c>
      <c r="OT44" s="20">
        <f t="shared" si="63"/>
        <v>-4.9207819642012568E-2</v>
      </c>
      <c r="OU44" s="20">
        <f t="shared" si="64"/>
        <v>7.3010530127984447E-2</v>
      </c>
      <c r="OV44" s="20">
        <f t="shared" si="65"/>
        <v>-1.0851075639094127E-2</v>
      </c>
      <c r="OW44" s="20">
        <f t="shared" si="66"/>
        <v>3.6931090887141665E-2</v>
      </c>
      <c r="OX44" s="20">
        <f t="shared" si="67"/>
        <v>3.2650159776942439E-2</v>
      </c>
      <c r="OY44" s="20">
        <f t="shared" si="68"/>
        <v>2.9361499603406421E-2</v>
      </c>
      <c r="OZ44" s="20">
        <f t="shared" si="69"/>
        <v>-5.1618641597122122E-2</v>
      </c>
      <c r="PA44" s="20">
        <f t="shared" si="5"/>
        <v>-4.043059031276505E-4</v>
      </c>
      <c r="PB44" s="20">
        <f t="shared" si="70"/>
        <v>-3.7693618160807582E-3</v>
      </c>
      <c r="PC44" s="20">
        <f t="shared" si="71"/>
        <v>1.817107753345229E-2</v>
      </c>
      <c r="PD44" s="20">
        <f t="shared" si="72"/>
        <v>-1.7193078745541407E-2</v>
      </c>
      <c r="PE44" s="20">
        <f t="shared" si="73"/>
        <v>-1.2642100705191422E-2</v>
      </c>
      <c r="PF44" s="20">
        <f t="shared" si="74"/>
        <v>5.5716826984653347E-3</v>
      </c>
      <c r="PG44" s="20">
        <f t="shared" si="75"/>
        <v>-1.4713356705199085E-3</v>
      </c>
      <c r="PH44" s="20">
        <f t="shared" si="76"/>
        <v>3.2082956894090844E-3</v>
      </c>
      <c r="PI44" s="20">
        <f t="shared" si="77"/>
        <v>3.9473063926957402E-2</v>
      </c>
      <c r="PJ44" s="20">
        <f t="shared" si="78"/>
        <v>-1.8759383061171836E-2</v>
      </c>
      <c r="PK44" s="20">
        <f t="shared" si="79"/>
        <v>-1.6206834587539437E-2</v>
      </c>
      <c r="PL44" s="20">
        <f t="shared" si="80"/>
        <v>-3.0427847487111331E-2</v>
      </c>
      <c r="PM44" s="20">
        <f t="shared" si="81"/>
        <v>4.595281089704333E-3</v>
      </c>
      <c r="PN44" s="20">
        <f t="shared" si="82"/>
        <v>2.3892836498238729E-2</v>
      </c>
      <c r="PO44" s="20">
        <f t="shared" si="83"/>
        <v>-3.8567718521707567E-2</v>
      </c>
      <c r="PP44" s="20">
        <f t="shared" si="84"/>
        <v>2.7359015786790702E-2</v>
      </c>
      <c r="PQ44" s="20">
        <f t="shared" si="85"/>
        <v>3.0280132294229906E-2</v>
      </c>
      <c r="PR44" s="20">
        <f t="shared" si="86"/>
        <v>2.5641127142909809E-2</v>
      </c>
      <c r="PS44" s="20">
        <f t="shared" si="87"/>
        <v>6.2551166454308173E-4</v>
      </c>
      <c r="PT44" s="20">
        <f t="shared" si="88"/>
        <v>8.5423147190364646E-3</v>
      </c>
      <c r="PU44" s="20">
        <f t="shared" si="89"/>
        <v>-1.850239137560869E-2</v>
      </c>
      <c r="PV44" s="20">
        <f t="shared" si="90"/>
        <v>5.7585389558712221E-3</v>
      </c>
      <c r="PW44" s="20">
        <f t="shared" si="91"/>
        <v>1.4698019475699403E-2</v>
      </c>
      <c r="PX44" s="20">
        <f t="shared" si="92"/>
        <v>-3.0530496651302558E-2</v>
      </c>
      <c r="PY44" s="20">
        <f t="shared" si="93"/>
        <v>-3.6260821447471642E-2</v>
      </c>
      <c r="PZ44" s="20">
        <f t="shared" si="94"/>
        <v>4.7983431939640414E-2</v>
      </c>
      <c r="QA44" s="20">
        <f t="shared" si="95"/>
        <v>-1.4762197980242892E-2</v>
      </c>
      <c r="QB44" s="20">
        <f t="shared" si="96"/>
        <v>-8.5817206190423517E-2</v>
      </c>
      <c r="QC44" s="20">
        <f t="shared" si="97"/>
        <v>2.5768178191223373E-2</v>
      </c>
      <c r="QD44" s="20">
        <f t="shared" si="98"/>
        <v>9.3473868629719015E-3</v>
      </c>
      <c r="QE44" s="20">
        <f t="shared" si="99"/>
        <v>-4.1806457052555784E-2</v>
      </c>
      <c r="QF44" s="20">
        <f t="shared" si="100"/>
        <v>-2.9618607522838042E-2</v>
      </c>
      <c r="QG44" s="20">
        <f t="shared" si="101"/>
        <v>-1.6082357705574951E-2</v>
      </c>
      <c r="QH44" s="20">
        <f t="shared" si="102"/>
        <v>2.4222869119183968E-3</v>
      </c>
      <c r="QI44" s="20">
        <f t="shared" si="103"/>
        <v>1.321823948088377E-2</v>
      </c>
      <c r="QJ44" s="20">
        <f t="shared" si="104"/>
        <v>-2.6280958855668807E-2</v>
      </c>
      <c r="QK44" s="20">
        <f t="shared" si="105"/>
        <v>5.330079867575635E-2</v>
      </c>
      <c r="QL44" s="20">
        <f t="shared" si="106"/>
        <v>1.6331287599114222E-3</v>
      </c>
      <c r="QM44" s="20">
        <f t="shared" si="107"/>
        <v>2.1925721238850865E-2</v>
      </c>
      <c r="QN44" s="20">
        <f t="shared" si="108"/>
        <v>2.3487126917227014E-2</v>
      </c>
      <c r="QO44" s="20">
        <f t="shared" si="109"/>
        <v>-4.1735090202654488E-3</v>
      </c>
      <c r="QP44" s="20">
        <f t="shared" si="110"/>
        <v>-2.0577318384105231E-2</v>
      </c>
      <c r="QQ44" s="20">
        <f t="shared" si="111"/>
        <v>-3.2088779029371434E-2</v>
      </c>
      <c r="QR44" s="20">
        <f t="shared" si="112"/>
        <v>-8.1595327496386261E-3</v>
      </c>
      <c r="QS44" s="20">
        <f t="shared" si="113"/>
        <v>1.2969495018557514E-2</v>
      </c>
      <c r="QT44" s="20">
        <f t="shared" si="114"/>
        <v>1.8383948579784787E-2</v>
      </c>
      <c r="QU44" s="20">
        <f t="shared" si="115"/>
        <v>7.550373718252317E-3</v>
      </c>
      <c r="QV44" s="20">
        <f t="shared" si="116"/>
        <v>-1.7205717407282911E-2</v>
      </c>
      <c r="QW44" s="20">
        <f t="shared" si="117"/>
        <v>2.7830166979017348E-3</v>
      </c>
      <c r="QX44" s="20">
        <f t="shared" si="118"/>
        <v>-1.929865786513793E-2</v>
      </c>
      <c r="QY44" s="20">
        <f t="shared" si="119"/>
        <v>3.2372516357446673E-2</v>
      </c>
      <c r="QZ44" s="20">
        <f t="shared" si="120"/>
        <v>1.159913872592136E-2</v>
      </c>
      <c r="RA44" s="20">
        <f t="shared" si="121"/>
        <v>-1.614911758093393E-2</v>
      </c>
      <c r="RB44" s="20">
        <f t="shared" si="122"/>
        <v>2.0098281410367652E-2</v>
      </c>
      <c r="RC44" s="20">
        <f t="shared" si="123"/>
        <v>2.7006909012990124E-3</v>
      </c>
      <c r="RD44" s="20">
        <f t="shared" si="124"/>
        <v>-1.9841079461284744E-2</v>
      </c>
      <c r="RE44" s="20">
        <f t="shared" si="125"/>
        <v>2.6421772487776468E-2</v>
      </c>
      <c r="RF44" s="20">
        <f t="shared" si="126"/>
        <v>1.8423756328982216E-2</v>
      </c>
      <c r="RG44" s="20">
        <f t="shared" si="127"/>
        <v>3.1375012160331367E-2</v>
      </c>
      <c r="RH44" s="20">
        <f t="shared" si="128"/>
        <v>-2.9544683667901056E-2</v>
      </c>
      <c r="RI44" s="20">
        <f t="shared" si="129"/>
        <v>9.5896693535275912E-3</v>
      </c>
      <c r="RJ44" s="20">
        <f t="shared" si="130"/>
        <v>1.7904058177392629E-2</v>
      </c>
      <c r="RK44" s="20">
        <f t="shared" si="131"/>
        <v>-1.0993824159228643E-2</v>
      </c>
      <c r="RL44" s="20">
        <f t="shared" si="132"/>
        <v>-6.6205673550564234E-3</v>
      </c>
      <c r="RM44" s="20">
        <f t="shared" si="6"/>
        <v>3.6799202463580196E-3</v>
      </c>
      <c r="RN44" s="20">
        <f t="shared" si="142"/>
        <v>-5.2378118079336206E-2</v>
      </c>
      <c r="RO44" s="20">
        <f t="shared" si="143"/>
        <v>-3.2161529779818426E-2</v>
      </c>
      <c r="RP44" s="20">
        <f t="shared" si="144"/>
        <v>8.2109292969721193E-3</v>
      </c>
      <c r="RQ44" s="20">
        <f t="shared" si="145"/>
        <v>2.4836123487451041E-4</v>
      </c>
      <c r="RR44" s="20">
        <f t="shared" si="146"/>
        <v>-8.8067193859966142E-3</v>
      </c>
      <c r="RS44" s="20">
        <f t="shared" si="147"/>
        <v>3.5298305863391824E-3</v>
      </c>
      <c r="RT44" s="20">
        <f t="shared" si="148"/>
        <v>-2.8228504042897756E-2</v>
      </c>
      <c r="RU44" s="20">
        <f t="shared" si="149"/>
        <v>2.7160013763135621E-2</v>
      </c>
      <c r="RV44" s="20">
        <f t="shared" si="150"/>
        <v>-7.7013658411874972E-3</v>
      </c>
      <c r="RW44" s="20">
        <f t="shared" si="151"/>
        <v>-5.1688834627937339E-3</v>
      </c>
      <c r="RX44" s="20">
        <f t="shared" si="152"/>
        <v>7.3603583677379894E-3</v>
      </c>
      <c r="RY44" s="20">
        <f t="shared" si="153"/>
        <v>-2.0209648962452337E-2</v>
      </c>
      <c r="RZ44" s="20">
        <f t="shared" si="154"/>
        <v>-1.5826407662659164E-2</v>
      </c>
      <c r="SA44" s="20">
        <f t="shared" si="155"/>
        <v>3.6746637282756558E-3</v>
      </c>
      <c r="SB44" s="20">
        <f t="shared" si="156"/>
        <v>2.5914050864497747E-4</v>
      </c>
      <c r="SC44" s="20">
        <f t="shared" si="157"/>
        <v>1.1677934723084676E-2</v>
      </c>
      <c r="SD44" s="20">
        <f t="shared" si="158"/>
        <v>-6.2278690146309887E-3</v>
      </c>
      <c r="SE44" s="20">
        <f t="shared" si="159"/>
        <v>2.9015643817631914E-2</v>
      </c>
      <c r="SF44" s="20">
        <f t="shared" si="160"/>
        <v>1.4811805865314637E-2</v>
      </c>
      <c r="SG44" s="20">
        <f t="shared" si="161"/>
        <v>1.2976090114444033E-2</v>
      </c>
      <c r="SH44" s="20">
        <f t="shared" si="162"/>
        <v>-2.9539436818560591E-3</v>
      </c>
      <c r="SI44" s="20">
        <f t="shared" si="163"/>
        <v>4.7442228498131763E-4</v>
      </c>
      <c r="SJ44" s="20">
        <f t="shared" si="164"/>
        <v>-1.716206800138706E-2</v>
      </c>
      <c r="SK44" s="20">
        <f t="shared" si="165"/>
        <v>4.6392263241721104E-2</v>
      </c>
      <c r="SL44" s="20">
        <f t="shared" si="166"/>
        <v>-5.5440443012992197E-2</v>
      </c>
      <c r="SM44" s="20">
        <f t="shared" si="167"/>
        <v>-6.5860893154726383E-3</v>
      </c>
      <c r="SN44" s="20">
        <f t="shared" si="168"/>
        <v>-3.0695600158844047E-3</v>
      </c>
      <c r="SO44" s="20">
        <f t="shared" si="169"/>
        <v>5.2542223810050628E-3</v>
      </c>
      <c r="SP44" s="20">
        <f t="shared" si="170"/>
        <v>-3.1722385410382387E-2</v>
      </c>
      <c r="SQ44" s="20">
        <f t="shared" si="171"/>
        <v>-6.8331879255833792E-3</v>
      </c>
      <c r="SR44" s="20">
        <f t="shared" si="172"/>
        <v>1.0360954729116606E-2</v>
      </c>
      <c r="SS44" s="20">
        <f t="shared" si="173"/>
        <v>-1.9486554475812795E-2</v>
      </c>
      <c r="ST44" s="20">
        <f t="shared" si="174"/>
        <v>-6.8357816168875346E-2</v>
      </c>
      <c r="SU44" s="20">
        <f t="shared" si="175"/>
        <v>8.0225322670091359E-3</v>
      </c>
      <c r="SV44" s="20">
        <f t="shared" si="176"/>
        <v>1.9608396139467993E-2</v>
      </c>
      <c r="SW44" s="20">
        <f t="shared" si="133"/>
        <v>-2.6730172519515566E-2</v>
      </c>
      <c r="SX44" s="20">
        <f t="shared" si="134"/>
        <v>1.7892327783251255E-2</v>
      </c>
      <c r="SY44" s="20">
        <f t="shared" si="135"/>
        <v>4.4722215072610363E-3</v>
      </c>
      <c r="SZ44" s="20">
        <f t="shared" si="136"/>
        <v>-3.0516231938509802E-2</v>
      </c>
      <c r="TA44" s="20">
        <f t="shared" si="137"/>
        <v>-5.2223086516553572E-4</v>
      </c>
      <c r="TB44" s="20">
        <f t="shared" si="138"/>
        <v>2.3447314861735596E-2</v>
      </c>
      <c r="TC44" s="20">
        <f t="shared" si="139"/>
        <v>4.4898113534359843E-3</v>
      </c>
      <c r="TD44" s="20">
        <f t="shared" si="140"/>
        <v>1.1281518811759678E-2</v>
      </c>
      <c r="TE44" s="20">
        <f t="shared" si="141"/>
        <v>2.2554987246536734E-2</v>
      </c>
    </row>
    <row r="45" spans="1:525" x14ac:dyDescent="0.2">
      <c r="A45" t="s">
        <v>72</v>
      </c>
      <c r="B45" t="s">
        <v>75</v>
      </c>
      <c r="C45" s="15"/>
      <c r="D45" s="15">
        <f>'Constituents data'!D45/'Constituents data'!C45-1</f>
        <v>6.4467197572999346E-3</v>
      </c>
      <c r="E45" s="15">
        <f>'Constituents data'!E45/'Constituents data'!D45-1</f>
        <v>5.8779201205727327E-2</v>
      </c>
      <c r="F45" s="15">
        <f>'Constituents data'!F45/'Constituents data'!E45-1</f>
        <v>6.0142348754448349E-2</v>
      </c>
      <c r="G45" s="15">
        <f>'Constituents data'!G45/'Constituents data'!F45-1</f>
        <v>2.618328298086614E-2</v>
      </c>
      <c r="H45" s="15">
        <f>'Constituents data'!H45/'Constituents data'!G45-1</f>
        <v>3.9908406934903384E-2</v>
      </c>
      <c r="I45" s="15">
        <f>'Constituents data'!I45/'Constituents data'!H45-1</f>
        <v>2.8310789556464933E-3</v>
      </c>
      <c r="J45" s="15">
        <f>'Constituents data'!J45/'Constituents data'!I45-1</f>
        <v>-1.5683814303638632E-3</v>
      </c>
      <c r="K45" s="15">
        <f>'Constituents data'!K45/'Constituents data'!J45-1</f>
        <v>4.7439522463085249E-2</v>
      </c>
      <c r="L45" s="15">
        <f>'Constituents data'!L45/'Constituents data'!K45-1</f>
        <v>5.3989202159567817E-3</v>
      </c>
      <c r="M45" s="15">
        <f>'Constituents data'!M45/'Constituents data'!L45-1</f>
        <v>2.3269689737470012E-2</v>
      </c>
      <c r="N45" s="15">
        <f>'Constituents data'!N45/'Constituents data'!M45-1</f>
        <v>-9.6209912536442399E-3</v>
      </c>
      <c r="O45" s="15">
        <f>'Constituents data'!O45/'Constituents data'!N45-1</f>
        <v>2.3550191345305116E-3</v>
      </c>
      <c r="P45" s="15">
        <f>'Constituents data'!P45/'Constituents data'!O45-1</f>
        <v>2.9368575624100224E-4</v>
      </c>
      <c r="Q45" s="15">
        <f>'Constituents data'!Q45/'Constituents data'!P45-1</f>
        <v>2.7011156782148937E-2</v>
      </c>
      <c r="R45" s="15">
        <f>'Constituents data'!R45/'Constituents data'!Q45-1</f>
        <v>-6.660949113779302E-2</v>
      </c>
      <c r="S45" s="15">
        <f>'Constituents data'!S45/'Constituents data'!R45-1</f>
        <v>4.1653905053598672E-2</v>
      </c>
      <c r="T45" s="15">
        <f>'Constituents data'!T45/'Constituents data'!S45-1</f>
        <v>-3.1167303734195739E-2</v>
      </c>
      <c r="U45" s="15">
        <f>'Constituents data'!U45/'Constituents data'!T45-1</f>
        <v>2.7314112291350501E-2</v>
      </c>
      <c r="V45" s="15">
        <f>'Constituents data'!V45/'Constituents data'!U45-1</f>
        <v>-5.583456425406208E-2</v>
      </c>
      <c r="W45" s="15">
        <f>'Constituents data'!W45/'Constituents data'!V45-1</f>
        <v>1.7209011264079921E-2</v>
      </c>
      <c r="X45" s="15">
        <f>'Constituents data'!X45/'Constituents data'!W45-1</f>
        <v>-3.7526914795447563E-2</v>
      </c>
      <c r="Y45" s="15">
        <f>'Constituents data'!Y45/'Constituents data'!X45-1</f>
        <v>-9.2681367849152263E-3</v>
      </c>
      <c r="Z45" s="15">
        <f>'Constituents data'!Z45/'Constituents data'!Y45-1</f>
        <v>-6.1290322580646039E-3</v>
      </c>
      <c r="AA45" s="15">
        <f>'Constituents data'!AA45/'Constituents data'!Z45-1</f>
        <v>-4.2194092827003704E-3</v>
      </c>
      <c r="AB45" s="15">
        <f>'Constituents data'!AB45/'Constituents data'!AA45-1</f>
        <v>6.1603650586701475E-2</v>
      </c>
      <c r="AC45" s="15">
        <f>'Constituents data'!AC45/'Constituents data'!AB45-1</f>
        <v>-5.4651519803500137E-2</v>
      </c>
      <c r="AD45" s="15">
        <f>'Constituents data'!AD45/'Constituents data'!AC45-1</f>
        <v>6.3657031503735029E-2</v>
      </c>
      <c r="AE45" s="15">
        <f>'Constituents data'!AE45/'Constituents data'!AD45-1</f>
        <v>3.6641221374045907E-2</v>
      </c>
      <c r="AF45" s="15">
        <f>'Constituents data'!AF45/'Constituents data'!AE45-1</f>
        <v>-7.3637702503681624E-3</v>
      </c>
      <c r="AG45" s="15">
        <f>'Constituents data'!AG45/'Constituents data'!AF45-1</f>
        <v>-2.3738872403560984E-2</v>
      </c>
      <c r="AH45" s="15">
        <f>'Constituents data'!AH45/'Constituents data'!AG45-1</f>
        <v>2.5227963525835895E-2</v>
      </c>
      <c r="AI45" s="15">
        <f>'Constituents data'!AI45/'Constituents data'!AH45-1</f>
        <v>-2.6682478505781204E-2</v>
      </c>
      <c r="AJ45" s="15">
        <f>'Constituents data'!AJ45/'Constituents data'!AI45-1</f>
        <v>-9.2598233323179957E-2</v>
      </c>
      <c r="AK45" s="15">
        <f>'Constituents data'!AK45/'Constituents data'!AJ45-1</f>
        <v>2.1483719368915688E-2</v>
      </c>
      <c r="AL45" s="15">
        <f>'Constituents data'!AL45/'Constituents data'!AK45-1</f>
        <v>1.6102530397633874E-2</v>
      </c>
      <c r="AM45" s="15">
        <f>'Constituents data'!AM45/'Constituents data'!AL45-1</f>
        <v>6.7917205692107352E-3</v>
      </c>
      <c r="AN45" s="15">
        <f>'Constituents data'!AN45/'Constituents data'!AM45-1</f>
        <v>1.1564407324124559E-2</v>
      </c>
      <c r="AO45" s="15">
        <f>'Constituents data'!AO45/'Constituents data'!AN45-1</f>
        <v>1.7783423308986857E-2</v>
      </c>
      <c r="AP45" s="15">
        <f>'Constituents data'!AP45/'Constituents data'!AO45-1</f>
        <v>-6.3962558502340006E-2</v>
      </c>
      <c r="AQ45" s="15">
        <f>'Constituents data'!AQ45/'Constituents data'!AP45-1</f>
        <v>1.3666666666666716E-2</v>
      </c>
      <c r="AR45" s="15">
        <f>'Constituents data'!AR45/'Constituents data'!AQ45-1</f>
        <v>-9.8651759289714036E-4</v>
      </c>
      <c r="AS45" s="15">
        <f>'Constituents data'!AS45/'Constituents data'!AR45-1</f>
        <v>0.11718235681369316</v>
      </c>
      <c r="AT45" s="15">
        <f>'Constituents data'!AT45/'Constituents data'!AS45-1</f>
        <v>2.0624631703005658E-3</v>
      </c>
      <c r="AU45" s="15">
        <f>'Constituents data'!AU45/'Constituents data'!AT45-1</f>
        <v>-1.3231402528667946E-2</v>
      </c>
      <c r="AV45" s="15">
        <f>'Constituents data'!AV45/'Constituents data'!AU45-1</f>
        <v>-1.191895113230057E-2</v>
      </c>
      <c r="AW45" s="15">
        <f>'Constituents data'!AW45/'Constituents data'!AV45-1</f>
        <v>3.709288299155622E-2</v>
      </c>
      <c r="AX45" s="15">
        <f>'Constituents data'!AX45/'Constituents data'!AW45-1</f>
        <v>1.6574585635359185E-2</v>
      </c>
      <c r="AY45" s="15">
        <f>'Constituents data'!AY45/'Constituents data'!AX45-1</f>
        <v>-7.3798627002288231E-2</v>
      </c>
      <c r="AZ45" s="15">
        <f>'Constituents data'!AZ45/'Constituents data'!AY45-1</f>
        <v>-1.8838789376158238E-2</v>
      </c>
      <c r="BA45" s="15">
        <f>'Constituents data'!BA45/'Constituents data'!AZ45-1</f>
        <v>3.8086244885111586E-2</v>
      </c>
      <c r="BB45" s="15">
        <f>'Constituents data'!BB45/'Constituents data'!BA45-1</f>
        <v>7.5803517283201671E-3</v>
      </c>
      <c r="BC45" s="15">
        <f>'Constituents data'!BC45/'Constituents data'!BB45-1</f>
        <v>4.5139933794764442E-3</v>
      </c>
      <c r="BD45" s="15">
        <f>'Constituents data'!BD45/'Constituents data'!BC45-1</f>
        <v>-5.6021569802276794E-2</v>
      </c>
      <c r="BE45" s="15">
        <f>'Constituents data'!BE45/'Constituents data'!BD45-1</f>
        <v>-2.348460806093311E-2</v>
      </c>
      <c r="BF45" s="15">
        <f>'Constituents data'!BF45/'Constituents data'!BE45-1</f>
        <v>2.9899252518687192E-2</v>
      </c>
      <c r="BG45" s="15">
        <f>'Constituents data'!BG45/'Constituents data'!BF45-1</f>
        <v>1.0728936573051406E-2</v>
      </c>
      <c r="BH45" s="15">
        <f>'Constituents data'!BH45/'Constituents data'!BG45-1</f>
        <v>-7.0246643771464279E-2</v>
      </c>
      <c r="BI45" s="15">
        <f>'Constituents data'!BI45/'Constituents data'!BH45-1</f>
        <v>-2.1490933512424482E-2</v>
      </c>
      <c r="BJ45" s="15">
        <f>'Constituents data'!BJ45/'Constituents data'!BI45-1</f>
        <v>4.5641729581331392E-2</v>
      </c>
      <c r="BK45" s="15">
        <f>'Constituents data'!BK45/'Constituents data'!BJ45-1</f>
        <v>7.5484082704300182E-3</v>
      </c>
      <c r="BL45" s="15">
        <f>'Constituents data'!BL45/'Constituents data'!BK45-1</f>
        <v>6.8403908794789636E-3</v>
      </c>
      <c r="BM45" s="15">
        <f>'Constituents data'!BM45/'Constituents data'!BL45-1</f>
        <v>2.4263992235522558E-2</v>
      </c>
      <c r="BN45" s="15">
        <f>'Constituents data'!BN45/'Constituents data'!BM45-1</f>
        <v>-9.4756790903349764E-4</v>
      </c>
      <c r="BO45" s="15">
        <f>'Constituents data'!BO45/'Constituents data'!BN45-1</f>
        <v>-2.1182421751501646E-2</v>
      </c>
      <c r="BP45" s="15">
        <f>'Constituents data'!BP45/'Constituents data'!BO45-1</f>
        <v>-2.2609819121447439E-3</v>
      </c>
      <c r="BQ45" s="15">
        <f>'Constituents data'!BQ45/'Constituents data'!BP45-1</f>
        <v>-2.2013596633214672E-2</v>
      </c>
      <c r="BR45" s="15">
        <f>'Constituents data'!BR45/'Constituents data'!BQ45-1</f>
        <v>3.7735849056603765E-2</v>
      </c>
      <c r="BS45" s="15">
        <f>'Constituents data'!BS45/'Constituents data'!BR45-1</f>
        <v>7.3365231259967523E-3</v>
      </c>
      <c r="BT45" s="15">
        <f>'Constituents data'!BT45/'Constituents data'!BS45-1</f>
        <v>-3.198226725775799E-2</v>
      </c>
      <c r="BU45" s="15">
        <f>'Constituents data'!BU45/'Constituents data'!BT45-1</f>
        <v>-1.8972849198560793E-2</v>
      </c>
      <c r="BV45" s="15">
        <f>'Constituents data'!BV45/'Constituents data'!BU45-1</f>
        <v>6.235411803934654E-2</v>
      </c>
      <c r="BW45" s="15">
        <f>'Constituents data'!BW45/'Constituents data'!BV45-1</f>
        <v>-1.5693659761456535E-3</v>
      </c>
      <c r="BX45" s="15">
        <f>'Constituents data'!BX45/'Constituents data'!BW45-1</f>
        <v>-6.2873310279787376E-4</v>
      </c>
      <c r="BY45" s="15">
        <f>'Constituents data'!BY45/'Constituents data'!BX45-1</f>
        <v>-1.5728216420257901E-2</v>
      </c>
      <c r="BZ45" s="15">
        <f>'Constituents data'!BZ45/'Constituents data'!BY45-1</f>
        <v>-5.8485139022051769E-2</v>
      </c>
      <c r="CA45" s="15">
        <f>'Constituents data'!CA45/'Constituents data'!BZ45-1</f>
        <v>-3.4283774609640272E-2</v>
      </c>
      <c r="CB45" s="15">
        <f>'Constituents data'!CB45/'Constituents data'!CA45-1</f>
        <v>-1.195079086115991E-2</v>
      </c>
      <c r="CC45" s="15">
        <f>'Constituents data'!CC45/'Constituents data'!CB45-1</f>
        <v>8.4667378157239348E-2</v>
      </c>
      <c r="CD45" s="15">
        <f>'Constituents data'!CD45/'Constituents data'!CC45-1</f>
        <v>-2.820596917021978E-2</v>
      </c>
      <c r="CE45" s="15">
        <f>'Constituents data'!CE45/'Constituents data'!CD45-1</f>
        <v>4.3199460006750012E-2</v>
      </c>
      <c r="CF45" s="15">
        <f>'Constituents data'!CF45/'Constituents data'!CE45-1</f>
        <v>-1.0029116790682635E-2</v>
      </c>
      <c r="CG45" s="15">
        <f>'Constituents data'!CG45/'Constituents data'!CF45-1</f>
        <v>-4.9019607843138191E-3</v>
      </c>
      <c r="CH45" s="15">
        <f>'Constituents data'!CH45/'Constituents data'!CG45-1</f>
        <v>1.9047619047619202E-2</v>
      </c>
      <c r="CI45" s="15">
        <f>'Constituents data'!CI45/'Constituents data'!CH45-1</f>
        <v>7.7344505317433754E-3</v>
      </c>
      <c r="CJ45" s="15">
        <f>'Constituents data'!CJ45/'Constituents data'!CI45-1</f>
        <v>-2.7502398464982369E-2</v>
      </c>
      <c r="CK45" s="15">
        <f>'Constituents data'!CK45/'Constituents data'!CJ45-1</f>
        <v>-8.549819138441328E-3</v>
      </c>
      <c r="CL45" s="15">
        <f>'Constituents data'!CL45/'Constituents data'!CK45-1</f>
        <v>-3.3167495854058426E-4</v>
      </c>
      <c r="CM45" s="15">
        <f>'Constituents data'!CM45/'Constituents data'!CL45-1</f>
        <v>-1.924353019243541E-2</v>
      </c>
      <c r="CN45" s="15">
        <f>'Constituents data'!CN45/'Constituents data'!CM45-1</f>
        <v>-2.3342354533152809E-2</v>
      </c>
      <c r="CO45" s="15">
        <f>'Constituents data'!CO45/'Constituents data'!CN45-1</f>
        <v>5.8191894700380997E-2</v>
      </c>
      <c r="CP45" s="15">
        <f>'Constituents data'!CP45/'Constituents data'!CO45-1</f>
        <v>-2.3240589198036066E-2</v>
      </c>
      <c r="CQ45" s="15">
        <f>'Constituents data'!CQ45/'Constituents data'!CP45-1</f>
        <v>-3.7533512064343189E-2</v>
      </c>
      <c r="CR45" s="15">
        <f>'Constituents data'!CR45/'Constituents data'!CQ45-1</f>
        <v>-6.9637883008355494E-4</v>
      </c>
      <c r="CS45" s="15">
        <f>'Constituents data'!CS45/'Constituents data'!CR45-1</f>
        <v>1.2195121951219523E-2</v>
      </c>
      <c r="CT45" s="15">
        <f>'Constituents data'!CT45/'Constituents data'!CS45-1</f>
        <v>2.6850258175559194E-2</v>
      </c>
      <c r="CU45" s="15">
        <f>'Constituents data'!CU45/'Constituents data'!CT45-1</f>
        <v>-3.7881327522628183E-2</v>
      </c>
      <c r="CV45" s="15">
        <f>'Constituents data'!CV45/'Constituents data'!CU45-1</f>
        <v>1.3937282229965486E-3</v>
      </c>
      <c r="CW45" s="15">
        <f>'Constituents data'!CW45/'Constituents data'!CV45-1</f>
        <v>2.7835768963118124E-3</v>
      </c>
      <c r="CX45" s="15">
        <f>'Constituents data'!CX45/'Constituents data'!CW45-1</f>
        <v>2.5329632199861285E-2</v>
      </c>
      <c r="CY45" s="15">
        <f>'Constituents data'!CY45/'Constituents data'!CX45-1</f>
        <v>-3.0456852791878042E-3</v>
      </c>
      <c r="CZ45" s="15">
        <f>'Constituents data'!CZ45/'Constituents data'!CY45-1</f>
        <v>6.8228105906313674E-2</v>
      </c>
      <c r="DA45" s="15">
        <f>'Constituents data'!DA45/'Constituents data'!CZ45-1</f>
        <v>1.6841436288528744E-2</v>
      </c>
      <c r="DB45" s="15">
        <f>'Constituents data'!DB45/'Constituents data'!DA45-1</f>
        <v>7.5000000000000622E-3</v>
      </c>
      <c r="DC45" s="15">
        <f>'Constituents data'!DC45/'Constituents data'!DB45-1</f>
        <v>1.4578163771712171E-2</v>
      </c>
      <c r="DD45" s="15">
        <f>'Constituents data'!DD45/'Constituents data'!DC45-1</f>
        <v>1.1922959339651484E-2</v>
      </c>
      <c r="DE45" s="15">
        <f>'Constituents data'!DE45/'Constituents data'!DD45-1</f>
        <v>-1.1782477341389708E-2</v>
      </c>
      <c r="DF45" s="15">
        <f>'Constituents data'!DF45/'Constituents data'!DE45-1</f>
        <v>4.2800366860287209E-3</v>
      </c>
      <c r="DG45" s="15">
        <f>'Constituents data'!DG45/'Constituents data'!DF45-1</f>
        <v>-4.5662100456620447E-3</v>
      </c>
      <c r="DH45" s="15">
        <f>'Constituents data'!DH45/'Constituents data'!DG45-1</f>
        <v>-2.1712538226299816E-2</v>
      </c>
      <c r="DI45" s="15">
        <f>'Constituents data'!DI45/'Constituents data'!DH45-1</f>
        <v>-2.8133791809940023E-3</v>
      </c>
      <c r="DJ45" s="15">
        <f>'Constituents data'!DJ45/'Constituents data'!DI45-1</f>
        <v>-5.642633228840066E-3</v>
      </c>
      <c r="DK45" s="15">
        <f>'Constituents data'!DK45/'Constituents data'!DJ45-1</f>
        <v>3.5939470365699888E-2</v>
      </c>
      <c r="DL45" s="15">
        <f>'Constituents data'!DL45/'Constituents data'!DK45-1</f>
        <v>-1.5824710894704719E-2</v>
      </c>
      <c r="DM45" s="15">
        <f>'Constituents data'!DM45/'Constituents data'!DL45-1</f>
        <v>-5.5658627087200596E-3</v>
      </c>
      <c r="DN45" s="15">
        <f>'Constituents data'!DN45/'Constituents data'!DM45-1</f>
        <v>1.5547263681592316E-3</v>
      </c>
      <c r="DO45" s="15">
        <f>'Constituents data'!DO45/'Constituents data'!DN45-1</f>
        <v>2.4837007140638967E-3</v>
      </c>
      <c r="DP45" s="15">
        <f>'Constituents data'!DP45/'Constituents data'!DO45-1</f>
        <v>1.7342830597708359E-2</v>
      </c>
      <c r="DQ45" s="15">
        <f>'Constituents data'!DQ45/'Constituents data'!DP45-1</f>
        <v>-1.4916286149162961E-2</v>
      </c>
      <c r="DR45" s="15">
        <f>'Constituents data'!DR45/'Constituents data'!DQ45-1</f>
        <v>-7.725587144623014E-3</v>
      </c>
      <c r="DS45" s="15">
        <f>'Constituents data'!DS45/'Constituents data'!DR45-1</f>
        <v>-7.7857365306758242E-3</v>
      </c>
      <c r="DT45" s="15">
        <f>'Constituents data'!DT45/'Constituents data'!DS45-1</f>
        <v>1.0671688637790444E-2</v>
      </c>
      <c r="DU45" s="15">
        <f>'Constituents data'!DU45/'Constituents data'!DT45-1</f>
        <v>3.1677018633540222E-2</v>
      </c>
      <c r="DV45" s="15">
        <f>'Constituents data'!DV45/'Constituents data'!DU45-1</f>
        <v>5.5388320288982662E-2</v>
      </c>
      <c r="DW45" s="15">
        <f>'Constituents data'!DW45/'Constituents data'!DV45-1</f>
        <v>1.540216771249292E-2</v>
      </c>
      <c r="DX45" s="15">
        <f>'Constituents data'!DX45/'Constituents data'!DW45-1</f>
        <v>6.1797752808987472E-3</v>
      </c>
      <c r="DY45" s="15">
        <f>'Constituents data'!DY45/'Constituents data'!DX45-1</f>
        <v>-2.9592406476828703E-2</v>
      </c>
      <c r="DZ45" s="15">
        <f>'Constituents data'!DZ45/'Constituents data'!DY45-1</f>
        <v>-1.4672036823935475E-2</v>
      </c>
      <c r="EA45" s="15">
        <f>'Constituents data'!EA45/'Constituents data'!DZ45-1</f>
        <v>-2.5401459854014541E-2</v>
      </c>
      <c r="EB45" s="15">
        <f>'Constituents data'!EB45/'Constituents data'!EA45-1</f>
        <v>-1.7974835230677444E-3</v>
      </c>
      <c r="EC45" s="15">
        <f>'Constituents data'!EC45/'Constituents data'!EB45-1</f>
        <v>-5.6422569027611003E-2</v>
      </c>
      <c r="ED45" s="15">
        <f>'Constituents data'!ED45/'Constituents data'!EC45-1</f>
        <v>-9.5419847328244156E-3</v>
      </c>
      <c r="EE45" s="15">
        <f>'Constituents data'!EE45/'Constituents data'!ED45-1</f>
        <v>1.7341040462427681E-2</v>
      </c>
      <c r="EF45" s="15">
        <f>'Constituents data'!EF45/'Constituents data'!EE45-1</f>
        <v>-1.6729797979798011E-2</v>
      </c>
      <c r="EG45" s="15">
        <f>'Constituents data'!EG45/'Constituents data'!EF45-1</f>
        <v>-6.4205457463883953E-4</v>
      </c>
      <c r="EH45" s="15">
        <f>'Constituents data'!EH45/'Constituents data'!EG45-1</f>
        <v>1.1885640860905822E-2</v>
      </c>
      <c r="EI45" s="15">
        <f>'Constituents data'!EI45/'Constituents data'!EH45-1</f>
        <v>-1.5873015873015928E-2</v>
      </c>
      <c r="EJ45" s="15">
        <f>'Constituents data'!EJ45/'Constituents data'!EI45-1</f>
        <v>6.4516129032266001E-4</v>
      </c>
      <c r="EK45" s="15">
        <f>'Constituents data'!EK45/'Constituents data'!EJ45-1</f>
        <v>-1.3539651837524147E-2</v>
      </c>
      <c r="EL45" s="15">
        <f>'Constituents data'!EL45/'Constituents data'!EK45-1</f>
        <v>-1.2091503267973924E-2</v>
      </c>
      <c r="EM45" s="15">
        <f>'Constituents data'!EM45/'Constituents data'!EL45-1</f>
        <v>-5.6235527621568693E-3</v>
      </c>
      <c r="EN45" s="15">
        <f>'Constituents data'!EN45/'Constituents data'!EM45-1</f>
        <v>-1.663339986693213E-3</v>
      </c>
      <c r="EO45" s="15">
        <f>'Constituents data'!EO45/'Constituents data'!EN45-1</f>
        <v>3.0323225591469605E-2</v>
      </c>
      <c r="EP45" s="15">
        <f>'Constituents data'!EP45/'Constituents data'!EO45-1</f>
        <v>2.1021992238033693E-2</v>
      </c>
      <c r="EQ45" s="15">
        <f>'Constituents data'!EQ45/'Constituents data'!EP45-1</f>
        <v>-5.7016154577129718E-3</v>
      </c>
      <c r="ER45" s="15">
        <f>'Constituents data'!ER45/'Constituents data'!EQ45-1</f>
        <v>-1.5610066900286768E-2</v>
      </c>
      <c r="ES45" s="15">
        <f>'Constituents data'!ES45/'Constituents data'!ER45-1</f>
        <v>-2.9126213592233219E-3</v>
      </c>
      <c r="ET45" s="15">
        <f>'Constituents data'!ET45/'Constituents data'!ES45-1</f>
        <v>1.2658227848101333E-2</v>
      </c>
      <c r="EU45" s="15">
        <f>'Constituents data'!EU45/'Constituents data'!ET45-1</f>
        <v>2.564102564102555E-3</v>
      </c>
      <c r="EV45" s="15">
        <f>'Constituents data'!EV45/'Constituents data'!EU45-1</f>
        <v>-3.6125319693094737E-2</v>
      </c>
      <c r="EW45" s="15">
        <f>'Constituents data'!EW45/'Constituents data'!EV45-1</f>
        <v>-7.6285240464344373E-3</v>
      </c>
      <c r="EX45" s="15">
        <f>'Constituents data'!EX45/'Constituents data'!EW45-1</f>
        <v>-1.0360962566845044E-2</v>
      </c>
      <c r="EY45" s="15">
        <f>'Constituents data'!EY45/'Constituents data'!EX45-1</f>
        <v>1.1482607227288E-2</v>
      </c>
      <c r="EZ45" s="15">
        <f>'Constituents data'!EZ45/'Constituents data'!EY45-1</f>
        <v>3.6393989983305453E-2</v>
      </c>
      <c r="FA45" s="15">
        <f>'Constituents data'!FA45/'Constituents data'!EZ45-1</f>
        <v>-2.9317010309278357E-2</v>
      </c>
      <c r="FB45" s="15">
        <f>'Constituents data'!FB45/'Constituents data'!FA45-1</f>
        <v>-3.982741453700589E-3</v>
      </c>
      <c r="FC45" s="15">
        <f>'Constituents data'!FC45/'Constituents data'!FB45-1</f>
        <v>-1.399533488837057E-2</v>
      </c>
      <c r="FD45" s="15">
        <f>'Constituents data'!FD45/'Constituents data'!FC45-1</f>
        <v>1.0476512335248378E-2</v>
      </c>
      <c r="FE45" s="15">
        <f>'Constituents data'!FE45/'Constituents data'!FD45-1</f>
        <v>-3.2775919732441317E-2</v>
      </c>
      <c r="FF45" s="15">
        <f>'Constituents data'!FF45/'Constituents data'!FE45-1</f>
        <v>-2.0746887966806016E-3</v>
      </c>
      <c r="FG45" s="15">
        <f>'Constituents data'!FG45/'Constituents data'!FF45-1</f>
        <v>1.0048510048509929E-2</v>
      </c>
      <c r="FH45" s="15">
        <f>'Constituents data'!FH45/'Constituents data'!FG45-1</f>
        <v>-5.2830188679245271E-2</v>
      </c>
      <c r="FI45" s="15">
        <f>'Constituents data'!FI45/'Constituents data'!FH45-1</f>
        <v>-6.1209706628033267E-2</v>
      </c>
      <c r="FJ45" s="15">
        <f>'Constituents data'!FJ45/'Constituents data'!FI45-1</f>
        <v>1.5432098765431945E-2</v>
      </c>
      <c r="FK45" s="15">
        <f>'Constituents data'!FK45/'Constituents data'!FJ45-1</f>
        <v>1.7857142857142794E-2</v>
      </c>
      <c r="FL45" s="15">
        <f>'Constituents data'!FL45/'Constituents data'!FK45-1</f>
        <v>-3.8820455393803632E-2</v>
      </c>
      <c r="FM45" s="15">
        <f>'Constituents data'!FM45/'Constituents data'!FL45-1</f>
        <v>2.7184466019417375E-2</v>
      </c>
      <c r="FN45" s="15">
        <f>'Constituents data'!FN45/'Constituents data'!FM45-1</f>
        <v>1.3988657844990593E-2</v>
      </c>
      <c r="FO45" s="15">
        <f>'Constituents data'!FO45/'Constituents data'!FN45-1</f>
        <v>-3.4302759134973937E-2</v>
      </c>
      <c r="FP45" s="15">
        <f>'Constituents data'!FP45/'Constituents data'!FO45-1</f>
        <v>2.316602316602312E-2</v>
      </c>
      <c r="FQ45" s="15">
        <f>'Constituents data'!FQ45/'Constituents data'!FP45-1</f>
        <v>1.5094339622641506E-2</v>
      </c>
      <c r="FR45" s="15">
        <f>'Constituents data'!FR45/'Constituents data'!FQ45-1</f>
        <v>3.7174721189590976E-2</v>
      </c>
      <c r="FS45" s="15">
        <f>'Constituents data'!FS45/'Constituents data'!FR45-1</f>
        <v>6.8100358422940044E-3</v>
      </c>
      <c r="FT45" s="16">
        <f>'Constituents data'!FT45/'Constituents data'!FS45-1</f>
        <v>3.5243859024563839E-2</v>
      </c>
      <c r="FU45" s="17">
        <f t="shared" si="3"/>
        <v>1.0366036691827607E-3</v>
      </c>
      <c r="FV45">
        <v>2.5159247554359474E-2</v>
      </c>
      <c r="FW45">
        <v>2.5945458005394717E-2</v>
      </c>
      <c r="FX45">
        <v>2.602718471150928E-2</v>
      </c>
      <c r="FY45">
        <v>2.608391815540367E-2</v>
      </c>
      <c r="FZ45">
        <v>2.6944528363369042E-2</v>
      </c>
      <c r="GA45">
        <v>2.7637429847119463E-2</v>
      </c>
      <c r="GB45">
        <v>2.7333209595621535E-2</v>
      </c>
      <c r="GC45">
        <v>2.6933090620359666E-2</v>
      </c>
      <c r="GD45">
        <v>2.7338124054572015E-2</v>
      </c>
      <c r="GE45">
        <v>2.7313405483694486E-2</v>
      </c>
      <c r="GF45">
        <v>2.7615446669237355E-2</v>
      </c>
      <c r="GG45">
        <v>2.6899179264747081E-2</v>
      </c>
      <c r="GH45">
        <v>2.7315136848756517E-2</v>
      </c>
      <c r="GI45">
        <v>2.7022937684474176E-2</v>
      </c>
      <c r="GJ45">
        <v>2.6993030913764027E-2</v>
      </c>
      <c r="GK45">
        <v>2.6143870919003803E-2</v>
      </c>
      <c r="GL45">
        <v>2.6948160057617083E-2</v>
      </c>
      <c r="GM45">
        <v>2.6891653431020918E-2</v>
      </c>
      <c r="GN45">
        <v>2.7335983193350323E-2</v>
      </c>
      <c r="GO45">
        <v>2.6374318023347842E-2</v>
      </c>
      <c r="GP45">
        <v>2.6017011519791858E-2</v>
      </c>
      <c r="GQ45">
        <v>2.5749895339539391E-2</v>
      </c>
      <c r="GR45">
        <v>2.5958458493897028E-2</v>
      </c>
      <c r="GS45">
        <v>2.5830551382263776E-2</v>
      </c>
      <c r="GT45">
        <v>2.6022660776445442E-2</v>
      </c>
      <c r="GU45">
        <v>2.6400694544212743E-2</v>
      </c>
      <c r="GV45">
        <v>2.6641883130686397E-2</v>
      </c>
      <c r="GW45">
        <v>2.7617213901084188E-2</v>
      </c>
      <c r="GX45">
        <v>2.7513061515391925E-2</v>
      </c>
      <c r="GY45">
        <v>2.783829893257286E-2</v>
      </c>
      <c r="GZ45">
        <v>2.7158572307409753E-2</v>
      </c>
      <c r="HA45">
        <v>2.7522682393559952E-2</v>
      </c>
      <c r="HB45">
        <v>2.7906789627406944E-2</v>
      </c>
      <c r="HC45">
        <v>2.7226730711287912E-2</v>
      </c>
      <c r="HD45">
        <v>2.7426070023280479E-2</v>
      </c>
      <c r="HE45">
        <v>2.8746736935824684E-2</v>
      </c>
      <c r="HF45">
        <v>2.8838109401440611E-2</v>
      </c>
      <c r="HG45">
        <v>2.9294321745794782E-2</v>
      </c>
      <c r="HH45">
        <v>3.0227610814586598E-2</v>
      </c>
      <c r="HI45">
        <v>2.8528512719426986E-2</v>
      </c>
      <c r="HJ45">
        <v>2.7489232400534195E-2</v>
      </c>
      <c r="HK45">
        <v>2.7328570902208724E-2</v>
      </c>
      <c r="HL45">
        <v>2.9008987260962748E-2</v>
      </c>
      <c r="HM45">
        <v>2.9102187707358295E-2</v>
      </c>
      <c r="HN45">
        <v>2.8335408172659202E-2</v>
      </c>
      <c r="HO45">
        <v>2.8741199658248649E-2</v>
      </c>
      <c r="HP45">
        <v>2.8966871333905953E-2</v>
      </c>
      <c r="HQ45">
        <v>2.9120713653198092E-2</v>
      </c>
      <c r="HR45">
        <v>2.8212995773887639E-2</v>
      </c>
      <c r="HS45">
        <v>2.8757290992076589E-2</v>
      </c>
      <c r="HT45">
        <v>2.9310893466163293E-2</v>
      </c>
      <c r="HU45">
        <v>2.9354064571107438E-2</v>
      </c>
      <c r="HV45">
        <v>2.9629507497493192E-2</v>
      </c>
      <c r="HW45">
        <v>2.9955334728084222E-2</v>
      </c>
      <c r="HX45">
        <v>3.0019915534505132E-2</v>
      </c>
      <c r="HY45">
        <v>3.0064992214195951E-2</v>
      </c>
      <c r="HZ45">
        <v>3.0021398803403352E-2</v>
      </c>
      <c r="IA45">
        <v>2.9498057261291698E-2</v>
      </c>
      <c r="IB45">
        <v>3.0126185500157398E-2</v>
      </c>
      <c r="IC45">
        <v>3.0177576331050136E-2</v>
      </c>
      <c r="ID45">
        <v>2.9946395196057764E-2</v>
      </c>
      <c r="IE45">
        <v>2.9138703499597348E-2</v>
      </c>
      <c r="IF45">
        <v>2.9558987332626675E-2</v>
      </c>
      <c r="IG45">
        <v>2.9589185813808684E-2</v>
      </c>
      <c r="IH45">
        <v>2.9575720549230779E-2</v>
      </c>
      <c r="II45">
        <v>2.9749229889716709E-2</v>
      </c>
      <c r="IJ45">
        <v>2.9506181871853866E-2</v>
      </c>
      <c r="IK45">
        <v>2.9302108286657295E-2</v>
      </c>
      <c r="IL45">
        <v>2.8774446056660397E-2</v>
      </c>
      <c r="IM45">
        <v>2.8845258205079903E-2</v>
      </c>
      <c r="IN45">
        <v>2.9073092170904844E-2</v>
      </c>
      <c r="IO45">
        <v>3.0592639114792267E-2</v>
      </c>
      <c r="IP45">
        <v>3.0523637474139189E-2</v>
      </c>
      <c r="IQ45">
        <v>2.9350095125493986E-2</v>
      </c>
      <c r="IR45">
        <v>2.9563998089327245E-2</v>
      </c>
      <c r="IS45">
        <v>2.8590750057068341E-2</v>
      </c>
      <c r="IT45">
        <v>2.8190815548008036E-2</v>
      </c>
      <c r="IU45">
        <v>2.8871520410086355E-2</v>
      </c>
      <c r="IV45">
        <v>3.0065476010129835E-2</v>
      </c>
      <c r="IW45">
        <v>2.9655606813520651E-2</v>
      </c>
      <c r="IX45">
        <v>2.9815158538048614E-2</v>
      </c>
      <c r="IY45">
        <v>2.9366097542970124E-2</v>
      </c>
      <c r="IZ45">
        <v>2.8887677294711263E-2</v>
      </c>
      <c r="JA45">
        <v>2.9551521613950402E-2</v>
      </c>
      <c r="JB45">
        <v>2.9122113668029581E-2</v>
      </c>
      <c r="JC45">
        <v>2.8979459147495772E-2</v>
      </c>
      <c r="JD45">
        <v>2.8395661558930096E-2</v>
      </c>
      <c r="JE45">
        <v>2.7821956277003401E-2</v>
      </c>
      <c r="JF45">
        <v>2.758343091556574E-2</v>
      </c>
      <c r="JG45">
        <v>2.7876660163218717E-2</v>
      </c>
      <c r="JH45">
        <v>2.8532930248371675E-2</v>
      </c>
      <c r="JI45">
        <v>2.8123409472119911E-2</v>
      </c>
      <c r="JJ45">
        <v>2.7145754541052881E-2</v>
      </c>
      <c r="JK45">
        <v>2.6304875284455503E-2</v>
      </c>
      <c r="JL45">
        <v>2.6204343193818886E-2</v>
      </c>
      <c r="JM45">
        <v>2.702849682496555E-2</v>
      </c>
      <c r="JN45">
        <v>2.7114894909694202E-2</v>
      </c>
      <c r="JO45">
        <v>2.6629785860828047E-2</v>
      </c>
      <c r="JP45">
        <v>2.6779473982916854E-2</v>
      </c>
      <c r="JQ45">
        <v>2.7130834424409677E-2</v>
      </c>
      <c r="JR45">
        <v>2.7389119946417483E-2</v>
      </c>
      <c r="JS45">
        <v>2.7664319562200133E-2</v>
      </c>
      <c r="JT45">
        <v>2.7601752901557988E-2</v>
      </c>
      <c r="JU45">
        <v>2.7741510605253098E-2</v>
      </c>
      <c r="JV45">
        <v>2.7979431612494055E-2</v>
      </c>
      <c r="JW45">
        <v>2.8104177433551928E-2</v>
      </c>
      <c r="JX45">
        <v>2.774037985420405E-2</v>
      </c>
      <c r="JY45">
        <v>2.8063311966359722E-2</v>
      </c>
      <c r="JZ45">
        <v>2.7942822032449965E-2</v>
      </c>
      <c r="KA45">
        <v>2.7564982237843583E-2</v>
      </c>
      <c r="KB45">
        <v>2.7470470362085352E-2</v>
      </c>
      <c r="KC45">
        <v>2.6999194924466497E-2</v>
      </c>
      <c r="KD45">
        <v>2.7985025886832347E-2</v>
      </c>
      <c r="KE45">
        <v>2.6809039425923737E-2</v>
      </c>
      <c r="KF45">
        <v>2.6584498141830195E-2</v>
      </c>
      <c r="KG45">
        <v>2.6327633566584761E-2</v>
      </c>
      <c r="KH45">
        <v>2.6459034423886352E-2</v>
      </c>
      <c r="KI45">
        <v>2.648867038201564E-2</v>
      </c>
      <c r="KJ45">
        <v>2.5996645915205546E-2</v>
      </c>
      <c r="KK45">
        <v>2.6105190043654171E-2</v>
      </c>
      <c r="KL45">
        <v>2.5982304575830173E-2</v>
      </c>
      <c r="KM45">
        <v>2.5406781683213312E-2</v>
      </c>
      <c r="KN45">
        <v>2.5450062707692848E-2</v>
      </c>
      <c r="KO45">
        <v>2.6994288204250431E-2</v>
      </c>
      <c r="KP45">
        <v>2.7836568393939273E-2</v>
      </c>
      <c r="KQ45">
        <v>2.8054478880134369E-2</v>
      </c>
      <c r="KR45">
        <v>2.7129635992106271E-2</v>
      </c>
      <c r="KS45">
        <v>2.6828950092181031E-2</v>
      </c>
      <c r="KT45">
        <v>2.643192147836889E-2</v>
      </c>
      <c r="KU45">
        <v>2.6404845636088307E-2</v>
      </c>
      <c r="KV45">
        <v>2.6158234388686245E-2</v>
      </c>
      <c r="KW45">
        <v>2.5788681495100316E-2</v>
      </c>
      <c r="KX45">
        <v>2.5752344833694523E-2</v>
      </c>
      <c r="KY45">
        <v>2.5834719189258948E-2</v>
      </c>
      <c r="KZ45">
        <v>2.5691078956049957E-2</v>
      </c>
      <c r="LA45">
        <v>2.5631426412178016E-2</v>
      </c>
      <c r="LB45">
        <v>2.5967048220317493E-2</v>
      </c>
      <c r="LC45">
        <v>2.569194731759443E-2</v>
      </c>
      <c r="LD45">
        <v>2.5398855581236279E-2</v>
      </c>
      <c r="LE45">
        <v>2.5055024408170048E-2</v>
      </c>
      <c r="LF45">
        <v>2.4882884600500435E-2</v>
      </c>
      <c r="LG45">
        <v>2.4371228619455738E-2</v>
      </c>
      <c r="LH45">
        <v>2.4984183950832298E-2</v>
      </c>
      <c r="LI45">
        <v>2.5126446437785197E-2</v>
      </c>
      <c r="LJ45">
        <v>2.4919335091441192E-2</v>
      </c>
      <c r="LK45">
        <v>2.4449135110939293E-2</v>
      </c>
      <c r="LL45">
        <v>2.4392331689414116E-2</v>
      </c>
      <c r="LM45">
        <v>2.4390687124548383E-2</v>
      </c>
      <c r="LN45">
        <v>2.4199206779127399E-2</v>
      </c>
      <c r="LO45">
        <v>2.3984822379935697E-2</v>
      </c>
      <c r="LP45">
        <v>2.4112307891244907E-2</v>
      </c>
      <c r="LQ45">
        <v>2.3638230188282122E-2</v>
      </c>
      <c r="LR45">
        <v>2.4268461921898517E-2</v>
      </c>
      <c r="LS45">
        <v>2.4712689028160487E-2</v>
      </c>
      <c r="LT45">
        <v>2.4215664824381724E-2</v>
      </c>
      <c r="LU45">
        <v>2.4173771768656978E-2</v>
      </c>
      <c r="LV45">
        <v>2.4168711648512059E-2</v>
      </c>
      <c r="LW45">
        <v>2.374902584070672E-2</v>
      </c>
      <c r="LX45">
        <v>2.2986524939328054E-2</v>
      </c>
      <c r="LY45">
        <v>2.2716168839618456E-2</v>
      </c>
      <c r="LZ45">
        <v>2.2961824627939456E-2</v>
      </c>
      <c r="MA45">
        <v>2.250587780477659E-2</v>
      </c>
      <c r="MB45">
        <v>2.2384004411249915E-2</v>
      </c>
      <c r="MC45">
        <v>2.206570488942414E-2</v>
      </c>
      <c r="MD45">
        <v>2.2382497209118508E-2</v>
      </c>
      <c r="ME45">
        <v>2.222167341672841E-2</v>
      </c>
      <c r="MF45">
        <v>2.2156910386670288E-2</v>
      </c>
      <c r="MG45">
        <v>2.232959967691792E-2</v>
      </c>
      <c r="MH45">
        <v>2.2444483570287981E-2</v>
      </c>
      <c r="MI45">
        <v>2.2507470903105682E-2</v>
      </c>
      <c r="MJ45">
        <v>2.2512389468763595E-2</v>
      </c>
      <c r="MK45">
        <v>2.3119768247984208E-2</v>
      </c>
      <c r="ML45">
        <v>2.2977981424067012E-2</v>
      </c>
      <c r="MM45" s="4">
        <v>2.3610802163101432E-2</v>
      </c>
      <c r="MN45" s="17">
        <v>2.6919138867231317E-2</v>
      </c>
      <c r="MO45" s="20">
        <f t="shared" si="4"/>
        <v>5.4101160881171737E-3</v>
      </c>
      <c r="MP45" s="20">
        <f t="shared" si="7"/>
        <v>5.7742597536544565E-2</v>
      </c>
      <c r="MQ45" s="20">
        <f t="shared" si="8"/>
        <v>5.9105745085265587E-2</v>
      </c>
      <c r="MR45" s="20">
        <f t="shared" si="9"/>
        <v>2.5146679311683379E-2</v>
      </c>
      <c r="MS45" s="20">
        <f t="shared" si="10"/>
        <v>3.8871803265720623E-2</v>
      </c>
      <c r="MT45" s="20">
        <f t="shared" si="11"/>
        <v>1.7944752864637325E-3</v>
      </c>
      <c r="MU45" s="20">
        <f t="shared" si="12"/>
        <v>-2.6049850995466242E-3</v>
      </c>
      <c r="MV45" s="20">
        <f t="shared" si="13"/>
        <v>4.6402918793902487E-2</v>
      </c>
      <c r="MW45" s="20">
        <f t="shared" si="14"/>
        <v>4.3623165467740208E-3</v>
      </c>
      <c r="MX45" s="20">
        <f t="shared" si="15"/>
        <v>2.223308606828725E-2</v>
      </c>
      <c r="MY45" s="20">
        <f t="shared" si="16"/>
        <v>-1.0657594922827E-2</v>
      </c>
      <c r="MZ45" s="20">
        <f t="shared" si="17"/>
        <v>1.3184154653477509E-3</v>
      </c>
      <c r="NA45" s="20">
        <f t="shared" si="18"/>
        <v>-7.4291791294175849E-4</v>
      </c>
      <c r="NB45" s="20">
        <f t="shared" si="19"/>
        <v>2.5974553112966176E-2</v>
      </c>
      <c r="NC45" s="20">
        <f t="shared" si="20"/>
        <v>-6.7646094806975782E-2</v>
      </c>
      <c r="ND45" s="20">
        <f t="shared" si="21"/>
        <v>4.061730138441591E-2</v>
      </c>
      <c r="NE45" s="20">
        <f t="shared" si="22"/>
        <v>-3.2203907403378501E-2</v>
      </c>
      <c r="NF45" s="20">
        <f t="shared" si="23"/>
        <v>2.6277508622167739E-2</v>
      </c>
      <c r="NG45" s="20">
        <f t="shared" si="24"/>
        <v>-5.6871167923244842E-2</v>
      </c>
      <c r="NH45" s="20">
        <f t="shared" si="25"/>
        <v>1.6172407594897159E-2</v>
      </c>
      <c r="NI45" s="20">
        <f t="shared" si="26"/>
        <v>-3.8563518464630325E-2</v>
      </c>
      <c r="NJ45" s="20">
        <f t="shared" si="27"/>
        <v>-1.0304740454097986E-2</v>
      </c>
      <c r="NK45" s="20">
        <f t="shared" si="28"/>
        <v>-7.1656359272473649E-3</v>
      </c>
      <c r="NL45" s="20">
        <f t="shared" si="29"/>
        <v>-5.2560129518831314E-3</v>
      </c>
      <c r="NM45" s="20">
        <f t="shared" si="30"/>
        <v>6.0567046917518713E-2</v>
      </c>
      <c r="NN45" s="20">
        <f t="shared" si="31"/>
        <v>-5.5688123472682899E-2</v>
      </c>
      <c r="NO45" s="20">
        <f t="shared" si="32"/>
        <v>6.2620427834552267E-2</v>
      </c>
      <c r="NP45" s="20">
        <f t="shared" si="33"/>
        <v>3.5604617704863145E-2</v>
      </c>
      <c r="NQ45" s="20">
        <f t="shared" si="34"/>
        <v>-8.4003739195509224E-3</v>
      </c>
      <c r="NR45" s="20">
        <f t="shared" si="35"/>
        <v>-2.4775476072743746E-2</v>
      </c>
      <c r="NS45" s="20">
        <f t="shared" si="36"/>
        <v>2.4191359856653133E-2</v>
      </c>
      <c r="NT45" s="20">
        <f t="shared" si="37"/>
        <v>-2.7719082174963966E-2</v>
      </c>
      <c r="NU45" s="20">
        <f t="shared" si="38"/>
        <v>-9.3634836992362719E-2</v>
      </c>
      <c r="NV45" s="20">
        <f t="shared" si="39"/>
        <v>2.0447115699732926E-2</v>
      </c>
      <c r="NW45" s="20">
        <f t="shared" si="40"/>
        <v>1.5065926728451114E-2</v>
      </c>
      <c r="NX45" s="20">
        <f t="shared" si="41"/>
        <v>5.7551169000279742E-3</v>
      </c>
      <c r="NY45" s="20">
        <f t="shared" si="42"/>
        <v>1.0527803654941799E-2</v>
      </c>
      <c r="NZ45" s="20">
        <f t="shared" si="43"/>
        <v>1.6746819639804095E-2</v>
      </c>
      <c r="OA45" s="20">
        <f t="shared" si="44"/>
        <v>-6.4999162171522767E-2</v>
      </c>
      <c r="OB45" s="20">
        <f t="shared" si="45"/>
        <v>1.2630062997483956E-2</v>
      </c>
      <c r="OC45" s="20">
        <f t="shared" si="46"/>
        <v>-2.0231212620799013E-3</v>
      </c>
      <c r="OD45" s="20">
        <f t="shared" si="47"/>
        <v>0.11614575314451039</v>
      </c>
      <c r="OE45" s="20">
        <f t="shared" si="48"/>
        <v>1.0258595011178051E-3</v>
      </c>
      <c r="OF45" s="20">
        <f t="shared" si="49"/>
        <v>-1.4268006197850706E-2</v>
      </c>
      <c r="OG45" s="20">
        <f t="shared" si="50"/>
        <v>-1.295555480148333E-2</v>
      </c>
      <c r="OH45" s="20">
        <f t="shared" si="51"/>
        <v>3.6056279322373458E-2</v>
      </c>
      <c r="OI45" s="20">
        <f t="shared" si="52"/>
        <v>1.5537981966176425E-2</v>
      </c>
      <c r="OJ45" s="20">
        <f t="shared" si="53"/>
        <v>-7.4835230671470993E-2</v>
      </c>
      <c r="OK45" s="20">
        <f t="shared" si="54"/>
        <v>-1.9875393045341E-2</v>
      </c>
      <c r="OL45" s="20">
        <f t="shared" si="55"/>
        <v>3.7049641215928825E-2</v>
      </c>
      <c r="OM45" s="20">
        <f t="shared" si="56"/>
        <v>6.5437480591374062E-3</v>
      </c>
      <c r="ON45" s="20">
        <f t="shared" si="57"/>
        <v>3.4773897102936832E-3</v>
      </c>
      <c r="OO45" s="20">
        <f t="shared" si="58"/>
        <v>-5.7058173471459556E-2</v>
      </c>
      <c r="OP45" s="20">
        <f t="shared" si="59"/>
        <v>-2.4521211730115872E-2</v>
      </c>
      <c r="OQ45" s="20">
        <f t="shared" si="60"/>
        <v>2.886264884950443E-2</v>
      </c>
      <c r="OR45" s="20">
        <f t="shared" si="61"/>
        <v>9.6923329038686463E-3</v>
      </c>
      <c r="OS45" s="20">
        <f t="shared" si="62"/>
        <v>-7.1283247440647041E-2</v>
      </c>
      <c r="OT45" s="20">
        <f t="shared" si="63"/>
        <v>-2.2527537181607243E-2</v>
      </c>
      <c r="OU45" s="20">
        <f t="shared" si="64"/>
        <v>4.460512591214863E-2</v>
      </c>
      <c r="OV45" s="20">
        <f t="shared" si="65"/>
        <v>6.5118046012472572E-3</v>
      </c>
      <c r="OW45" s="20">
        <f t="shared" si="66"/>
        <v>5.8037872102962027E-3</v>
      </c>
      <c r="OX45" s="20">
        <f t="shared" si="67"/>
        <v>2.3227388566339796E-2</v>
      </c>
      <c r="OY45" s="20">
        <f t="shared" si="68"/>
        <v>-1.9841715782162586E-3</v>
      </c>
      <c r="OZ45" s="20">
        <f t="shared" si="69"/>
        <v>-2.2219025420684407E-2</v>
      </c>
      <c r="PA45" s="20">
        <f t="shared" si="5"/>
        <v>-3.2975855813275048E-3</v>
      </c>
      <c r="PB45" s="20">
        <f t="shared" si="70"/>
        <v>-2.3050200302397433E-2</v>
      </c>
      <c r="PC45" s="20">
        <f t="shared" si="71"/>
        <v>3.6699245387421003E-2</v>
      </c>
      <c r="PD45" s="20">
        <f t="shared" si="72"/>
        <v>6.2999194568139913E-3</v>
      </c>
      <c r="PE45" s="20">
        <f t="shared" si="73"/>
        <v>-3.3018870926940752E-2</v>
      </c>
      <c r="PF45" s="20">
        <f t="shared" si="74"/>
        <v>-2.0009452867743555E-2</v>
      </c>
      <c r="PG45" s="20">
        <f t="shared" si="75"/>
        <v>6.1317514370163778E-2</v>
      </c>
      <c r="PH45" s="20">
        <f t="shared" si="76"/>
        <v>-2.6059696453284145E-3</v>
      </c>
      <c r="PI45" s="20">
        <f t="shared" si="77"/>
        <v>-1.6653367719806345E-3</v>
      </c>
      <c r="PJ45" s="20">
        <f t="shared" si="78"/>
        <v>-1.6764820089440663E-2</v>
      </c>
      <c r="PK45" s="20">
        <f t="shared" si="79"/>
        <v>-5.952174269123453E-2</v>
      </c>
      <c r="PL45" s="20">
        <f t="shared" si="80"/>
        <v>-3.5320378278823034E-2</v>
      </c>
      <c r="PM45" s="20">
        <f t="shared" si="81"/>
        <v>-1.298739453034267E-2</v>
      </c>
      <c r="PN45" s="20">
        <f t="shared" si="82"/>
        <v>8.3630774488056586E-2</v>
      </c>
      <c r="PO45" s="20">
        <f t="shared" si="83"/>
        <v>-2.9242572839402542E-2</v>
      </c>
      <c r="PP45" s="20">
        <f t="shared" si="84"/>
        <v>4.216285633756725E-2</v>
      </c>
      <c r="PQ45" s="20">
        <f t="shared" si="85"/>
        <v>-1.1065720459865395E-2</v>
      </c>
      <c r="PR45" s="20">
        <f t="shared" si="86"/>
        <v>-5.93856445349658E-3</v>
      </c>
      <c r="PS45" s="20">
        <f t="shared" si="87"/>
        <v>1.801101537843644E-2</v>
      </c>
      <c r="PT45" s="20">
        <f t="shared" si="88"/>
        <v>6.6978468625606144E-3</v>
      </c>
      <c r="PU45" s="20">
        <f t="shared" si="89"/>
        <v>-2.8539002134165131E-2</v>
      </c>
      <c r="PV45" s="20">
        <f t="shared" si="90"/>
        <v>-9.5864228076240881E-3</v>
      </c>
      <c r="PW45" s="20">
        <f t="shared" si="91"/>
        <v>-1.368278627723345E-3</v>
      </c>
      <c r="PX45" s="20">
        <f t="shared" si="92"/>
        <v>-2.0280133861618171E-2</v>
      </c>
      <c r="PY45" s="20">
        <f t="shared" si="93"/>
        <v>-2.4378958202335571E-2</v>
      </c>
      <c r="PZ45" s="20">
        <f t="shared" si="94"/>
        <v>5.7155291031198235E-2</v>
      </c>
      <c r="QA45" s="20">
        <f t="shared" si="95"/>
        <v>-2.4277192867218828E-2</v>
      </c>
      <c r="QB45" s="20">
        <f t="shared" si="96"/>
        <v>-3.857011573352595E-2</v>
      </c>
      <c r="QC45" s="20">
        <f t="shared" si="97"/>
        <v>-1.7329824992663157E-3</v>
      </c>
      <c r="QD45" s="20">
        <f t="shared" si="98"/>
        <v>1.1158518282036763E-2</v>
      </c>
      <c r="QE45" s="20">
        <f t="shared" si="99"/>
        <v>2.5813654506376432E-2</v>
      </c>
      <c r="QF45" s="20">
        <f t="shared" si="100"/>
        <v>-3.8917931191810945E-2</v>
      </c>
      <c r="QG45" s="20">
        <f t="shared" si="101"/>
        <v>3.5712455381378791E-4</v>
      </c>
      <c r="QH45" s="20">
        <f t="shared" si="102"/>
        <v>1.7469732271290516E-3</v>
      </c>
      <c r="QI45" s="20">
        <f t="shared" si="103"/>
        <v>2.4293028530678523E-2</v>
      </c>
      <c r="QJ45" s="20">
        <f t="shared" si="104"/>
        <v>-4.0822889483705651E-3</v>
      </c>
      <c r="QK45" s="20">
        <f t="shared" si="105"/>
        <v>6.7191502237130912E-2</v>
      </c>
      <c r="QL45" s="20">
        <f t="shared" si="106"/>
        <v>1.5804832619345982E-2</v>
      </c>
      <c r="QM45" s="20">
        <f t="shared" si="107"/>
        <v>6.4633963308173012E-3</v>
      </c>
      <c r="QN45" s="20">
        <f t="shared" si="108"/>
        <v>1.3541560102529411E-2</v>
      </c>
      <c r="QO45" s="20">
        <f t="shared" si="109"/>
        <v>1.0886355670468724E-2</v>
      </c>
      <c r="QP45" s="20">
        <f t="shared" si="110"/>
        <v>-1.2819081010572468E-2</v>
      </c>
      <c r="QQ45" s="20">
        <f t="shared" si="111"/>
        <v>3.2434330168459599E-3</v>
      </c>
      <c r="QR45" s="20">
        <f t="shared" si="112"/>
        <v>-5.6028137148448056E-3</v>
      </c>
      <c r="QS45" s="20">
        <f t="shared" si="113"/>
        <v>-2.2749141895482577E-2</v>
      </c>
      <c r="QT45" s="20">
        <f t="shared" si="114"/>
        <v>-3.8499828501767632E-3</v>
      </c>
      <c r="QU45" s="20">
        <f t="shared" si="115"/>
        <v>-6.679236898022827E-3</v>
      </c>
      <c r="QV45" s="20">
        <f t="shared" si="116"/>
        <v>3.4902866696517126E-2</v>
      </c>
      <c r="QW45" s="20">
        <f t="shared" si="117"/>
        <v>-1.6861314563887481E-2</v>
      </c>
      <c r="QX45" s="20">
        <f t="shared" si="118"/>
        <v>-6.6024663779028206E-3</v>
      </c>
      <c r="QY45" s="20">
        <f t="shared" si="119"/>
        <v>5.1812269897647087E-4</v>
      </c>
      <c r="QZ45" s="20">
        <f t="shared" si="120"/>
        <v>1.447097044881136E-3</v>
      </c>
      <c r="RA45" s="20">
        <f t="shared" si="121"/>
        <v>1.6306226928525597E-2</v>
      </c>
      <c r="RB45" s="20">
        <f t="shared" si="122"/>
        <v>-1.5952889818345722E-2</v>
      </c>
      <c r="RC45" s="20">
        <f t="shared" si="123"/>
        <v>-8.7621908138057741E-3</v>
      </c>
      <c r="RD45" s="20">
        <f t="shared" si="124"/>
        <v>-8.8223401998585842E-3</v>
      </c>
      <c r="RE45" s="20">
        <f t="shared" si="125"/>
        <v>9.635084968607684E-3</v>
      </c>
      <c r="RF45" s="20">
        <f t="shared" si="126"/>
        <v>3.064041496435746E-2</v>
      </c>
      <c r="RG45" s="20">
        <f t="shared" si="127"/>
        <v>5.43517166197999E-2</v>
      </c>
      <c r="RH45" s="20">
        <f t="shared" si="128"/>
        <v>1.436556404331016E-2</v>
      </c>
      <c r="RI45" s="20">
        <f t="shared" si="129"/>
        <v>5.1431716117159862E-3</v>
      </c>
      <c r="RJ45" s="20">
        <f t="shared" si="130"/>
        <v>-3.0629010146011465E-2</v>
      </c>
      <c r="RK45" s="20">
        <f t="shared" si="131"/>
        <v>-1.5708640493118237E-2</v>
      </c>
      <c r="RL45" s="20">
        <f t="shared" si="132"/>
        <v>-2.6438063523197303E-2</v>
      </c>
      <c r="RM45" s="20">
        <f t="shared" si="6"/>
        <v>-2.8340871922505053E-3</v>
      </c>
      <c r="RN45" s="20">
        <f t="shared" si="142"/>
        <v>-5.7459172696793764E-2</v>
      </c>
      <c r="RO45" s="20">
        <f t="shared" si="143"/>
        <v>-1.0578588402007176E-2</v>
      </c>
      <c r="RP45" s="20">
        <f t="shared" si="144"/>
        <v>1.630443679324492E-2</v>
      </c>
      <c r="RQ45" s="20">
        <f t="shared" si="145"/>
        <v>-1.7766401648980773E-2</v>
      </c>
      <c r="RR45" s="20">
        <f t="shared" si="146"/>
        <v>-1.6786582438216003E-3</v>
      </c>
      <c r="RS45" s="20">
        <f t="shared" si="147"/>
        <v>1.0849037191723062E-2</v>
      </c>
      <c r="RT45" s="20">
        <f t="shared" si="148"/>
        <v>-1.6909619542198689E-2</v>
      </c>
      <c r="RU45" s="20">
        <f t="shared" si="149"/>
        <v>-3.9144237886010072E-4</v>
      </c>
      <c r="RV45" s="20">
        <f t="shared" si="150"/>
        <v>-1.4576255506706907E-2</v>
      </c>
      <c r="RW45" s="20">
        <f t="shared" si="151"/>
        <v>-1.3128106937156684E-2</v>
      </c>
      <c r="RX45" s="20">
        <f t="shared" si="152"/>
        <v>-6.6601564313396302E-3</v>
      </c>
      <c r="RY45" s="20">
        <f t="shared" si="153"/>
        <v>-2.699943655875974E-3</v>
      </c>
      <c r="RZ45" s="20">
        <f t="shared" si="154"/>
        <v>2.9286621922286843E-2</v>
      </c>
      <c r="SA45" s="20">
        <f t="shared" si="155"/>
        <v>1.9985388568850931E-2</v>
      </c>
      <c r="SB45" s="20">
        <f t="shared" si="156"/>
        <v>-6.7382191268957328E-3</v>
      </c>
      <c r="SC45" s="20">
        <f t="shared" si="157"/>
        <v>-1.6646670569469529E-2</v>
      </c>
      <c r="SD45" s="20">
        <f t="shared" si="158"/>
        <v>-3.9492250284060828E-3</v>
      </c>
      <c r="SE45" s="20">
        <f t="shared" si="159"/>
        <v>1.1621624178918573E-2</v>
      </c>
      <c r="SF45" s="20">
        <f t="shared" si="160"/>
        <v>1.5274988949197943E-3</v>
      </c>
      <c r="SG45" s="20">
        <f t="shared" si="161"/>
        <v>-3.7161923362277499E-2</v>
      </c>
      <c r="SH45" s="20">
        <f t="shared" si="162"/>
        <v>-8.6651277156171973E-3</v>
      </c>
      <c r="SI45" s="20">
        <f t="shared" si="163"/>
        <v>-1.1397566236027805E-2</v>
      </c>
      <c r="SJ45" s="20">
        <f t="shared" si="164"/>
        <v>1.044600355810524E-2</v>
      </c>
      <c r="SK45" s="20">
        <f t="shared" si="165"/>
        <v>3.5357386314122691E-2</v>
      </c>
      <c r="SL45" s="20">
        <f t="shared" si="166"/>
        <v>-3.0353613978461119E-2</v>
      </c>
      <c r="SM45" s="20">
        <f t="shared" si="167"/>
        <v>-5.0193451228833499E-3</v>
      </c>
      <c r="SN45" s="20">
        <f t="shared" si="168"/>
        <v>-1.503193855755333E-2</v>
      </c>
      <c r="SO45" s="20">
        <f t="shared" si="169"/>
        <v>9.4399086660656179E-3</v>
      </c>
      <c r="SP45" s="20">
        <f t="shared" si="170"/>
        <v>-3.3812523401624078E-2</v>
      </c>
      <c r="SQ45" s="20">
        <f t="shared" si="171"/>
        <v>-3.1112924658633625E-3</v>
      </c>
      <c r="SR45" s="20">
        <f t="shared" si="172"/>
        <v>9.0119063793271687E-3</v>
      </c>
      <c r="SS45" s="20">
        <f t="shared" si="173"/>
        <v>-5.3866792348428033E-2</v>
      </c>
      <c r="ST45" s="20">
        <f t="shared" si="174"/>
        <v>-6.2246310297216029E-2</v>
      </c>
      <c r="SU45" s="20">
        <f t="shared" si="175"/>
        <v>1.4395495096249185E-2</v>
      </c>
      <c r="SV45" s="20">
        <f t="shared" si="176"/>
        <v>1.6820539187960032E-2</v>
      </c>
      <c r="SW45" s="20">
        <f t="shared" si="133"/>
        <v>-3.9857059062986394E-2</v>
      </c>
      <c r="SX45" s="20">
        <f t="shared" si="134"/>
        <v>2.6147862350234613E-2</v>
      </c>
      <c r="SY45" s="20">
        <f t="shared" si="135"/>
        <v>1.2952054175807833E-2</v>
      </c>
      <c r="SZ45" s="20">
        <f t="shared" si="136"/>
        <v>-3.5339362804156699E-2</v>
      </c>
      <c r="TA45" s="20">
        <f t="shared" si="137"/>
        <v>2.2129419496840358E-2</v>
      </c>
      <c r="TB45" s="20">
        <f t="shared" si="138"/>
        <v>1.4057735953458746E-2</v>
      </c>
      <c r="TC45" s="20">
        <f t="shared" si="139"/>
        <v>3.6138117520408214E-2</v>
      </c>
      <c r="TD45" s="20">
        <f t="shared" si="140"/>
        <v>5.7734321731112434E-3</v>
      </c>
      <c r="TE45" s="20">
        <f t="shared" si="141"/>
        <v>3.4207255355381078E-2</v>
      </c>
    </row>
    <row r="46" spans="1:525" x14ac:dyDescent="0.2">
      <c r="A46" t="s">
        <v>126</v>
      </c>
      <c r="B46" t="s">
        <v>75</v>
      </c>
      <c r="C46" s="15"/>
      <c r="D46" s="15">
        <f>'Constituents data'!D46/'Constituents data'!C46-1</f>
        <v>-6.4011379800853474E-3</v>
      </c>
      <c r="E46" s="15">
        <f>'Constituents data'!E46/'Constituents data'!D46-1</f>
        <v>5.2970651395848334E-2</v>
      </c>
      <c r="F46" s="15">
        <f>'Constituents data'!F46/'Constituents data'!E46-1</f>
        <v>5.8123725356900025E-2</v>
      </c>
      <c r="G46" s="15">
        <f>'Constituents data'!G46/'Constituents data'!F46-1</f>
        <v>3.5335689045936647E-3</v>
      </c>
      <c r="H46" s="15">
        <f>'Constituents data'!H46/'Constituents data'!G46-1</f>
        <v>2.240717029449435E-2</v>
      </c>
      <c r="I46" s="15">
        <f>'Constituents data'!I46/'Constituents data'!H46-1</f>
        <v>1.4088916718847821E-2</v>
      </c>
      <c r="J46" s="15">
        <f>'Constituents data'!J46/'Constituents data'!I46-1</f>
        <v>-3.0873726458783612E-2</v>
      </c>
      <c r="K46" s="15">
        <f>'Constituents data'!K46/'Constituents data'!J46-1</f>
        <v>3.8547308059891705E-2</v>
      </c>
      <c r="L46" s="15">
        <f>'Constituents data'!L46/'Constituents data'!K46-1</f>
        <v>-2.116564417177913E-2</v>
      </c>
      <c r="M46" s="15">
        <f>'Constituents data'!M46/'Constituents data'!L46-1</f>
        <v>-3.4158570980883707E-2</v>
      </c>
      <c r="N46" s="15">
        <f>'Constituents data'!N46/'Constituents data'!M46-1</f>
        <v>-3.3744321868916294E-2</v>
      </c>
      <c r="O46" s="15">
        <f>'Constituents data'!O46/'Constituents data'!N46-1</f>
        <v>1.0409670920080494E-2</v>
      </c>
      <c r="P46" s="15">
        <f>'Constituents data'!P46/'Constituents data'!O46-1</f>
        <v>2.6586905948819961E-3</v>
      </c>
      <c r="Q46" s="15">
        <f>'Constituents data'!Q46/'Constituents data'!P46-1</f>
        <v>2.419622141199862E-2</v>
      </c>
      <c r="R46" s="15">
        <f>'Constituents data'!R46/'Constituents data'!Q46-1</f>
        <v>-2.9126213592233219E-3</v>
      </c>
      <c r="S46" s="15">
        <f>'Constituents data'!S46/'Constituents data'!R46-1</f>
        <v>5.5176890619930141E-3</v>
      </c>
      <c r="T46" s="15">
        <f>'Constituents data'!T46/'Constituents data'!S46-1</f>
        <v>-4.8418334409296326E-2</v>
      </c>
      <c r="U46" s="15">
        <f>'Constituents data'!U46/'Constituents data'!T46-1</f>
        <v>2.035278154681075E-3</v>
      </c>
      <c r="V46" s="15">
        <f>'Constituents data'!V46/'Constituents data'!U46-1</f>
        <v>-3.7914691943127909E-2</v>
      </c>
      <c r="W46" s="15">
        <f>'Constituents data'!W46/'Constituents data'!V46-1</f>
        <v>2.7445460942997713E-2</v>
      </c>
      <c r="X46" s="15">
        <f>'Constituents data'!X46/'Constituents data'!W46-1</f>
        <v>-1.6438356164383605E-2</v>
      </c>
      <c r="Y46" s="15">
        <f>'Constituents data'!Y46/'Constituents data'!X46-1</f>
        <v>-6.9637883008356605E-3</v>
      </c>
      <c r="Z46" s="15">
        <f>'Constituents data'!Z46/'Constituents data'!Y46-1</f>
        <v>-2.524544179523136E-2</v>
      </c>
      <c r="AA46" s="15">
        <f>'Constituents data'!AA46/'Constituents data'!Z46-1</f>
        <v>-6.4748201438848962E-3</v>
      </c>
      <c r="AB46" s="15">
        <f>'Constituents data'!AB46/'Constituents data'!AA46-1</f>
        <v>6.2273714699493166E-2</v>
      </c>
      <c r="AC46" s="15">
        <f>'Constituents data'!AC46/'Constituents data'!AB46-1</f>
        <v>-3.9877300613496924E-2</v>
      </c>
      <c r="AD46" s="15">
        <f>'Constituents data'!AD46/'Constituents data'!AC46-1</f>
        <v>1.7039403620873195E-2</v>
      </c>
      <c r="AE46" s="15">
        <f>'Constituents data'!AE46/'Constituents data'!AD46-1</f>
        <v>8.8307155322862263E-2</v>
      </c>
      <c r="AF46" s="15">
        <f>'Constituents data'!AF46/'Constituents data'!AE46-1</f>
        <v>-1.7960230917254627E-2</v>
      </c>
      <c r="AG46" s="15">
        <f>'Constituents data'!AG46/'Constituents data'!AF46-1</f>
        <v>-2.4493794905290689E-2</v>
      </c>
      <c r="AH46" s="15">
        <f>'Constituents data'!AH46/'Constituents data'!AG46-1</f>
        <v>3.3478406427853713E-3</v>
      </c>
      <c r="AI46" s="15">
        <f>'Constituents data'!AI46/'Constituents data'!AH46-1</f>
        <v>-8.3416750083417091E-3</v>
      </c>
      <c r="AJ46" s="15">
        <f>'Constituents data'!AJ46/'Constituents data'!AI46-1</f>
        <v>-7.9407806191117092E-2</v>
      </c>
      <c r="AK46" s="15">
        <f>'Constituents data'!AK46/'Constituents data'!AJ46-1</f>
        <v>3.3991228070175517E-2</v>
      </c>
      <c r="AL46" s="15">
        <f>'Constituents data'!AL46/'Constituents data'!AK46-1</f>
        <v>-2.0855425945563777E-2</v>
      </c>
      <c r="AM46" s="15">
        <f>'Constituents data'!AM46/'Constituents data'!AL46-1</f>
        <v>-3.9711191335739526E-3</v>
      </c>
      <c r="AN46" s="15">
        <f>'Constituents data'!AN46/'Constituents data'!AM46-1</f>
        <v>1.3048205871692531E-2</v>
      </c>
      <c r="AO46" s="15">
        <f>'Constituents data'!AO46/'Constituents data'!AN46-1</f>
        <v>1.144901610017901E-2</v>
      </c>
      <c r="AP46" s="15">
        <f>'Constituents data'!AP46/'Constituents data'!AO46-1</f>
        <v>-6.6855323664662181E-2</v>
      </c>
      <c r="AQ46" s="15">
        <f>'Constituents data'!AQ46/'Constituents data'!AP46-1</f>
        <v>6.4821834723275185E-2</v>
      </c>
      <c r="AR46" s="15">
        <f>'Constituents data'!AR46/'Constituents data'!AQ46-1</f>
        <v>3.2039871840512379E-3</v>
      </c>
      <c r="AS46" s="15">
        <f>'Constituents data'!AS46/'Constituents data'!AR46-1</f>
        <v>0.13058907026259758</v>
      </c>
      <c r="AT46" s="15">
        <f>'Constituents data'!AT46/'Constituents data'!AS46-1</f>
        <v>6.5913370998116338E-3</v>
      </c>
      <c r="AU46" s="15">
        <f>'Constituents data'!AU46/'Constituents data'!AT46-1</f>
        <v>2.4633613969441859E-2</v>
      </c>
      <c r="AV46" s="15">
        <f>'Constituents data'!AV46/'Constituents data'!AU46-1</f>
        <v>-1.1259890444309084E-2</v>
      </c>
      <c r="AW46" s="15">
        <f>'Constituents data'!AW46/'Constituents data'!AV46-1</f>
        <v>1.8159433671898872E-2</v>
      </c>
      <c r="AX46" s="15">
        <f>'Constituents data'!AX46/'Constituents data'!AW46-1</f>
        <v>4.8367593712212997E-3</v>
      </c>
      <c r="AY46" s="15">
        <f>'Constituents data'!AY46/'Constituents data'!AX46-1</f>
        <v>-7.0397111913357513E-2</v>
      </c>
      <c r="AZ46" s="15">
        <f>'Constituents data'!AZ46/'Constituents data'!AY46-1</f>
        <v>-3.4627831715210333E-2</v>
      </c>
      <c r="BA46" s="15">
        <f>'Constituents data'!BA46/'Constituents data'!AZ46-1</f>
        <v>3.1511900771035828E-2</v>
      </c>
      <c r="BB46" s="15">
        <f>'Constituents data'!BB46/'Constituents data'!BA46-1</f>
        <v>-1.9499512512186623E-3</v>
      </c>
      <c r="BC46" s="15">
        <f>'Constituents data'!BC46/'Constituents data'!BB46-1</f>
        <v>8.4662976229241682E-3</v>
      </c>
      <c r="BD46" s="15">
        <f>'Constituents data'!BD46/'Constituents data'!BC46-1</f>
        <v>-1.1947045527930134E-2</v>
      </c>
      <c r="BE46" s="15">
        <f>'Constituents data'!BE46/'Constituents data'!BD46-1</f>
        <v>4.2483660130718803E-3</v>
      </c>
      <c r="BF46" s="15">
        <f>'Constituents data'!BF46/'Constituents data'!BE46-1</f>
        <v>3.058900097624484E-2</v>
      </c>
      <c r="BG46" s="15">
        <f>'Constituents data'!BG46/'Constituents data'!BF46-1</f>
        <v>3.1259867382380735E-2</v>
      </c>
      <c r="BH46" s="15">
        <f>'Constituents data'!BH46/'Constituents data'!BG46-1</f>
        <v>-6.8891610532761716E-2</v>
      </c>
      <c r="BI46" s="15">
        <f>'Constituents data'!BI46/'Constituents data'!BH46-1</f>
        <v>-2.0388030253206235E-2</v>
      </c>
      <c r="BJ46" s="15">
        <f>'Constituents data'!BJ46/'Constituents data'!BI46-1</f>
        <v>7.0157771064115471E-2</v>
      </c>
      <c r="BK46" s="15">
        <f>'Constituents data'!BK46/'Constituents data'!BJ46-1</f>
        <v>-8.1555834378920222E-3</v>
      </c>
      <c r="BL46" s="15">
        <f>'Constituents data'!BL46/'Constituents data'!BK46-1</f>
        <v>5.6925996204932883E-3</v>
      </c>
      <c r="BM46" s="15">
        <f>'Constituents data'!BM46/'Constituents data'!BL46-1</f>
        <v>3.4276729559748365E-2</v>
      </c>
      <c r="BN46" s="15">
        <f>'Constituents data'!BN46/'Constituents data'!BM46-1</f>
        <v>-5.5640012161751295E-2</v>
      </c>
      <c r="BO46" s="15">
        <f>'Constituents data'!BO46/'Constituents data'!BN46-1</f>
        <v>-7.4050225370251299E-3</v>
      </c>
      <c r="BP46" s="15">
        <f>'Constituents data'!BP46/'Constituents data'!BO46-1</f>
        <v>-1.2974375608173494E-3</v>
      </c>
      <c r="BQ46" s="15">
        <f>'Constituents data'!BQ46/'Constituents data'!BP46-1</f>
        <v>-7.5673920103929815E-2</v>
      </c>
      <c r="BR46" s="15">
        <f>'Constituents data'!BR46/'Constituents data'!BQ46-1</f>
        <v>6.3949402670414601E-2</v>
      </c>
      <c r="BS46" s="15">
        <f>'Constituents data'!BS46/'Constituents data'!BR46-1</f>
        <v>-1.2879788639365897E-2</v>
      </c>
      <c r="BT46" s="15">
        <f>'Constituents data'!BT46/'Constituents data'!BS46-1</f>
        <v>-3.1114084978253631E-2</v>
      </c>
      <c r="BU46" s="15">
        <f>'Constituents data'!BU46/'Constituents data'!BT46-1</f>
        <v>-1.8646408839778972E-2</v>
      </c>
      <c r="BV46" s="15">
        <f>'Constituents data'!BV46/'Constituents data'!BU46-1</f>
        <v>6.2280084447572159E-2</v>
      </c>
      <c r="BW46" s="15">
        <f>'Constituents data'!BW46/'Constituents data'!BV46-1</f>
        <v>7.2871811858230551E-3</v>
      </c>
      <c r="BX46" s="15">
        <f>'Constituents data'!BX46/'Constituents data'!BW46-1</f>
        <v>1.7099638276882656E-2</v>
      </c>
      <c r="BY46" s="15">
        <f>'Constituents data'!BY46/'Constituents data'!BX46-1</f>
        <v>-6.1429033301002578E-3</v>
      </c>
      <c r="BZ46" s="15">
        <f>'Constituents data'!BZ46/'Constituents data'!BY46-1</f>
        <v>-4.0988939492517806E-2</v>
      </c>
      <c r="CA46" s="15">
        <f>'Constituents data'!CA46/'Constituents data'!BZ46-1</f>
        <v>-3.0529172320217124E-2</v>
      </c>
      <c r="CB46" s="15">
        <f>'Constituents data'!CB46/'Constituents data'!CA46-1</f>
        <v>-4.3736878936319057E-2</v>
      </c>
      <c r="CC46" s="15">
        <f>'Constituents data'!CC46/'Constituents data'!CB46-1</f>
        <v>6.7325283571167294E-2</v>
      </c>
      <c r="CD46" s="15">
        <f>'Constituents data'!CD46/'Constituents data'!CC46-1</f>
        <v>-2.9482344874871558E-2</v>
      </c>
      <c r="CE46" s="15">
        <f>'Constituents data'!CE46/'Constituents data'!CD46-1</f>
        <v>3.3910279053338099E-2</v>
      </c>
      <c r="CF46" s="15">
        <f>'Constituents data'!CF46/'Constituents data'!CE46-1</f>
        <v>-1.1615989067304433E-2</v>
      </c>
      <c r="CG46" s="15">
        <f>'Constituents data'!CG46/'Constituents data'!CF46-1</f>
        <v>-5.35776011061182E-2</v>
      </c>
      <c r="CH46" s="15">
        <f>'Constituents data'!CH46/'Constituents data'!CG46-1</f>
        <v>1.0956902848794803E-2</v>
      </c>
      <c r="CI46" s="15">
        <f>'Constituents data'!CI46/'Constituents data'!CH46-1</f>
        <v>2.0592485549133066E-2</v>
      </c>
      <c r="CJ46" s="15">
        <f>'Constituents data'!CJ46/'Constituents data'!CI46-1</f>
        <v>-4.3893805309734413E-2</v>
      </c>
      <c r="CK46" s="15">
        <f>'Constituents data'!CK46/'Constituents data'!CJ46-1</f>
        <v>1.1477230655312809E-2</v>
      </c>
      <c r="CL46" s="15">
        <f>'Constituents data'!CL46/'Constituents data'!CK46-1</f>
        <v>2.9282576866762611E-3</v>
      </c>
      <c r="CM46" s="15">
        <f>'Constituents data'!CM46/'Constituents data'!CL46-1</f>
        <v>-5.8394160583942201E-3</v>
      </c>
      <c r="CN46" s="15">
        <f>'Constituents data'!CN46/'Constituents data'!CM46-1</f>
        <v>-1.8722466960352402E-2</v>
      </c>
      <c r="CO46" s="15">
        <f>'Constituents data'!CO46/'Constituents data'!CN46-1</f>
        <v>2.8058361391694708E-2</v>
      </c>
      <c r="CP46" s="15">
        <f>'Constituents data'!CP46/'Constituents data'!CO46-1</f>
        <v>1.3828238719068464E-2</v>
      </c>
      <c r="CQ46" s="15">
        <f>'Constituents data'!CQ46/'Constituents data'!CP46-1</f>
        <v>-2.3689877961234784E-2</v>
      </c>
      <c r="CR46" s="15">
        <f>'Constituents data'!CR46/'Constituents data'!CQ46-1</f>
        <v>2.2426470588235325E-2</v>
      </c>
      <c r="CS46" s="15">
        <f>'Constituents data'!CS46/'Constituents data'!CR46-1</f>
        <v>1.2585400934915558E-2</v>
      </c>
      <c r="CT46" s="15">
        <f>'Constituents data'!CT46/'Constituents data'!CS46-1</f>
        <v>3.0184659090909172E-2</v>
      </c>
      <c r="CU46" s="15">
        <f>'Constituents data'!CU46/'Constituents data'!CT46-1</f>
        <v>-4.8603929679420843E-2</v>
      </c>
      <c r="CV46" s="15">
        <f>'Constituents data'!CV46/'Constituents data'!CU46-1</f>
        <v>-1.8478260869565277E-2</v>
      </c>
      <c r="CW46" s="15">
        <f>'Constituents data'!CW46/'Constituents data'!CV46-1</f>
        <v>8.4902177925434419E-3</v>
      </c>
      <c r="CX46" s="15">
        <f>'Constituents data'!CX46/'Constituents data'!CW46-1</f>
        <v>8.052708638360162E-3</v>
      </c>
      <c r="CY46" s="15">
        <f>'Constituents data'!CY46/'Constituents data'!CX46-1</f>
        <v>-2.6870007262164042E-2</v>
      </c>
      <c r="CZ46" s="15">
        <f>'Constituents data'!CZ46/'Constituents data'!CY46-1</f>
        <v>7.4626865671640896E-3</v>
      </c>
      <c r="DA46" s="15">
        <f>'Constituents data'!DA46/'Constituents data'!CZ46-1</f>
        <v>3.7037037037036979E-2</v>
      </c>
      <c r="DB46" s="15">
        <f>'Constituents data'!DB46/'Constituents data'!DA46-1</f>
        <v>2.0714285714285685E-2</v>
      </c>
      <c r="DC46" s="15">
        <f>'Constituents data'!DC46/'Constituents data'!DB46-1</f>
        <v>1.0146955913226119E-2</v>
      </c>
      <c r="DD46" s="15">
        <f>'Constituents data'!DD46/'Constituents data'!DC46-1</f>
        <v>2.4593003117422851E-2</v>
      </c>
      <c r="DE46" s="15">
        <f>'Constituents data'!DE46/'Constituents data'!DD46-1</f>
        <v>1.3522650439486306E-2</v>
      </c>
      <c r="DF46" s="15">
        <f>'Constituents data'!DF46/'Constituents data'!DE46-1</f>
        <v>-8.3388925950633741E-3</v>
      </c>
      <c r="DG46" s="15">
        <f>'Constituents data'!DG46/'Constituents data'!DF46-1</f>
        <v>-2.7917928018836302E-2</v>
      </c>
      <c r="DH46" s="15">
        <f>'Constituents data'!DH46/'Constituents data'!DG46-1</f>
        <v>-5.8823529411764497E-3</v>
      </c>
      <c r="DI46" s="15">
        <f>'Constituents data'!DI46/'Constituents data'!DH46-1</f>
        <v>2.7845457709709809E-3</v>
      </c>
      <c r="DJ46" s="15">
        <f>'Constituents data'!DJ46/'Constituents data'!DI46-1</f>
        <v>-6.9420340159664917E-4</v>
      </c>
      <c r="DK46" s="15">
        <f>'Constituents data'!DK46/'Constituents data'!DJ46-1</f>
        <v>1.736714136853168E-3</v>
      </c>
      <c r="DL46" s="15">
        <f>'Constituents data'!DL46/'Constituents data'!DK46-1</f>
        <v>-3.1206657420249639E-3</v>
      </c>
      <c r="DM46" s="15">
        <f>'Constituents data'!DM46/'Constituents data'!DL46-1</f>
        <v>2.7130434782608681E-2</v>
      </c>
      <c r="DN46" s="15">
        <f>'Constituents data'!DN46/'Constituents data'!DM46-1</f>
        <v>6.0954961056551848E-3</v>
      </c>
      <c r="DO46" s="15">
        <f>'Constituents data'!DO46/'Constituents data'!DN46-1</f>
        <v>-1.3800067317401576E-2</v>
      </c>
      <c r="DP46" s="15">
        <f>'Constituents data'!DP46/'Constituents data'!DO46-1</f>
        <v>-5.8020477815700078E-3</v>
      </c>
      <c r="DQ46" s="15">
        <f>'Constituents data'!DQ46/'Constituents data'!DP46-1</f>
        <v>-1.7851012701682101E-2</v>
      </c>
      <c r="DR46" s="15">
        <f>'Constituents data'!DR46/'Constituents data'!DQ46-1</f>
        <v>-1.0835372247465891E-2</v>
      </c>
      <c r="DS46" s="15">
        <f>'Constituents data'!DS46/'Constituents data'!DR46-1</f>
        <v>-9.8939929328621945E-3</v>
      </c>
      <c r="DT46" s="15">
        <f>'Constituents data'!DT46/'Constituents data'!DS46-1</f>
        <v>1.3561741613133504E-2</v>
      </c>
      <c r="DU46" s="15">
        <f>'Constituents data'!DU46/'Constituents data'!DT46-1</f>
        <v>5.6338028169014231E-2</v>
      </c>
      <c r="DV46" s="15">
        <f>'Constituents data'!DV46/'Constituents data'!DU46-1</f>
        <v>2.1666666666666723E-2</v>
      </c>
      <c r="DW46" s="15">
        <f>'Constituents data'!DW46/'Constituents data'!DV46-1</f>
        <v>-2.283849918433889E-3</v>
      </c>
      <c r="DX46" s="15">
        <f>'Constituents data'!DX46/'Constituents data'!DW46-1</f>
        <v>2.877697841726623E-2</v>
      </c>
      <c r="DY46" s="15">
        <f>'Constituents data'!DY46/'Constituents data'!DX46-1</f>
        <v>-1.1443102352193257E-2</v>
      </c>
      <c r="DZ46" s="15">
        <f>'Constituents data'!DZ46/'Constituents data'!DY46-1</f>
        <v>-1.8006430868167222E-2</v>
      </c>
      <c r="EA46" s="15">
        <f>'Constituents data'!EA46/'Constituents data'!DZ46-1</f>
        <v>-3.5036018336607744E-2</v>
      </c>
      <c r="EB46" s="15">
        <f>'Constituents data'!EB46/'Constituents data'!EA46-1</f>
        <v>-2.4770953512046168E-2</v>
      </c>
      <c r="EC46" s="15">
        <f>'Constituents data'!EC46/'Constituents data'!EB46-1</f>
        <v>-3.3402922755741082E-2</v>
      </c>
      <c r="ED46" s="15">
        <f>'Constituents data'!ED46/'Constituents data'!EC46-1</f>
        <v>8.2793376529877172E-3</v>
      </c>
      <c r="EE46" s="15">
        <f>'Constituents data'!EE46/'Constituents data'!ED46-1</f>
        <v>2.0706890396287037E-2</v>
      </c>
      <c r="EF46" s="15">
        <f>'Constituents data'!EF46/'Constituents data'!EE46-1</f>
        <v>-4.8968170689052126E-3</v>
      </c>
      <c r="EG46" s="15">
        <f>'Constituents data'!EG46/'Constituents data'!EF46-1</f>
        <v>7.0298769771528491E-3</v>
      </c>
      <c r="EH46" s="15">
        <f>'Constituents data'!EH46/'Constituents data'!EG46-1</f>
        <v>9.075043630017543E-3</v>
      </c>
      <c r="EI46" s="15">
        <f>'Constituents data'!EI46/'Constituents data'!EH46-1</f>
        <v>-2.6980283638879277E-2</v>
      </c>
      <c r="EJ46" s="15">
        <f>'Constituents data'!EJ46/'Constituents data'!EI46-1</f>
        <v>1.1375755421258349E-2</v>
      </c>
      <c r="EK46" s="15">
        <f>'Constituents data'!EK46/'Constituents data'!EJ46-1</f>
        <v>-5.2724077328646368E-3</v>
      </c>
      <c r="EL46" s="15">
        <f>'Constituents data'!EL46/'Constituents data'!EK46-1</f>
        <v>7.4204946996465626E-3</v>
      </c>
      <c r="EM46" s="15">
        <f>'Constituents data'!EM46/'Constituents data'!EL46-1</f>
        <v>-3.121711680112238E-2</v>
      </c>
      <c r="EN46" s="15">
        <f>'Constituents data'!EN46/'Constituents data'!EM46-1</f>
        <v>6.1549601737871384E-3</v>
      </c>
      <c r="EO46" s="15">
        <f>'Constituents data'!EO46/'Constituents data'!EN46-1</f>
        <v>-8.2763584023030079E-3</v>
      </c>
      <c r="EP46" s="15">
        <f>'Constituents data'!EP46/'Constituents data'!EO46-1</f>
        <v>5.8055152394775877E-3</v>
      </c>
      <c r="EQ46" s="15">
        <f>'Constituents data'!EQ46/'Constituents data'!EP46-1</f>
        <v>-1.8037518037516964E-3</v>
      </c>
      <c r="ER46" s="15">
        <f>'Constituents data'!ER46/'Constituents data'!EQ46-1</f>
        <v>-3.6140224069391991E-4</v>
      </c>
      <c r="ES46" s="15">
        <f>'Constituents data'!ES46/'Constituents data'!ER46-1</f>
        <v>-1.3015184381778733E-2</v>
      </c>
      <c r="ET46" s="15">
        <f>'Constituents data'!ET46/'Constituents data'!ES46-1</f>
        <v>2.19780219780219E-2</v>
      </c>
      <c r="EU46" s="15">
        <f>'Constituents data'!EU46/'Constituents data'!ET46-1</f>
        <v>2.4372759856630788E-2</v>
      </c>
      <c r="EV46" s="15">
        <f>'Constituents data'!EV46/'Constituents data'!EU46-1</f>
        <v>-1.7494751574527179E-3</v>
      </c>
      <c r="EW46" s="15">
        <f>'Constituents data'!EW46/'Constituents data'!EV46-1</f>
        <v>-1.0865755345250694E-2</v>
      </c>
      <c r="EX46" s="15">
        <f>'Constituents data'!EX46/'Constituents data'!EW46-1</f>
        <v>1.0985116938341699E-2</v>
      </c>
      <c r="EY46" s="15">
        <f>'Constituents data'!EY46/'Constituents data'!EX46-1</f>
        <v>1.2968804766911868E-2</v>
      </c>
      <c r="EZ46" s="15">
        <f>'Constituents data'!EZ46/'Constituents data'!EY46-1</f>
        <v>1.314878892733562E-2</v>
      </c>
      <c r="FA46" s="15">
        <f>'Constituents data'!FA46/'Constituents data'!EZ46-1</f>
        <v>1.366120218579292E-3</v>
      </c>
      <c r="FB46" s="15">
        <f>'Constituents data'!FB46/'Constituents data'!FA46-1</f>
        <v>-1.3642564802182067E-3</v>
      </c>
      <c r="FC46" s="15">
        <f>'Constituents data'!FC46/'Constituents data'!FB46-1</f>
        <v>-1.127049180327877E-2</v>
      </c>
      <c r="FD46" s="15">
        <f>'Constituents data'!FD46/'Constituents data'!FC46-1</f>
        <v>1.0017271157167551E-2</v>
      </c>
      <c r="FE46" s="15">
        <f>'Constituents data'!FE46/'Constituents data'!FD46-1</f>
        <v>-1.0601915184678457E-2</v>
      </c>
      <c r="FF46" s="15">
        <f>'Constituents data'!FF46/'Constituents data'!FE46-1</f>
        <v>-1.0369858278603816E-3</v>
      </c>
      <c r="FG46" s="15">
        <f>'Constituents data'!FG46/'Constituents data'!FF46-1</f>
        <v>2.733564013840839E-2</v>
      </c>
      <c r="FH46" s="15">
        <f>'Constituents data'!FH46/'Constituents data'!FG46-1</f>
        <v>-4.6143482654092294E-2</v>
      </c>
      <c r="FI46" s="15">
        <f>'Constituents data'!FI46/'Constituents data'!FH46-1</f>
        <v>-5.3672316384180796E-2</v>
      </c>
      <c r="FJ46" s="15">
        <f>'Constituents data'!FJ46/'Constituents data'!FI46-1</f>
        <v>1.8283582089552164E-2</v>
      </c>
      <c r="FK46" s="15">
        <f>'Constituents data'!FK46/'Constituents data'!FJ46-1</f>
        <v>2.7116159765481873E-2</v>
      </c>
      <c r="FL46" s="15">
        <f>'Constituents data'!FL46/'Constituents data'!FK46-1</f>
        <v>-1.9621833749554063E-2</v>
      </c>
      <c r="FM46" s="15">
        <f>'Constituents data'!FM46/'Constituents data'!FL46-1</f>
        <v>3.4934497816593968E-2</v>
      </c>
      <c r="FN46" s="15">
        <f>'Constituents data'!FN46/'Constituents data'!FM46-1</f>
        <v>-1.3009845288326383E-2</v>
      </c>
      <c r="FO46" s="15">
        <f>'Constituents data'!FO46/'Constituents data'!FN46-1</f>
        <v>-3.4200213751335973E-2</v>
      </c>
      <c r="FP46" s="15">
        <f>'Constituents data'!FP46/'Constituents data'!FO46-1</f>
        <v>1.6967908520840957E-2</v>
      </c>
      <c r="FQ46" s="15">
        <f>'Constituents data'!FQ46/'Constituents data'!FP46-1</f>
        <v>1.3420384475879565E-2</v>
      </c>
      <c r="FR46" s="15">
        <f>'Constituents data'!FR46/'Constituents data'!FQ46-1</f>
        <v>1.3600572655690701E-2</v>
      </c>
      <c r="FS46" s="15">
        <f>'Constituents data'!FS46/'Constituents data'!FR46-1</f>
        <v>4.237288135593209E-2</v>
      </c>
      <c r="FT46" s="16">
        <f>'Constituents data'!FT46/'Constituents data'!FS46-1</f>
        <v>1.8631436314363148E-2</v>
      </c>
      <c r="FU46" s="17">
        <f t="shared" si="3"/>
        <v>8.5212816159138747E-4</v>
      </c>
      <c r="FV46">
        <v>1.5668736213373221E-2</v>
      </c>
      <c r="FW46">
        <v>1.5952103509830513E-2</v>
      </c>
      <c r="FX46">
        <v>1.591456150372051E-2</v>
      </c>
      <c r="FY46">
        <v>1.5918882624159886E-2</v>
      </c>
      <c r="FZ46">
        <v>1.6081157550444623E-2</v>
      </c>
      <c r="GA46">
        <v>1.6217099126567342E-2</v>
      </c>
      <c r="GB46">
        <v>1.621863877215067E-2</v>
      </c>
      <c r="GC46">
        <v>1.5512150286000096E-2</v>
      </c>
      <c r="GD46">
        <v>1.5611759370426481E-2</v>
      </c>
      <c r="GE46">
        <v>1.5185523932716258E-2</v>
      </c>
      <c r="GF46">
        <v>1.4491779611582224E-2</v>
      </c>
      <c r="GG46">
        <v>1.3772072807950899E-2</v>
      </c>
      <c r="GH46">
        <v>1.4097418301141603E-2</v>
      </c>
      <c r="GI46">
        <v>1.3979587621975901E-2</v>
      </c>
      <c r="GJ46">
        <v>1.3925841908499948E-2</v>
      </c>
      <c r="GK46">
        <v>1.4408193671838264E-2</v>
      </c>
      <c r="GL46">
        <v>1.4336232443244869E-2</v>
      </c>
      <c r="GM46">
        <v>1.4051435690890937E-2</v>
      </c>
      <c r="GN46">
        <v>1.3932134259741808E-2</v>
      </c>
      <c r="GO46">
        <v>1.3697133095098082E-2</v>
      </c>
      <c r="GP46">
        <v>1.3647541557804191E-2</v>
      </c>
      <c r="GQ46">
        <v>1.3803380978840563E-2</v>
      </c>
      <c r="GR46">
        <v>1.3947547865836058E-2</v>
      </c>
      <c r="GS46">
        <v>1.3611873632482892E-2</v>
      </c>
      <c r="GT46">
        <v>1.3682049383903988E-2</v>
      </c>
      <c r="GU46">
        <v>1.3889571173223982E-2</v>
      </c>
      <c r="GV46">
        <v>1.4015860792165734E-2</v>
      </c>
      <c r="GW46">
        <v>1.3892195426227069E-2</v>
      </c>
      <c r="GX46">
        <v>1.4529576297078068E-2</v>
      </c>
      <c r="GY46">
        <v>1.4544395578035966E-2</v>
      </c>
      <c r="GZ46">
        <v>1.4178293391167269E-2</v>
      </c>
      <c r="HA46">
        <v>1.4061733363858414E-2</v>
      </c>
      <c r="HB46">
        <v>1.4526650881914011E-2</v>
      </c>
      <c r="HC46">
        <v>1.4378672241748125E-2</v>
      </c>
      <c r="HD46">
        <v>1.4661293033195138E-2</v>
      </c>
      <c r="HE46">
        <v>1.4808345444828327E-2</v>
      </c>
      <c r="HF46">
        <v>1.4696606402684151E-2</v>
      </c>
      <c r="HG46">
        <v>1.4951001918075624E-2</v>
      </c>
      <c r="HH46">
        <v>1.5331311053097962E-2</v>
      </c>
      <c r="HI46">
        <v>1.4424818787863053E-2</v>
      </c>
      <c r="HJ46">
        <v>1.4600765651413125E-2</v>
      </c>
      <c r="HK46">
        <v>1.4576318165193371E-2</v>
      </c>
      <c r="HL46">
        <v>1.5658285206499145E-2</v>
      </c>
      <c r="HM46">
        <v>1.5779588154179021E-2</v>
      </c>
      <c r="HN46">
        <v>1.5953382514769833E-2</v>
      </c>
      <c r="HO46">
        <v>1.6192644433620052E-2</v>
      </c>
      <c r="HP46">
        <v>1.6021848239908178E-2</v>
      </c>
      <c r="HQ46">
        <v>1.5920961915419876E-2</v>
      </c>
      <c r="HR46">
        <v>1.5481339591757305E-2</v>
      </c>
      <c r="HS46">
        <v>1.552607604564675E-2</v>
      </c>
      <c r="HT46">
        <v>1.5724744597572969E-2</v>
      </c>
      <c r="HU46">
        <v>1.5598951896475871E-2</v>
      </c>
      <c r="HV46">
        <v>1.5807274829466367E-2</v>
      </c>
      <c r="HW46">
        <v>1.67272635118971E-2</v>
      </c>
      <c r="HX46">
        <v>1.7239403247690865E-2</v>
      </c>
      <c r="HY46">
        <v>1.7276852213954485E-2</v>
      </c>
      <c r="HZ46">
        <v>1.760223698911487E-2</v>
      </c>
      <c r="IA46">
        <v>1.7320596299608106E-2</v>
      </c>
      <c r="IB46">
        <v>1.7709357293917774E-2</v>
      </c>
      <c r="IC46">
        <v>1.8155487466752034E-2</v>
      </c>
      <c r="ID46">
        <v>1.7735594068812657E-2</v>
      </c>
      <c r="IE46">
        <v>1.7237569795526236E-2</v>
      </c>
      <c r="IF46">
        <v>1.7657133995150273E-2</v>
      </c>
      <c r="IG46">
        <v>1.6707557829965428E-2</v>
      </c>
      <c r="IH46">
        <v>1.6935015763027996E-2</v>
      </c>
      <c r="II46">
        <v>1.7050817528520917E-2</v>
      </c>
      <c r="IJ46">
        <v>1.5983610356252273E-2</v>
      </c>
      <c r="IK46">
        <v>1.6274021785864574E-2</v>
      </c>
      <c r="IL46">
        <v>1.5660241656619174E-2</v>
      </c>
      <c r="IM46">
        <v>1.5712860255600401E-2</v>
      </c>
      <c r="IN46">
        <v>1.5842237924425431E-2</v>
      </c>
      <c r="IO46">
        <v>1.6669093535974532E-2</v>
      </c>
      <c r="IP46">
        <v>1.6779025586210323E-2</v>
      </c>
      <c r="IQ46">
        <v>1.6420130473119073E-2</v>
      </c>
      <c r="IR46">
        <v>1.6700872633962787E-2</v>
      </c>
      <c r="IS46">
        <v>1.6520600255016057E-2</v>
      </c>
      <c r="IT46">
        <v>1.6352837869778626E-2</v>
      </c>
      <c r="IU46">
        <v>1.5965448165727886E-2</v>
      </c>
      <c r="IV46">
        <v>1.6359866748100069E-2</v>
      </c>
      <c r="IW46">
        <v>1.6115645515394034E-2</v>
      </c>
      <c r="IX46">
        <v>1.6058076162702634E-2</v>
      </c>
      <c r="IY46">
        <v>1.5790864875788437E-2</v>
      </c>
      <c r="IZ46">
        <v>1.4773773749936195E-2</v>
      </c>
      <c r="JA46">
        <v>1.4993286194732702E-2</v>
      </c>
      <c r="JB46">
        <v>1.4963946149133159E-2</v>
      </c>
      <c r="JC46">
        <v>1.4639664126488459E-2</v>
      </c>
      <c r="JD46">
        <v>1.4634505185665989E-2</v>
      </c>
      <c r="JE46">
        <v>1.4385589114009237E-2</v>
      </c>
      <c r="JF46">
        <v>1.4457181413302269E-2</v>
      </c>
      <c r="JG46">
        <v>1.4679984218058335E-2</v>
      </c>
      <c r="JH46">
        <v>1.4597704283885685E-2</v>
      </c>
      <c r="JI46">
        <v>1.4934233471612041E-2</v>
      </c>
      <c r="JJ46">
        <v>1.4622413444683097E-2</v>
      </c>
      <c r="JK46">
        <v>1.4497329582349538E-2</v>
      </c>
      <c r="JL46">
        <v>1.44474920940576E-2</v>
      </c>
      <c r="JM46">
        <v>1.4950270199276664E-2</v>
      </c>
      <c r="JN46">
        <v>1.4830909471427461E-2</v>
      </c>
      <c r="JO46">
        <v>1.4276527572903612E-2</v>
      </c>
      <c r="JP46">
        <v>1.443847860650818E-2</v>
      </c>
      <c r="JQ46">
        <v>1.4381436721314976E-2</v>
      </c>
      <c r="JR46">
        <v>1.4171401500472141E-2</v>
      </c>
      <c r="JS46">
        <v>1.3499562284799711E-2</v>
      </c>
      <c r="JT46">
        <v>1.3736541094040922E-2</v>
      </c>
      <c r="JU46">
        <v>1.3987173769037967E-2</v>
      </c>
      <c r="JV46">
        <v>1.4045519291866234E-2</v>
      </c>
      <c r="JW46">
        <v>1.4284785638570295E-2</v>
      </c>
      <c r="JX46">
        <v>1.4460927910254327E-2</v>
      </c>
      <c r="JY46">
        <v>1.4445451899714936E-2</v>
      </c>
      <c r="JZ46">
        <v>1.4046011766753696E-2</v>
      </c>
      <c r="KA46">
        <v>1.408029571382431E-2</v>
      </c>
      <c r="KB46">
        <v>1.4110790497792739E-2</v>
      </c>
      <c r="KC46">
        <v>1.3937727640237922E-2</v>
      </c>
      <c r="KD46">
        <v>1.3969667938735405E-2</v>
      </c>
      <c r="KE46">
        <v>1.355538197194992E-2</v>
      </c>
      <c r="KF46">
        <v>1.3883806304888493E-2</v>
      </c>
      <c r="KG46">
        <v>1.3811995391626813E-2</v>
      </c>
      <c r="KH46">
        <v>1.3655457022001972E-2</v>
      </c>
      <c r="KI46">
        <v>1.3359738052594491E-2</v>
      </c>
      <c r="KJ46">
        <v>1.3072520660371366E-2</v>
      </c>
      <c r="KK46">
        <v>1.3085962222364234E-2</v>
      </c>
      <c r="KL46">
        <v>1.2996688259216535E-2</v>
      </c>
      <c r="KM46">
        <v>1.2745145482358755E-2</v>
      </c>
      <c r="KN46">
        <v>1.3072033628068065E-2</v>
      </c>
      <c r="KO46">
        <v>1.3422181909615099E-2</v>
      </c>
      <c r="KP46">
        <v>1.3599904287233395E-2</v>
      </c>
      <c r="KQ46">
        <v>1.4014190470561834E-2</v>
      </c>
      <c r="KR46">
        <v>1.3805662780541605E-2</v>
      </c>
      <c r="KS46">
        <v>1.3606449293656332E-2</v>
      </c>
      <c r="KT46">
        <v>1.327257573157457E-2</v>
      </c>
      <c r="KU46">
        <v>1.295382653332639E-2</v>
      </c>
      <c r="KV46">
        <v>1.2912463769068773E-2</v>
      </c>
      <c r="KW46">
        <v>1.295909352044541E-2</v>
      </c>
      <c r="KX46">
        <v>1.2983648409913664E-2</v>
      </c>
      <c r="KY46">
        <v>1.318192845183919E-2</v>
      </c>
      <c r="KZ46">
        <v>1.3209270521045894E-2</v>
      </c>
      <c r="LA46">
        <v>1.3141995030046908E-2</v>
      </c>
      <c r="LB46">
        <v>1.3163810074958333E-2</v>
      </c>
      <c r="LC46">
        <v>1.3164018533228196E-2</v>
      </c>
      <c r="LD46">
        <v>1.3122909769206019E-2</v>
      </c>
      <c r="LE46">
        <v>1.3200940855712703E-2</v>
      </c>
      <c r="LF46">
        <v>1.2772808720045254E-2</v>
      </c>
      <c r="LG46">
        <v>1.2608138185287162E-2</v>
      </c>
      <c r="LH46">
        <v>1.2441016950440541E-2</v>
      </c>
      <c r="LI46">
        <v>1.2325390874844664E-2</v>
      </c>
      <c r="LJ46">
        <v>1.2271715506818777E-2</v>
      </c>
      <c r="LK46">
        <v>1.2226669752609361E-2</v>
      </c>
      <c r="LL46">
        <v>1.2074669453769084E-2</v>
      </c>
      <c r="LM46">
        <v>1.2184974636048023E-2</v>
      </c>
      <c r="LN46">
        <v>1.2352293310588349E-2</v>
      </c>
      <c r="LO46">
        <v>1.2679492046303116E-2</v>
      </c>
      <c r="LP46">
        <v>1.2705304984816829E-2</v>
      </c>
      <c r="LQ46">
        <v>1.2724162754754954E-2</v>
      </c>
      <c r="LR46">
        <v>1.3082602994235359E-2</v>
      </c>
      <c r="LS46">
        <v>1.3023276397920698E-2</v>
      </c>
      <c r="LT46">
        <v>1.3164735106053748E-2</v>
      </c>
      <c r="LU46">
        <v>1.317650976584764E-2</v>
      </c>
      <c r="LV46">
        <v>1.3210157541761438E-2</v>
      </c>
      <c r="LW46">
        <v>1.297486577550613E-2</v>
      </c>
      <c r="LX46">
        <v>1.2846190535214333E-2</v>
      </c>
      <c r="LY46">
        <v>1.2708301148033369E-2</v>
      </c>
      <c r="LZ46">
        <v>1.3065587055136612E-2</v>
      </c>
      <c r="MA46">
        <v>1.2896554349488821E-2</v>
      </c>
      <c r="MB46">
        <v>1.2929700745027781E-2</v>
      </c>
      <c r="MC46">
        <v>1.2781633194343455E-2</v>
      </c>
      <c r="MD46">
        <v>1.3083074575664051E-2</v>
      </c>
      <c r="ME46">
        <v>1.3248513403248032E-2</v>
      </c>
      <c r="MF46">
        <v>1.3309569570221867E-2</v>
      </c>
      <c r="MG46">
        <v>1.3056160193565263E-2</v>
      </c>
      <c r="MH46">
        <v>1.3124726568069246E-2</v>
      </c>
      <c r="MI46">
        <v>1.3081829464058229E-2</v>
      </c>
      <c r="MJ46">
        <v>1.3063110757562281E-2</v>
      </c>
      <c r="MK46">
        <v>1.3110625615643141E-2</v>
      </c>
      <c r="ML46">
        <v>1.3490479357552725E-2</v>
      </c>
      <c r="MM46" s="4">
        <v>1.3639569463714531E-2</v>
      </c>
      <c r="MN46" s="17">
        <v>1.4451875027522057E-2</v>
      </c>
      <c r="MO46" s="20">
        <f t="shared" si="4"/>
        <v>-7.253266141676735E-3</v>
      </c>
      <c r="MP46" s="20">
        <f t="shared" si="7"/>
        <v>5.2118523234256947E-2</v>
      </c>
      <c r="MQ46" s="20">
        <f t="shared" si="8"/>
        <v>5.7271597195308638E-2</v>
      </c>
      <c r="MR46" s="20">
        <f t="shared" si="9"/>
        <v>2.6814407430022771E-3</v>
      </c>
      <c r="MS46" s="20">
        <f t="shared" si="10"/>
        <v>2.1555042132902963E-2</v>
      </c>
      <c r="MT46" s="20">
        <f t="shared" si="11"/>
        <v>1.3236788557256435E-2</v>
      </c>
      <c r="MU46" s="20">
        <f t="shared" si="12"/>
        <v>-3.1725854620374999E-2</v>
      </c>
      <c r="MV46" s="20">
        <f t="shared" si="13"/>
        <v>3.7695179898300318E-2</v>
      </c>
      <c r="MW46" s="20">
        <f t="shared" si="14"/>
        <v>-2.2017772333370517E-2</v>
      </c>
      <c r="MX46" s="20">
        <f t="shared" si="15"/>
        <v>-3.5010699142475094E-2</v>
      </c>
      <c r="MY46" s="20">
        <f t="shared" si="16"/>
        <v>-3.4596450030507681E-2</v>
      </c>
      <c r="MZ46" s="20">
        <f t="shared" si="17"/>
        <v>9.5575427584891071E-3</v>
      </c>
      <c r="NA46" s="20">
        <f t="shared" si="18"/>
        <v>1.8065624332906085E-3</v>
      </c>
      <c r="NB46" s="20">
        <f t="shared" si="19"/>
        <v>2.3344093250407233E-2</v>
      </c>
      <c r="NC46" s="20">
        <f t="shared" si="20"/>
        <v>-3.7647495208147095E-3</v>
      </c>
      <c r="ND46" s="20">
        <f t="shared" si="21"/>
        <v>4.6655609004016265E-3</v>
      </c>
      <c r="NE46" s="20">
        <f t="shared" si="22"/>
        <v>-4.9270462570887713E-2</v>
      </c>
      <c r="NF46" s="20">
        <f t="shared" si="23"/>
        <v>1.1831499930896874E-3</v>
      </c>
      <c r="NG46" s="20">
        <f t="shared" si="24"/>
        <v>-3.8766820104719296E-2</v>
      </c>
      <c r="NH46" s="20">
        <f t="shared" si="25"/>
        <v>2.6593332781406326E-2</v>
      </c>
      <c r="NI46" s="20">
        <f t="shared" si="26"/>
        <v>-1.7290484325974992E-2</v>
      </c>
      <c r="NJ46" s="20">
        <f t="shared" si="27"/>
        <v>-7.8159164624270472E-3</v>
      </c>
      <c r="NK46" s="20">
        <f t="shared" si="28"/>
        <v>-2.6097569956822747E-2</v>
      </c>
      <c r="NL46" s="20">
        <f t="shared" si="29"/>
        <v>-7.3269483054762838E-3</v>
      </c>
      <c r="NM46" s="20">
        <f t="shared" si="30"/>
        <v>6.1421586537901779E-2</v>
      </c>
      <c r="NN46" s="20">
        <f t="shared" si="31"/>
        <v>-4.0729428775088311E-2</v>
      </c>
      <c r="NO46" s="20">
        <f t="shared" si="32"/>
        <v>1.6187275459281808E-2</v>
      </c>
      <c r="NP46" s="20">
        <f t="shared" si="33"/>
        <v>8.7455027161270876E-2</v>
      </c>
      <c r="NQ46" s="20">
        <f t="shared" si="34"/>
        <v>-1.8812359078846014E-2</v>
      </c>
      <c r="NR46" s="20">
        <f t="shared" si="35"/>
        <v>-2.5345923066882076E-2</v>
      </c>
      <c r="NS46" s="20">
        <f t="shared" si="36"/>
        <v>2.4957124811939837E-3</v>
      </c>
      <c r="NT46" s="20">
        <f t="shared" si="37"/>
        <v>-9.1938031699330958E-3</v>
      </c>
      <c r="NU46" s="20">
        <f t="shared" si="38"/>
        <v>-8.0259934352708479E-2</v>
      </c>
      <c r="NV46" s="20">
        <f t="shared" si="39"/>
        <v>3.313909990858413E-2</v>
      </c>
      <c r="NW46" s="20">
        <f t="shared" si="40"/>
        <v>-2.1707554107155164E-2</v>
      </c>
      <c r="NX46" s="20">
        <f t="shared" si="41"/>
        <v>-4.8232472951653402E-3</v>
      </c>
      <c r="NY46" s="20">
        <f t="shared" si="42"/>
        <v>1.2196077710101144E-2</v>
      </c>
      <c r="NZ46" s="20">
        <f t="shared" si="43"/>
        <v>1.0596887938587624E-2</v>
      </c>
      <c r="OA46" s="20">
        <f t="shared" si="44"/>
        <v>-6.7707451826253567E-2</v>
      </c>
      <c r="OB46" s="20">
        <f t="shared" si="45"/>
        <v>6.3969706561683798E-2</v>
      </c>
      <c r="OC46" s="20">
        <f t="shared" si="46"/>
        <v>2.3518590224598504E-3</v>
      </c>
      <c r="OD46" s="20">
        <f t="shared" si="47"/>
        <v>0.1297369421010062</v>
      </c>
      <c r="OE46" s="20">
        <f t="shared" si="48"/>
        <v>5.7392089382202463E-3</v>
      </c>
      <c r="OF46" s="20">
        <f t="shared" si="49"/>
        <v>2.3781485807850472E-2</v>
      </c>
      <c r="OG46" s="20">
        <f t="shared" si="50"/>
        <v>-1.2112018605900471E-2</v>
      </c>
      <c r="OH46" s="20">
        <f t="shared" si="51"/>
        <v>1.7307305510307486E-2</v>
      </c>
      <c r="OI46" s="20">
        <f t="shared" si="52"/>
        <v>3.9846312096299122E-3</v>
      </c>
      <c r="OJ46" s="20">
        <f t="shared" si="53"/>
        <v>-7.12492400749489E-2</v>
      </c>
      <c r="OK46" s="20">
        <f t="shared" si="54"/>
        <v>-3.547995987680172E-2</v>
      </c>
      <c r="OL46" s="20">
        <f t="shared" si="55"/>
        <v>3.0659772609444441E-2</v>
      </c>
      <c r="OM46" s="20">
        <f t="shared" si="56"/>
        <v>-2.8020794128100499E-3</v>
      </c>
      <c r="ON46" s="20">
        <f t="shared" si="57"/>
        <v>7.6141694613327806E-3</v>
      </c>
      <c r="OO46" s="20">
        <f t="shared" si="58"/>
        <v>-1.279917368952152E-2</v>
      </c>
      <c r="OP46" s="20">
        <f t="shared" si="59"/>
        <v>3.3962378514804928E-3</v>
      </c>
      <c r="OQ46" s="20">
        <f t="shared" si="60"/>
        <v>2.9736872814653453E-2</v>
      </c>
      <c r="OR46" s="20">
        <f t="shared" si="61"/>
        <v>3.0407739220789348E-2</v>
      </c>
      <c r="OS46" s="20">
        <f t="shared" si="62"/>
        <v>-6.9743738694353102E-2</v>
      </c>
      <c r="OT46" s="20">
        <f t="shared" si="63"/>
        <v>-2.1240158414797622E-2</v>
      </c>
      <c r="OU46" s="20">
        <f t="shared" si="64"/>
        <v>6.9305642902524084E-2</v>
      </c>
      <c r="OV46" s="20">
        <f t="shared" si="65"/>
        <v>-9.0077115994834089E-3</v>
      </c>
      <c r="OW46" s="20">
        <f t="shared" si="66"/>
        <v>4.8404714589019007E-3</v>
      </c>
      <c r="OX46" s="20">
        <f t="shared" si="67"/>
        <v>3.3424601398156978E-2</v>
      </c>
      <c r="OY46" s="20">
        <f t="shared" si="68"/>
        <v>-5.6492140323342682E-2</v>
      </c>
      <c r="OZ46" s="20">
        <f t="shared" si="69"/>
        <v>-8.2571506986165166E-3</v>
      </c>
      <c r="PA46" s="20">
        <f t="shared" si="5"/>
        <v>-2.149565722408737E-3</v>
      </c>
      <c r="PB46" s="20">
        <f t="shared" si="70"/>
        <v>-7.6526048265521202E-2</v>
      </c>
      <c r="PC46" s="20">
        <f t="shared" si="71"/>
        <v>6.3097274508823215E-2</v>
      </c>
      <c r="PD46" s="20">
        <f t="shared" si="72"/>
        <v>-1.3731916800957283E-2</v>
      </c>
      <c r="PE46" s="20">
        <f t="shared" si="73"/>
        <v>-3.1966213139845018E-2</v>
      </c>
      <c r="PF46" s="20">
        <f t="shared" si="74"/>
        <v>-1.9498537001370359E-2</v>
      </c>
      <c r="PG46" s="20">
        <f t="shared" si="75"/>
        <v>6.1427956285980773E-2</v>
      </c>
      <c r="PH46" s="20">
        <f t="shared" si="76"/>
        <v>6.4350530242316675E-3</v>
      </c>
      <c r="PI46" s="20">
        <f t="shared" si="77"/>
        <v>1.6247510115291269E-2</v>
      </c>
      <c r="PJ46" s="20">
        <f t="shared" si="78"/>
        <v>-6.9950314916916454E-3</v>
      </c>
      <c r="PK46" s="20">
        <f t="shared" si="79"/>
        <v>-4.1841067654109193E-2</v>
      </c>
      <c r="PL46" s="20">
        <f t="shared" si="80"/>
        <v>-3.1381300481808511E-2</v>
      </c>
      <c r="PM46" s="20">
        <f t="shared" si="81"/>
        <v>-4.4589007097910444E-2</v>
      </c>
      <c r="PN46" s="20">
        <f t="shared" si="82"/>
        <v>6.6473155409575907E-2</v>
      </c>
      <c r="PO46" s="20">
        <f t="shared" si="83"/>
        <v>-3.0334473036462944E-2</v>
      </c>
      <c r="PP46" s="20">
        <f t="shared" si="84"/>
        <v>3.3058150891746713E-2</v>
      </c>
      <c r="PQ46" s="20">
        <f t="shared" si="85"/>
        <v>-1.246811722889582E-2</v>
      </c>
      <c r="PR46" s="20">
        <f t="shared" si="86"/>
        <v>-5.4429729267709587E-2</v>
      </c>
      <c r="PS46" s="20">
        <f t="shared" si="87"/>
        <v>1.0104774687203416E-2</v>
      </c>
      <c r="PT46" s="20">
        <f t="shared" si="88"/>
        <v>1.9740357387541679E-2</v>
      </c>
      <c r="PU46" s="20">
        <f t="shared" si="89"/>
        <v>-4.4745933471325799E-2</v>
      </c>
      <c r="PV46" s="20">
        <f t="shared" si="90"/>
        <v>1.0625102493721422E-2</v>
      </c>
      <c r="PW46" s="20">
        <f t="shared" si="91"/>
        <v>2.0761295250848735E-3</v>
      </c>
      <c r="PX46" s="20">
        <f t="shared" si="92"/>
        <v>-6.6915442199856076E-3</v>
      </c>
      <c r="PY46" s="20">
        <f t="shared" si="93"/>
        <v>-1.9574595121943789E-2</v>
      </c>
      <c r="PZ46" s="20">
        <f t="shared" si="94"/>
        <v>2.7206233230103322E-2</v>
      </c>
      <c r="QA46" s="20">
        <f t="shared" si="95"/>
        <v>1.2976110557477077E-2</v>
      </c>
      <c r="QB46" s="20">
        <f t="shared" si="96"/>
        <v>-2.4542006122826171E-2</v>
      </c>
      <c r="QC46" s="20">
        <f t="shared" si="97"/>
        <v>2.1574342426643939E-2</v>
      </c>
      <c r="QD46" s="20">
        <f t="shared" si="98"/>
        <v>1.1733272773324172E-2</v>
      </c>
      <c r="QE46" s="20">
        <f t="shared" si="99"/>
        <v>2.9332530929317785E-2</v>
      </c>
      <c r="QF46" s="20">
        <f t="shared" si="100"/>
        <v>-4.945605784101223E-2</v>
      </c>
      <c r="QG46" s="20">
        <f t="shared" si="101"/>
        <v>-1.9330389031156664E-2</v>
      </c>
      <c r="QH46" s="20">
        <f t="shared" si="102"/>
        <v>7.6380896309520543E-3</v>
      </c>
      <c r="QI46" s="20">
        <f t="shared" si="103"/>
        <v>7.2005804767687745E-3</v>
      </c>
      <c r="QJ46" s="20">
        <f t="shared" si="104"/>
        <v>-2.7722135423755428E-2</v>
      </c>
      <c r="QK46" s="20">
        <f t="shared" si="105"/>
        <v>6.610558405572702E-3</v>
      </c>
      <c r="QL46" s="20">
        <f t="shared" si="106"/>
        <v>3.6184908875445593E-2</v>
      </c>
      <c r="QM46" s="20">
        <f t="shared" si="107"/>
        <v>1.9862157552694298E-2</v>
      </c>
      <c r="QN46" s="20">
        <f t="shared" si="108"/>
        <v>9.2948277516347322E-3</v>
      </c>
      <c r="QO46" s="20">
        <f t="shared" si="109"/>
        <v>2.3740874955831465E-2</v>
      </c>
      <c r="QP46" s="20">
        <f t="shared" si="110"/>
        <v>1.2670522277894919E-2</v>
      </c>
      <c r="QQ46" s="20">
        <f t="shared" si="111"/>
        <v>-9.1910207566547608E-3</v>
      </c>
      <c r="QR46" s="20">
        <f t="shared" si="112"/>
        <v>-2.8770056180427689E-2</v>
      </c>
      <c r="QS46" s="20">
        <f t="shared" si="113"/>
        <v>-6.7344811027678373E-3</v>
      </c>
      <c r="QT46" s="20">
        <f t="shared" si="114"/>
        <v>1.9324176093795933E-3</v>
      </c>
      <c r="QU46" s="20">
        <f t="shared" si="115"/>
        <v>-1.5463315631880368E-3</v>
      </c>
      <c r="QV46" s="20">
        <f t="shared" si="116"/>
        <v>8.8458597526178053E-4</v>
      </c>
      <c r="QW46" s="20">
        <f t="shared" si="117"/>
        <v>-3.9727939036163515E-3</v>
      </c>
      <c r="QX46" s="20">
        <f t="shared" si="118"/>
        <v>2.6278306621017294E-2</v>
      </c>
      <c r="QY46" s="20">
        <f t="shared" si="119"/>
        <v>5.2433679440637973E-3</v>
      </c>
      <c r="QZ46" s="20">
        <f t="shared" si="120"/>
        <v>-1.4652195478992963E-2</v>
      </c>
      <c r="RA46" s="20">
        <f t="shared" si="121"/>
        <v>-6.6541759431613954E-3</v>
      </c>
      <c r="RB46" s="20">
        <f t="shared" si="122"/>
        <v>-1.8703140863273487E-2</v>
      </c>
      <c r="RC46" s="20">
        <f t="shared" si="123"/>
        <v>-1.1687500409057278E-2</v>
      </c>
      <c r="RD46" s="20">
        <f t="shared" si="124"/>
        <v>-1.0746121094453581E-2</v>
      </c>
      <c r="RE46" s="20">
        <f t="shared" si="125"/>
        <v>1.2709613451542118E-2</v>
      </c>
      <c r="RF46" s="20">
        <f t="shared" si="126"/>
        <v>5.5485900007422845E-2</v>
      </c>
      <c r="RG46" s="20">
        <f t="shared" si="127"/>
        <v>2.0814538505075336E-2</v>
      </c>
      <c r="RH46" s="20">
        <f t="shared" si="128"/>
        <v>-3.1359780800252765E-3</v>
      </c>
      <c r="RI46" s="20">
        <f t="shared" si="129"/>
        <v>2.7924850255674843E-2</v>
      </c>
      <c r="RJ46" s="20">
        <f t="shared" si="130"/>
        <v>-1.2295230513784644E-2</v>
      </c>
      <c r="RK46" s="20">
        <f t="shared" si="131"/>
        <v>-1.8858559029758609E-2</v>
      </c>
      <c r="RL46" s="20">
        <f t="shared" si="132"/>
        <v>-3.588814649819913E-2</v>
      </c>
      <c r="RM46" s="20">
        <f t="shared" si="6"/>
        <v>-2.5623081673637554E-2</v>
      </c>
      <c r="RN46" s="20">
        <f t="shared" si="142"/>
        <v>-3.4255050917332469E-2</v>
      </c>
      <c r="RO46" s="20">
        <f t="shared" si="143"/>
        <v>7.4272094913963296E-3</v>
      </c>
      <c r="RP46" s="20">
        <f t="shared" si="144"/>
        <v>1.985476223469565E-2</v>
      </c>
      <c r="RQ46" s="20">
        <f t="shared" si="145"/>
        <v>-5.7489452304966002E-3</v>
      </c>
      <c r="RR46" s="20">
        <f t="shared" si="146"/>
        <v>6.1777488155614615E-3</v>
      </c>
      <c r="RS46" s="20">
        <f t="shared" si="147"/>
        <v>8.2229154684261563E-3</v>
      </c>
      <c r="RT46" s="20">
        <f t="shared" si="148"/>
        <v>-2.7832411800470663E-2</v>
      </c>
      <c r="RU46" s="20">
        <f t="shared" si="149"/>
        <v>1.0523627259666962E-2</v>
      </c>
      <c r="RV46" s="20">
        <f t="shared" si="150"/>
        <v>-6.1245358944560244E-3</v>
      </c>
      <c r="RW46" s="20">
        <f t="shared" si="151"/>
        <v>6.568366538055175E-3</v>
      </c>
      <c r="RX46" s="20">
        <f t="shared" si="152"/>
        <v>-3.2069244962713767E-2</v>
      </c>
      <c r="RY46" s="20">
        <f t="shared" si="153"/>
        <v>5.3028320121957509E-3</v>
      </c>
      <c r="RZ46" s="20">
        <f t="shared" si="154"/>
        <v>-9.1284865638943946E-3</v>
      </c>
      <c r="SA46" s="20">
        <f t="shared" si="155"/>
        <v>4.9533870778862002E-3</v>
      </c>
      <c r="SB46" s="20">
        <f t="shared" si="156"/>
        <v>-2.655879965343084E-3</v>
      </c>
      <c r="SC46" s="20">
        <f t="shared" si="157"/>
        <v>-1.2135304022853075E-3</v>
      </c>
      <c r="SD46" s="20">
        <f t="shared" si="158"/>
        <v>-1.3867312543370119E-2</v>
      </c>
      <c r="SE46" s="20">
        <f t="shared" si="159"/>
        <v>2.1125893816430513E-2</v>
      </c>
      <c r="SF46" s="20">
        <f t="shared" si="160"/>
        <v>2.3520631695039401E-2</v>
      </c>
      <c r="SG46" s="20">
        <f t="shared" si="161"/>
        <v>-2.6016033190441054E-3</v>
      </c>
      <c r="SH46" s="20">
        <f t="shared" si="162"/>
        <v>-1.1717883506842081E-2</v>
      </c>
      <c r="SI46" s="20">
        <f t="shared" si="163"/>
        <v>1.0132988776750312E-2</v>
      </c>
      <c r="SJ46" s="20">
        <f t="shared" si="164"/>
        <v>1.2116676605320481E-2</v>
      </c>
      <c r="SK46" s="20">
        <f t="shared" si="165"/>
        <v>1.2296660765744233E-2</v>
      </c>
      <c r="SL46" s="20">
        <f t="shared" si="166"/>
        <v>5.1399205698790453E-4</v>
      </c>
      <c r="SM46" s="20">
        <f t="shared" si="167"/>
        <v>-2.2163846418095942E-3</v>
      </c>
      <c r="SN46" s="20">
        <f t="shared" si="168"/>
        <v>-1.2122619964870157E-2</v>
      </c>
      <c r="SO46" s="20">
        <f t="shared" si="169"/>
        <v>9.1651429955761643E-3</v>
      </c>
      <c r="SP46" s="20">
        <f t="shared" si="170"/>
        <v>-1.1454043346269843E-2</v>
      </c>
      <c r="SQ46" s="20">
        <f t="shared" si="171"/>
        <v>-1.8891139894517692E-3</v>
      </c>
      <c r="SR46" s="20">
        <f t="shared" si="172"/>
        <v>2.6483511976817004E-2</v>
      </c>
      <c r="SS46" s="20">
        <f t="shared" si="173"/>
        <v>-4.699561081568368E-2</v>
      </c>
      <c r="ST46" s="20">
        <f t="shared" si="174"/>
        <v>-5.4524444545772183E-2</v>
      </c>
      <c r="SU46" s="20">
        <f t="shared" si="175"/>
        <v>1.7431453927960777E-2</v>
      </c>
      <c r="SV46" s="20">
        <f t="shared" si="176"/>
        <v>2.6264031603890486E-2</v>
      </c>
      <c r="SW46" s="20">
        <f t="shared" si="133"/>
        <v>-2.047396191114545E-2</v>
      </c>
      <c r="SX46" s="20">
        <f t="shared" si="134"/>
        <v>3.4082369655002581E-2</v>
      </c>
      <c r="SY46" s="20">
        <f t="shared" si="135"/>
        <v>-1.3861973449917769E-2</v>
      </c>
      <c r="SZ46" s="20">
        <f t="shared" si="136"/>
        <v>-3.5052341912927359E-2</v>
      </c>
      <c r="TA46" s="20">
        <f t="shared" si="137"/>
        <v>1.6115780359249571E-2</v>
      </c>
      <c r="TB46" s="20">
        <f t="shared" si="138"/>
        <v>1.2568256314288179E-2</v>
      </c>
      <c r="TC46" s="20">
        <f t="shared" si="139"/>
        <v>1.2748444494099315E-2</v>
      </c>
      <c r="TD46" s="20">
        <f t="shared" si="140"/>
        <v>4.1520753194340704E-2</v>
      </c>
      <c r="TE46" s="20">
        <f t="shared" si="141"/>
        <v>1.7779308152771761E-2</v>
      </c>
    </row>
    <row r="47" spans="1:525" x14ac:dyDescent="0.2">
      <c r="A47" t="s">
        <v>153</v>
      </c>
      <c r="B47" t="s">
        <v>75</v>
      </c>
      <c r="C47" s="15"/>
      <c r="D47" s="15">
        <f>'Constituents data'!D47/'Constituents data'!C47-1</f>
        <v>-4.4594226579520613E-2</v>
      </c>
      <c r="E47" s="15">
        <f>'Constituents data'!E47/'Constituents data'!D47-1</f>
        <v>5.1957884985391445E-2</v>
      </c>
      <c r="F47" s="15">
        <f>'Constituents data'!F47/'Constituents data'!E47-1</f>
        <v>0.10422788047113807</v>
      </c>
      <c r="G47" s="15">
        <f>'Constituents data'!G47/'Constituents data'!F47-1</f>
        <v>8.7189239758906911E-3</v>
      </c>
      <c r="H47" s="15">
        <f>'Constituents data'!H47/'Constituents data'!G47-1</f>
        <v>-9.3961670328333025E-3</v>
      </c>
      <c r="I47" s="15">
        <f>'Constituents data'!I47/'Constituents data'!H47-1</f>
        <v>0</v>
      </c>
      <c r="J47" s="15">
        <f>'Constituents data'!J47/'Constituents data'!I47-1</f>
        <v>1.3660048961299243E-2</v>
      </c>
      <c r="K47" s="15">
        <f>'Constituents data'!K47/'Constituents data'!J47-1</f>
        <v>4.0041790637988628E-2</v>
      </c>
      <c r="L47" s="15">
        <f>'Constituents data'!L47/'Constituents data'!K47-1</f>
        <v>-1.2949860237596145E-2</v>
      </c>
      <c r="M47" s="15">
        <f>'Constituents data'!M47/'Constituents data'!L47-1</f>
        <v>-3.4270669705081858E-2</v>
      </c>
      <c r="N47" s="15">
        <f>'Constituents data'!N47/'Constituents data'!M47-1</f>
        <v>1.5853379152348079E-2</v>
      </c>
      <c r="O47" s="15">
        <f>'Constituents data'!O47/'Constituents data'!N47-1</f>
        <v>-2.2326462496053967E-3</v>
      </c>
      <c r="P47" s="15">
        <f>'Constituents data'!P47/'Constituents data'!O47-1</f>
        <v>3.548583956784146E-3</v>
      </c>
      <c r="Q47" s="15">
        <f>'Constituents data'!Q47/'Constituents data'!P47-1</f>
        <v>-1.0135135135135087E-2</v>
      </c>
      <c r="R47" s="15">
        <f>'Constituents data'!R47/'Constituents data'!Q47-1</f>
        <v>2.1994690936670391E-2</v>
      </c>
      <c r="S47" s="15">
        <f>'Constituents data'!S47/'Constituents data'!R47-1</f>
        <v>1.3358070500927521E-2</v>
      </c>
      <c r="T47" s="15">
        <f>'Constituents data'!T47/'Constituents data'!S47-1</f>
        <v>-1.0984987184180506E-3</v>
      </c>
      <c r="U47" s="15">
        <f>'Constituents data'!U47/'Constituents data'!T47-1</f>
        <v>9.8973607038121969E-3</v>
      </c>
      <c r="V47" s="15">
        <f>'Constituents data'!V47/'Constituents data'!U47-1</f>
        <v>-5.6624319419237845E-2</v>
      </c>
      <c r="W47" s="15">
        <f>'Constituents data'!W47/'Constituents data'!V47-1</f>
        <v>1.6929588303193688E-2</v>
      </c>
      <c r="X47" s="15">
        <f>'Constituents data'!X47/'Constituents data'!W47-1</f>
        <v>-2.5349981082103623E-2</v>
      </c>
      <c r="Y47" s="15">
        <f>'Constituents data'!Y47/'Constituents data'!X47-1</f>
        <v>-1.3975155279503215E-2</v>
      </c>
      <c r="Z47" s="15">
        <f>'Constituents data'!Z47/'Constituents data'!Y47-1</f>
        <v>2.0078740157480457E-2</v>
      </c>
      <c r="AA47" s="15">
        <f>'Constituents data'!AA47/'Constituents data'!Z47-1</f>
        <v>-1.1964492473948263E-2</v>
      </c>
      <c r="AB47" s="15">
        <f>'Constituents data'!AB47/'Constituents data'!AA47-1</f>
        <v>5.2343749999999911E-2</v>
      </c>
      <c r="AC47" s="15">
        <f>'Constituents data'!AC47/'Constituents data'!AB47-1</f>
        <v>-5.0482553823311127E-2</v>
      </c>
      <c r="AD47" s="15">
        <f>'Constituents data'!AD47/'Constituents data'!AC47-1</f>
        <v>2.3846755277560749E-2</v>
      </c>
      <c r="AE47" s="15">
        <f>'Constituents data'!AE47/'Constituents data'!AD47-1</f>
        <v>5.994654448262704E-2</v>
      </c>
      <c r="AF47" s="15">
        <f>'Constituents data'!AF47/'Constituents data'!AE47-1</f>
        <v>-5.4034582132566067E-3</v>
      </c>
      <c r="AG47" s="15">
        <f>'Constituents data'!AG47/'Constituents data'!AF47-1</f>
        <v>9.7790655559579776E-3</v>
      </c>
      <c r="AH47" s="15">
        <f>'Constituents data'!AH47/'Constituents data'!AG47-1</f>
        <v>4.3041606886657924E-3</v>
      </c>
      <c r="AI47" s="15">
        <f>'Constituents data'!AI47/'Constituents data'!AH47-1</f>
        <v>-3.214285714285714E-2</v>
      </c>
      <c r="AJ47" s="15">
        <f>'Constituents data'!AJ47/'Constituents data'!AI47-1</f>
        <v>-5.5350553505535083E-2</v>
      </c>
      <c r="AK47" s="15">
        <f>'Constituents data'!AK47/'Constituents data'!AJ47-1</f>
        <v>-5.859375000000111E-3</v>
      </c>
      <c r="AL47" s="15">
        <f>'Constituents data'!AL47/'Constituents data'!AK47-1</f>
        <v>-6.8369351669940959E-2</v>
      </c>
      <c r="AM47" s="15">
        <f>'Constituents data'!AM47/'Constituents data'!AL47-1</f>
        <v>-2.5727541121889463E-2</v>
      </c>
      <c r="AN47" s="15">
        <f>'Constituents data'!AN47/'Constituents data'!AM47-1</f>
        <v>-2.1212121212121349E-2</v>
      </c>
      <c r="AO47" s="15">
        <f>'Constituents data'!AO47/'Constituents data'!AN47-1</f>
        <v>-2.6979212737726632E-2</v>
      </c>
      <c r="AP47" s="15">
        <f>'Constituents data'!AP47/'Constituents data'!AO47-1</f>
        <v>-3.6363636363636376E-2</v>
      </c>
      <c r="AQ47" s="15">
        <f>'Constituents data'!AQ47/'Constituents data'!AP47-1</f>
        <v>9.0094339622641462E-2</v>
      </c>
      <c r="AR47" s="15">
        <f>'Constituents data'!AR47/'Constituents data'!AQ47-1</f>
        <v>-1.384681955863265E-2</v>
      </c>
      <c r="AS47" s="15">
        <f>'Constituents data'!AS47/'Constituents data'!AR47-1</f>
        <v>5.5287406757349888E-2</v>
      </c>
      <c r="AT47" s="15">
        <f>'Constituents data'!AT47/'Constituents data'!AS47-1</f>
        <v>4.1580041580036031E-4</v>
      </c>
      <c r="AU47" s="15">
        <f>'Constituents data'!AU47/'Constituents data'!AT47-1</f>
        <v>1.2884455527847116E-2</v>
      </c>
      <c r="AV47" s="15">
        <f>'Constituents data'!AV47/'Constituents data'!AU47-1</f>
        <v>-1.8465326220763245E-2</v>
      </c>
      <c r="AW47" s="15">
        <f>'Constituents data'!AW47/'Constituents data'!AV47-1</f>
        <v>-1.5050167224080369E-2</v>
      </c>
      <c r="AX47" s="15">
        <f>'Constituents data'!AX47/'Constituents data'!AW47-1</f>
        <v>-1.2308998302207108E-2</v>
      </c>
      <c r="AY47" s="15">
        <f>'Constituents data'!AY47/'Constituents data'!AX47-1</f>
        <v>-4.8130640309411277E-2</v>
      </c>
      <c r="AZ47" s="15">
        <f>'Constituents data'!AZ47/'Constituents data'!AY47-1</f>
        <v>-4.6049661399548469E-2</v>
      </c>
      <c r="BA47" s="15">
        <f>'Constituents data'!BA47/'Constituents data'!AZ47-1</f>
        <v>-1.7983909133932774E-2</v>
      </c>
      <c r="BB47" s="15">
        <f>'Constituents data'!BB47/'Constituents data'!BA47-1</f>
        <v>1.5421686746988073E-2</v>
      </c>
      <c r="BC47" s="15">
        <f>'Constituents data'!BC47/'Constituents data'!BB47-1</f>
        <v>-2.8476506881822572E-2</v>
      </c>
      <c r="BD47" s="15">
        <f>'Constituents data'!BD47/'Constituents data'!BC47-1</f>
        <v>-6.2823644357596353E-2</v>
      </c>
      <c r="BE47" s="15">
        <f>'Constituents data'!BE47/'Constituents data'!BD47-1</f>
        <v>-5.1709758131776473E-2</v>
      </c>
      <c r="BF47" s="15">
        <f>'Constituents data'!BF47/'Constituents data'!BE47-1</f>
        <v>4.6174142480211122E-2</v>
      </c>
      <c r="BG47" s="15">
        <f>'Constituents data'!BG47/'Constituents data'!BF47-1</f>
        <v>1.7023959646910614E-2</v>
      </c>
      <c r="BH47" s="15">
        <f>'Constituents data'!BH47/'Constituents data'!BG47-1</f>
        <v>-2.593511056003317E-2</v>
      </c>
      <c r="BI47" s="15">
        <f>'Constituents data'!BI47/'Constituents data'!BH47-1</f>
        <v>-7.542166118595528E-2</v>
      </c>
      <c r="BJ47" s="15">
        <f>'Constituents data'!BJ47/'Constituents data'!BI47-1</f>
        <v>6.5167508031207078E-2</v>
      </c>
      <c r="BK47" s="15">
        <f>'Constituents data'!BK47/'Constituents data'!BJ47-1</f>
        <v>-1.7126238690219786E-2</v>
      </c>
      <c r="BL47" s="15">
        <f>'Constituents data'!BL47/'Constituents data'!BK47-1</f>
        <v>7.7260273972602711E-2</v>
      </c>
      <c r="BM47" s="15">
        <f>'Constituents data'!BM47/'Constituents data'!BL47-1</f>
        <v>3.5096642929806743E-2</v>
      </c>
      <c r="BN47" s="15">
        <f>'Constituents data'!BN47/'Constituents data'!BM47-1</f>
        <v>-1.6216216216216273E-2</v>
      </c>
      <c r="BO47" s="15">
        <f>'Constituents data'!BO47/'Constituents data'!BN47-1</f>
        <v>-2.9370629370629397E-2</v>
      </c>
      <c r="BP47" s="15">
        <f>'Constituents data'!BP47/'Constituents data'!BO47-1</f>
        <v>-2.5216138328530202E-2</v>
      </c>
      <c r="BQ47" s="15">
        <f>'Constituents data'!BQ47/'Constituents data'!BP47-1</f>
        <v>-1.6999260901699897E-2</v>
      </c>
      <c r="BR47" s="15">
        <f>'Constituents data'!BR47/'Constituents data'!BQ47-1</f>
        <v>3.4908700322234143E-2</v>
      </c>
      <c r="BS47" s="15">
        <f>'Constituents data'!BS47/'Constituents data'!BR47-1</f>
        <v>2.4390243902439046E-2</v>
      </c>
      <c r="BT47" s="15">
        <f>'Constituents data'!BT47/'Constituents data'!BS47-1</f>
        <v>-3.5258358662613842E-2</v>
      </c>
      <c r="BU47" s="15">
        <f>'Constituents data'!BU47/'Constituents data'!BT47-1</f>
        <v>-3.1295946229783711E-2</v>
      </c>
      <c r="BV47" s="15">
        <f>'Constituents data'!BV47/'Constituents data'!BU47-1</f>
        <v>4.1847354726799679E-2</v>
      </c>
      <c r="BW47" s="15">
        <f>'Constituents data'!BW47/'Constituents data'!BV47-1</f>
        <v>-4.4120707596253861E-2</v>
      </c>
      <c r="BX47" s="15">
        <f>'Constituents data'!BX47/'Constituents data'!BW47-1</f>
        <v>3.7557152188112397E-2</v>
      </c>
      <c r="BY47" s="15">
        <f>'Constituents data'!BY47/'Constituents data'!BX47-1</f>
        <v>-5.1411184555660516E-2</v>
      </c>
      <c r="BZ47" s="15">
        <f>'Constituents data'!BZ47/'Constituents data'!BY47-1</f>
        <v>-3.7164030527596537E-2</v>
      </c>
      <c r="CA47" s="15">
        <f>'Constituents data'!CA47/'Constituents data'!BZ47-1</f>
        <v>-1.8954623779437241E-2</v>
      </c>
      <c r="CB47" s="15">
        <f>'Constituents data'!CB47/'Constituents data'!CA47-1</f>
        <v>-9.4613583138173141E-2</v>
      </c>
      <c r="CC47" s="15">
        <f>'Constituents data'!CC47/'Constituents data'!CB47-1</f>
        <v>0.12066735644076543</v>
      </c>
      <c r="CD47" s="15">
        <f>'Constituents data'!CD47/'Constituents data'!CC47-1</f>
        <v>-2.0196191575302835E-2</v>
      </c>
      <c r="CE47" s="15">
        <f>'Constituents data'!CE47/'Constituents data'!CD47-1</f>
        <v>3.875147232037679E-2</v>
      </c>
      <c r="CF47" s="15">
        <f>'Constituents data'!CF47/'Constituents data'!CE47-1</f>
        <v>1.269985259099693E-2</v>
      </c>
      <c r="CG47" s="15">
        <f>'Constituents data'!CG47/'Constituents data'!CF47-1</f>
        <v>-1.8251035718284681E-2</v>
      </c>
      <c r="CH47" s="15">
        <f>'Constituents data'!CH47/'Constituents data'!CG47-1</f>
        <v>6.0447080291969879E-3</v>
      </c>
      <c r="CI47" s="15">
        <f>'Constituents data'!CI47/'Constituents data'!CH47-1</f>
        <v>2.9475116199977336E-2</v>
      </c>
      <c r="CJ47" s="15">
        <f>'Constituents data'!CJ47/'Constituents data'!CI47-1</f>
        <v>-3.2375289065080803E-2</v>
      </c>
      <c r="CK47" s="15">
        <f>'Constituents data'!CK47/'Constituents data'!CJ47-1</f>
        <v>1.7070672584499569E-2</v>
      </c>
      <c r="CL47" s="15">
        <f>'Constituents data'!CL47/'Constituents data'!CK47-1</f>
        <v>2.6854649211144777E-2</v>
      </c>
      <c r="CM47" s="15">
        <f>'Constituents data'!CM47/'Constituents data'!CL47-1</f>
        <v>6.00414078674949E-2</v>
      </c>
      <c r="CN47" s="15">
        <f>'Constituents data'!CN47/'Constituents data'!CM47-1</f>
        <v>-6.4658717105263164E-2</v>
      </c>
      <c r="CO47" s="15">
        <f>'Constituents data'!CO47/'Constituents data'!CN47-1</f>
        <v>4.7257940433014678E-2</v>
      </c>
      <c r="CP47" s="15">
        <f>'Constituents data'!CP47/'Constituents data'!CO47-1</f>
        <v>-5.3940602371707391E-2</v>
      </c>
      <c r="CQ47" s="15">
        <f>'Constituents data'!CQ47/'Constituents data'!CP47-1</f>
        <v>-3.5607321131447711E-2</v>
      </c>
      <c r="CR47" s="15">
        <f>'Constituents data'!CR47/'Constituents data'!CQ47-1</f>
        <v>1.9553715205889333E-2</v>
      </c>
      <c r="CS47" s="15">
        <f>'Constituents data'!CS47/'Constituents data'!CR47-1</f>
        <v>2.7752707581227387E-2</v>
      </c>
      <c r="CT47" s="15">
        <f>'Constituents data'!CT47/'Constituents data'!CS47-1</f>
        <v>1.4050493962678434E-2</v>
      </c>
      <c r="CU47" s="15">
        <f>'Constituents data'!CU47/'Constituents data'!CT47-1</f>
        <v>-4.0701450530417738E-2</v>
      </c>
      <c r="CV47" s="15">
        <f>'Constituents data'!CV47/'Constituents data'!CU47-1</f>
        <v>-5.7887610020311397E-2</v>
      </c>
      <c r="CW47" s="15">
        <f>'Constituents data'!CW47/'Constituents data'!CV47-1</f>
        <v>-4.359803569289733E-2</v>
      </c>
      <c r="CX47" s="15">
        <f>'Constituents data'!CX47/'Constituents data'!CW47-1</f>
        <v>-1.2648716343143351E-2</v>
      </c>
      <c r="CY47" s="15">
        <f>'Constituents data'!CY47/'Constituents data'!CX47-1</f>
        <v>-2.3338406900050734E-2</v>
      </c>
      <c r="CZ47" s="15">
        <f>'Constituents data'!CZ47/'Constituents data'!CY47-1</f>
        <v>7.7922077922077948E-2</v>
      </c>
      <c r="DA47" s="15">
        <f>'Constituents data'!DA47/'Constituents data'!CZ47-1</f>
        <v>5.6144578313252813E-2</v>
      </c>
      <c r="DB47" s="15">
        <f>'Constituents data'!DB47/'Constituents data'!DA47-1</f>
        <v>9.2402464065708401E-3</v>
      </c>
      <c r="DC47" s="15">
        <f>'Constituents data'!DC47/'Constituents data'!DB47-1</f>
        <v>-3.0518819938961661E-3</v>
      </c>
      <c r="DD47" s="15">
        <f>'Constituents data'!DD47/'Constituents data'!DC47-1</f>
        <v>4.2517006802721191E-2</v>
      </c>
      <c r="DE47" s="15">
        <f>'Constituents data'!DE47/'Constituents data'!DD47-1</f>
        <v>2.7188689505166508E-3</v>
      </c>
      <c r="DF47" s="15">
        <f>'Constituents data'!DF47/'Constituents data'!DE47-1</f>
        <v>-1.4533622559652959E-2</v>
      </c>
      <c r="DG47" s="15">
        <f>'Constituents data'!DG47/'Constituents data'!DF47-1</f>
        <v>-3.5219018269865288E-3</v>
      </c>
      <c r="DH47" s="15">
        <f>'Constituents data'!DH47/'Constituents data'!DG47-1</f>
        <v>-2.0985199911641716E-3</v>
      </c>
      <c r="DI47" s="15">
        <f>'Constituents data'!DI47/'Constituents data'!DH47-1</f>
        <v>-5.5340343110132917E-4</v>
      </c>
      <c r="DJ47" s="15">
        <f>'Constituents data'!DJ47/'Constituents data'!DI47-1</f>
        <v>3.2558139534883734E-2</v>
      </c>
      <c r="DK47" s="15">
        <f>'Constituents data'!DK47/'Constituents data'!DJ47-1</f>
        <v>3.0673530673530625E-2</v>
      </c>
      <c r="DL47" s="15">
        <f>'Constituents data'!DL47/'Constituents data'!DK47-1</f>
        <v>3.891779396462014E-2</v>
      </c>
      <c r="DM47" s="15">
        <f>'Constituents data'!DM47/'Constituents data'!DL47-1</f>
        <v>3.6157852564102644E-2</v>
      </c>
      <c r="DN47" s="15">
        <f>'Constituents data'!DN47/'Constituents data'!DM47-1</f>
        <v>2.4649589173513675E-2</v>
      </c>
      <c r="DO47" s="15">
        <f>'Constituents data'!DO47/'Constituents data'!DN47-1</f>
        <v>-1.4622641509433931E-2</v>
      </c>
      <c r="DP47" s="15">
        <f>'Constituents data'!DP47/'Constituents data'!DO47-1</f>
        <v>3.8295835327908367E-3</v>
      </c>
      <c r="DQ47" s="15">
        <f>'Constituents data'!DQ47/'Constituents data'!DP47-1</f>
        <v>-3.3381020505484083E-3</v>
      </c>
      <c r="DR47" s="15">
        <f>'Constituents data'!DR47/'Constituents data'!DQ47-1</f>
        <v>-2.05741626794258E-2</v>
      </c>
      <c r="DS47" s="15">
        <f>'Constituents data'!DS47/'Constituents data'!DR47-1</f>
        <v>-7.3277967757693352E-3</v>
      </c>
      <c r="DT47" s="15">
        <f>'Constituents data'!DT47/'Constituents data'!DS47-1</f>
        <v>-4.9212598425207865E-4</v>
      </c>
      <c r="DU47" s="15">
        <f>'Constituents data'!DU47/'Constituents data'!DT47-1</f>
        <v>3.3973412112260126E-2</v>
      </c>
      <c r="DV47" s="15">
        <f>'Constituents data'!DV47/'Constituents data'!DU47-1</f>
        <v>-4.2380952380952408E-2</v>
      </c>
      <c r="DW47" s="15">
        <f>'Constituents data'!DW47/'Constituents data'!DV47-1</f>
        <v>-1.1039283938339195E-2</v>
      </c>
      <c r="DX47" s="15">
        <f>'Constituents data'!DX47/'Constituents data'!DW47-1</f>
        <v>1.0659694288013055E-2</v>
      </c>
      <c r="DY47" s="15">
        <f>'Constituents data'!DY47/'Constituents data'!DX47-1</f>
        <v>-3.4825870646766344E-3</v>
      </c>
      <c r="DZ47" s="15">
        <f>'Constituents data'!DZ47/'Constituents data'!DY47-1</f>
        <v>4.4932601098353064E-3</v>
      </c>
      <c r="EA47" s="15">
        <f>'Constituents data'!EA47/'Constituents data'!DZ47-1</f>
        <v>-4.3240556660039786E-2</v>
      </c>
      <c r="EB47" s="15">
        <f>'Constituents data'!EB47/'Constituents data'!EA47-1</f>
        <v>-1.3402597402597305E-2</v>
      </c>
      <c r="EC47" s="15">
        <f>'Constituents data'!EC47/'Constituents data'!EB47-1</f>
        <v>-4.8230834035383308E-2</v>
      </c>
      <c r="ED47" s="15">
        <f>'Constituents data'!ED47/'Constituents data'!EC47-1</f>
        <v>1.438371321088816E-3</v>
      </c>
      <c r="EE47" s="15">
        <f>'Constituents data'!EE47/'Constituents data'!ED47-1</f>
        <v>2.6847862114683485E-2</v>
      </c>
      <c r="EF47" s="15">
        <f>'Constituents data'!EF47/'Constituents data'!EE47-1</f>
        <v>-9.6836668818600646E-4</v>
      </c>
      <c r="EG47" s="15">
        <f>'Constituents data'!EG47/'Constituents data'!EF47-1</f>
        <v>3.6295099623047999E-2</v>
      </c>
      <c r="EH47" s="15">
        <f>'Constituents data'!EH47/'Constituents data'!EG47-1</f>
        <v>8.8339222614841617E-3</v>
      </c>
      <c r="EI47" s="15">
        <f>'Constituents data'!EI47/'Constituents data'!EH47-1</f>
        <v>-5.2745441434016715E-2</v>
      </c>
      <c r="EJ47" s="15">
        <f>'Constituents data'!EJ47/'Constituents data'!EI47-1</f>
        <v>-1.9575856443719841E-3</v>
      </c>
      <c r="EK47" s="15">
        <f>'Constituents data'!EK47/'Constituents data'!EJ47-1</f>
        <v>-6.9739566307072121E-3</v>
      </c>
      <c r="EL47" s="15">
        <f>'Constituents data'!EL47/'Constituents data'!EK47-1</f>
        <v>-6.2548008339734507E-3</v>
      </c>
      <c r="EM47" s="15">
        <f>'Constituents data'!EM47/'Constituents data'!EL47-1</f>
        <v>-1.0931978798586428E-2</v>
      </c>
      <c r="EN47" s="15">
        <f>'Constituents data'!EN47/'Constituents data'!EM47-1</f>
        <v>1.507201071787434E-2</v>
      </c>
      <c r="EO47" s="15">
        <f>'Constituents data'!EO47/'Constituents data'!EN47-1</f>
        <v>-4.9494060712714782E-3</v>
      </c>
      <c r="EP47" s="15">
        <f>'Constituents data'!EP47/'Constituents data'!EO47-1</f>
        <v>1.6027412401901087E-2</v>
      </c>
      <c r="EQ47" s="15">
        <f>'Constituents data'!EQ47/'Constituents data'!EP47-1</f>
        <v>-2.0778938207136721E-2</v>
      </c>
      <c r="ER47" s="15">
        <f>'Constituents data'!ER47/'Constituents data'!EQ47-1</f>
        <v>2.2553049661148794E-2</v>
      </c>
      <c r="ES47" s="15">
        <f>'Constituents data'!ES47/'Constituents data'!ER47-1</f>
        <v>-3.6940460669274255E-2</v>
      </c>
      <c r="ET47" s="15">
        <f>'Constituents data'!ET47/'Constituents data'!ES47-1</f>
        <v>-1.9404332129963953E-2</v>
      </c>
      <c r="EU47" s="15">
        <f>'Constituents data'!EU47/'Constituents data'!ET47-1</f>
        <v>2.2894615738610291E-2</v>
      </c>
      <c r="EV47" s="15">
        <f>'Constituents data'!EV47/'Constituents data'!EU47-1</f>
        <v>-3.1380047238780739E-2</v>
      </c>
      <c r="EW47" s="15">
        <f>'Constituents data'!EW47/'Constituents data'!EV47-1</f>
        <v>-9.289363678588014E-3</v>
      </c>
      <c r="EX47" s="15">
        <f>'Constituents data'!EX47/'Constituents data'!EW47-1</f>
        <v>5.8602906704185997E-4</v>
      </c>
      <c r="EY47" s="15">
        <f>'Constituents data'!EY47/'Constituents data'!EX47-1</f>
        <v>2.9284291905820048E-3</v>
      </c>
      <c r="EZ47" s="15">
        <f>'Constituents data'!EZ47/'Constituents data'!EY47-1</f>
        <v>7.4748890446156846E-3</v>
      </c>
      <c r="FA47" s="15">
        <f>'Constituents data'!FA47/'Constituents data'!EZ47-1</f>
        <v>-4.3473220496174414E-2</v>
      </c>
      <c r="FB47" s="15">
        <f>'Constituents data'!FB47/'Constituents data'!FA47-1</f>
        <v>4.8478972245802332E-4</v>
      </c>
      <c r="FC47" s="15">
        <f>'Constituents data'!FC47/'Constituents data'!FB47-1</f>
        <v>-1.5748031496063075E-2</v>
      </c>
      <c r="FD47" s="15">
        <f>'Constituents data'!FD47/'Constituents data'!FC47-1</f>
        <v>2.8676923076923044E-2</v>
      </c>
      <c r="FE47" s="15">
        <f>'Constituents data'!FE47/'Constituents data'!FD47-1</f>
        <v>-1.9023689877961325E-2</v>
      </c>
      <c r="FF47" s="15">
        <f>'Constituents data'!FF47/'Constituents data'!FE47-1</f>
        <v>7.1959995121355647E-3</v>
      </c>
      <c r="FG47" s="15">
        <f>'Constituents data'!FG47/'Constituents data'!FF47-1</f>
        <v>2.9668200532816824E-2</v>
      </c>
      <c r="FH47" s="15">
        <f>'Constituents data'!FH47/'Constituents data'!FG47-1</f>
        <v>-5.3040103492884905E-2</v>
      </c>
      <c r="FI47" s="15">
        <f>'Constituents data'!FI47/'Constituents data'!FH47-1</f>
        <v>-6.5822155986090314E-2</v>
      </c>
      <c r="FJ47" s="15">
        <f>'Constituents data'!FJ47/'Constituents data'!FI47-1</f>
        <v>1.5155543738367472E-2</v>
      </c>
      <c r="FK47" s="15">
        <f>'Constituents data'!FK47/'Constituents data'!FJ47-1</f>
        <v>5.0419067574646537E-2</v>
      </c>
      <c r="FL47" s="15">
        <f>'Constituents data'!FL47/'Constituents data'!FK47-1</f>
        <v>-2.3563146739808083E-2</v>
      </c>
      <c r="FM47" s="15">
        <f>'Constituents data'!FM47/'Constituents data'!FL47-1</f>
        <v>4.3156281920326833E-2</v>
      </c>
      <c r="FN47" s="15">
        <f>'Constituents data'!FN47/'Constituents data'!FM47-1</f>
        <v>3.6719706242349659E-3</v>
      </c>
      <c r="FO47" s="15">
        <f>'Constituents data'!FO47/'Constituents data'!FN47-1</f>
        <v>-5.0365853658536519E-2</v>
      </c>
      <c r="FP47" s="15">
        <f>'Constituents data'!FP47/'Constituents data'!FO47-1</f>
        <v>3.0949017593425054E-2</v>
      </c>
      <c r="FQ47" s="15">
        <f>'Constituents data'!FQ47/'Constituents data'!FP47-1</f>
        <v>1.3951170901843613E-2</v>
      </c>
      <c r="FR47" s="15">
        <f>'Constituents data'!FR47/'Constituents data'!FQ47-1</f>
        <v>2.4570024570023108E-3</v>
      </c>
      <c r="FS47" s="15">
        <f>'Constituents data'!FS47/'Constituents data'!FR47-1</f>
        <v>1.0906862745098111E-2</v>
      </c>
      <c r="FT47" s="16">
        <f>'Constituents data'!FT47/'Constituents data'!FS47-1</f>
        <v>1.8062795490362271E-2</v>
      </c>
      <c r="FU47" s="17">
        <f t="shared" si="3"/>
        <v>-1.3221747436414839E-3</v>
      </c>
      <c r="FV47">
        <v>2.3286854381037555E-2</v>
      </c>
      <c r="FW47">
        <v>2.2796679484097467E-2</v>
      </c>
      <c r="FX47">
        <v>2.2721154652024903E-2</v>
      </c>
      <c r="FY47">
        <v>2.3717590008949997E-2</v>
      </c>
      <c r="FZ47">
        <v>2.408316425058632E-2</v>
      </c>
      <c r="GA47">
        <v>2.3531278810528918E-2</v>
      </c>
      <c r="GB47">
        <v>2.3206557604294013E-2</v>
      </c>
      <c r="GC47">
        <v>2.3215620089544503E-2</v>
      </c>
      <c r="GD47">
        <v>2.3398318008353236E-2</v>
      </c>
      <c r="GE47">
        <v>2.2950522711092804E-2</v>
      </c>
      <c r="GF47">
        <v>2.1899495640211528E-2</v>
      </c>
      <c r="GG47">
        <v>2.1880169027994563E-2</v>
      </c>
      <c r="GH47">
        <v>2.2116823125343944E-2</v>
      </c>
      <c r="GI47">
        <v>2.3013248433047861E-2</v>
      </c>
      <c r="GJ47">
        <v>2.2156326986307363E-2</v>
      </c>
      <c r="GK47">
        <v>2.3496396577339203E-2</v>
      </c>
      <c r="GL47">
        <v>2.3561339413039752E-2</v>
      </c>
      <c r="GM47">
        <v>2.4241653640856085E-2</v>
      </c>
      <c r="GN47">
        <v>2.4224421701115263E-2</v>
      </c>
      <c r="GO47">
        <v>2.3352669698251134E-2</v>
      </c>
      <c r="GP47">
        <v>2.3029971051931605E-2</v>
      </c>
      <c r="GQ47">
        <v>2.3081899880741105E-2</v>
      </c>
      <c r="GR47">
        <v>2.3158301881337325E-2</v>
      </c>
      <c r="GS47">
        <v>2.3651853517459642E-2</v>
      </c>
      <c r="GT47">
        <v>2.3642429335014155E-2</v>
      </c>
      <c r="GU47">
        <v>2.3776666943433278E-2</v>
      </c>
      <c r="GV47">
        <v>2.372783553489298E-2</v>
      </c>
      <c r="GW47">
        <v>2.367589531948629E-2</v>
      </c>
      <c r="GX47">
        <v>2.4116870741815705E-2</v>
      </c>
      <c r="GY47">
        <v>2.4450151427382709E-2</v>
      </c>
      <c r="GZ47">
        <v>2.4302022240762288E-2</v>
      </c>
      <c r="HA47">
        <v>2.412520738247077E-2</v>
      </c>
      <c r="HB47">
        <v>2.4324666423391098E-2</v>
      </c>
      <c r="HC47">
        <v>2.470606414541732E-2</v>
      </c>
      <c r="HD47">
        <v>2.4220774227640192E-2</v>
      </c>
      <c r="HE47">
        <v>2.3276583204266978E-2</v>
      </c>
      <c r="HF47">
        <v>2.2596347808979698E-2</v>
      </c>
      <c r="HG47">
        <v>2.2210071442585431E-2</v>
      </c>
      <c r="HH47">
        <v>2.1909732517831532E-2</v>
      </c>
      <c r="HI47">
        <v>2.128787659461984E-2</v>
      </c>
      <c r="HJ47">
        <v>2.2058945357281055E-2</v>
      </c>
      <c r="HK47">
        <v>2.1647716110672389E-2</v>
      </c>
      <c r="HL47">
        <v>2.1705731009793037E-2</v>
      </c>
      <c r="HM47">
        <v>2.1739684410812799E-2</v>
      </c>
      <c r="HN47">
        <v>2.1727094671023638E-2</v>
      </c>
      <c r="HO47">
        <v>2.1892237536391936E-2</v>
      </c>
      <c r="HP47">
        <v>2.0954789725854885E-2</v>
      </c>
      <c r="HQ47">
        <v>2.046753679747873E-2</v>
      </c>
      <c r="HR47">
        <v>2.0379085743563719E-2</v>
      </c>
      <c r="HS47">
        <v>2.0196162707837178E-2</v>
      </c>
      <c r="HT47">
        <v>1.9916891505545056E-2</v>
      </c>
      <c r="HU47">
        <v>2.0101454835270909E-2</v>
      </c>
      <c r="HV47">
        <v>1.9623704427787967E-2</v>
      </c>
      <c r="HW47">
        <v>1.9696542176251011E-2</v>
      </c>
      <c r="HX47">
        <v>1.9168470814753411E-2</v>
      </c>
      <c r="HY47">
        <v>1.950061627193821E-2</v>
      </c>
      <c r="HZ47">
        <v>1.9593618570439137E-2</v>
      </c>
      <c r="IA47">
        <v>2.0169599494651642E-2</v>
      </c>
      <c r="IB47">
        <v>1.9463765636724507E-2</v>
      </c>
      <c r="IC47">
        <v>1.9861044351377581E-2</v>
      </c>
      <c r="ID47">
        <v>1.9226228335339199E-2</v>
      </c>
      <c r="IE47">
        <v>2.0016114820965332E-2</v>
      </c>
      <c r="IF47">
        <v>2.0519562898531442E-2</v>
      </c>
      <c r="IG47">
        <v>2.022660285447862E-2</v>
      </c>
      <c r="IH47">
        <v>2.0048271487539852E-2</v>
      </c>
      <c r="II47">
        <v>1.9701926865768278E-2</v>
      </c>
      <c r="IJ47">
        <v>1.9641154744769792E-2</v>
      </c>
      <c r="IK47">
        <v>1.9452171476983554E-2</v>
      </c>
      <c r="IL47">
        <v>1.9425269162979975E-2</v>
      </c>
      <c r="IM47">
        <v>1.940717025392704E-2</v>
      </c>
      <c r="IN47">
        <v>1.9314750400154054E-2</v>
      </c>
      <c r="IO47">
        <v>1.9931941615148694E-2</v>
      </c>
      <c r="IP47">
        <v>1.9039437145627391E-2</v>
      </c>
      <c r="IQ47">
        <v>1.9006953024291045E-2</v>
      </c>
      <c r="IR47">
        <v>1.8451391263226494E-2</v>
      </c>
      <c r="IS47">
        <v>1.824805698191662E-2</v>
      </c>
      <c r="IT47">
        <v>1.8278404605968E-2</v>
      </c>
      <c r="IU47">
        <v>1.6895958615918433E-2</v>
      </c>
      <c r="IV47">
        <v>1.8178640840078978E-2</v>
      </c>
      <c r="IW47">
        <v>1.8078610004084384E-2</v>
      </c>
      <c r="IX47">
        <v>1.8098377514376963E-2</v>
      </c>
      <c r="IY47">
        <v>1.823505519918785E-2</v>
      </c>
      <c r="IZ47">
        <v>1.7697342277643992E-2</v>
      </c>
      <c r="JA47">
        <v>1.7873025566297725E-2</v>
      </c>
      <c r="JB47">
        <v>1.7993302010805873E-2</v>
      </c>
      <c r="JC47">
        <v>1.781544457845706E-2</v>
      </c>
      <c r="JD47">
        <v>1.7907650721919223E-2</v>
      </c>
      <c r="JE47">
        <v>1.8023010258460839E-2</v>
      </c>
      <c r="JF47">
        <v>1.9312993696423822E-2</v>
      </c>
      <c r="JG47">
        <v>1.8692603943459032E-2</v>
      </c>
      <c r="JH47">
        <v>1.8934972097672059E-2</v>
      </c>
      <c r="JI47">
        <v>1.8076613185245442E-2</v>
      </c>
      <c r="JJ47">
        <v>1.7483134572022531E-2</v>
      </c>
      <c r="JK47">
        <v>1.7025603271454408E-2</v>
      </c>
      <c r="JL47">
        <v>1.7221220619891339E-2</v>
      </c>
      <c r="JM47">
        <v>1.754143059440683E-2</v>
      </c>
      <c r="JN47">
        <v>1.7545921665063722E-2</v>
      </c>
      <c r="JO47">
        <v>1.6211895025870386E-2</v>
      </c>
      <c r="JP47">
        <v>1.5548961838240765E-2</v>
      </c>
      <c r="JQ47">
        <v>1.516947997182818E-2</v>
      </c>
      <c r="JR47">
        <v>1.500218346274442E-2</v>
      </c>
      <c r="JS47">
        <v>1.529043193013006E-2</v>
      </c>
      <c r="JT47">
        <v>1.6289255322920783E-2</v>
      </c>
      <c r="JU47">
        <v>1.6400012501231062E-2</v>
      </c>
      <c r="JV47">
        <v>1.6253242225118467E-2</v>
      </c>
      <c r="JW47">
        <v>1.6819291497968073E-2</v>
      </c>
      <c r="JX47">
        <v>1.6845187895418445E-2</v>
      </c>
      <c r="JY47">
        <v>1.6722043994971306E-2</v>
      </c>
      <c r="JZ47">
        <v>1.6667715589203512E-2</v>
      </c>
      <c r="KA47">
        <v>1.6771994556250752E-2</v>
      </c>
      <c r="KB47">
        <v>1.6752369439444994E-2</v>
      </c>
      <c r="KC47">
        <v>1.7097514453348919E-2</v>
      </c>
      <c r="KD47">
        <v>1.7631717568564222E-2</v>
      </c>
      <c r="KE47">
        <v>1.7830309803326408E-2</v>
      </c>
      <c r="KF47">
        <v>1.8422815386620082E-2</v>
      </c>
      <c r="KG47">
        <v>1.8665517884872255E-2</v>
      </c>
      <c r="KH47">
        <v>1.8438579901743257E-2</v>
      </c>
      <c r="KI47">
        <v>1.8214040545896183E-2</v>
      </c>
      <c r="KJ47">
        <v>1.8085818803149876E-2</v>
      </c>
      <c r="KK47">
        <v>1.7926168717944203E-2</v>
      </c>
      <c r="KL47">
        <v>1.785001909062791E-2</v>
      </c>
      <c r="KM47">
        <v>1.7261828234604135E-2</v>
      </c>
      <c r="KN47">
        <v>1.7329722430818064E-2</v>
      </c>
      <c r="KO47">
        <v>1.6678428307964812E-2</v>
      </c>
      <c r="KP47">
        <v>1.6750967360874735E-2</v>
      </c>
      <c r="KQ47">
        <v>1.6957263361632686E-2</v>
      </c>
      <c r="KR47">
        <v>1.6839462750240973E-2</v>
      </c>
      <c r="KS47">
        <v>1.6976734684333906E-2</v>
      </c>
      <c r="KT47">
        <v>1.6419359821815888E-2</v>
      </c>
      <c r="KU47">
        <v>1.621184433892631E-2</v>
      </c>
      <c r="KV47">
        <v>1.5912177601868551E-2</v>
      </c>
      <c r="KW47">
        <v>1.5861289283321561E-2</v>
      </c>
      <c r="KX47">
        <v>1.5986951787161266E-2</v>
      </c>
      <c r="KY47">
        <v>1.6295173666715172E-2</v>
      </c>
      <c r="KZ47">
        <v>1.6803508370320915E-2</v>
      </c>
      <c r="LA47">
        <v>1.6713932445409481E-2</v>
      </c>
      <c r="LB47">
        <v>1.6298364081746269E-2</v>
      </c>
      <c r="LC47">
        <v>1.6083751406843146E-2</v>
      </c>
      <c r="LD47">
        <v>1.6006098434093254E-2</v>
      </c>
      <c r="LE47">
        <v>1.5882705666175473E-2</v>
      </c>
      <c r="LF47">
        <v>1.5689377561029557E-2</v>
      </c>
      <c r="LG47">
        <v>1.5624360334445883E-2</v>
      </c>
      <c r="LH47">
        <v>1.5942852816535159E-2</v>
      </c>
      <c r="LI47">
        <v>1.5955200589685751E-2</v>
      </c>
      <c r="LJ47">
        <v>1.5583738749900633E-2</v>
      </c>
      <c r="LK47">
        <v>1.5882446239804931E-2</v>
      </c>
      <c r="LL47">
        <v>1.5304781329590832E-2</v>
      </c>
      <c r="LM47">
        <v>1.4819205542348144E-2</v>
      </c>
      <c r="LN47">
        <v>1.5001018936113917E-2</v>
      </c>
      <c r="LO47">
        <v>1.4941317102282164E-2</v>
      </c>
      <c r="LP47">
        <v>1.4995595250351506E-2</v>
      </c>
      <c r="LQ47">
        <v>1.4863377329329727E-2</v>
      </c>
      <c r="LR47">
        <v>1.5130605952619631E-2</v>
      </c>
      <c r="LS47">
        <v>1.4977641013489751E-2</v>
      </c>
      <c r="LT47">
        <v>1.4462371855401189E-2</v>
      </c>
      <c r="LU47">
        <v>1.4502109209996743E-2</v>
      </c>
      <c r="LV47">
        <v>1.4473300407361311E-2</v>
      </c>
      <c r="LW47">
        <v>1.4478135943969852E-2</v>
      </c>
      <c r="LX47">
        <v>1.421253639494835E-2</v>
      </c>
      <c r="LY47">
        <v>1.4175856601372961E-2</v>
      </c>
      <c r="LZ47">
        <v>1.4607493014649661E-2</v>
      </c>
      <c r="MA47">
        <v>1.4314262848471069E-2</v>
      </c>
      <c r="MB47">
        <v>1.4166800765863692E-2</v>
      </c>
      <c r="MC47">
        <v>1.3961546013350477E-2</v>
      </c>
      <c r="MD47">
        <v>1.461504017062908E-2</v>
      </c>
      <c r="ME47">
        <v>1.4740352784030871E-2</v>
      </c>
      <c r="MF47">
        <v>1.4925924930131514E-2</v>
      </c>
      <c r="MG47">
        <v>1.4889211108594719E-2</v>
      </c>
      <c r="MH47">
        <v>1.4716878327497825E-2</v>
      </c>
      <c r="MI47">
        <v>1.4870441365838269E-2</v>
      </c>
      <c r="MJ47">
        <v>1.4856940705149502E-2</v>
      </c>
      <c r="MK47">
        <v>1.4747048329568517E-2</v>
      </c>
      <c r="ML47">
        <v>1.4716248408362246E-2</v>
      </c>
      <c r="MM47" s="4">
        <v>1.487057911888803E-2</v>
      </c>
      <c r="MN47" s="17">
        <v>1.8716915205088027E-2</v>
      </c>
      <c r="MO47" s="20">
        <f t="shared" si="4"/>
        <v>-4.3272051835879129E-2</v>
      </c>
      <c r="MP47" s="20">
        <f t="shared" si="7"/>
        <v>5.3280059729032929E-2</v>
      </c>
      <c r="MQ47" s="20">
        <f t="shared" si="8"/>
        <v>0.10555005521477955</v>
      </c>
      <c r="MR47" s="20">
        <f t="shared" si="9"/>
        <v>1.0041098719532175E-2</v>
      </c>
      <c r="MS47" s="20">
        <f t="shared" si="10"/>
        <v>-8.0739922891918184E-3</v>
      </c>
      <c r="MT47" s="20">
        <f t="shared" si="11"/>
        <v>1.3221747436414839E-3</v>
      </c>
      <c r="MU47" s="20">
        <f t="shared" si="12"/>
        <v>1.4982223704940727E-2</v>
      </c>
      <c r="MV47" s="20">
        <f t="shared" si="13"/>
        <v>4.1363965381630112E-2</v>
      </c>
      <c r="MW47" s="20">
        <f t="shared" si="14"/>
        <v>-1.1627685493954661E-2</v>
      </c>
      <c r="MX47" s="20">
        <f t="shared" si="15"/>
        <v>-3.2948494961440374E-2</v>
      </c>
      <c r="MY47" s="20">
        <f t="shared" si="16"/>
        <v>1.7175553895989563E-2</v>
      </c>
      <c r="MZ47" s="20">
        <f t="shared" si="17"/>
        <v>-9.1047150596391285E-4</v>
      </c>
      <c r="NA47" s="20">
        <f t="shared" si="18"/>
        <v>4.87075870042563E-3</v>
      </c>
      <c r="NB47" s="20">
        <f t="shared" si="19"/>
        <v>-8.8129603914936031E-3</v>
      </c>
      <c r="NC47" s="20">
        <f t="shared" si="20"/>
        <v>2.3316865680311875E-2</v>
      </c>
      <c r="ND47" s="20">
        <f t="shared" si="21"/>
        <v>1.4680245244569005E-2</v>
      </c>
      <c r="NE47" s="20">
        <f t="shared" si="22"/>
        <v>2.2367602522343328E-4</v>
      </c>
      <c r="NF47" s="20">
        <f t="shared" si="23"/>
        <v>1.1219535447453681E-2</v>
      </c>
      <c r="NG47" s="20">
        <f t="shared" si="24"/>
        <v>-5.5302144675596361E-2</v>
      </c>
      <c r="NH47" s="20">
        <f t="shared" si="25"/>
        <v>1.8251763046835172E-2</v>
      </c>
      <c r="NI47" s="20">
        <f t="shared" si="26"/>
        <v>-2.4027806338462139E-2</v>
      </c>
      <c r="NJ47" s="20">
        <f t="shared" si="27"/>
        <v>-1.2652980535861731E-2</v>
      </c>
      <c r="NK47" s="20">
        <f t="shared" si="28"/>
        <v>2.1400914901121941E-2</v>
      </c>
      <c r="NL47" s="20">
        <f t="shared" si="29"/>
        <v>-1.0642317730306779E-2</v>
      </c>
      <c r="NM47" s="20">
        <f t="shared" si="30"/>
        <v>5.3665924743641395E-2</v>
      </c>
      <c r="NN47" s="20">
        <f t="shared" si="31"/>
        <v>-4.9160379079669643E-2</v>
      </c>
      <c r="NO47" s="20">
        <f t="shared" si="32"/>
        <v>2.5168930021202233E-2</v>
      </c>
      <c r="NP47" s="20">
        <f t="shared" si="33"/>
        <v>6.1268719226268524E-2</v>
      </c>
      <c r="NQ47" s="20">
        <f t="shared" si="34"/>
        <v>-4.0812834696151226E-3</v>
      </c>
      <c r="NR47" s="20">
        <f t="shared" si="35"/>
        <v>1.1101240299599462E-2</v>
      </c>
      <c r="NS47" s="20">
        <f t="shared" si="36"/>
        <v>5.6263354323072765E-3</v>
      </c>
      <c r="NT47" s="20">
        <f t="shared" si="37"/>
        <v>-3.0820682399215656E-2</v>
      </c>
      <c r="NU47" s="20">
        <f t="shared" si="38"/>
        <v>-5.4028378761893599E-2</v>
      </c>
      <c r="NV47" s="20">
        <f t="shared" si="39"/>
        <v>-4.5372002563586269E-3</v>
      </c>
      <c r="NW47" s="20">
        <f t="shared" si="40"/>
        <v>-6.7047176926299482E-2</v>
      </c>
      <c r="NX47" s="20">
        <f t="shared" si="41"/>
        <v>-2.4405366378247979E-2</v>
      </c>
      <c r="NY47" s="20">
        <f t="shared" si="42"/>
        <v>-1.9889946468479865E-2</v>
      </c>
      <c r="NZ47" s="20">
        <f t="shared" si="43"/>
        <v>-2.5657037994085148E-2</v>
      </c>
      <c r="OA47" s="20">
        <f t="shared" si="44"/>
        <v>-3.5041461619994892E-2</v>
      </c>
      <c r="OB47" s="20">
        <f t="shared" si="45"/>
        <v>9.1416514366282939E-2</v>
      </c>
      <c r="OC47" s="20">
        <f t="shared" si="46"/>
        <v>-1.2524644814991166E-2</v>
      </c>
      <c r="OD47" s="20">
        <f t="shared" si="47"/>
        <v>5.6609581500991372E-2</v>
      </c>
      <c r="OE47" s="20">
        <f t="shared" si="48"/>
        <v>1.7379751594418442E-3</v>
      </c>
      <c r="OF47" s="20">
        <f t="shared" si="49"/>
        <v>1.42066302714886E-2</v>
      </c>
      <c r="OG47" s="20">
        <f t="shared" si="50"/>
        <v>-1.7143151477121761E-2</v>
      </c>
      <c r="OH47" s="20">
        <f t="shared" si="51"/>
        <v>-1.3727992480438884E-2</v>
      </c>
      <c r="OI47" s="20">
        <f t="shared" si="52"/>
        <v>-1.0986823558565624E-2</v>
      </c>
      <c r="OJ47" s="20">
        <f t="shared" si="53"/>
        <v>-4.6808465565769793E-2</v>
      </c>
      <c r="OK47" s="20">
        <f t="shared" si="54"/>
        <v>-4.4727486655906985E-2</v>
      </c>
      <c r="OL47" s="20">
        <f t="shared" si="55"/>
        <v>-1.666173439029129E-2</v>
      </c>
      <c r="OM47" s="20">
        <f t="shared" si="56"/>
        <v>1.6743861490629557E-2</v>
      </c>
      <c r="ON47" s="20">
        <f t="shared" si="57"/>
        <v>-2.7154332138181088E-2</v>
      </c>
      <c r="OO47" s="20">
        <f t="shared" si="58"/>
        <v>-6.1501469613954869E-2</v>
      </c>
      <c r="OP47" s="20">
        <f t="shared" si="59"/>
        <v>-5.0387583388134989E-2</v>
      </c>
      <c r="OQ47" s="20">
        <f t="shared" si="60"/>
        <v>4.7496317223852606E-2</v>
      </c>
      <c r="OR47" s="20">
        <f t="shared" si="61"/>
        <v>1.8346134390552098E-2</v>
      </c>
      <c r="OS47" s="20">
        <f t="shared" si="62"/>
        <v>-2.4612935816391686E-2</v>
      </c>
      <c r="OT47" s="20">
        <f t="shared" si="63"/>
        <v>-7.4099486442313803E-2</v>
      </c>
      <c r="OU47" s="20">
        <f t="shared" si="64"/>
        <v>6.6489682774848555E-2</v>
      </c>
      <c r="OV47" s="20">
        <f t="shared" si="65"/>
        <v>-1.5804063946578302E-2</v>
      </c>
      <c r="OW47" s="20">
        <f t="shared" si="66"/>
        <v>7.8582448716244188E-2</v>
      </c>
      <c r="OX47" s="20">
        <f t="shared" si="67"/>
        <v>3.6418817673448227E-2</v>
      </c>
      <c r="OY47" s="20">
        <f t="shared" si="68"/>
        <v>-1.4894041472574789E-2</v>
      </c>
      <c r="OZ47" s="20">
        <f t="shared" si="69"/>
        <v>-2.8048454626987913E-2</v>
      </c>
      <c r="PA47" s="20">
        <f t="shared" si="5"/>
        <v>-2.3893963584888718E-2</v>
      </c>
      <c r="PB47" s="20">
        <f t="shared" si="70"/>
        <v>-1.5677086158058413E-2</v>
      </c>
      <c r="PC47" s="20">
        <f t="shared" si="71"/>
        <v>3.6230875065875627E-2</v>
      </c>
      <c r="PD47" s="20">
        <f t="shared" si="72"/>
        <v>2.571241864608053E-2</v>
      </c>
      <c r="PE47" s="20">
        <f t="shared" si="73"/>
        <v>-3.3936183918972358E-2</v>
      </c>
      <c r="PF47" s="20">
        <f t="shared" si="74"/>
        <v>-2.9973771486142227E-2</v>
      </c>
      <c r="PG47" s="20">
        <f t="shared" si="75"/>
        <v>4.3169529470441163E-2</v>
      </c>
      <c r="PH47" s="20">
        <f t="shared" si="76"/>
        <v>-4.2798532852612377E-2</v>
      </c>
      <c r="PI47" s="20">
        <f t="shared" si="77"/>
        <v>3.8879326931753881E-2</v>
      </c>
      <c r="PJ47" s="20">
        <f t="shared" si="78"/>
        <v>-5.0089009812019032E-2</v>
      </c>
      <c r="PK47" s="20">
        <f t="shared" si="79"/>
        <v>-3.5841855783955053E-2</v>
      </c>
      <c r="PL47" s="20">
        <f t="shared" si="80"/>
        <v>-1.7632449035795757E-2</v>
      </c>
      <c r="PM47" s="20">
        <f t="shared" si="81"/>
        <v>-9.3291408394531664E-2</v>
      </c>
      <c r="PN47" s="20">
        <f t="shared" si="82"/>
        <v>0.1219895311844069</v>
      </c>
      <c r="PO47" s="20">
        <f t="shared" si="83"/>
        <v>-1.8874016831661351E-2</v>
      </c>
      <c r="PP47" s="20">
        <f t="shared" si="84"/>
        <v>4.0073647064018274E-2</v>
      </c>
      <c r="PQ47" s="20">
        <f t="shared" si="85"/>
        <v>1.4022027334638414E-2</v>
      </c>
      <c r="PR47" s="20">
        <f t="shared" si="86"/>
        <v>-1.6928860974643196E-2</v>
      </c>
      <c r="PS47" s="20">
        <f t="shared" si="87"/>
        <v>7.366882772838472E-3</v>
      </c>
      <c r="PT47" s="20">
        <f t="shared" si="88"/>
        <v>3.079729094361882E-2</v>
      </c>
      <c r="PU47" s="20">
        <f t="shared" si="89"/>
        <v>-3.1053114321439319E-2</v>
      </c>
      <c r="PV47" s="20">
        <f t="shared" si="90"/>
        <v>1.8392847328141053E-2</v>
      </c>
      <c r="PW47" s="20">
        <f t="shared" si="91"/>
        <v>2.8176823954786261E-2</v>
      </c>
      <c r="PX47" s="20">
        <f t="shared" si="92"/>
        <v>6.1363582611136384E-2</v>
      </c>
      <c r="PY47" s="20">
        <f t="shared" si="93"/>
        <v>-6.3336542361621687E-2</v>
      </c>
      <c r="PZ47" s="20">
        <f t="shared" si="94"/>
        <v>4.8580115176656162E-2</v>
      </c>
      <c r="QA47" s="20">
        <f t="shared" si="95"/>
        <v>-5.2618427628065907E-2</v>
      </c>
      <c r="QB47" s="20">
        <f t="shared" si="96"/>
        <v>-3.4285146387806227E-2</v>
      </c>
      <c r="QC47" s="20">
        <f t="shared" si="97"/>
        <v>2.0875889949530817E-2</v>
      </c>
      <c r="QD47" s="20">
        <f t="shared" si="98"/>
        <v>2.9074882324868871E-2</v>
      </c>
      <c r="QE47" s="20">
        <f t="shared" si="99"/>
        <v>1.5372668706319918E-2</v>
      </c>
      <c r="QF47" s="20">
        <f t="shared" si="100"/>
        <v>-3.9379275786776254E-2</v>
      </c>
      <c r="QG47" s="20">
        <f t="shared" si="101"/>
        <v>-5.6565435276669913E-2</v>
      </c>
      <c r="QH47" s="20">
        <f t="shared" si="102"/>
        <v>-4.2275860949255846E-2</v>
      </c>
      <c r="QI47" s="20">
        <f t="shared" si="103"/>
        <v>-1.1326541599501867E-2</v>
      </c>
      <c r="QJ47" s="20">
        <f t="shared" si="104"/>
        <v>-2.201623215640925E-2</v>
      </c>
      <c r="QK47" s="20">
        <f t="shared" si="105"/>
        <v>7.9244252665719425E-2</v>
      </c>
      <c r="QL47" s="20">
        <f t="shared" si="106"/>
        <v>5.7466753056894297E-2</v>
      </c>
      <c r="QM47" s="20">
        <f t="shared" si="107"/>
        <v>1.0562421150212324E-2</v>
      </c>
      <c r="QN47" s="20">
        <f t="shared" si="108"/>
        <v>-1.7297072502546822E-3</v>
      </c>
      <c r="QO47" s="20">
        <f t="shared" si="109"/>
        <v>4.3839181546362675E-2</v>
      </c>
      <c r="QP47" s="20">
        <f t="shared" si="110"/>
        <v>4.0410436941581349E-3</v>
      </c>
      <c r="QQ47" s="20">
        <f t="shared" si="111"/>
        <v>-1.3211447816011475E-2</v>
      </c>
      <c r="QR47" s="20">
        <f t="shared" si="112"/>
        <v>-2.1997270833450447E-3</v>
      </c>
      <c r="QS47" s="20">
        <f t="shared" si="113"/>
        <v>-7.7634524752268779E-4</v>
      </c>
      <c r="QT47" s="20">
        <f t="shared" si="114"/>
        <v>7.6877131254015469E-4</v>
      </c>
      <c r="QU47" s="20">
        <f t="shared" si="115"/>
        <v>3.3880314278525218E-2</v>
      </c>
      <c r="QV47" s="20">
        <f t="shared" si="116"/>
        <v>3.1995705417172109E-2</v>
      </c>
      <c r="QW47" s="20">
        <f t="shared" si="117"/>
        <v>4.0239968708261624E-2</v>
      </c>
      <c r="QX47" s="20">
        <f t="shared" si="118"/>
        <v>3.7480027307744128E-2</v>
      </c>
      <c r="QY47" s="20">
        <f t="shared" si="119"/>
        <v>2.5971763917155159E-2</v>
      </c>
      <c r="QZ47" s="20">
        <f t="shared" si="120"/>
        <v>-1.3300466765792447E-2</v>
      </c>
      <c r="RA47" s="20">
        <f t="shared" si="121"/>
        <v>5.1517582764323208E-3</v>
      </c>
      <c r="RB47" s="20">
        <f t="shared" si="122"/>
        <v>-2.0159273069069242E-3</v>
      </c>
      <c r="RC47" s="20">
        <f t="shared" si="123"/>
        <v>-1.9251987935784316E-2</v>
      </c>
      <c r="RD47" s="20">
        <f t="shared" si="124"/>
        <v>-6.0056220321278511E-3</v>
      </c>
      <c r="RE47" s="20">
        <f t="shared" si="125"/>
        <v>8.300487593894052E-4</v>
      </c>
      <c r="RF47" s="20">
        <f t="shared" si="126"/>
        <v>3.529558685590161E-2</v>
      </c>
      <c r="RG47" s="20">
        <f t="shared" si="127"/>
        <v>-4.1058777637310924E-2</v>
      </c>
      <c r="RH47" s="20">
        <f t="shared" si="128"/>
        <v>-9.7171091946977109E-3</v>
      </c>
      <c r="RI47" s="20">
        <f t="shared" si="129"/>
        <v>1.1981869031654539E-2</v>
      </c>
      <c r="RJ47" s="20">
        <f t="shared" si="130"/>
        <v>-2.1604123210351503E-3</v>
      </c>
      <c r="RK47" s="20">
        <f t="shared" si="131"/>
        <v>5.8154348534767905E-3</v>
      </c>
      <c r="RL47" s="20">
        <f t="shared" si="132"/>
        <v>-4.1918381916398302E-2</v>
      </c>
      <c r="RM47" s="20">
        <f t="shared" si="6"/>
        <v>-1.2080422658955821E-2</v>
      </c>
      <c r="RN47" s="20">
        <f t="shared" si="142"/>
        <v>-4.6908659291741824E-2</v>
      </c>
      <c r="RO47" s="20">
        <f t="shared" si="143"/>
        <v>2.7605460647303001E-3</v>
      </c>
      <c r="RP47" s="20">
        <f t="shared" si="144"/>
        <v>2.8170036858324969E-2</v>
      </c>
      <c r="RQ47" s="20">
        <f t="shared" si="145"/>
        <v>3.5380805545547739E-4</v>
      </c>
      <c r="RR47" s="20">
        <f t="shared" si="146"/>
        <v>3.7617274366689483E-2</v>
      </c>
      <c r="RS47" s="20">
        <f t="shared" si="147"/>
        <v>1.0156097005125646E-2</v>
      </c>
      <c r="RT47" s="20">
        <f t="shared" si="148"/>
        <v>-5.1423266690375231E-2</v>
      </c>
      <c r="RU47" s="20">
        <f t="shared" si="149"/>
        <v>-6.3541090073050027E-4</v>
      </c>
      <c r="RV47" s="20">
        <f t="shared" si="150"/>
        <v>-5.651781887065728E-3</v>
      </c>
      <c r="RW47" s="20">
        <f t="shared" si="151"/>
        <v>-4.9326260903319666E-3</v>
      </c>
      <c r="RX47" s="20">
        <f t="shared" si="152"/>
        <v>-9.609804054944944E-3</v>
      </c>
      <c r="RY47" s="20">
        <f t="shared" si="153"/>
        <v>1.6394185461515824E-2</v>
      </c>
      <c r="RZ47" s="20">
        <f t="shared" si="154"/>
        <v>-3.6272313276299942E-3</v>
      </c>
      <c r="SA47" s="20">
        <f t="shared" si="155"/>
        <v>1.7349587145542571E-2</v>
      </c>
      <c r="SB47" s="20">
        <f t="shared" si="156"/>
        <v>-1.9456763463495237E-2</v>
      </c>
      <c r="SC47" s="20">
        <f t="shared" si="157"/>
        <v>2.3875224404790278E-2</v>
      </c>
      <c r="SD47" s="20">
        <f t="shared" si="158"/>
        <v>-3.5618285925632771E-2</v>
      </c>
      <c r="SE47" s="20">
        <f t="shared" si="159"/>
        <v>-1.8082157386322469E-2</v>
      </c>
      <c r="SF47" s="20">
        <f t="shared" si="160"/>
        <v>2.4216790482251775E-2</v>
      </c>
      <c r="SG47" s="20">
        <f t="shared" si="161"/>
        <v>-3.0057872495139255E-2</v>
      </c>
      <c r="SH47" s="20">
        <f t="shared" si="162"/>
        <v>-7.96718893494653E-3</v>
      </c>
      <c r="SI47" s="20">
        <f t="shared" si="163"/>
        <v>1.9082038106833438E-3</v>
      </c>
      <c r="SJ47" s="20">
        <f t="shared" si="164"/>
        <v>4.2506039342234889E-3</v>
      </c>
      <c r="SK47" s="20">
        <f t="shared" si="165"/>
        <v>8.7970637882571687E-3</v>
      </c>
      <c r="SL47" s="20">
        <f t="shared" si="166"/>
        <v>-4.215104575253293E-2</v>
      </c>
      <c r="SM47" s="20">
        <f t="shared" si="167"/>
        <v>1.8069644660995072E-3</v>
      </c>
      <c r="SN47" s="20">
        <f t="shared" si="168"/>
        <v>-1.4425856752421591E-2</v>
      </c>
      <c r="SO47" s="20">
        <f t="shared" si="169"/>
        <v>2.9999097820564528E-2</v>
      </c>
      <c r="SP47" s="20">
        <f t="shared" si="170"/>
        <v>-1.7701515134319841E-2</v>
      </c>
      <c r="SQ47" s="20">
        <f t="shared" si="171"/>
        <v>8.5181742557770487E-3</v>
      </c>
      <c r="SR47" s="20">
        <f t="shared" si="172"/>
        <v>3.0990375276458308E-2</v>
      </c>
      <c r="SS47" s="20">
        <f t="shared" si="173"/>
        <v>-5.1717928749243421E-2</v>
      </c>
      <c r="ST47" s="20">
        <f t="shared" si="174"/>
        <v>-6.4499981242448837E-2</v>
      </c>
      <c r="SU47" s="20">
        <f t="shared" si="175"/>
        <v>1.6477718482008956E-2</v>
      </c>
      <c r="SV47" s="20">
        <f t="shared" si="176"/>
        <v>5.1741242318288021E-2</v>
      </c>
      <c r="SW47" s="20">
        <f t="shared" si="133"/>
        <v>-2.2240971996166599E-2</v>
      </c>
      <c r="SX47" s="20">
        <f t="shared" si="134"/>
        <v>4.4478456663968317E-2</v>
      </c>
      <c r="SY47" s="20">
        <f t="shared" si="135"/>
        <v>4.99414536787645E-3</v>
      </c>
      <c r="SZ47" s="20">
        <f t="shared" si="136"/>
        <v>-4.9043678914895035E-2</v>
      </c>
      <c r="TA47" s="20">
        <f t="shared" si="137"/>
        <v>3.2271192337066539E-2</v>
      </c>
      <c r="TB47" s="20">
        <f t="shared" si="138"/>
        <v>1.5273345645485097E-2</v>
      </c>
      <c r="TC47" s="20">
        <f t="shared" si="139"/>
        <v>3.7791772006437949E-3</v>
      </c>
      <c r="TD47" s="20">
        <f t="shared" si="140"/>
        <v>1.2229037488739596E-2</v>
      </c>
      <c r="TE47" s="20">
        <f t="shared" si="141"/>
        <v>1.9384970234003755E-2</v>
      </c>
    </row>
    <row r="48" spans="1:525" x14ac:dyDescent="0.2">
      <c r="A48" t="s">
        <v>79</v>
      </c>
      <c r="B48" t="s">
        <v>82</v>
      </c>
      <c r="C48" s="15"/>
      <c r="D48" s="15">
        <f>'Constituents data'!D48/'Constituents data'!C48-1</f>
        <v>-5.9782608695652217E-2</v>
      </c>
      <c r="E48" s="15">
        <f>'Constituents data'!E48/'Constituents data'!D48-1</f>
        <v>7.3988439306358345E-2</v>
      </c>
      <c r="F48" s="15">
        <f>'Constituents data'!F48/'Constituents data'!E48-1</f>
        <v>7.0505920344456241E-2</v>
      </c>
      <c r="G48" s="15">
        <f>'Constituents data'!G48/'Constituents data'!F48-1</f>
        <v>7.0387129210660593E-3</v>
      </c>
      <c r="H48" s="15">
        <f>'Constituents data'!H48/'Constituents data'!G48-1</f>
        <v>-2.6460309535696558E-2</v>
      </c>
      <c r="I48" s="15">
        <f>'Constituents data'!I48/'Constituents data'!H48-1</f>
        <v>1.0256410256410664E-3</v>
      </c>
      <c r="J48" s="15">
        <f>'Constituents data'!J48/'Constituents data'!I48-1</f>
        <v>1.2807377049180335E-2</v>
      </c>
      <c r="K48" s="15">
        <f>'Constituents data'!K48/'Constituents data'!J48-1</f>
        <v>4.1476985331310168E-2</v>
      </c>
      <c r="L48" s="15">
        <f>'Constituents data'!L48/'Constituents data'!K48-1</f>
        <v>-6.7994171928121849E-3</v>
      </c>
      <c r="M48" s="15">
        <f>'Constituents data'!M48/'Constituents data'!L48-1</f>
        <v>4.400977995109967E-3</v>
      </c>
      <c r="N48" s="15">
        <f>'Constituents data'!N48/'Constituents data'!M48-1</f>
        <v>5.890944498539441E-2</v>
      </c>
      <c r="O48" s="15">
        <f>'Constituents data'!O48/'Constituents data'!N48-1</f>
        <v>-2.6206896551724146E-2</v>
      </c>
      <c r="P48" s="15">
        <f>'Constituents data'!P48/'Constituents data'!O48-1</f>
        <v>1.7469310670443772E-2</v>
      </c>
      <c r="Q48" s="15">
        <f>'Constituents data'!Q48/'Constituents data'!P48-1</f>
        <v>2.088167053364276E-2</v>
      </c>
      <c r="R48" s="15">
        <f>'Constituents data'!R48/'Constituents data'!Q48-1</f>
        <v>-3.0909090909090886E-2</v>
      </c>
      <c r="S48" s="15">
        <f>'Constituents data'!S48/'Constituents data'!R48-1</f>
        <v>2.016885553470904E-2</v>
      </c>
      <c r="T48" s="15">
        <f>'Constituents data'!T48/'Constituents data'!S48-1</f>
        <v>-2.6206896551724146E-2</v>
      </c>
      <c r="U48" s="15">
        <f>'Constituents data'!U48/'Constituents data'!T48-1</f>
        <v>-2.3607176581680323E-3</v>
      </c>
      <c r="V48" s="15">
        <f>'Constituents data'!V48/'Constituents data'!U48-1</f>
        <v>-5.6791292001893146E-3</v>
      </c>
      <c r="W48" s="15">
        <f>'Constituents data'!W48/'Constituents data'!V48-1</f>
        <v>4.8548310328415001E-2</v>
      </c>
      <c r="X48" s="15">
        <f>'Constituents data'!X48/'Constituents data'!W48-1</f>
        <v>2.7235587834770758E-3</v>
      </c>
      <c r="Y48" s="15">
        <f>'Constituents data'!Y48/'Constituents data'!X48-1</f>
        <v>-4.7985513807152547E-2</v>
      </c>
      <c r="Z48" s="15">
        <f>'Constituents data'!Z48/'Constituents data'!Y48-1</f>
        <v>1.4265335235377208E-3</v>
      </c>
      <c r="AA48" s="15">
        <f>'Constituents data'!AA48/'Constituents data'!Z48-1</f>
        <v>1.3295346628680038E-2</v>
      </c>
      <c r="AB48" s="15">
        <f>'Constituents data'!AB48/'Constituents data'!AA48-1</f>
        <v>2.1555763823805085E-2</v>
      </c>
      <c r="AC48" s="15">
        <f>'Constituents data'!AC48/'Constituents data'!AB48-1</f>
        <v>-5.5504587155963292E-2</v>
      </c>
      <c r="AD48" s="15">
        <f>'Constituents data'!AD48/'Constituents data'!AC48-1</f>
        <v>2.6226323457989142E-2</v>
      </c>
      <c r="AE48" s="15">
        <f>'Constituents data'!AE48/'Constituents data'!AD48-1</f>
        <v>2.9815428300993929E-2</v>
      </c>
      <c r="AF48" s="15">
        <f>'Constituents data'!AF48/'Constituents data'!AE48-1</f>
        <v>-1.5625000000000111E-2</v>
      </c>
      <c r="AG48" s="15">
        <f>'Constituents data'!AG48/'Constituents data'!AF48-1</f>
        <v>4.6685340802987696E-4</v>
      </c>
      <c r="AH48" s="15">
        <f>'Constituents data'!AH48/'Constituents data'!AG48-1</f>
        <v>2.0998600093327324E-2</v>
      </c>
      <c r="AI48" s="15">
        <f>'Constituents data'!AI48/'Constituents data'!AH48-1</f>
        <v>-3.3363802559414957E-2</v>
      </c>
      <c r="AJ48" s="15">
        <f>'Constituents data'!AJ48/'Constituents data'!AI48-1</f>
        <v>-6.0520094562647841E-2</v>
      </c>
      <c r="AK48" s="15">
        <f>'Constituents data'!AK48/'Constituents data'!AJ48-1</f>
        <v>1.8117765475591296E-2</v>
      </c>
      <c r="AL48" s="15">
        <f>'Constituents data'!AL48/'Constituents data'!AK48-1</f>
        <v>-3.3613445378151252E-2</v>
      </c>
      <c r="AM48" s="15">
        <f>'Constituents data'!AM48/'Constituents data'!AL48-1</f>
        <v>2.1483375959079121E-2</v>
      </c>
      <c r="AN48" s="15">
        <f>'Constituents data'!AN48/'Constituents data'!AM48-1</f>
        <v>-2.8042063094641856E-2</v>
      </c>
      <c r="AO48" s="15">
        <f>'Constituents data'!AO48/'Constituents data'!AN48-1</f>
        <v>1.391035548686248E-2</v>
      </c>
      <c r="AP48" s="15">
        <f>'Constituents data'!AP48/'Constituents data'!AO48-1</f>
        <v>9.1463414634147533E-3</v>
      </c>
      <c r="AQ48" s="15">
        <f>'Constituents data'!AQ48/'Constituents data'!AP48-1</f>
        <v>1.9133937562940684E-2</v>
      </c>
      <c r="AR48" s="15">
        <f>'Constituents data'!AR48/'Constituents data'!AQ48-1</f>
        <v>1.7786561264822254E-2</v>
      </c>
      <c r="AS48" s="15">
        <f>'Constituents data'!AS48/'Constituents data'!AR48-1</f>
        <v>2.572815533980588E-2</v>
      </c>
      <c r="AT48" s="15">
        <f>'Constituents data'!AT48/'Constituents data'!AS48-1</f>
        <v>-7.0989115002366709E-3</v>
      </c>
      <c r="AU48" s="15">
        <f>'Constituents data'!AU48/'Constituents data'!AT48-1</f>
        <v>-1.4299332697805811E-3</v>
      </c>
      <c r="AV48" s="15">
        <f>'Constituents data'!AV48/'Constituents data'!AU48-1</f>
        <v>-2.7207637231503767E-2</v>
      </c>
      <c r="AW48" s="15">
        <f>'Constituents data'!AW48/'Constituents data'!AV48-1</f>
        <v>8.8321884200197598E-3</v>
      </c>
      <c r="AX48" s="15">
        <f>'Constituents data'!AX48/'Constituents data'!AW48-1</f>
        <v>1.0214007782101131E-2</v>
      </c>
      <c r="AY48" s="15">
        <f>'Constituents data'!AY48/'Constituents data'!AX48-1</f>
        <v>-2.0702936928261972E-2</v>
      </c>
      <c r="AZ48" s="15">
        <f>'Constituents data'!AZ48/'Constituents data'!AY48-1</f>
        <v>-4.6705998033431562E-2</v>
      </c>
      <c r="BA48" s="15">
        <f>'Constituents data'!BA48/'Constituents data'!AZ48-1</f>
        <v>9.7988653945331183E-3</v>
      </c>
      <c r="BB48" s="15">
        <f>'Constituents data'!BB48/'Constituents data'!BA48-1</f>
        <v>-4.0858018386108474E-3</v>
      </c>
      <c r="BC48" s="15">
        <f>'Constituents data'!BC48/'Constituents data'!BB48-1</f>
        <v>-2.0512820512820218E-3</v>
      </c>
      <c r="BD48" s="15">
        <f>'Constituents data'!BD48/'Constituents data'!BC48-1</f>
        <v>-3.8540596094552959E-2</v>
      </c>
      <c r="BE48" s="15">
        <f>'Constituents data'!BE48/'Constituents data'!BD48-1</f>
        <v>-1.9241047568145375E-2</v>
      </c>
      <c r="BF48" s="15">
        <f>'Constituents data'!BF48/'Constituents data'!BE48-1</f>
        <v>1.5803814713896358E-2</v>
      </c>
      <c r="BG48" s="15">
        <f>'Constituents data'!BG48/'Constituents data'!BF48-1</f>
        <v>1.0729613733905685E-2</v>
      </c>
      <c r="BH48" s="15">
        <f>'Constituents data'!BH48/'Constituents data'!BG48-1</f>
        <v>-5.8917197452229231E-2</v>
      </c>
      <c r="BI48" s="15">
        <f>'Constituents data'!BI48/'Constituents data'!BH48-1</f>
        <v>-2.256063169768785E-3</v>
      </c>
      <c r="BJ48" s="15">
        <f>'Constituents data'!BJ48/'Constituents data'!BI48-1</f>
        <v>2.3176936122102809E-2</v>
      </c>
      <c r="BK48" s="15">
        <f>'Constituents data'!BK48/'Constituents data'!BJ48-1</f>
        <v>1.7679558011049812E-2</v>
      </c>
      <c r="BL48" s="15">
        <f>'Constituents data'!BL48/'Constituents data'!BK48-1</f>
        <v>8.1433224755700362E-3</v>
      </c>
      <c r="BM48" s="15">
        <f>'Constituents data'!BM48/'Constituents data'!BL48-1</f>
        <v>5.3311793214862568E-2</v>
      </c>
      <c r="BN48" s="15">
        <f>'Constituents data'!BN48/'Constituents data'!BM48-1</f>
        <v>1.0224948875254825E-3</v>
      </c>
      <c r="BO48" s="15">
        <f>'Constituents data'!BO48/'Constituents data'!BN48-1</f>
        <v>-1.5321756894790539E-3</v>
      </c>
      <c r="BP48" s="15">
        <f>'Constituents data'!BP48/'Constituents data'!BO48-1</f>
        <v>-8.1841432225063793E-3</v>
      </c>
      <c r="BQ48" s="15">
        <f>'Constituents data'!BQ48/'Constituents data'!BP48-1</f>
        <v>-2.9912325941206852E-2</v>
      </c>
      <c r="BR48" s="15">
        <f>'Constituents data'!BR48/'Constituents data'!BQ48-1</f>
        <v>1.222753854332792E-2</v>
      </c>
      <c r="BS48" s="15">
        <f>'Constituents data'!BS48/'Constituents data'!BR48-1</f>
        <v>2.4159663865546133E-2</v>
      </c>
      <c r="BT48" s="15">
        <f>'Constituents data'!BT48/'Constituents data'!BS48-1</f>
        <v>1.4871794871794908E-2</v>
      </c>
      <c r="BU48" s="15">
        <f>'Constituents data'!BU48/'Constituents data'!BT48-1</f>
        <v>-1.4148559878726652E-2</v>
      </c>
      <c r="BV48" s="15">
        <f>'Constituents data'!BV48/'Constituents data'!BU48-1</f>
        <v>2.6652998462326938E-2</v>
      </c>
      <c r="BW48" s="15">
        <f>'Constituents data'!BW48/'Constituents data'!BV48-1</f>
        <v>-3.9940089865202477E-3</v>
      </c>
      <c r="BX48" s="15">
        <f>'Constituents data'!BX48/'Constituents data'!BW48-1</f>
        <v>2.7067669172932352E-2</v>
      </c>
      <c r="BY48" s="15">
        <f>'Constituents data'!BY48/'Constituents data'!BX48-1</f>
        <v>-1.9521717911176184E-2</v>
      </c>
      <c r="BZ48" s="15">
        <f>'Constituents data'!BZ48/'Constituents data'!BY48-1</f>
        <v>-8.9596814335489716E-3</v>
      </c>
      <c r="CA48" s="15">
        <f>'Constituents data'!CA48/'Constituents data'!BZ48-1</f>
        <v>9.542943244600588E-3</v>
      </c>
      <c r="CB48" s="15">
        <f>'Constituents data'!CB48/'Constituents data'!CA48-1</f>
        <v>-0.10447761194029836</v>
      </c>
      <c r="CC48" s="15">
        <f>'Constituents data'!CC48/'Constituents data'!CB48-1</f>
        <v>0.10444444444444434</v>
      </c>
      <c r="CD48" s="15">
        <f>'Constituents data'!CD48/'Constituents data'!CC48-1</f>
        <v>-1.1569416498993901E-2</v>
      </c>
      <c r="CE48" s="15">
        <f>'Constituents data'!CE48/'Constituents data'!CD48-1</f>
        <v>1.5776081424936361E-2</v>
      </c>
      <c r="CF48" s="15">
        <f>'Constituents data'!CF48/'Constituents data'!CE48-1</f>
        <v>9.0180360721441311E-3</v>
      </c>
      <c r="CG48" s="15">
        <f>'Constituents data'!CG48/'Constituents data'!CF48-1</f>
        <v>2.2343594836147229E-2</v>
      </c>
      <c r="CH48" s="15">
        <f>'Constituents data'!CH48/'Constituents data'!CG48-1</f>
        <v>-5.8280718795531428E-3</v>
      </c>
      <c r="CI48" s="15">
        <f>'Constituents data'!CI48/'Constituents data'!CH48-1</f>
        <v>2.442598925256334E-3</v>
      </c>
      <c r="CJ48" s="15">
        <f>'Constituents data'!CJ48/'Constituents data'!CI48-1</f>
        <v>-5.2144249512670604E-2</v>
      </c>
      <c r="CK48" s="15">
        <f>'Constituents data'!CK48/'Constituents data'!CJ48-1</f>
        <v>2.2622107969151539E-2</v>
      </c>
      <c r="CL48" s="15">
        <f>'Constituents data'!CL48/'Constituents data'!CK48-1</f>
        <v>1.4580191050779234E-2</v>
      </c>
      <c r="CM48" s="15">
        <f>'Constituents data'!CM48/'Constituents data'!CL48-1</f>
        <v>3.4687809712588002E-3</v>
      </c>
      <c r="CN48" s="15">
        <f>'Constituents data'!CN48/'Constituents data'!CM48-1</f>
        <v>-4.1975308641975295E-2</v>
      </c>
      <c r="CO48" s="15">
        <f>'Constituents data'!CO48/'Constituents data'!CN48-1</f>
        <v>2.3711340206185483E-2</v>
      </c>
      <c r="CP48" s="15">
        <f>'Constituents data'!CP48/'Constituents data'!CO48-1</f>
        <v>-1.0070493454179541E-3</v>
      </c>
      <c r="CQ48" s="15">
        <f>'Constituents data'!CQ48/'Constituents data'!CP48-1</f>
        <v>-4.9395161290322509E-2</v>
      </c>
      <c r="CR48" s="15">
        <f>'Constituents data'!CR48/'Constituents data'!CQ48-1</f>
        <v>1.6967126193000892E-2</v>
      </c>
      <c r="CS48" s="15">
        <f>'Constituents data'!CS48/'Constituents data'!CR48-1</f>
        <v>2.7111574556829998E-2</v>
      </c>
      <c r="CT48" s="15">
        <f>'Constituents data'!CT48/'Constituents data'!CS48-1</f>
        <v>5.0761421319811539E-4</v>
      </c>
      <c r="CU48" s="15">
        <f>'Constituents data'!CU48/'Constituents data'!CT48-1</f>
        <v>-3.1456113647894468E-2</v>
      </c>
      <c r="CV48" s="15">
        <f>'Constituents data'!CV48/'Constituents data'!CU48-1</f>
        <v>-4.6621267679413325E-2</v>
      </c>
      <c r="CW48" s="15">
        <f>'Constituents data'!CW48/'Constituents data'!CV48-1</f>
        <v>-6.59340659340657E-3</v>
      </c>
      <c r="CX48" s="15">
        <f>'Constituents data'!CX48/'Constituents data'!CW48-1</f>
        <v>3.3185840707964598E-2</v>
      </c>
      <c r="CY48" s="15">
        <f>'Constituents data'!CY48/'Constituents data'!CX48-1</f>
        <v>2.5160599571734554E-2</v>
      </c>
      <c r="CZ48" s="15">
        <f>'Constituents data'!CZ48/'Constituents data'!CY48-1</f>
        <v>3.5509138381201177E-2</v>
      </c>
      <c r="DA48" s="15">
        <f>'Constituents data'!DA48/'Constituents data'!CZ48-1</f>
        <v>1.4120020171457304E-2</v>
      </c>
      <c r="DB48" s="15">
        <f>'Constituents data'!DB48/'Constituents data'!DA48-1</f>
        <v>2.4365987071108819E-2</v>
      </c>
      <c r="DC48" s="15">
        <f>'Constituents data'!DC48/'Constituents data'!DB48-1</f>
        <v>1.6504854368931898E-2</v>
      </c>
      <c r="DD48" s="15">
        <f>'Constituents data'!DD48/'Constituents data'!DC48-1</f>
        <v>-6.20821394460358E-3</v>
      </c>
      <c r="DE48" s="15">
        <f>'Constituents data'!DE48/'Constituents data'!DD48-1</f>
        <v>4.8053820278703974E-4</v>
      </c>
      <c r="DF48" s="15">
        <f>'Constituents data'!DF48/'Constituents data'!DE48-1</f>
        <v>-5.7636887608069065E-3</v>
      </c>
      <c r="DG48" s="15">
        <f>'Constituents data'!DG48/'Constituents data'!DF48-1</f>
        <v>-4.9758454106280103E-2</v>
      </c>
      <c r="DH48" s="15">
        <f>'Constituents data'!DH48/'Constituents data'!DG48-1</f>
        <v>-4.5754956786986378E-3</v>
      </c>
      <c r="DI48" s="15">
        <f>'Constituents data'!DI48/'Constituents data'!DH48-1</f>
        <v>3.3707865168539408E-2</v>
      </c>
      <c r="DJ48" s="15">
        <f>'Constituents data'!DJ48/'Constituents data'!DI48-1</f>
        <v>-1.9762845849802257E-3</v>
      </c>
      <c r="DK48" s="15">
        <f>'Constituents data'!DK48/'Constituents data'!DJ48-1</f>
        <v>-9.9009900990099098E-3</v>
      </c>
      <c r="DL48" s="15">
        <f>'Constituents data'!DL48/'Constituents data'!DK48-1</f>
        <v>3.2999999999999918E-2</v>
      </c>
      <c r="DM48" s="15">
        <f>'Constituents data'!DM48/'Constituents data'!DL48-1</f>
        <v>1.1616650532429773E-2</v>
      </c>
      <c r="DN48" s="15">
        <f>'Constituents data'!DN48/'Constituents data'!DM48-1</f>
        <v>7.1770334928229484E-3</v>
      </c>
      <c r="DO48" s="15">
        <f>'Constituents data'!DO48/'Constituents data'!DN48-1</f>
        <v>1.8527315914489417E-2</v>
      </c>
      <c r="DP48" s="15">
        <f>'Constituents data'!DP48/'Constituents data'!DO48-1</f>
        <v>2.9384328358208922E-2</v>
      </c>
      <c r="DQ48" s="15">
        <f>'Constituents data'!DQ48/'Constituents data'!DP48-1</f>
        <v>-3.1717263253283612E-3</v>
      </c>
      <c r="DR48" s="15">
        <f>'Constituents data'!DR48/'Constituents data'!DQ48-1</f>
        <v>-1.6363636363636358E-2</v>
      </c>
      <c r="DS48" s="15">
        <f>'Constituents data'!DS48/'Constituents data'!DR48-1</f>
        <v>-3.1885397412199645E-2</v>
      </c>
      <c r="DT48" s="15">
        <f>'Constituents data'!DT48/'Constituents data'!DS48-1</f>
        <v>4.1527446300715809E-2</v>
      </c>
      <c r="DU48" s="15">
        <f>'Constituents data'!DU48/'Constituents data'!DT48-1</f>
        <v>4.9037580201650055E-2</v>
      </c>
      <c r="DV48" s="15">
        <f>'Constituents data'!DV48/'Constituents data'!DU48-1</f>
        <v>-2.6212319790301919E-3</v>
      </c>
      <c r="DW48" s="15">
        <f>'Constituents data'!DW48/'Constituents data'!DV48-1</f>
        <v>2.5843188786684346E-2</v>
      </c>
      <c r="DX48" s="15">
        <f>'Constituents data'!DX48/'Constituents data'!DW48-1</f>
        <v>2.6473099914602782E-2</v>
      </c>
      <c r="DY48" s="15">
        <f>'Constituents data'!DY48/'Constituents data'!DX48-1</f>
        <v>-1.6222961730449126E-2</v>
      </c>
      <c r="DZ48" s="15">
        <f>'Constituents data'!DZ48/'Constituents data'!DY48-1</f>
        <v>3.5517970401691246E-2</v>
      </c>
      <c r="EA48" s="15">
        <f>'Constituents data'!EA48/'Constituents data'!DZ48-1</f>
        <v>4.4916292364229893E-3</v>
      </c>
      <c r="EB48" s="15">
        <f>'Constituents data'!EB48/'Constituents data'!EA48-1</f>
        <v>-4.4715447154471955E-3</v>
      </c>
      <c r="EC48" s="15">
        <f>'Constituents data'!EC48/'Constituents data'!EB48-1</f>
        <v>-4.164965291955891E-2</v>
      </c>
      <c r="ED48" s="15">
        <f>'Constituents data'!ED48/'Constituents data'!EC48-1</f>
        <v>5.5389859394971985E-3</v>
      </c>
      <c r="EE48" s="15">
        <f>'Constituents data'!EE48/'Constituents data'!ED48-1</f>
        <v>5.2966101694915224E-2</v>
      </c>
      <c r="EF48" s="15">
        <f>'Constituents data'!EF48/'Constituents data'!EE48-1</f>
        <v>-1.2072434607645843E-2</v>
      </c>
      <c r="EG48" s="15">
        <f>'Constituents data'!EG48/'Constituents data'!EF48-1</f>
        <v>-1.9551934826883888E-2</v>
      </c>
      <c r="EH48" s="15">
        <f>'Constituents data'!EH48/'Constituents data'!EG48-1</f>
        <v>3.531366846697126E-2</v>
      </c>
      <c r="EI48" s="15">
        <f>'Constituents data'!EI48/'Constituents data'!EH48-1</f>
        <v>-1.9261637239165297E-2</v>
      </c>
      <c r="EJ48" s="15">
        <f>'Constituents data'!EJ48/'Constituents data'!EI48-1</f>
        <v>3.6211129296235711E-2</v>
      </c>
      <c r="EK48" s="15">
        <f>'Constituents data'!EK48/'Constituents data'!EJ48-1</f>
        <v>5.9230009871666933E-3</v>
      </c>
      <c r="EL48" s="15">
        <f>'Constituents data'!EL48/'Constituents data'!EK48-1</f>
        <v>8.8321884200195377E-3</v>
      </c>
      <c r="EM48" s="15">
        <f>'Constituents data'!EM48/'Constituents data'!EL48-1</f>
        <v>6.809338521400754E-3</v>
      </c>
      <c r="EN48" s="15">
        <f>'Constituents data'!EN48/'Constituents data'!EM48-1</f>
        <v>-1.3526570048309039E-2</v>
      </c>
      <c r="EO48" s="15">
        <f>'Constituents data'!EO48/'Constituents data'!EN48-1</f>
        <v>-9.7943192948102276E-4</v>
      </c>
      <c r="EP48" s="15">
        <f>'Constituents data'!EP48/'Constituents data'!EO48-1</f>
        <v>-9.8039215686274161E-4</v>
      </c>
      <c r="EQ48" s="15">
        <f>'Constituents data'!EQ48/'Constituents data'!EP48-1</f>
        <v>-2.1786064769381719E-2</v>
      </c>
      <c r="ER48" s="15">
        <f>'Constituents data'!ER48/'Constituents data'!EQ48-1</f>
        <v>3.7319422150882797E-2</v>
      </c>
      <c r="ES48" s="15">
        <f>'Constituents data'!ES48/'Constituents data'!ER48-1</f>
        <v>1.9342359767891004E-3</v>
      </c>
      <c r="ET48" s="15">
        <f>'Constituents data'!ET48/'Constituents data'!ES48-1</f>
        <v>2.0270270270270396E-2</v>
      </c>
      <c r="EU48" s="15">
        <f>'Constituents data'!EU48/'Constituents data'!ET48-1</f>
        <v>1.7029328287606393E-2</v>
      </c>
      <c r="EV48" s="15">
        <f>'Constituents data'!EV48/'Constituents data'!EU48-1</f>
        <v>-1.8604651162790642E-2</v>
      </c>
      <c r="EW48" s="15">
        <f>'Constituents data'!EW48/'Constituents data'!EV48-1</f>
        <v>-1.1374407582938506E-2</v>
      </c>
      <c r="EX48" s="15">
        <f>'Constituents data'!EX48/'Constituents data'!EW48-1</f>
        <v>2.6845637583892801E-2</v>
      </c>
      <c r="EY48" s="15">
        <f>'Constituents data'!EY48/'Constituents data'!EX48-1</f>
        <v>2.8011204481792618E-3</v>
      </c>
      <c r="EZ48" s="15">
        <f>'Constituents data'!EZ48/'Constituents data'!EY48-1</f>
        <v>3.9106145251396551E-2</v>
      </c>
      <c r="FA48" s="15">
        <f>'Constituents data'!FA48/'Constituents data'!EZ48-1</f>
        <v>-4.0322580645161255E-2</v>
      </c>
      <c r="FB48" s="15">
        <f>'Constituents data'!FB48/'Constituents data'!FA48-1</f>
        <v>-1.3071895424836666E-2</v>
      </c>
      <c r="FC48" s="15">
        <f>'Constituents data'!FC48/'Constituents data'!FB48-1</f>
        <v>-2.9328287606433356E-2</v>
      </c>
      <c r="FD48" s="15">
        <f>'Constituents data'!FD48/'Constituents data'!FC48-1</f>
        <v>4.0935672514619936E-2</v>
      </c>
      <c r="FE48" s="15">
        <f>'Constituents data'!FE48/'Constituents data'!FD48-1</f>
        <v>-1.7790262172284632E-2</v>
      </c>
      <c r="FF48" s="15">
        <f>'Constituents data'!FF48/'Constituents data'!FE48-1</f>
        <v>2.7645376549094269E-2</v>
      </c>
      <c r="FG48" s="15">
        <f>'Constituents data'!FG48/'Constituents data'!FF48-1</f>
        <v>-3.8961038961038974E-2</v>
      </c>
      <c r="FH48" s="15">
        <f>'Constituents data'!FH48/'Constituents data'!FG48-1</f>
        <v>-4.0540540540540571E-2</v>
      </c>
      <c r="FI48" s="15">
        <f>'Constituents data'!FI48/'Constituents data'!FH48-1</f>
        <v>-6.7605633802816811E-2</v>
      </c>
      <c r="FJ48" s="15">
        <f>'Constituents data'!FJ48/'Constituents data'!FI48-1</f>
        <v>4.8769961156668096E-2</v>
      </c>
      <c r="FK48" s="15">
        <f>'Constituents data'!FK48/'Constituents data'!FJ48-1</f>
        <v>-5.1440329218107594E-3</v>
      </c>
      <c r="FL48" s="15">
        <f>'Constituents data'!FL48/'Constituents data'!FK48-1</f>
        <v>-3.6814891416752871E-2</v>
      </c>
      <c r="FM48" s="15">
        <f>'Constituents data'!FM48/'Constituents data'!FL48-1</f>
        <v>3.8436761863860802E-2</v>
      </c>
      <c r="FN48" s="15">
        <f>'Constituents data'!FN48/'Constituents data'!FM48-1</f>
        <v>1.9437551695616007E-2</v>
      </c>
      <c r="FO48" s="15">
        <f>'Constituents data'!FO48/'Constituents data'!FN48-1</f>
        <v>-1.6024340770791068E-2</v>
      </c>
      <c r="FP48" s="15">
        <f>'Constituents data'!FP48/'Constituents data'!FO48-1</f>
        <v>2.4531024531024404E-2</v>
      </c>
      <c r="FQ48" s="15">
        <f>'Constituents data'!FQ48/'Constituents data'!FP48-1</f>
        <v>1.529175050301812E-2</v>
      </c>
      <c r="FR48" s="15">
        <f>'Constituents data'!FR48/'Constituents data'!FQ48-1</f>
        <v>1.3476020610384332E-2</v>
      </c>
      <c r="FS48" s="15">
        <f>'Constituents data'!FS48/'Constituents data'!FR48-1</f>
        <v>1.0950332420805564E-2</v>
      </c>
      <c r="FT48" s="16">
        <f>'Constituents data'!FT48/'Constituents data'!FS48-1</f>
        <v>1.5473887814313469E-2</v>
      </c>
      <c r="FU48" s="17">
        <f t="shared" si="3"/>
        <v>2.4844952880097408E-3</v>
      </c>
      <c r="FV48">
        <v>1.4558488495879943E-2</v>
      </c>
      <c r="FW48">
        <v>1.4025471568580073E-2</v>
      </c>
      <c r="FX48">
        <v>1.4271759874294476E-2</v>
      </c>
      <c r="FY48">
        <v>1.4442688841758825E-2</v>
      </c>
      <c r="FZ48">
        <v>1.4640875335199819E-2</v>
      </c>
      <c r="GA48">
        <v>1.4058943405336602E-2</v>
      </c>
      <c r="GB48">
        <v>1.3879156672017865E-2</v>
      </c>
      <c r="GC48">
        <v>1.3872897230045972E-2</v>
      </c>
      <c r="GD48">
        <v>1.4001365958466102E-2</v>
      </c>
      <c r="GE48">
        <v>1.3818983571349508E-2</v>
      </c>
      <c r="GF48">
        <v>1.3714163960617068E-2</v>
      </c>
      <c r="GG48">
        <v>1.4282811009924188E-2</v>
      </c>
      <c r="GH48">
        <v>1.4090394942567244E-2</v>
      </c>
      <c r="GI48">
        <v>1.4179017438034755E-2</v>
      </c>
      <c r="GJ48">
        <v>1.407879462750368E-2</v>
      </c>
      <c r="GK48">
        <v>1.4157443964717936E-2</v>
      </c>
      <c r="GL48">
        <v>1.4291989666993302E-2</v>
      </c>
      <c r="GM48">
        <v>1.4335042618714338E-2</v>
      </c>
      <c r="GN48">
        <v>1.4150978424949908E-2</v>
      </c>
      <c r="GO48">
        <v>1.4378429966107317E-2</v>
      </c>
      <c r="GP48">
        <v>1.4620623140200691E-2</v>
      </c>
      <c r="GQ48">
        <v>1.5075668075922571E-2</v>
      </c>
      <c r="GR48">
        <v>1.4603852026186472E-2</v>
      </c>
      <c r="GS48">
        <v>1.464236711482853E-2</v>
      </c>
      <c r="GT48">
        <v>1.5010726299741279E-2</v>
      </c>
      <c r="GU48">
        <v>1.4654298492439601E-2</v>
      </c>
      <c r="GV48">
        <v>1.4546854225336945E-2</v>
      </c>
      <c r="GW48">
        <v>1.4548746160304533E-2</v>
      </c>
      <c r="GX48">
        <v>1.4398443342503691E-2</v>
      </c>
      <c r="GY48">
        <v>1.4447402420798956E-2</v>
      </c>
      <c r="GZ48">
        <v>1.4444107738752801E-2</v>
      </c>
      <c r="HA48">
        <v>1.4577372284300356E-2</v>
      </c>
      <c r="HB48">
        <v>1.4679351764101779E-2</v>
      </c>
      <c r="HC48">
        <v>1.4827924636033772E-2</v>
      </c>
      <c r="HD48">
        <v>1.4887268497705485E-2</v>
      </c>
      <c r="HE48">
        <v>1.4840664302570744E-2</v>
      </c>
      <c r="HF48">
        <v>1.5105087293560452E-2</v>
      </c>
      <c r="HG48">
        <v>1.474327044515528E-2</v>
      </c>
      <c r="HH48">
        <v>1.5155085554124216E-2</v>
      </c>
      <c r="HI48">
        <v>1.5420364189371028E-2</v>
      </c>
      <c r="HJ48">
        <v>1.4938748340132584E-2</v>
      </c>
      <c r="HK48">
        <v>1.5130521001286963E-2</v>
      </c>
      <c r="HL48">
        <v>1.474611907756089E-2</v>
      </c>
      <c r="HM48">
        <v>1.4658245789981515E-2</v>
      </c>
      <c r="HN48">
        <v>1.4442722218230416E-2</v>
      </c>
      <c r="HO48">
        <v>1.4422882307355967E-2</v>
      </c>
      <c r="HP48">
        <v>1.4140020365811076E-2</v>
      </c>
      <c r="HQ48">
        <v>1.412617547278199E-2</v>
      </c>
      <c r="HR48">
        <v>1.447040939093646E-2</v>
      </c>
      <c r="HS48">
        <v>1.4330656176860855E-2</v>
      </c>
      <c r="HT48">
        <v>1.4208512161211447E-2</v>
      </c>
      <c r="HU48">
        <v>1.4064685504738208E-2</v>
      </c>
      <c r="HV48">
        <v>1.4103874877706478E-2</v>
      </c>
      <c r="HW48">
        <v>1.4523024546224466E-2</v>
      </c>
      <c r="HX48">
        <v>1.4617582327326371E-2</v>
      </c>
      <c r="HY48">
        <v>1.4439171500573918E-2</v>
      </c>
      <c r="HZ48">
        <v>1.4418244759343085E-2</v>
      </c>
      <c r="IA48">
        <v>1.4339531644868739E-2</v>
      </c>
      <c r="IB48">
        <v>1.4932755063477483E-2</v>
      </c>
      <c r="IC48">
        <v>1.4636862327905115E-2</v>
      </c>
      <c r="ID48">
        <v>1.4670783635053804E-2</v>
      </c>
      <c r="IE48">
        <v>1.4293567377351884E-2</v>
      </c>
      <c r="IF48">
        <v>1.4910939274177462E-2</v>
      </c>
      <c r="IG48">
        <v>1.4955606192006298E-2</v>
      </c>
      <c r="IH48">
        <v>1.5248904831791733E-2</v>
      </c>
      <c r="II48">
        <v>1.6485015826727484E-2</v>
      </c>
      <c r="IJ48">
        <v>1.6218281164710798E-2</v>
      </c>
      <c r="IK48">
        <v>1.5710210630064513E-2</v>
      </c>
      <c r="IL48">
        <v>1.5684952119078617E-2</v>
      </c>
      <c r="IM48">
        <v>1.6484604282246025E-2</v>
      </c>
      <c r="IN48">
        <v>1.6696512566923387E-2</v>
      </c>
      <c r="IO48">
        <v>1.6978755771572315E-2</v>
      </c>
      <c r="IP48">
        <v>1.6899321088676363E-2</v>
      </c>
      <c r="IQ48">
        <v>1.6699931261575429E-2</v>
      </c>
      <c r="IR48">
        <v>1.6756807441269242E-2</v>
      </c>
      <c r="IS48">
        <v>1.7057595299492859E-2</v>
      </c>
      <c r="IT48">
        <v>1.7582278973052042E-2</v>
      </c>
      <c r="IU48">
        <v>1.6075414881499151E-2</v>
      </c>
      <c r="IV48">
        <v>1.7045428198429653E-2</v>
      </c>
      <c r="IW48">
        <v>1.7100885296106899E-2</v>
      </c>
      <c r="IX48">
        <v>1.6740928078858981E-2</v>
      </c>
      <c r="IY48">
        <v>1.6806030698117907E-2</v>
      </c>
      <c r="IZ48">
        <v>1.6984882598332345E-2</v>
      </c>
      <c r="JA48">
        <v>1.6951057245064589E-2</v>
      </c>
      <c r="JB48">
        <v>1.6617023865120123E-2</v>
      </c>
      <c r="JC48">
        <v>1.6116633764995541E-2</v>
      </c>
      <c r="JD48">
        <v>1.6288471551545183E-2</v>
      </c>
      <c r="JE48">
        <v>1.6197442743873365E-2</v>
      </c>
      <c r="JF48">
        <v>1.6430461333845774E-2</v>
      </c>
      <c r="JG48">
        <v>1.6288330113579944E-2</v>
      </c>
      <c r="JH48">
        <v>1.6128548333984701E-2</v>
      </c>
      <c r="JI48">
        <v>1.6258920027947096E-2</v>
      </c>
      <c r="JJ48">
        <v>1.5500297949781073E-2</v>
      </c>
      <c r="JK48">
        <v>1.5285647104295726E-2</v>
      </c>
      <c r="JL48">
        <v>1.5451627998369117E-2</v>
      </c>
      <c r="JM48">
        <v>1.5528737190329357E-2</v>
      </c>
      <c r="JN48">
        <v>1.5682411051733965E-2</v>
      </c>
      <c r="JO48">
        <v>1.4663349094685009E-2</v>
      </c>
      <c r="JP48">
        <v>1.4607885883814582E-2</v>
      </c>
      <c r="JQ48">
        <v>1.4912944904184254E-2</v>
      </c>
      <c r="JR48">
        <v>1.5480856661255839E-2</v>
      </c>
      <c r="JS48">
        <v>1.5157474270838526E-2</v>
      </c>
      <c r="JT48">
        <v>1.5082718711539832E-2</v>
      </c>
      <c r="JU48">
        <v>1.5412857705833751E-2</v>
      </c>
      <c r="JV48">
        <v>1.557456396544322E-2</v>
      </c>
      <c r="JW48">
        <v>1.5363700797758548E-2</v>
      </c>
      <c r="JX48">
        <v>1.5353007442387035E-2</v>
      </c>
      <c r="JY48">
        <v>1.5376403656574491E-2</v>
      </c>
      <c r="JZ48">
        <v>1.4615300452352636E-2</v>
      </c>
      <c r="KA48">
        <v>1.4670233963105711E-2</v>
      </c>
      <c r="KB48">
        <v>1.5155378826065598E-2</v>
      </c>
      <c r="KC48">
        <v>1.4950299083353978E-2</v>
      </c>
      <c r="KD48">
        <v>1.4810476292186249E-2</v>
      </c>
      <c r="KE48">
        <v>1.4891979535650404E-2</v>
      </c>
      <c r="KF48">
        <v>1.5022409209431811E-2</v>
      </c>
      <c r="KG48">
        <v>1.4960774460282121E-2</v>
      </c>
      <c r="KH48">
        <v>1.5276068708511635E-2</v>
      </c>
      <c r="KI48">
        <v>1.5474192461467194E-2</v>
      </c>
      <c r="KJ48">
        <v>1.5367823449810327E-2</v>
      </c>
      <c r="KK48">
        <v>1.529764878350354E-2</v>
      </c>
      <c r="KL48">
        <v>1.4855825896655189E-2</v>
      </c>
      <c r="KM48">
        <v>1.4970262169463363E-2</v>
      </c>
      <c r="KN48">
        <v>1.5248105812973299E-2</v>
      </c>
      <c r="KO48">
        <v>1.5284342315337025E-2</v>
      </c>
      <c r="KP48">
        <v>1.5923314183289933E-2</v>
      </c>
      <c r="KQ48">
        <v>1.6371631603391387E-2</v>
      </c>
      <c r="KR48">
        <v>1.605004372021274E-2</v>
      </c>
      <c r="KS48">
        <v>1.6680642038244767E-2</v>
      </c>
      <c r="KT48">
        <v>1.6937854036739589E-2</v>
      </c>
      <c r="KU48">
        <v>1.687517561333755E-2</v>
      </c>
      <c r="KV48">
        <v>1.6677777164120923E-2</v>
      </c>
      <c r="KW48">
        <v>1.6692512911448288E-2</v>
      </c>
      <c r="KX48">
        <v>1.7252704619878854E-2</v>
      </c>
      <c r="KY48">
        <v>1.7389871725074564E-2</v>
      </c>
      <c r="KZ48">
        <v>1.6965962436399043E-2</v>
      </c>
      <c r="LA48">
        <v>1.7318467048130341E-2</v>
      </c>
      <c r="LB48">
        <v>1.7484824592492024E-2</v>
      </c>
      <c r="LC48">
        <v>1.7914466161876599E-2</v>
      </c>
      <c r="LD48">
        <v>1.8059515817828622E-2</v>
      </c>
      <c r="LE48">
        <v>1.8192358010781701E-2</v>
      </c>
      <c r="LF48">
        <v>1.8293267932561242E-2</v>
      </c>
      <c r="LG48">
        <v>1.7704202431184351E-2</v>
      </c>
      <c r="LH48">
        <v>1.7598070437953243E-2</v>
      </c>
      <c r="LI48">
        <v>1.731688888818959E-2</v>
      </c>
      <c r="LJ48">
        <v>1.6896329104562898E-2</v>
      </c>
      <c r="LK48">
        <v>1.7468867720332775E-2</v>
      </c>
      <c r="LL48">
        <v>1.7513000917140815E-2</v>
      </c>
      <c r="LM48">
        <v>1.7643454625326516E-2</v>
      </c>
      <c r="LN48">
        <v>1.7757509135644313E-2</v>
      </c>
      <c r="LO48">
        <v>1.7920113455482917E-2</v>
      </c>
      <c r="LP48">
        <v>1.7947361266173814E-2</v>
      </c>
      <c r="LQ48">
        <v>1.8255978939283331E-2</v>
      </c>
      <c r="LR48">
        <v>1.858184411501284E-2</v>
      </c>
      <c r="LS48">
        <v>1.8971496560339262E-2</v>
      </c>
      <c r="LT48">
        <v>1.8379167725930175E-2</v>
      </c>
      <c r="LU48">
        <v>1.8179942886154436E-2</v>
      </c>
      <c r="LV48">
        <v>1.7893487778926971E-2</v>
      </c>
      <c r="LW48">
        <v>1.8112774052012965E-2</v>
      </c>
      <c r="LX48">
        <v>1.7802853789325186E-2</v>
      </c>
      <c r="LY48">
        <v>1.8117431466845229E-2</v>
      </c>
      <c r="LZ48">
        <v>1.7424755669702443E-2</v>
      </c>
      <c r="MA48">
        <v>1.7300355979216347E-2</v>
      </c>
      <c r="MB48">
        <v>1.7089443310692027E-2</v>
      </c>
      <c r="MC48">
        <v>1.7399520925177058E-2</v>
      </c>
      <c r="MD48">
        <v>1.7250488765042774E-2</v>
      </c>
      <c r="ME48">
        <v>1.7162275370995239E-2</v>
      </c>
      <c r="MF48">
        <v>1.729971377760247E-2</v>
      </c>
      <c r="MG48">
        <v>1.7528234861106166E-2</v>
      </c>
      <c r="MH48">
        <v>1.795189206586675E-2</v>
      </c>
      <c r="MI48">
        <v>1.8026288315813342E-2</v>
      </c>
      <c r="MJ48">
        <v>1.8033734042812298E-2</v>
      </c>
      <c r="MK48">
        <v>1.8097104643277042E-2</v>
      </c>
      <c r="ML48">
        <v>1.8060084530396803E-2</v>
      </c>
      <c r="MM48" s="4">
        <v>1.8203074404131627E-2</v>
      </c>
      <c r="MN48" s="17">
        <v>1.5820506806211599E-2</v>
      </c>
      <c r="MO48" s="20">
        <f t="shared" si="4"/>
        <v>-6.2267103983661962E-2</v>
      </c>
      <c r="MP48" s="20">
        <f t="shared" si="7"/>
        <v>7.15039440183486E-2</v>
      </c>
      <c r="MQ48" s="20">
        <f t="shared" si="8"/>
        <v>6.8021425056446497E-2</v>
      </c>
      <c r="MR48" s="20">
        <f t="shared" si="9"/>
        <v>4.5542176330563185E-3</v>
      </c>
      <c r="MS48" s="20">
        <f t="shared" si="10"/>
        <v>-2.8944804823706299E-2</v>
      </c>
      <c r="MT48" s="20">
        <f t="shared" si="11"/>
        <v>-1.4588542623686744E-3</v>
      </c>
      <c r="MU48" s="20">
        <f t="shared" si="12"/>
        <v>1.0322881761170594E-2</v>
      </c>
      <c r="MV48" s="20">
        <f t="shared" si="13"/>
        <v>3.8992490043300423E-2</v>
      </c>
      <c r="MW48" s="20">
        <f t="shared" si="14"/>
        <v>-9.2839124808219257E-3</v>
      </c>
      <c r="MX48" s="20">
        <f t="shared" si="15"/>
        <v>1.9164827071002262E-3</v>
      </c>
      <c r="MY48" s="20">
        <f t="shared" si="16"/>
        <v>5.6424949697384666E-2</v>
      </c>
      <c r="MZ48" s="20">
        <f t="shared" si="17"/>
        <v>-2.8691391839733887E-2</v>
      </c>
      <c r="NA48" s="20">
        <f t="shared" si="18"/>
        <v>1.4984815382434031E-2</v>
      </c>
      <c r="NB48" s="20">
        <f t="shared" si="19"/>
        <v>1.8397175245633019E-2</v>
      </c>
      <c r="NC48" s="20">
        <f t="shared" si="20"/>
        <v>-3.339358619710063E-2</v>
      </c>
      <c r="ND48" s="20">
        <f t="shared" si="21"/>
        <v>1.76843602466993E-2</v>
      </c>
      <c r="NE48" s="20">
        <f t="shared" si="22"/>
        <v>-2.8691391839733887E-2</v>
      </c>
      <c r="NF48" s="20">
        <f t="shared" si="23"/>
        <v>-4.8452129461777731E-3</v>
      </c>
      <c r="NG48" s="20">
        <f t="shared" si="24"/>
        <v>-8.1636244881990554E-3</v>
      </c>
      <c r="NH48" s="20">
        <f t="shared" si="25"/>
        <v>4.6063815040405257E-2</v>
      </c>
      <c r="NI48" s="20">
        <f t="shared" si="26"/>
        <v>2.3906349546733499E-4</v>
      </c>
      <c r="NJ48" s="20">
        <f t="shared" si="27"/>
        <v>-5.0470009095162291E-2</v>
      </c>
      <c r="NK48" s="20">
        <f t="shared" si="28"/>
        <v>-1.05796176447202E-3</v>
      </c>
      <c r="NL48" s="20">
        <f t="shared" si="29"/>
        <v>1.0810851340670297E-2</v>
      </c>
      <c r="NM48" s="20">
        <f t="shared" si="30"/>
        <v>1.9071268535795344E-2</v>
      </c>
      <c r="NN48" s="20">
        <f t="shared" si="31"/>
        <v>-5.7989082443973036E-2</v>
      </c>
      <c r="NO48" s="20">
        <f t="shared" si="32"/>
        <v>2.3741828169979402E-2</v>
      </c>
      <c r="NP48" s="20">
        <f t="shared" si="33"/>
        <v>2.7330933012984188E-2</v>
      </c>
      <c r="NQ48" s="20">
        <f t="shared" si="34"/>
        <v>-1.8109495288009852E-2</v>
      </c>
      <c r="NR48" s="20">
        <f t="shared" si="35"/>
        <v>-2.0176418799798639E-3</v>
      </c>
      <c r="NS48" s="20">
        <f t="shared" si="36"/>
        <v>1.8514104805317583E-2</v>
      </c>
      <c r="NT48" s="20">
        <f t="shared" si="37"/>
        <v>-3.5848297847424701E-2</v>
      </c>
      <c r="NU48" s="20">
        <f t="shared" si="38"/>
        <v>-6.3004589850657586E-2</v>
      </c>
      <c r="NV48" s="20">
        <f t="shared" si="39"/>
        <v>1.5633270187581556E-2</v>
      </c>
      <c r="NW48" s="20">
        <f t="shared" si="40"/>
        <v>-3.6097940666160996E-2</v>
      </c>
      <c r="NX48" s="20">
        <f t="shared" si="41"/>
        <v>1.899888067106938E-2</v>
      </c>
      <c r="NY48" s="20">
        <f t="shared" si="42"/>
        <v>-3.0526558382651597E-2</v>
      </c>
      <c r="NZ48" s="20">
        <f t="shared" si="43"/>
        <v>1.1425860198852739E-2</v>
      </c>
      <c r="OA48" s="20">
        <f t="shared" si="44"/>
        <v>6.6618461754050125E-3</v>
      </c>
      <c r="OB48" s="20">
        <f t="shared" si="45"/>
        <v>1.6649442274930943E-2</v>
      </c>
      <c r="OC48" s="20">
        <f t="shared" si="46"/>
        <v>1.5302065976812513E-2</v>
      </c>
      <c r="OD48" s="20">
        <f t="shared" si="47"/>
        <v>2.324366005179614E-2</v>
      </c>
      <c r="OE48" s="20">
        <f t="shared" si="48"/>
        <v>-9.5834067882464118E-3</v>
      </c>
      <c r="OF48" s="20">
        <f t="shared" si="49"/>
        <v>-3.9144285577903219E-3</v>
      </c>
      <c r="OG48" s="20">
        <f t="shared" si="50"/>
        <v>-2.9692132519513508E-2</v>
      </c>
      <c r="OH48" s="20">
        <f t="shared" si="51"/>
        <v>6.347693132010019E-3</v>
      </c>
      <c r="OI48" s="20">
        <f t="shared" si="52"/>
        <v>7.7295124940913902E-3</v>
      </c>
      <c r="OJ48" s="20">
        <f t="shared" si="53"/>
        <v>-2.3187432216271713E-2</v>
      </c>
      <c r="OK48" s="20">
        <f t="shared" si="54"/>
        <v>-4.9190493321441306E-2</v>
      </c>
      <c r="OL48" s="20">
        <f t="shared" si="55"/>
        <v>7.3143701065233775E-3</v>
      </c>
      <c r="OM48" s="20">
        <f t="shared" si="56"/>
        <v>-6.5702971266205883E-3</v>
      </c>
      <c r="ON48" s="20">
        <f t="shared" si="57"/>
        <v>-4.5357773392917626E-3</v>
      </c>
      <c r="OO48" s="20">
        <f t="shared" si="58"/>
        <v>-4.1025091382562703E-2</v>
      </c>
      <c r="OP48" s="20">
        <f t="shared" si="59"/>
        <v>-2.1725542856155116E-2</v>
      </c>
      <c r="OQ48" s="20">
        <f t="shared" si="60"/>
        <v>1.3319319425886617E-2</v>
      </c>
      <c r="OR48" s="20">
        <f t="shared" si="61"/>
        <v>8.2451184458959444E-3</v>
      </c>
      <c r="OS48" s="20">
        <f t="shared" si="62"/>
        <v>-6.1401692740238975E-2</v>
      </c>
      <c r="OT48" s="20">
        <f t="shared" si="63"/>
        <v>-4.7405584577785258E-3</v>
      </c>
      <c r="OU48" s="20">
        <f t="shared" si="64"/>
        <v>2.0692440834093068E-2</v>
      </c>
      <c r="OV48" s="20">
        <f t="shared" si="65"/>
        <v>1.5195062723040071E-2</v>
      </c>
      <c r="OW48" s="20">
        <f t="shared" si="66"/>
        <v>5.6588271875602954E-3</v>
      </c>
      <c r="OX48" s="20">
        <f t="shared" si="67"/>
        <v>5.0827297926852824E-2</v>
      </c>
      <c r="OY48" s="20">
        <f t="shared" si="68"/>
        <v>-1.4620004004842584E-3</v>
      </c>
      <c r="OZ48" s="20">
        <f t="shared" si="69"/>
        <v>-4.0166709774887947E-3</v>
      </c>
      <c r="PA48" s="20">
        <f t="shared" si="5"/>
        <v>-1.066863851051612E-2</v>
      </c>
      <c r="PB48" s="20">
        <f t="shared" si="70"/>
        <v>-3.2396821229216596E-2</v>
      </c>
      <c r="PC48" s="20">
        <f t="shared" si="71"/>
        <v>9.7430432553181796E-3</v>
      </c>
      <c r="PD48" s="20">
        <f t="shared" si="72"/>
        <v>2.1675168577536392E-2</v>
      </c>
      <c r="PE48" s="20">
        <f t="shared" si="73"/>
        <v>1.2387299583785167E-2</v>
      </c>
      <c r="PF48" s="20">
        <f t="shared" si="74"/>
        <v>-1.6633055166736393E-2</v>
      </c>
      <c r="PG48" s="20">
        <f t="shared" si="75"/>
        <v>2.4168503174317197E-2</v>
      </c>
      <c r="PH48" s="20">
        <f t="shared" si="76"/>
        <v>-6.4785042745299885E-3</v>
      </c>
      <c r="PI48" s="20">
        <f t="shared" si="77"/>
        <v>2.4583173884922611E-2</v>
      </c>
      <c r="PJ48" s="20">
        <f t="shared" si="78"/>
        <v>-2.2006213199185925E-2</v>
      </c>
      <c r="PK48" s="20">
        <f t="shared" si="79"/>
        <v>-1.1444176721558712E-2</v>
      </c>
      <c r="PL48" s="20">
        <f t="shared" si="80"/>
        <v>7.0584479565908471E-3</v>
      </c>
      <c r="PM48" s="20">
        <f t="shared" si="81"/>
        <v>-0.10696210722830811</v>
      </c>
      <c r="PN48" s="20">
        <f t="shared" si="82"/>
        <v>0.1019599491564346</v>
      </c>
      <c r="PO48" s="20">
        <f t="shared" si="83"/>
        <v>-1.4053911787003642E-2</v>
      </c>
      <c r="PP48" s="20">
        <f t="shared" si="84"/>
        <v>1.329158613692662E-2</v>
      </c>
      <c r="PQ48" s="20">
        <f t="shared" si="85"/>
        <v>6.5335407841343902E-3</v>
      </c>
      <c r="PR48" s="20">
        <f t="shared" si="86"/>
        <v>1.9859099548137488E-2</v>
      </c>
      <c r="PS48" s="20">
        <f t="shared" si="87"/>
        <v>-8.3125671675628836E-3</v>
      </c>
      <c r="PT48" s="20">
        <f t="shared" si="88"/>
        <v>-4.1896362753406774E-5</v>
      </c>
      <c r="PU48" s="20">
        <f t="shared" si="89"/>
        <v>-5.4628744800680348E-2</v>
      </c>
      <c r="PV48" s="20">
        <f t="shared" si="90"/>
        <v>2.0137612681141798E-2</v>
      </c>
      <c r="PW48" s="20">
        <f t="shared" si="91"/>
        <v>1.2095695762769493E-2</v>
      </c>
      <c r="PX48" s="20">
        <f t="shared" si="92"/>
        <v>9.8428568324905943E-4</v>
      </c>
      <c r="PY48" s="20">
        <f t="shared" si="93"/>
        <v>-4.4459803929985039E-2</v>
      </c>
      <c r="PZ48" s="20">
        <f t="shared" si="94"/>
        <v>2.1226844918175742E-2</v>
      </c>
      <c r="QA48" s="20">
        <f t="shared" si="95"/>
        <v>-3.4915446334276949E-3</v>
      </c>
      <c r="QB48" s="20">
        <f t="shared" si="96"/>
        <v>-5.1879656578332253E-2</v>
      </c>
      <c r="QC48" s="20">
        <f t="shared" si="97"/>
        <v>1.4482630904991151E-2</v>
      </c>
      <c r="QD48" s="20">
        <f t="shared" si="98"/>
        <v>2.4627079268820257E-2</v>
      </c>
      <c r="QE48" s="20">
        <f t="shared" si="99"/>
        <v>-1.9768810748116254E-3</v>
      </c>
      <c r="QF48" s="20">
        <f t="shared" si="100"/>
        <v>-3.3940608935904212E-2</v>
      </c>
      <c r="QG48" s="20">
        <f t="shared" si="101"/>
        <v>-4.9105762967423069E-2</v>
      </c>
      <c r="QH48" s="20">
        <f t="shared" si="102"/>
        <v>-9.0779018814163108E-3</v>
      </c>
      <c r="QI48" s="20">
        <f t="shared" si="103"/>
        <v>3.0701345419954857E-2</v>
      </c>
      <c r="QJ48" s="20">
        <f t="shared" si="104"/>
        <v>2.2676104283724813E-2</v>
      </c>
      <c r="QK48" s="20">
        <f t="shared" si="105"/>
        <v>3.3024643093191433E-2</v>
      </c>
      <c r="QL48" s="20">
        <f t="shared" si="106"/>
        <v>1.1635524883447563E-2</v>
      </c>
      <c r="QM48" s="20">
        <f t="shared" si="107"/>
        <v>2.1881491783099078E-2</v>
      </c>
      <c r="QN48" s="20">
        <f t="shared" si="108"/>
        <v>1.4020359080922157E-2</v>
      </c>
      <c r="QO48" s="20">
        <f t="shared" si="109"/>
        <v>-8.6927092326133208E-3</v>
      </c>
      <c r="QP48" s="20">
        <f t="shared" si="110"/>
        <v>-2.0039570852227011E-3</v>
      </c>
      <c r="QQ48" s="20">
        <f t="shared" si="111"/>
        <v>-8.2481840488166473E-3</v>
      </c>
      <c r="QR48" s="20">
        <f t="shared" si="112"/>
        <v>-5.2242949394289848E-2</v>
      </c>
      <c r="QS48" s="20">
        <f t="shared" si="113"/>
        <v>-7.0599909667083786E-3</v>
      </c>
      <c r="QT48" s="20">
        <f t="shared" si="114"/>
        <v>3.1223369880529667E-2</v>
      </c>
      <c r="QU48" s="20">
        <f t="shared" si="115"/>
        <v>-4.4607798729899666E-3</v>
      </c>
      <c r="QV48" s="20">
        <f t="shared" si="116"/>
        <v>-1.2385485387019651E-2</v>
      </c>
      <c r="QW48" s="20">
        <f t="shared" si="117"/>
        <v>3.0515504711990177E-2</v>
      </c>
      <c r="QX48" s="20">
        <f t="shared" si="118"/>
        <v>9.1321552444200323E-3</v>
      </c>
      <c r="QY48" s="20">
        <f t="shared" si="119"/>
        <v>4.6925382048132076E-3</v>
      </c>
      <c r="QZ48" s="20">
        <f t="shared" si="120"/>
        <v>1.6042820626479676E-2</v>
      </c>
      <c r="RA48" s="20">
        <f t="shared" si="121"/>
        <v>2.6899833070199181E-2</v>
      </c>
      <c r="RB48" s="20">
        <f t="shared" si="122"/>
        <v>-5.656221613338102E-3</v>
      </c>
      <c r="RC48" s="20">
        <f t="shared" si="123"/>
        <v>-1.8848131651646099E-2</v>
      </c>
      <c r="RD48" s="20">
        <f t="shared" si="124"/>
        <v>-3.436989270020939E-2</v>
      </c>
      <c r="RE48" s="20">
        <f t="shared" si="125"/>
        <v>3.9042951012706065E-2</v>
      </c>
      <c r="RF48" s="20">
        <f t="shared" si="126"/>
        <v>4.6553084913640311E-2</v>
      </c>
      <c r="RG48" s="20">
        <f t="shared" si="127"/>
        <v>-5.1057272670399327E-3</v>
      </c>
      <c r="RH48" s="20">
        <f t="shared" si="128"/>
        <v>2.3358693498674605E-2</v>
      </c>
      <c r="RI48" s="20">
        <f t="shared" si="129"/>
        <v>2.3988604626593042E-2</v>
      </c>
      <c r="RJ48" s="20">
        <f t="shared" si="130"/>
        <v>-1.8707457018458867E-2</v>
      </c>
      <c r="RK48" s="20">
        <f t="shared" si="131"/>
        <v>3.3033475113681501E-2</v>
      </c>
      <c r="RL48" s="20">
        <f t="shared" si="132"/>
        <v>2.0071339484132485E-3</v>
      </c>
      <c r="RM48" s="20">
        <f t="shared" si="6"/>
        <v>-6.9560400034569363E-3</v>
      </c>
      <c r="RN48" s="20">
        <f t="shared" si="142"/>
        <v>-4.4134148207568655E-2</v>
      </c>
      <c r="RO48" s="20">
        <f t="shared" si="143"/>
        <v>3.0544906514874577E-3</v>
      </c>
      <c r="RP48" s="20">
        <f t="shared" si="144"/>
        <v>5.048160640690548E-2</v>
      </c>
      <c r="RQ48" s="20">
        <f t="shared" si="145"/>
        <v>-1.4556929895655584E-2</v>
      </c>
      <c r="RR48" s="20">
        <f t="shared" si="146"/>
        <v>-2.2036430114893629E-2</v>
      </c>
      <c r="RS48" s="20">
        <f t="shared" si="147"/>
        <v>3.2829173178961515E-2</v>
      </c>
      <c r="RT48" s="20">
        <f t="shared" si="148"/>
        <v>-2.1746132527175038E-2</v>
      </c>
      <c r="RU48" s="20">
        <f t="shared" si="149"/>
        <v>3.3726634008225967E-2</v>
      </c>
      <c r="RV48" s="20">
        <f t="shared" si="150"/>
        <v>3.4385056991569525E-3</v>
      </c>
      <c r="RW48" s="20">
        <f t="shared" si="151"/>
        <v>6.3476931320097969E-3</v>
      </c>
      <c r="RX48" s="20">
        <f t="shared" si="152"/>
        <v>4.3248432333910132E-3</v>
      </c>
      <c r="RY48" s="20">
        <f t="shared" si="153"/>
        <v>-1.601106533631878E-2</v>
      </c>
      <c r="RZ48" s="20">
        <f t="shared" si="154"/>
        <v>-3.4639272174907636E-3</v>
      </c>
      <c r="SA48" s="20">
        <f t="shared" si="155"/>
        <v>-3.4648874448724824E-3</v>
      </c>
      <c r="SB48" s="20">
        <f t="shared" si="156"/>
        <v>-2.427056005739146E-2</v>
      </c>
      <c r="SC48" s="20">
        <f t="shared" si="157"/>
        <v>3.4834926862873053E-2</v>
      </c>
      <c r="SD48" s="20">
        <f t="shared" si="158"/>
        <v>-5.502593112206404E-4</v>
      </c>
      <c r="SE48" s="20">
        <f t="shared" si="159"/>
        <v>1.7785774982260655E-2</v>
      </c>
      <c r="SF48" s="20">
        <f t="shared" si="160"/>
        <v>1.4544832999596653E-2</v>
      </c>
      <c r="SG48" s="20">
        <f t="shared" si="161"/>
        <v>-2.1089146450800383E-2</v>
      </c>
      <c r="SH48" s="20">
        <f t="shared" si="162"/>
        <v>-1.3858902870948247E-2</v>
      </c>
      <c r="SI48" s="20">
        <f t="shared" si="163"/>
        <v>2.436114229588306E-2</v>
      </c>
      <c r="SJ48" s="20">
        <f t="shared" si="164"/>
        <v>3.1662516016952094E-4</v>
      </c>
      <c r="SK48" s="20">
        <f t="shared" si="165"/>
        <v>3.6621649963386807E-2</v>
      </c>
      <c r="SL48" s="20">
        <f t="shared" si="166"/>
        <v>-4.2807075933170999E-2</v>
      </c>
      <c r="SM48" s="20">
        <f t="shared" si="167"/>
        <v>-1.5556390712846407E-2</v>
      </c>
      <c r="SN48" s="20">
        <f t="shared" si="168"/>
        <v>-3.1812782894443101E-2</v>
      </c>
      <c r="SO48" s="20">
        <f t="shared" si="169"/>
        <v>3.8451177226610192E-2</v>
      </c>
      <c r="SP48" s="20">
        <f t="shared" si="170"/>
        <v>-2.0274757460294373E-2</v>
      </c>
      <c r="SQ48" s="20">
        <f t="shared" si="171"/>
        <v>2.5160881261084529E-2</v>
      </c>
      <c r="SR48" s="20">
        <f t="shared" si="172"/>
        <v>-4.1445534249048718E-2</v>
      </c>
      <c r="SS48" s="20">
        <f t="shared" si="173"/>
        <v>-4.3025035828550315E-2</v>
      </c>
      <c r="ST48" s="20">
        <f t="shared" si="174"/>
        <v>-7.0090129090826556E-2</v>
      </c>
      <c r="SU48" s="20">
        <f t="shared" si="175"/>
        <v>4.6285465868658351E-2</v>
      </c>
      <c r="SV48" s="20">
        <f t="shared" si="176"/>
        <v>-7.6285282098205003E-3</v>
      </c>
      <c r="SW48" s="20">
        <f t="shared" si="133"/>
        <v>-3.9299386704762615E-2</v>
      </c>
      <c r="SX48" s="20">
        <f t="shared" si="134"/>
        <v>3.5952266575851058E-2</v>
      </c>
      <c r="SY48" s="20">
        <f t="shared" si="135"/>
        <v>1.6953056407606266E-2</v>
      </c>
      <c r="SZ48" s="20">
        <f t="shared" si="136"/>
        <v>-1.8508836058800809E-2</v>
      </c>
      <c r="TA48" s="20">
        <f t="shared" si="137"/>
        <v>2.2046529243014663E-2</v>
      </c>
      <c r="TB48" s="20">
        <f t="shared" si="138"/>
        <v>1.2807255215008379E-2</v>
      </c>
      <c r="TC48" s="20">
        <f t="shared" si="139"/>
        <v>1.0991525322374591E-2</v>
      </c>
      <c r="TD48" s="20">
        <f t="shared" si="140"/>
        <v>8.4658371327958233E-3</v>
      </c>
      <c r="TE48" s="20">
        <f t="shared" si="141"/>
        <v>1.2989392526303729E-2</v>
      </c>
    </row>
    <row r="49" spans="1:525" x14ac:dyDescent="0.2">
      <c r="A49" t="s">
        <v>83</v>
      </c>
      <c r="B49" t="s">
        <v>82</v>
      </c>
      <c r="C49" s="15"/>
      <c r="D49" s="15">
        <f>'Constituents data'!D49/'Constituents data'!C49-1</f>
        <v>-5.6447436561367192E-2</v>
      </c>
      <c r="E49" s="15">
        <f>'Constituents data'!E49/'Constituents data'!D49-1</f>
        <v>1.2349066959385313E-2</v>
      </c>
      <c r="F49" s="15">
        <f>'Constituents data'!F49/'Constituents data'!E49-1</f>
        <v>5.7468148549742359E-2</v>
      </c>
      <c r="G49" s="15">
        <f>'Constituents data'!G49/'Constituents data'!F49-1</f>
        <v>1.1279159189951482E-2</v>
      </c>
      <c r="H49" s="15">
        <f>'Constituents data'!H49/'Constituents data'!G49-1</f>
        <v>-3.6248415716096272E-2</v>
      </c>
      <c r="I49" s="15">
        <f>'Constituents data'!I49/'Constituents data'!H49-1</f>
        <v>-1.5255128879537172E-2</v>
      </c>
      <c r="J49" s="15">
        <f>'Constituents data'!J49/'Constituents data'!I49-1</f>
        <v>-6.9444444444444198E-3</v>
      </c>
      <c r="K49" s="15">
        <f>'Constituents data'!K49/'Constituents data'!J49-1</f>
        <v>6.9123184507799973E-2</v>
      </c>
      <c r="L49" s="15">
        <f>'Constituents data'!L49/'Constituents data'!K49-1</f>
        <v>-4.9308176100628986E-2</v>
      </c>
      <c r="M49" s="15">
        <f>'Constituents data'!M49/'Constituents data'!L49-1</f>
        <v>-3.5194495898385747E-2</v>
      </c>
      <c r="N49" s="15">
        <f>'Constituents data'!N49/'Constituents data'!M49-1</f>
        <v>4.2238069116840249E-2</v>
      </c>
      <c r="O49" s="15">
        <f>'Constituents data'!O49/'Constituents data'!N49-1</f>
        <v>-1.210526315789473E-2</v>
      </c>
      <c r="P49" s="15">
        <f>'Constituents data'!P49/'Constituents data'!O49-1</f>
        <v>-1.4118273841236095E-2</v>
      </c>
      <c r="Q49" s="15">
        <f>'Constituents data'!Q49/'Constituents data'!P49-1</f>
        <v>4.1069981086192975E-2</v>
      </c>
      <c r="R49" s="15">
        <f>'Constituents data'!R49/'Constituents data'!Q49-1</f>
        <v>2.5953802232028256E-3</v>
      </c>
      <c r="S49" s="15">
        <f>'Constituents data'!S49/'Constituents data'!R49-1</f>
        <v>-1.2943308309605328E-3</v>
      </c>
      <c r="T49" s="15">
        <f>'Constituents data'!T49/'Constituents data'!S49-1</f>
        <v>-5.6246759979263872E-2</v>
      </c>
      <c r="U49" s="15">
        <f>'Constituents data'!U49/'Constituents data'!T49-1</f>
        <v>1.7577588574567482E-2</v>
      </c>
      <c r="V49" s="15">
        <f>'Constituents data'!V49/'Constituents data'!U49-1</f>
        <v>-3.7786774628879805E-2</v>
      </c>
      <c r="W49" s="15">
        <f>'Constituents data'!W49/'Constituents data'!V49-1</f>
        <v>5.0490883590462943E-2</v>
      </c>
      <c r="X49" s="15">
        <f>'Constituents data'!X49/'Constituents data'!W49-1</f>
        <v>-1.8691588785046842E-2</v>
      </c>
      <c r="Y49" s="15">
        <f>'Constituents data'!Y49/'Constituents data'!X49-1</f>
        <v>-4.027210884353738E-2</v>
      </c>
      <c r="Z49" s="15">
        <f>'Constituents data'!Z49/'Constituents data'!Y49-1</f>
        <v>-2.6935072299404617E-2</v>
      </c>
      <c r="AA49" s="15">
        <f>'Constituents data'!AA49/'Constituents data'!Z49-1</f>
        <v>-5.2447552447552059E-3</v>
      </c>
      <c r="AB49" s="15">
        <f>'Constituents data'!AB49/'Constituents data'!AA49-1</f>
        <v>2.4604569420034972E-2</v>
      </c>
      <c r="AC49" s="15">
        <f>'Constituents data'!AC49/'Constituents data'!AB49-1</f>
        <v>-4.4025157232704393E-2</v>
      </c>
      <c r="AD49" s="15">
        <f>'Constituents data'!AD49/'Constituents data'!AC49-1</f>
        <v>3.1698564593301448E-2</v>
      </c>
      <c r="AE49" s="15">
        <f>'Constituents data'!AE49/'Constituents data'!AD49-1</f>
        <v>2.37681159420291E-2</v>
      </c>
      <c r="AF49" s="15">
        <f>'Constituents data'!AF49/'Constituents data'!AE49-1</f>
        <v>-1.6421291053227538E-2</v>
      </c>
      <c r="AG49" s="15">
        <f>'Constituents data'!AG49/'Constituents data'!AF49-1</f>
        <v>6.6206102475532269E-3</v>
      </c>
      <c r="AH49" s="15">
        <f>'Constituents data'!AH49/'Constituents data'!AG49-1</f>
        <v>2.4306548470117262E-2</v>
      </c>
      <c r="AI49" s="15">
        <f>'Constituents data'!AI49/'Constituents data'!AH49-1</f>
        <v>-3.8525963149078746E-2</v>
      </c>
      <c r="AJ49" s="15">
        <f>'Constituents data'!AJ49/'Constituents data'!AI49-1</f>
        <v>-5.8652729384436553E-2</v>
      </c>
      <c r="AK49" s="15">
        <f>'Constituents data'!AK49/'Constituents data'!AJ49-1</f>
        <v>0</v>
      </c>
      <c r="AL49" s="15">
        <f>'Constituents data'!AL49/'Constituents data'!AK49-1</f>
        <v>-7.248611967921037E-2</v>
      </c>
      <c r="AM49" s="15">
        <f>'Constituents data'!AM49/'Constituents data'!AL49-1</f>
        <v>1.5630196208846092E-2</v>
      </c>
      <c r="AN49" s="15">
        <f>'Constituents data'!AN49/'Constituents data'!AM49-1</f>
        <v>-1.9646365422396839E-2</v>
      </c>
      <c r="AO49" s="15">
        <f>'Constituents data'!AO49/'Constituents data'!AN49-1</f>
        <v>-2.605210420841686E-2</v>
      </c>
      <c r="AP49" s="15">
        <f>'Constituents data'!AP49/'Constituents data'!AO49-1</f>
        <v>-3.7722908093278495E-2</v>
      </c>
      <c r="AQ49" s="15">
        <f>'Constituents data'!AQ49/'Constituents data'!AP49-1</f>
        <v>8.1610833927298732E-2</v>
      </c>
      <c r="AR49" s="15">
        <f>'Constituents data'!AR49/'Constituents data'!AQ49-1</f>
        <v>-1.9769357495882378E-3</v>
      </c>
      <c r="AS49" s="15">
        <f>'Constituents data'!AS49/'Constituents data'!AR49-1</f>
        <v>7.2301089468471469E-2</v>
      </c>
      <c r="AT49" s="15">
        <f>'Constituents data'!AT49/'Constituents data'!AS49-1</f>
        <v>-1.7549261083743772E-2</v>
      </c>
      <c r="AU49" s="15">
        <f>'Constituents data'!AU49/'Constituents data'!AT49-1</f>
        <v>1.5042306486994672E-2</v>
      </c>
      <c r="AV49" s="15">
        <f>'Constituents data'!AV49/'Constituents data'!AU49-1</f>
        <v>-8.9533806730471843E-3</v>
      </c>
      <c r="AW49" s="15">
        <f>'Constituents data'!AW49/'Constituents data'!AV49-1</f>
        <v>3.5514018691588767E-2</v>
      </c>
      <c r="AX49" s="15">
        <f>'Constituents data'!AX49/'Constituents data'!AW49-1</f>
        <v>-1.9855595667870096E-2</v>
      </c>
      <c r="AY49" s="15">
        <f>'Constituents data'!AY49/'Constituents data'!AX49-1</f>
        <v>-1.9643953345610754E-2</v>
      </c>
      <c r="AZ49" s="15">
        <f>'Constituents data'!AZ49/'Constituents data'!AY49-1</f>
        <v>-8.4533500313086485E-3</v>
      </c>
      <c r="BA49" s="15">
        <f>'Constituents data'!BA49/'Constituents data'!AZ49-1</f>
        <v>9.7884433217556577E-3</v>
      </c>
      <c r="BB49" s="15">
        <f>'Constituents data'!BB49/'Constituents data'!BA49-1</f>
        <v>3.0331457160725606E-2</v>
      </c>
      <c r="BC49" s="15">
        <f>'Constituents data'!BC49/'Constituents data'!BB49-1</f>
        <v>-9.1047040971169446E-3</v>
      </c>
      <c r="BD49" s="15">
        <f>'Constituents data'!BD49/'Constituents data'!BC49-1</f>
        <v>-7.8101071975497649E-2</v>
      </c>
      <c r="BE49" s="15">
        <f>'Constituents data'!BE49/'Constituents data'!BD49-1</f>
        <v>-5.0166112956810727E-2</v>
      </c>
      <c r="BF49" s="15">
        <f>'Constituents data'!BF49/'Constituents data'!BE49-1</f>
        <v>8.7443161944735781E-3</v>
      </c>
      <c r="BG49" s="15">
        <f>'Constituents data'!BG49/'Constituents data'!BF49-1</f>
        <v>1.9070735090152668E-2</v>
      </c>
      <c r="BH49" s="15">
        <f>'Constituents data'!BH49/'Constituents data'!BG49-1</f>
        <v>-4.4913235794487916E-2</v>
      </c>
      <c r="BI49" s="15">
        <f>'Constituents data'!BI49/'Constituents data'!BH49-1</f>
        <v>-4.8806555040969091E-2</v>
      </c>
      <c r="BJ49" s="15">
        <f>'Constituents data'!BJ49/'Constituents data'!BI49-1</f>
        <v>5.018726591760303E-2</v>
      </c>
      <c r="BK49" s="15">
        <f>'Constituents data'!BK49/'Constituents data'!BJ49-1</f>
        <v>2.0328102710413631E-2</v>
      </c>
      <c r="BL49" s="15">
        <f>'Constituents data'!BL49/'Constituents data'!BK49-1</f>
        <v>-6.6410346032854672E-3</v>
      </c>
      <c r="BM49" s="15">
        <f>'Constituents data'!BM49/'Constituents data'!BL49-1</f>
        <v>-1.2667135819845243E-2</v>
      </c>
      <c r="BN49" s="15">
        <f>'Constituents data'!BN49/'Constituents data'!BM49-1</f>
        <v>-6.4148253741981298E-3</v>
      </c>
      <c r="BO49" s="15">
        <f>'Constituents data'!BO49/'Constituents data'!BN49-1</f>
        <v>-3.6585365853658569E-2</v>
      </c>
      <c r="BP49" s="15">
        <f>'Constituents data'!BP49/'Constituents data'!BO49-1</f>
        <v>-3.7230081906169943E-4</v>
      </c>
      <c r="BQ49" s="15">
        <f>'Constituents data'!BQ49/'Constituents data'!BP49-1</f>
        <v>-7.0763500931099177E-3</v>
      </c>
      <c r="BR49" s="15">
        <f>'Constituents data'!BR49/'Constituents data'!BQ49-1</f>
        <v>4.0885221305326347E-2</v>
      </c>
      <c r="BS49" s="15">
        <f>'Constituents data'!BS49/'Constituents data'!BR49-1</f>
        <v>2.7387387387387552E-2</v>
      </c>
      <c r="BT49" s="15">
        <f>'Constituents data'!BT49/'Constituents data'!BS49-1</f>
        <v>1.0171869519466803E-2</v>
      </c>
      <c r="BU49" s="15">
        <f>'Constituents data'!BU49/'Constituents data'!BT49-1</f>
        <v>-7.118055555555558E-2</v>
      </c>
      <c r="BV49" s="15">
        <f>'Constituents data'!BV49/'Constituents data'!BU49-1</f>
        <v>-1.8691588785046953E-3</v>
      </c>
      <c r="BW49" s="15">
        <f>'Constituents data'!BW49/'Constituents data'!BV49-1</f>
        <v>-3.7453183520598232E-3</v>
      </c>
      <c r="BX49" s="15">
        <f>'Constituents data'!BX49/'Constituents data'!BW49-1</f>
        <v>4.3984962406014905E-2</v>
      </c>
      <c r="BY49" s="15">
        <f>'Constituents data'!BY49/'Constituents data'!BX49-1</f>
        <v>-2.7367662945624649E-2</v>
      </c>
      <c r="BZ49" s="15">
        <f>'Constituents data'!BZ49/'Constituents data'!BY49-1</f>
        <v>4.5168456127360201E-2</v>
      </c>
      <c r="CA49" s="15">
        <f>'Constituents data'!CA49/'Constituents data'!BZ49-1</f>
        <v>3.5423308537008147E-4</v>
      </c>
      <c r="CB49" s="15">
        <f>'Constituents data'!CB49/'Constituents data'!CA49-1</f>
        <v>-4.567988668555234E-2</v>
      </c>
      <c r="CC49" s="15">
        <f>'Constituents data'!CC49/'Constituents data'!CB49-1</f>
        <v>7.0129870129870042E-2</v>
      </c>
      <c r="CD49" s="15">
        <f>'Constituents data'!CD49/'Constituents data'!CC49-1</f>
        <v>8.3217753120665705E-3</v>
      </c>
      <c r="CE49" s="15">
        <f>'Constituents data'!CE49/'Constituents data'!CD49-1</f>
        <v>3.3356258596973998E-2</v>
      </c>
      <c r="CF49" s="15">
        <f>'Constituents data'!CF49/'Constituents data'!CE49-1</f>
        <v>2.3294509151414733E-3</v>
      </c>
      <c r="CG49" s="15">
        <f>'Constituents data'!CG49/'Constituents data'!CF49-1</f>
        <v>-2.2244355909694646E-2</v>
      </c>
      <c r="CH49" s="15">
        <f>'Constituents data'!CH49/'Constituents data'!CG49-1</f>
        <v>-7.1307300509337868E-3</v>
      </c>
      <c r="CI49" s="15">
        <f>'Constituents data'!CI49/'Constituents data'!CH49-1</f>
        <v>1.3679890560875485E-2</v>
      </c>
      <c r="CJ49" s="15">
        <f>'Constituents data'!CJ49/'Constituents data'!CI49-1</f>
        <v>-3.373819163292846E-2</v>
      </c>
      <c r="CK49" s="15">
        <f>'Constituents data'!CK49/'Constituents data'!CJ49-1</f>
        <v>6.9832402234637492E-4</v>
      </c>
      <c r="CL49" s="15">
        <f>'Constituents data'!CL49/'Constituents data'!CK49-1</f>
        <v>1.9888346127006296E-2</v>
      </c>
      <c r="CM49" s="15">
        <f>'Constituents data'!CM49/'Constituents data'!CL49-1</f>
        <v>-1.3684570646596006E-3</v>
      </c>
      <c r="CN49" s="15">
        <f>'Constituents data'!CN49/'Constituents data'!CM49-1</f>
        <v>-6.9544364508393297E-2</v>
      </c>
      <c r="CO49" s="15">
        <f>'Constituents data'!CO49/'Constituents data'!CN49-1</f>
        <v>2.0250368188512446E-2</v>
      </c>
      <c r="CP49" s="15">
        <f>'Constituents data'!CP49/'Constituents data'!CO49-1</f>
        <v>-4.6914471309997818E-3</v>
      </c>
      <c r="CQ49" s="15">
        <f>'Constituents data'!CQ49/'Constituents data'!CP49-1</f>
        <v>-5.1849166062364005E-2</v>
      </c>
      <c r="CR49" s="15">
        <f>'Constituents data'!CR49/'Constituents data'!CQ49-1</f>
        <v>6.5009560229445373E-3</v>
      </c>
      <c r="CS49" s="15">
        <f>'Constituents data'!CS49/'Constituents data'!CR49-1</f>
        <v>1.0258358662613931E-2</v>
      </c>
      <c r="CT49" s="15">
        <f>'Constituents data'!CT49/'Constituents data'!CS49-1</f>
        <v>1.8804061677322181E-3</v>
      </c>
      <c r="CU49" s="15">
        <f>'Constituents data'!CU49/'Constituents data'!CT49-1</f>
        <v>-4.3168168168168264E-2</v>
      </c>
      <c r="CV49" s="15">
        <f>'Constituents data'!CV49/'Constituents data'!CU49-1</f>
        <v>-8.0423695566888886E-2</v>
      </c>
      <c r="CW49" s="15">
        <f>'Constituents data'!CW49/'Constituents data'!CV49-1</f>
        <v>-3.9675767918088689E-2</v>
      </c>
      <c r="CX49" s="15">
        <f>'Constituents data'!CX49/'Constituents data'!CW49-1</f>
        <v>2.5766326077298896E-2</v>
      </c>
      <c r="CY49" s="15">
        <f>'Constituents data'!CY49/'Constituents data'!CX49-1</f>
        <v>-8.6617583369419382E-4</v>
      </c>
      <c r="CZ49" s="15">
        <f>'Constituents data'!CZ49/'Constituents data'!CY49-1</f>
        <v>3.4677069787602877E-2</v>
      </c>
      <c r="DA49" s="15">
        <f>'Constituents data'!DA49/'Constituents data'!CZ49-1</f>
        <v>1.5919564306660972E-2</v>
      </c>
      <c r="DB49" s="15">
        <f>'Constituents data'!DB49/'Constituents data'!DA49-1</f>
        <v>-6.5979381443298513E-3</v>
      </c>
      <c r="DC49" s="15">
        <f>'Constituents data'!DC49/'Constituents data'!DB49-1</f>
        <v>6.2266500622665255E-3</v>
      </c>
      <c r="DD49" s="15">
        <f>'Constituents data'!DD49/'Constituents data'!DC49-1</f>
        <v>3.3003300330034513E-3</v>
      </c>
      <c r="DE49" s="15">
        <f>'Constituents data'!DE49/'Constituents data'!DD49-1</f>
        <v>-4.0296052631578982E-2</v>
      </c>
      <c r="DF49" s="15">
        <f>'Constituents data'!DF49/'Constituents data'!DE49-1</f>
        <v>-2.9991431019709136E-3</v>
      </c>
      <c r="DG49" s="15">
        <f>'Constituents data'!DG49/'Constituents data'!DF49-1</f>
        <v>-3.4379028792436594E-2</v>
      </c>
      <c r="DH49" s="15">
        <f>'Constituents data'!DH49/'Constituents data'!DG49-1</f>
        <v>-1.3796172674677254E-2</v>
      </c>
      <c r="DI49" s="15">
        <f>'Constituents data'!DI49/'Constituents data'!DH49-1</f>
        <v>8.1227436823103627E-3</v>
      </c>
      <c r="DJ49" s="15">
        <f>'Constituents data'!DJ49/'Constituents data'!DI49-1</f>
        <v>-8.0572963294538447E-3</v>
      </c>
      <c r="DK49" s="15">
        <f>'Constituents data'!DK49/'Constituents data'!DJ49-1</f>
        <v>1.3086642599277942E-2</v>
      </c>
      <c r="DL49" s="15">
        <f>'Constituents data'!DL49/'Constituents data'!DK49-1</f>
        <v>0.13986636971046784</v>
      </c>
      <c r="DM49" s="15">
        <f>'Constituents data'!DM49/'Constituents data'!DL49-1</f>
        <v>-1.8366549433372348E-2</v>
      </c>
      <c r="DN49" s="15">
        <f>'Constituents data'!DN49/'Constituents data'!DM49-1</f>
        <v>-6.3694267515923553E-3</v>
      </c>
      <c r="DO49" s="15">
        <f>'Constituents data'!DO49/'Constituents data'!DN49-1</f>
        <v>8.0128205128204844E-3</v>
      </c>
      <c r="DP49" s="15">
        <f>'Constituents data'!DP49/'Constituents data'!DO49-1</f>
        <v>5.5643879173290944E-2</v>
      </c>
      <c r="DQ49" s="15">
        <f>'Constituents data'!DQ49/'Constituents data'!DP49-1</f>
        <v>1.2801204819277157E-2</v>
      </c>
      <c r="DR49" s="15">
        <f>'Constituents data'!DR49/'Constituents data'!DQ49-1</f>
        <v>-2.1189591078066949E-2</v>
      </c>
      <c r="DS49" s="15">
        <f>'Constituents data'!DS49/'Constituents data'!DR49-1</f>
        <v>-2.8864413216862839E-2</v>
      </c>
      <c r="DT49" s="15">
        <f>'Constituents data'!DT49/'Constituents data'!DS49-1</f>
        <v>1.2905748924520788E-2</v>
      </c>
      <c r="DU49" s="15">
        <f>'Constituents data'!DU49/'Constituents data'!DT49-1</f>
        <v>6.7953667953668084E-2</v>
      </c>
      <c r="DV49" s="15">
        <f>'Constituents data'!DV49/'Constituents data'!DU49-1</f>
        <v>-2.1691973969630851E-3</v>
      </c>
      <c r="DW49" s="15">
        <f>'Constituents data'!DW49/'Constituents data'!DV49-1</f>
        <v>-2.3188405797101463E-2</v>
      </c>
      <c r="DX49" s="15">
        <f>'Constituents data'!DX49/'Constituents data'!DW49-1</f>
        <v>-1.7804154302670683E-2</v>
      </c>
      <c r="DY49" s="15">
        <f>'Constituents data'!DY49/'Constituents data'!DX49-1</f>
        <v>1.9637462235649439E-2</v>
      </c>
      <c r="DZ49" s="15">
        <f>'Constituents data'!DZ49/'Constituents data'!DY49-1</f>
        <v>3.1851851851851798E-2</v>
      </c>
      <c r="EA49" s="15">
        <f>'Constituents data'!EA49/'Constituents data'!DZ49-1</f>
        <v>6.1019382627423013E-3</v>
      </c>
      <c r="EB49" s="15">
        <f>'Constituents data'!EB49/'Constituents data'!EA49-1</f>
        <v>-7.1352122725651945E-3</v>
      </c>
      <c r="EC49" s="15">
        <f>'Constituents data'!EC49/'Constituents data'!EB49-1</f>
        <v>-5.0305425799496928E-2</v>
      </c>
      <c r="ED49" s="15">
        <f>'Constituents data'!ED49/'Constituents data'!EC49-1</f>
        <v>-9.0805902383653825E-3</v>
      </c>
      <c r="EE49" s="15">
        <f>'Constituents data'!EE49/'Constituents data'!ED49-1</f>
        <v>1.6800305460099141E-2</v>
      </c>
      <c r="EF49" s="15">
        <f>'Constituents data'!EF49/'Constituents data'!EE49-1</f>
        <v>1.9151333082989108E-2</v>
      </c>
      <c r="EG49" s="15">
        <f>'Constituents data'!EG49/'Constituents data'!EF49-1</f>
        <v>5.1584377302873463E-3</v>
      </c>
      <c r="EH49" s="15">
        <f>'Constituents data'!EH49/'Constituents data'!EG49-1</f>
        <v>1.5029325513196579E-2</v>
      </c>
      <c r="EI49" s="15">
        <f>'Constituents data'!EI49/'Constituents data'!EH49-1</f>
        <v>-2.0585048754062862E-2</v>
      </c>
      <c r="EJ49" s="15">
        <f>'Constituents data'!EJ49/'Constituents data'!EI49-1</f>
        <v>4.3510324483775786E-2</v>
      </c>
      <c r="EK49" s="15">
        <f>'Constituents data'!EK49/'Constituents data'!EJ49-1</f>
        <v>1.272084805653706E-2</v>
      </c>
      <c r="EL49" s="15">
        <f>'Constituents data'!EL49/'Constituents data'!EK49-1</f>
        <v>-1.6050244242847178E-2</v>
      </c>
      <c r="EM49" s="15">
        <f>'Constituents data'!EM49/'Constituents data'!EL49-1</f>
        <v>4.6099290780141855E-2</v>
      </c>
      <c r="EN49" s="15">
        <f>'Constituents data'!EN49/'Constituents data'!EM49-1</f>
        <v>-2.3728813559321993E-2</v>
      </c>
      <c r="EO49" s="15">
        <f>'Constituents data'!EO49/'Constituents data'!EN49-1</f>
        <v>-6.9444444444444198E-4</v>
      </c>
      <c r="EP49" s="15">
        <f>'Constituents data'!EP49/'Constituents data'!EO49-1</f>
        <v>-1.389854065323215E-3</v>
      </c>
      <c r="EQ49" s="15">
        <f>'Constituents data'!EQ49/'Constituents data'!EP49-1</f>
        <v>-4.1753653444676075E-3</v>
      </c>
      <c r="ER49" s="15">
        <f>'Constituents data'!ER49/'Constituents data'!EQ49-1</f>
        <v>8.3857442348007627E-3</v>
      </c>
      <c r="ES49" s="15">
        <f>'Constituents data'!ES49/'Constituents data'!ER49-1</f>
        <v>-7.6230076230076049E-3</v>
      </c>
      <c r="ET49" s="15">
        <f>'Constituents data'!ET49/'Constituents data'!ES49-1</f>
        <v>1.2569832402234526E-2</v>
      </c>
      <c r="EU49" s="15">
        <f>'Constituents data'!EU49/'Constituents data'!ET49-1</f>
        <v>9.3103448275861922E-3</v>
      </c>
      <c r="EV49" s="15">
        <f>'Constituents data'!EV49/'Constituents data'!EU49-1</f>
        <v>6.8329347454731959E-3</v>
      </c>
      <c r="EW49" s="15">
        <f>'Constituents data'!EW49/'Constituents data'!EV49-1</f>
        <v>-2.9182219205972193E-2</v>
      </c>
      <c r="EX49" s="15">
        <f>'Constituents data'!EX49/'Constituents data'!EW49-1</f>
        <v>1.0485844110450948E-2</v>
      </c>
      <c r="EY49" s="15">
        <f>'Constituents data'!EY49/'Constituents data'!EX49-1</f>
        <v>1.6257350397786086E-2</v>
      </c>
      <c r="EZ49" s="15">
        <f>'Constituents data'!EZ49/'Constituents data'!EY49-1</f>
        <v>8.509189925119065E-3</v>
      </c>
      <c r="FA49" s="15">
        <f>'Constituents data'!FA49/'Constituents data'!EZ49-1</f>
        <v>-1.8562267971650392E-2</v>
      </c>
      <c r="FB49" s="15">
        <f>'Constituents data'!FB49/'Constituents data'!FA49-1</f>
        <v>1.7193947730398396E-3</v>
      </c>
      <c r="FC49" s="15">
        <f>'Constituents data'!FC49/'Constituents data'!FB49-1</f>
        <v>-1.5791280466872504E-2</v>
      </c>
      <c r="FD49" s="15">
        <f>'Constituents data'!FD49/'Constituents data'!FC49-1</f>
        <v>1.8137425880711433E-2</v>
      </c>
      <c r="FE49" s="15">
        <f>'Constituents data'!FE49/'Constituents data'!FD49-1</f>
        <v>-2.3980815347721673E-3</v>
      </c>
      <c r="FF49" s="15">
        <f>'Constituents data'!FF49/'Constituents data'!FE49-1</f>
        <v>-9.6153846153846922E-3</v>
      </c>
      <c r="FG49" s="15">
        <f>'Constituents data'!FG49/'Constituents data'!FF49-1</f>
        <v>-2.9472954230235882E-2</v>
      </c>
      <c r="FH49" s="15">
        <f>'Constituents data'!FH49/'Constituents data'!FG49-1</f>
        <v>-3.0010718113612E-2</v>
      </c>
      <c r="FI49" s="15">
        <f>'Constituents data'!FI49/'Constituents data'!FH49-1</f>
        <v>-6.9244935543278041E-2</v>
      </c>
      <c r="FJ49" s="15">
        <f>'Constituents data'!FJ49/'Constituents data'!FI49-1</f>
        <v>1.1871784724970524E-3</v>
      </c>
      <c r="FK49" s="15">
        <f>'Constituents data'!FK49/'Constituents data'!FJ49-1</f>
        <v>2.5691699604742935E-2</v>
      </c>
      <c r="FL49" s="15">
        <f>'Constituents data'!FL49/'Constituents data'!FK49-1</f>
        <v>-5.4335260115606965E-2</v>
      </c>
      <c r="FM49" s="15">
        <f>'Constituents data'!FM49/'Constituents data'!FL49-1</f>
        <v>7.3757131214344129E-2</v>
      </c>
      <c r="FN49" s="15">
        <f>'Constituents data'!FN49/'Constituents data'!FM49-1</f>
        <v>2.770398481973424E-2</v>
      </c>
      <c r="FO49" s="15">
        <f>'Constituents data'!FO49/'Constituents data'!FN49-1</f>
        <v>-2.1048744460856583E-2</v>
      </c>
      <c r="FP49" s="15">
        <f>'Constituents data'!FP49/'Constituents data'!FO49-1</f>
        <v>2.2632968691059796E-2</v>
      </c>
      <c r="FQ49" s="15">
        <f>'Constituents data'!FQ49/'Constituents data'!FP49-1</f>
        <v>3.6517890077462312E-2</v>
      </c>
      <c r="FR49" s="15">
        <f>'Constituents data'!FR49/'Constituents data'!FQ49-1</f>
        <v>-5.3380782918149849E-3</v>
      </c>
      <c r="FS49" s="15">
        <f>'Constituents data'!FS49/'Constituents data'!FR49-1</f>
        <v>1.144901610017901E-2</v>
      </c>
      <c r="FT49" s="16">
        <f>'Constituents data'!FT49/'Constituents data'!FS49-1</f>
        <v>2.1223912274495937E-2</v>
      </c>
      <c r="FU49" s="17">
        <f t="shared" si="3"/>
        <v>-1.1306039733212508E-3</v>
      </c>
      <c r="FV49">
        <v>1.9784159834593723E-2</v>
      </c>
      <c r="FW49">
        <v>1.9127429735947284E-2</v>
      </c>
      <c r="FX49">
        <v>1.834625195432724E-2</v>
      </c>
      <c r="FY49">
        <v>1.8339863538670561E-2</v>
      </c>
      <c r="FZ49">
        <v>1.8669813468256913E-2</v>
      </c>
      <c r="GA49">
        <v>1.7747494971029388E-2</v>
      </c>
      <c r="GB49">
        <v>1.7235583188639297E-2</v>
      </c>
      <c r="GC49">
        <v>1.6891832376432922E-2</v>
      </c>
      <c r="GD49">
        <v>1.750080683770695E-2</v>
      </c>
      <c r="GE49">
        <v>1.653356693917175E-2</v>
      </c>
      <c r="GF49">
        <v>1.5761314696068014E-2</v>
      </c>
      <c r="GG49">
        <v>1.6156411384889418E-2</v>
      </c>
      <c r="GH49">
        <v>1.6169565750854039E-2</v>
      </c>
      <c r="GI49">
        <v>1.5766119905850383E-2</v>
      </c>
      <c r="GJ49">
        <v>1.5964255870115712E-2</v>
      </c>
      <c r="GK49">
        <v>1.6608455113641184E-2</v>
      </c>
      <c r="GL49">
        <v>1.6413550416916715E-2</v>
      </c>
      <c r="GM49">
        <v>1.5955138907514748E-2</v>
      </c>
      <c r="GN49">
        <v>1.6065049277612771E-2</v>
      </c>
      <c r="GO49">
        <v>1.579617098691613E-2</v>
      </c>
      <c r="GP49">
        <v>1.60920022918827E-2</v>
      </c>
      <c r="GQ49">
        <v>1.6238468695993276E-2</v>
      </c>
      <c r="GR49">
        <v>1.5857710633923345E-2</v>
      </c>
      <c r="GS49">
        <v>1.5449238638199149E-2</v>
      </c>
      <c r="GT49">
        <v>1.5548112913125448E-2</v>
      </c>
      <c r="GU49">
        <v>1.5224226019938183E-2</v>
      </c>
      <c r="GV49">
        <v>1.5296282185745901E-2</v>
      </c>
      <c r="GW49">
        <v>1.5379847972324575E-2</v>
      </c>
      <c r="GX49">
        <v>1.5131578095473355E-2</v>
      </c>
      <c r="GY49">
        <v>1.5170748036969222E-2</v>
      </c>
      <c r="GZ49">
        <v>1.5260580649275502E-2</v>
      </c>
      <c r="HA49">
        <v>1.5451277306747323E-2</v>
      </c>
      <c r="HB49">
        <v>1.5476278155461917E-2</v>
      </c>
      <c r="HC49">
        <v>1.5663989790007334E-2</v>
      </c>
      <c r="HD49">
        <v>1.5446817901709551E-2</v>
      </c>
      <c r="HE49">
        <v>1.4779062499021028E-2</v>
      </c>
      <c r="HF49">
        <v>1.4956193841289846E-2</v>
      </c>
      <c r="HG49">
        <v>1.4724039393581958E-2</v>
      </c>
      <c r="HH49">
        <v>1.4538770995614108E-2</v>
      </c>
      <c r="HI49">
        <v>1.4106196563056414E-2</v>
      </c>
      <c r="HJ49">
        <v>1.4503381681862186E-2</v>
      </c>
      <c r="HK49">
        <v>1.440432174786184E-2</v>
      </c>
      <c r="HL49">
        <v>1.4675778151224521E-2</v>
      </c>
      <c r="HM49">
        <v>1.4434780956120028E-2</v>
      </c>
      <c r="HN49">
        <v>1.445715565869476E-2</v>
      </c>
      <c r="HO49">
        <v>1.4708208927209322E-2</v>
      </c>
      <c r="HP49">
        <v>1.4801128112247697E-2</v>
      </c>
      <c r="HQ49">
        <v>1.4346503151216192E-2</v>
      </c>
      <c r="HR49">
        <v>1.4711998072750108E-2</v>
      </c>
      <c r="HS49">
        <v>1.5154555715077679E-2</v>
      </c>
      <c r="HT49">
        <v>1.502523430716219E-2</v>
      </c>
      <c r="HU49">
        <v>1.5387133119102158E-2</v>
      </c>
      <c r="HV49">
        <v>1.5320949253601016E-2</v>
      </c>
      <c r="HW49">
        <v>1.5127134119229016E-2</v>
      </c>
      <c r="HX49">
        <v>1.4745534283336158E-2</v>
      </c>
      <c r="HY49">
        <v>1.4464335966777703E-2</v>
      </c>
      <c r="HZ49">
        <v>1.4562567763137893E-2</v>
      </c>
      <c r="IA49">
        <v>1.4698584779954922E-2</v>
      </c>
      <c r="IB49">
        <v>1.4592518345908719E-2</v>
      </c>
      <c r="IC49">
        <v>1.4680954758161282E-2</v>
      </c>
      <c r="ID49">
        <v>1.4753274468106949E-2</v>
      </c>
      <c r="IE49">
        <v>1.4163144334182906E-2</v>
      </c>
      <c r="IF49">
        <v>1.3849391610327513E-2</v>
      </c>
      <c r="IG49">
        <v>1.3787673191040066E-2</v>
      </c>
      <c r="IH49">
        <v>1.3564530879122093E-2</v>
      </c>
      <c r="II49">
        <v>1.3669936514167496E-2</v>
      </c>
      <c r="IJ49">
        <v>1.3765336201286862E-2</v>
      </c>
      <c r="IK49">
        <v>1.3711617808013986E-2</v>
      </c>
      <c r="IL49">
        <v>1.3732716403418064E-2</v>
      </c>
      <c r="IM49">
        <v>1.4366000196164613E-2</v>
      </c>
      <c r="IN49">
        <v>1.3708910272165623E-2</v>
      </c>
      <c r="IO49">
        <v>1.3553355242871375E-2</v>
      </c>
      <c r="IP49">
        <v>1.3493314486616153E-2</v>
      </c>
      <c r="IQ49">
        <v>1.3553743207751275E-2</v>
      </c>
      <c r="IR49">
        <v>1.3491075561862931E-2</v>
      </c>
      <c r="IS49">
        <v>1.4483318213528286E-2</v>
      </c>
      <c r="IT49">
        <v>1.4792938434372722E-2</v>
      </c>
      <c r="IU49">
        <v>1.441315651915525E-2</v>
      </c>
      <c r="IV49">
        <v>1.480803525932543E-2</v>
      </c>
      <c r="IW49">
        <v>1.5155179678320573E-2</v>
      </c>
      <c r="IX49">
        <v>1.5092949476240606E-2</v>
      </c>
      <c r="IY49">
        <v>1.5051206077490435E-2</v>
      </c>
      <c r="IZ49">
        <v>1.4547961734496987E-2</v>
      </c>
      <c r="JA49">
        <v>1.4499965348872969E-2</v>
      </c>
      <c r="JB49">
        <v>1.4373572857713131E-2</v>
      </c>
      <c r="JC49">
        <v>1.4211450061533843E-2</v>
      </c>
      <c r="JD49">
        <v>1.4055049673857649E-2</v>
      </c>
      <c r="JE49">
        <v>1.4049625729007647E-2</v>
      </c>
      <c r="JF49">
        <v>1.4183044756881542E-2</v>
      </c>
      <c r="JG49">
        <v>1.3655740222203646E-2</v>
      </c>
      <c r="JH49">
        <v>1.3476068500953934E-2</v>
      </c>
      <c r="JI49">
        <v>1.3534896439666162E-2</v>
      </c>
      <c r="JJ49">
        <v>1.2870063787296292E-2</v>
      </c>
      <c r="JK49">
        <v>1.2561218185316964E-2</v>
      </c>
      <c r="JL49">
        <v>1.2489268525707437E-2</v>
      </c>
      <c r="JM49">
        <v>1.2568816462153081E-2</v>
      </c>
      <c r="JN49">
        <v>1.2539706979520155E-2</v>
      </c>
      <c r="JO49">
        <v>1.1309152011756661E-2</v>
      </c>
      <c r="JP49">
        <v>1.0891183733238299E-2</v>
      </c>
      <c r="JQ49">
        <v>1.1038781132821637E-2</v>
      </c>
      <c r="JR49">
        <v>1.1168232691108381E-2</v>
      </c>
      <c r="JS49">
        <v>1.092615086303967E-2</v>
      </c>
      <c r="JT49">
        <v>1.0891556587970875E-2</v>
      </c>
      <c r="JU49">
        <v>1.0793527361922564E-2</v>
      </c>
      <c r="JV49">
        <v>1.0796487421765821E-2</v>
      </c>
      <c r="JW49">
        <v>1.0752215980018057E-2</v>
      </c>
      <c r="JX49">
        <v>1.0306809170814875E-2</v>
      </c>
      <c r="JY49">
        <v>1.0351218058163766E-2</v>
      </c>
      <c r="JZ49">
        <v>9.9980915343591582E-3</v>
      </c>
      <c r="KA49">
        <v>9.9427096435119981E-3</v>
      </c>
      <c r="KB49">
        <v>1.0017286738942149E-2</v>
      </c>
      <c r="KC49">
        <v>9.8215247576055546E-3</v>
      </c>
      <c r="KD49">
        <v>9.9555675439218696E-3</v>
      </c>
      <c r="KE49">
        <v>1.1045949355174584E-2</v>
      </c>
      <c r="KF49">
        <v>1.0812436878981162E-2</v>
      </c>
      <c r="KG49">
        <v>1.0623245179309035E-2</v>
      </c>
      <c r="KH49">
        <v>1.0735149751298011E-2</v>
      </c>
      <c r="KI49">
        <v>1.1151784794845595E-2</v>
      </c>
      <c r="KJ49">
        <v>1.1252592974798655E-2</v>
      </c>
      <c r="KK49">
        <v>1.1146254030846965E-2</v>
      </c>
      <c r="KL49">
        <v>1.0858107823717636E-2</v>
      </c>
      <c r="KM49">
        <v>1.0641064414109431E-2</v>
      </c>
      <c r="KN49">
        <v>1.1033998698390004E-2</v>
      </c>
      <c r="KO49">
        <v>1.1065233288580462E-2</v>
      </c>
      <c r="KP49">
        <v>1.0976834331130909E-2</v>
      </c>
      <c r="KQ49">
        <v>1.079906435320333E-2</v>
      </c>
      <c r="KR49">
        <v>1.0972851129132405E-2</v>
      </c>
      <c r="KS49">
        <v>1.1363594759576155E-2</v>
      </c>
      <c r="KT49">
        <v>1.1557316983568232E-2</v>
      </c>
      <c r="KU49">
        <v>1.1483740510429701E-2</v>
      </c>
      <c r="KV49">
        <v>1.1246901421609992E-2</v>
      </c>
      <c r="KW49">
        <v>1.1093175007101554E-2</v>
      </c>
      <c r="KX49">
        <v>1.107165663397543E-2</v>
      </c>
      <c r="KY49">
        <v>1.1512386819135228E-2</v>
      </c>
      <c r="KZ49">
        <v>1.1514827201449924E-2</v>
      </c>
      <c r="LA49">
        <v>1.1523781459851964E-2</v>
      </c>
      <c r="LB49">
        <v>1.1618776875620974E-2</v>
      </c>
      <c r="LC49">
        <v>1.1988131571969525E-2</v>
      </c>
      <c r="LD49">
        <v>1.2166866537652851E-2</v>
      </c>
      <c r="LE49">
        <v>1.1954065392011704E-2</v>
      </c>
      <c r="LF49">
        <v>1.2489458264391616E-2</v>
      </c>
      <c r="LG49">
        <v>1.1962274167627957E-2</v>
      </c>
      <c r="LH49">
        <v>1.1893955493902243E-2</v>
      </c>
      <c r="LI49">
        <v>1.1699117146699975E-2</v>
      </c>
      <c r="LJ49">
        <v>1.1620494239711763E-2</v>
      </c>
      <c r="LK49">
        <v>1.1679148588172988E-2</v>
      </c>
      <c r="LL49">
        <v>1.159696825132038E-2</v>
      </c>
      <c r="LM49">
        <v>1.1595174130682595E-2</v>
      </c>
      <c r="LN49">
        <v>1.1581556881966604E-2</v>
      </c>
      <c r="LO49">
        <v>1.1990549069716956E-2</v>
      </c>
      <c r="LP49">
        <v>1.1792470373951766E-2</v>
      </c>
      <c r="LQ49">
        <v>1.1804140944865635E-2</v>
      </c>
      <c r="LR49">
        <v>1.2176065118454586E-2</v>
      </c>
      <c r="LS49">
        <v>1.2065343419133817E-2</v>
      </c>
      <c r="LT49">
        <v>1.1953674121515221E-2</v>
      </c>
      <c r="LU49">
        <v>1.200130992977309E-2</v>
      </c>
      <c r="LV49">
        <v>1.1976942726031765E-2</v>
      </c>
      <c r="LW49">
        <v>1.1858191277176978E-2</v>
      </c>
      <c r="LX49">
        <v>1.1837940345259505E-2</v>
      </c>
      <c r="LY49">
        <v>1.1610308561935956E-2</v>
      </c>
      <c r="LZ49">
        <v>1.1276659829421177E-2</v>
      </c>
      <c r="MA49">
        <v>1.1319027851264712E-2</v>
      </c>
      <c r="MB49">
        <v>1.1161376859322395E-2</v>
      </c>
      <c r="MC49">
        <v>1.084831248391346E-2</v>
      </c>
      <c r="MD49">
        <v>1.1088758682076172E-2</v>
      </c>
      <c r="ME49">
        <v>1.0831380942746924E-2</v>
      </c>
      <c r="MF49">
        <v>1.1289478714572471E-2</v>
      </c>
      <c r="MG49">
        <v>1.1531361000057723E-2</v>
      </c>
      <c r="MH49">
        <v>1.1749768917643818E-2</v>
      </c>
      <c r="MI49">
        <v>1.1776604379740414E-2</v>
      </c>
      <c r="MJ49">
        <v>1.2027777294592076E-2</v>
      </c>
      <c r="MK49">
        <v>1.1845975499186961E-2</v>
      </c>
      <c r="ML49">
        <v>1.182757438336017E-2</v>
      </c>
      <c r="MM49" s="4">
        <v>1.1988721418362264E-2</v>
      </c>
      <c r="MN49" s="17">
        <v>1.3367370198981765E-2</v>
      </c>
      <c r="MO49" s="20">
        <f t="shared" si="4"/>
        <v>-5.5316832588045942E-2</v>
      </c>
      <c r="MP49" s="20">
        <f t="shared" si="7"/>
        <v>1.3479670932706564E-2</v>
      </c>
      <c r="MQ49" s="20">
        <f t="shared" si="8"/>
        <v>5.859875252306361E-2</v>
      </c>
      <c r="MR49" s="20">
        <f t="shared" si="9"/>
        <v>1.2409763163272733E-2</v>
      </c>
      <c r="MS49" s="20">
        <f t="shared" si="10"/>
        <v>-3.5117811742775021E-2</v>
      </c>
      <c r="MT49" s="20">
        <f t="shared" si="11"/>
        <v>-1.4124524906215921E-2</v>
      </c>
      <c r="MU49" s="20">
        <f t="shared" si="12"/>
        <v>-5.8138404711231689E-3</v>
      </c>
      <c r="MV49" s="20">
        <f t="shared" si="13"/>
        <v>7.0253788481121224E-2</v>
      </c>
      <c r="MW49" s="20">
        <f t="shared" si="14"/>
        <v>-4.8177572127307736E-2</v>
      </c>
      <c r="MX49" s="20">
        <f t="shared" si="15"/>
        <v>-3.4063891925064496E-2</v>
      </c>
      <c r="MY49" s="20">
        <f t="shared" si="16"/>
        <v>4.33686730901615E-2</v>
      </c>
      <c r="MZ49" s="20">
        <f t="shared" si="17"/>
        <v>-1.0974659184573479E-2</v>
      </c>
      <c r="NA49" s="20">
        <f t="shared" si="18"/>
        <v>-1.2987669867914844E-2</v>
      </c>
      <c r="NB49" s="20">
        <f t="shared" si="19"/>
        <v>4.2200585059514226E-2</v>
      </c>
      <c r="NC49" s="20">
        <f t="shared" si="20"/>
        <v>3.7259841965240764E-3</v>
      </c>
      <c r="ND49" s="20">
        <f t="shared" si="21"/>
        <v>-1.6372685763928196E-4</v>
      </c>
      <c r="NE49" s="20">
        <f t="shared" si="22"/>
        <v>-5.5116156005942621E-2</v>
      </c>
      <c r="NF49" s="20">
        <f t="shared" si="23"/>
        <v>1.8708192547888733E-2</v>
      </c>
      <c r="NG49" s="20">
        <f t="shared" si="24"/>
        <v>-3.6656170655558554E-2</v>
      </c>
      <c r="NH49" s="20">
        <f t="shared" si="25"/>
        <v>5.1621487563784194E-2</v>
      </c>
      <c r="NI49" s="20">
        <f t="shared" si="26"/>
        <v>-1.7560984811725591E-2</v>
      </c>
      <c r="NJ49" s="20">
        <f t="shared" si="27"/>
        <v>-3.9141504870216129E-2</v>
      </c>
      <c r="NK49" s="20">
        <f t="shared" si="28"/>
        <v>-2.5804468326083366E-2</v>
      </c>
      <c r="NL49" s="20">
        <f t="shared" si="29"/>
        <v>-4.1141512714339551E-3</v>
      </c>
      <c r="NM49" s="20">
        <f t="shared" si="30"/>
        <v>2.5735173393356223E-2</v>
      </c>
      <c r="NN49" s="20">
        <f t="shared" si="31"/>
        <v>-4.2894553259383142E-2</v>
      </c>
      <c r="NO49" s="20">
        <f t="shared" si="32"/>
        <v>3.2829168566622699E-2</v>
      </c>
      <c r="NP49" s="20">
        <f t="shared" si="33"/>
        <v>2.4898719915350351E-2</v>
      </c>
      <c r="NQ49" s="20">
        <f t="shared" si="34"/>
        <v>-1.5290687079906287E-2</v>
      </c>
      <c r="NR49" s="20">
        <f t="shared" si="35"/>
        <v>7.7512142208744778E-3</v>
      </c>
      <c r="NS49" s="20">
        <f t="shared" si="36"/>
        <v>2.5437152443438513E-2</v>
      </c>
      <c r="NT49" s="20">
        <f t="shared" si="37"/>
        <v>-3.7395359175757495E-2</v>
      </c>
      <c r="NU49" s="20">
        <f t="shared" si="38"/>
        <v>-5.7522125411115302E-2</v>
      </c>
      <c r="NV49" s="20">
        <f t="shared" si="39"/>
        <v>1.1306039733212508E-3</v>
      </c>
      <c r="NW49" s="20">
        <f t="shared" si="40"/>
        <v>-7.1355515705889119E-2</v>
      </c>
      <c r="NX49" s="20">
        <f t="shared" si="41"/>
        <v>1.6760800182167343E-2</v>
      </c>
      <c r="NY49" s="20">
        <f t="shared" si="42"/>
        <v>-1.8515761449075588E-2</v>
      </c>
      <c r="NZ49" s="20">
        <f t="shared" si="43"/>
        <v>-2.4921500235095609E-2</v>
      </c>
      <c r="OA49" s="20">
        <f t="shared" si="44"/>
        <v>-3.6592304119957245E-2</v>
      </c>
      <c r="OB49" s="20">
        <f t="shared" si="45"/>
        <v>8.2741437900619982E-2</v>
      </c>
      <c r="OC49" s="20">
        <f t="shared" si="46"/>
        <v>-8.4633177626698697E-4</v>
      </c>
      <c r="OD49" s="20">
        <f t="shared" si="47"/>
        <v>7.343169344179272E-2</v>
      </c>
      <c r="OE49" s="20">
        <f t="shared" si="48"/>
        <v>-1.6418657110422522E-2</v>
      </c>
      <c r="OF49" s="20">
        <f t="shared" si="49"/>
        <v>1.6172910460315923E-2</v>
      </c>
      <c r="OG49" s="20">
        <f t="shared" si="50"/>
        <v>-7.8227766997259335E-3</v>
      </c>
      <c r="OH49" s="20">
        <f t="shared" si="51"/>
        <v>3.6644622664910018E-2</v>
      </c>
      <c r="OI49" s="20">
        <f t="shared" si="52"/>
        <v>-1.8724991694548845E-2</v>
      </c>
      <c r="OJ49" s="20">
        <f t="shared" si="53"/>
        <v>-1.8513349372289503E-2</v>
      </c>
      <c r="OK49" s="20">
        <f t="shared" si="54"/>
        <v>-7.3227460579873976E-3</v>
      </c>
      <c r="OL49" s="20">
        <f t="shared" si="55"/>
        <v>1.0919047295076909E-2</v>
      </c>
      <c r="OM49" s="20">
        <f t="shared" si="56"/>
        <v>3.1462061134046856E-2</v>
      </c>
      <c r="ON49" s="20">
        <f t="shared" si="57"/>
        <v>-7.9741001237956938E-3</v>
      </c>
      <c r="OO49" s="20">
        <f t="shared" si="58"/>
        <v>-7.6970468002176398E-2</v>
      </c>
      <c r="OP49" s="20">
        <f t="shared" si="59"/>
        <v>-4.9035508983489476E-2</v>
      </c>
      <c r="OQ49" s="20">
        <f t="shared" si="60"/>
        <v>9.874920167794829E-3</v>
      </c>
      <c r="OR49" s="20">
        <f t="shared" si="61"/>
        <v>2.0201339063473919E-2</v>
      </c>
      <c r="OS49" s="20">
        <f t="shared" si="62"/>
        <v>-4.3782631821166665E-2</v>
      </c>
      <c r="OT49" s="20">
        <f t="shared" si="63"/>
        <v>-4.767595106764784E-2</v>
      </c>
      <c r="OU49" s="20">
        <f t="shared" si="64"/>
        <v>5.1317869890924281E-2</v>
      </c>
      <c r="OV49" s="20">
        <f t="shared" si="65"/>
        <v>2.1458706683734882E-2</v>
      </c>
      <c r="OW49" s="20">
        <f t="shared" si="66"/>
        <v>-5.5104306299642164E-3</v>
      </c>
      <c r="OX49" s="20">
        <f t="shared" si="67"/>
        <v>-1.1536531846523992E-2</v>
      </c>
      <c r="OY49" s="20">
        <f t="shared" si="68"/>
        <v>-5.284221400876879E-3</v>
      </c>
      <c r="OZ49" s="20">
        <f t="shared" si="69"/>
        <v>-3.5454761880337318E-2</v>
      </c>
      <c r="PA49" s="20">
        <f t="shared" si="5"/>
        <v>7.5830315425955142E-4</v>
      </c>
      <c r="PB49" s="20">
        <f t="shared" si="70"/>
        <v>-5.9457461197886669E-3</v>
      </c>
      <c r="PC49" s="20">
        <f t="shared" si="71"/>
        <v>4.2015825278647598E-2</v>
      </c>
      <c r="PD49" s="20">
        <f t="shared" si="72"/>
        <v>2.8517991360708803E-2</v>
      </c>
      <c r="PE49" s="20">
        <f t="shared" si="73"/>
        <v>1.1302473492788054E-2</v>
      </c>
      <c r="PF49" s="20">
        <f t="shared" si="74"/>
        <v>-7.0049951582234329E-2</v>
      </c>
      <c r="PG49" s="20">
        <f t="shared" si="75"/>
        <v>-7.3855490518344447E-4</v>
      </c>
      <c r="PH49" s="20">
        <f t="shared" si="76"/>
        <v>-2.6147143787385724E-3</v>
      </c>
      <c r="PI49" s="20">
        <f t="shared" si="77"/>
        <v>4.5115566379336156E-2</v>
      </c>
      <c r="PJ49" s="20">
        <f t="shared" si="78"/>
        <v>-2.6237058972303398E-2</v>
      </c>
      <c r="PK49" s="20">
        <f t="shared" si="79"/>
        <v>4.6299060100681452E-2</v>
      </c>
      <c r="PL49" s="20">
        <f t="shared" si="80"/>
        <v>1.4848370586913323E-3</v>
      </c>
      <c r="PM49" s="20">
        <f t="shared" si="81"/>
        <v>-4.4549282712231089E-2</v>
      </c>
      <c r="PN49" s="20">
        <f t="shared" si="82"/>
        <v>7.1260474103191293E-2</v>
      </c>
      <c r="PO49" s="20">
        <f t="shared" si="83"/>
        <v>9.4523792853878214E-3</v>
      </c>
      <c r="PP49" s="20">
        <f t="shared" si="84"/>
        <v>3.4486862570295249E-2</v>
      </c>
      <c r="PQ49" s="20">
        <f t="shared" si="85"/>
        <v>3.4600548884627241E-3</v>
      </c>
      <c r="PR49" s="20">
        <f t="shared" si="86"/>
        <v>-2.1113751936373396E-2</v>
      </c>
      <c r="PS49" s="20">
        <f t="shared" si="87"/>
        <v>-6.0001260776125359E-3</v>
      </c>
      <c r="PT49" s="20">
        <f t="shared" si="88"/>
        <v>1.4810494534196736E-2</v>
      </c>
      <c r="PU49" s="20">
        <f t="shared" si="89"/>
        <v>-3.260758765960721E-2</v>
      </c>
      <c r="PV49" s="20">
        <f t="shared" si="90"/>
        <v>1.8289279956676258E-3</v>
      </c>
      <c r="PW49" s="20">
        <f t="shared" si="91"/>
        <v>2.1018950100327546E-2</v>
      </c>
      <c r="PX49" s="20">
        <f t="shared" si="92"/>
        <v>-2.3785309133834975E-4</v>
      </c>
      <c r="PY49" s="20">
        <f t="shared" si="93"/>
        <v>-6.8413760535072046E-2</v>
      </c>
      <c r="PZ49" s="20">
        <f t="shared" si="94"/>
        <v>2.1380972161833697E-2</v>
      </c>
      <c r="QA49" s="20">
        <f t="shared" si="95"/>
        <v>-3.560843157678531E-3</v>
      </c>
      <c r="QB49" s="20">
        <f t="shared" si="96"/>
        <v>-5.0718562089042754E-2</v>
      </c>
      <c r="QC49" s="20">
        <f t="shared" si="97"/>
        <v>7.6315599962657882E-3</v>
      </c>
      <c r="QD49" s="20">
        <f t="shared" si="98"/>
        <v>1.1388962635935182E-2</v>
      </c>
      <c r="QE49" s="20">
        <f t="shared" si="99"/>
        <v>3.011010141053469E-3</v>
      </c>
      <c r="QF49" s="20">
        <f t="shared" si="100"/>
        <v>-4.2037564194847013E-2</v>
      </c>
      <c r="QG49" s="20">
        <f t="shared" si="101"/>
        <v>-7.9293091593567636E-2</v>
      </c>
      <c r="QH49" s="20">
        <f t="shared" si="102"/>
        <v>-3.8545163944767438E-2</v>
      </c>
      <c r="QI49" s="20">
        <f t="shared" si="103"/>
        <v>2.6896930050620146E-2</v>
      </c>
      <c r="QJ49" s="20">
        <f t="shared" si="104"/>
        <v>2.6442813962705702E-4</v>
      </c>
      <c r="QK49" s="20">
        <f t="shared" si="105"/>
        <v>3.5807673760924127E-2</v>
      </c>
      <c r="QL49" s="20">
        <f t="shared" si="106"/>
        <v>1.7050168279982222E-2</v>
      </c>
      <c r="QM49" s="20">
        <f t="shared" si="107"/>
        <v>-5.4673341710086004E-3</v>
      </c>
      <c r="QN49" s="20">
        <f t="shared" si="108"/>
        <v>7.3572540355877764E-3</v>
      </c>
      <c r="QO49" s="20">
        <f t="shared" si="109"/>
        <v>4.4309340063247021E-3</v>
      </c>
      <c r="QP49" s="20">
        <f t="shared" si="110"/>
        <v>-3.9165448658257732E-2</v>
      </c>
      <c r="QQ49" s="20">
        <f t="shared" si="111"/>
        <v>-1.8685391286496628E-3</v>
      </c>
      <c r="QR49" s="20">
        <f t="shared" si="112"/>
        <v>-3.3248424819115344E-2</v>
      </c>
      <c r="QS49" s="20">
        <f t="shared" si="113"/>
        <v>-1.2665568701356003E-2</v>
      </c>
      <c r="QT49" s="20">
        <f t="shared" si="114"/>
        <v>9.2533476556316135E-3</v>
      </c>
      <c r="QU49" s="20">
        <f t="shared" si="115"/>
        <v>-6.9266923561325938E-3</v>
      </c>
      <c r="QV49" s="20">
        <f t="shared" si="116"/>
        <v>1.4217246572599193E-2</v>
      </c>
      <c r="QW49" s="20">
        <f t="shared" si="117"/>
        <v>0.14099697368378911</v>
      </c>
      <c r="QX49" s="20">
        <f t="shared" si="118"/>
        <v>-1.7235945460051097E-2</v>
      </c>
      <c r="QY49" s="20">
        <f t="shared" si="119"/>
        <v>-5.2388227782711044E-3</v>
      </c>
      <c r="QZ49" s="20">
        <f t="shared" si="120"/>
        <v>9.1434244861417352E-3</v>
      </c>
      <c r="RA49" s="20">
        <f t="shared" si="121"/>
        <v>5.6774483146612195E-2</v>
      </c>
      <c r="RB49" s="20">
        <f t="shared" si="122"/>
        <v>1.3931808792598407E-2</v>
      </c>
      <c r="RC49" s="20">
        <f t="shared" si="123"/>
        <v>-2.0058987104745699E-2</v>
      </c>
      <c r="RD49" s="20">
        <f t="shared" si="124"/>
        <v>-2.7733809243541588E-2</v>
      </c>
      <c r="RE49" s="20">
        <f t="shared" si="125"/>
        <v>1.4036352897842039E-2</v>
      </c>
      <c r="RF49" s="20">
        <f t="shared" si="126"/>
        <v>6.9084271926989335E-2</v>
      </c>
      <c r="RG49" s="20">
        <f t="shared" si="127"/>
        <v>-1.0385934236418343E-3</v>
      </c>
      <c r="RH49" s="20">
        <f t="shared" si="128"/>
        <v>-2.2057801823780213E-2</v>
      </c>
      <c r="RI49" s="20">
        <f t="shared" si="129"/>
        <v>-1.6673550329349432E-2</v>
      </c>
      <c r="RJ49" s="20">
        <f t="shared" si="130"/>
        <v>2.076806620897069E-2</v>
      </c>
      <c r="RK49" s="20">
        <f t="shared" si="131"/>
        <v>3.2982455825173049E-2</v>
      </c>
      <c r="RL49" s="20">
        <f t="shared" si="132"/>
        <v>7.2325422360635522E-3</v>
      </c>
      <c r="RM49" s="20">
        <f t="shared" si="6"/>
        <v>-6.0046082992439437E-3</v>
      </c>
      <c r="RN49" s="20">
        <f t="shared" si="142"/>
        <v>-4.9174821826175677E-2</v>
      </c>
      <c r="RO49" s="20">
        <f t="shared" si="143"/>
        <v>-7.9499862650441316E-3</v>
      </c>
      <c r="RP49" s="20">
        <f t="shared" si="144"/>
        <v>1.7930909433420392E-2</v>
      </c>
      <c r="RQ49" s="20">
        <f t="shared" si="145"/>
        <v>2.0281937056310359E-2</v>
      </c>
      <c r="RR49" s="20">
        <f t="shared" si="146"/>
        <v>6.2890417036085972E-3</v>
      </c>
      <c r="RS49" s="20">
        <f t="shared" si="147"/>
        <v>1.6159929486517829E-2</v>
      </c>
      <c r="RT49" s="20">
        <f t="shared" si="148"/>
        <v>-1.9454444780741612E-2</v>
      </c>
      <c r="RU49" s="20">
        <f t="shared" si="149"/>
        <v>4.4640928457097037E-2</v>
      </c>
      <c r="RV49" s="20">
        <f t="shared" si="150"/>
        <v>1.385145202985831E-2</v>
      </c>
      <c r="RW49" s="20">
        <f t="shared" si="151"/>
        <v>-1.4919640269525927E-2</v>
      </c>
      <c r="RX49" s="20">
        <f t="shared" si="152"/>
        <v>4.7229894753463106E-2</v>
      </c>
      <c r="RY49" s="20">
        <f t="shared" si="153"/>
        <v>-2.2598209586000742E-2</v>
      </c>
      <c r="RZ49" s="20">
        <f t="shared" si="154"/>
        <v>4.3615952887680887E-4</v>
      </c>
      <c r="SA49" s="20">
        <f t="shared" si="155"/>
        <v>-2.5925009200196414E-4</v>
      </c>
      <c r="SB49" s="20">
        <f t="shared" si="156"/>
        <v>-3.0447613711463567E-3</v>
      </c>
      <c r="SC49" s="20">
        <f t="shared" si="157"/>
        <v>9.5163482081220135E-3</v>
      </c>
      <c r="SD49" s="20">
        <f t="shared" si="158"/>
        <v>-6.4924036496863541E-3</v>
      </c>
      <c r="SE49" s="20">
        <f t="shared" si="159"/>
        <v>1.3700436375555777E-2</v>
      </c>
      <c r="SF49" s="20">
        <f t="shared" si="160"/>
        <v>1.0440948800907443E-2</v>
      </c>
      <c r="SG49" s="20">
        <f t="shared" si="161"/>
        <v>7.9635387187944467E-3</v>
      </c>
      <c r="SH49" s="20">
        <f t="shared" si="162"/>
        <v>-2.8051615232650942E-2</v>
      </c>
      <c r="SI49" s="20">
        <f t="shared" si="163"/>
        <v>1.1616448083772199E-2</v>
      </c>
      <c r="SJ49" s="20">
        <f t="shared" si="164"/>
        <v>1.7387954371107336E-2</v>
      </c>
      <c r="SK49" s="20">
        <f t="shared" si="165"/>
        <v>9.6397938984403159E-3</v>
      </c>
      <c r="SL49" s="20">
        <f t="shared" si="166"/>
        <v>-1.7431663998329142E-2</v>
      </c>
      <c r="SM49" s="20">
        <f t="shared" si="167"/>
        <v>2.8499987463610904E-3</v>
      </c>
      <c r="SN49" s="20">
        <f t="shared" si="168"/>
        <v>-1.4660676493551253E-2</v>
      </c>
      <c r="SO49" s="20">
        <f t="shared" si="169"/>
        <v>1.9268029854032684E-2</v>
      </c>
      <c r="SP49" s="20">
        <f t="shared" si="170"/>
        <v>-1.2674775614509165E-3</v>
      </c>
      <c r="SQ49" s="20">
        <f t="shared" si="171"/>
        <v>-8.4847806420634414E-3</v>
      </c>
      <c r="SR49" s="20">
        <f t="shared" si="172"/>
        <v>-2.8342350256914631E-2</v>
      </c>
      <c r="SS49" s="20">
        <f t="shared" si="173"/>
        <v>-2.888011414029075E-2</v>
      </c>
      <c r="ST49" s="20">
        <f t="shared" si="174"/>
        <v>-6.811433156995679E-2</v>
      </c>
      <c r="SU49" s="20">
        <f t="shared" si="175"/>
        <v>2.3177824458183033E-3</v>
      </c>
      <c r="SV49" s="20">
        <f t="shared" si="176"/>
        <v>2.6822303578064186E-2</v>
      </c>
      <c r="SW49" s="20">
        <f t="shared" si="133"/>
        <v>-5.3204656142285714E-2</v>
      </c>
      <c r="SX49" s="20">
        <f t="shared" si="134"/>
        <v>7.488773518766538E-2</v>
      </c>
      <c r="SY49" s="20">
        <f t="shared" si="135"/>
        <v>2.8834588793055491E-2</v>
      </c>
      <c r="SZ49" s="20">
        <f t="shared" si="136"/>
        <v>-1.9918140487535332E-2</v>
      </c>
      <c r="TA49" s="20">
        <f t="shared" si="137"/>
        <v>2.3763572664381047E-2</v>
      </c>
      <c r="TB49" s="20">
        <f t="shared" si="138"/>
        <v>3.7648494050783562E-2</v>
      </c>
      <c r="TC49" s="20">
        <f t="shared" si="139"/>
        <v>-4.2074743184937341E-3</v>
      </c>
      <c r="TD49" s="20">
        <f t="shared" si="140"/>
        <v>1.2579620073500261E-2</v>
      </c>
      <c r="TE49" s="20">
        <f t="shared" si="141"/>
        <v>2.2354516247817188E-2</v>
      </c>
    </row>
    <row r="50" spans="1:525" x14ac:dyDescent="0.2">
      <c r="A50" t="s">
        <v>90</v>
      </c>
      <c r="B50" t="s">
        <v>82</v>
      </c>
      <c r="C50" s="15"/>
      <c r="D50" s="15">
        <f>'Constituents data'!D50/'Constituents data'!C50-1</f>
        <v>-6.9872884786656875E-2</v>
      </c>
      <c r="E50" s="15">
        <f>'Constituents data'!E50/'Constituents data'!D50-1</f>
        <v>4.9616991643455233E-3</v>
      </c>
      <c r="F50" s="15">
        <f>'Constituents data'!F50/'Constituents data'!E50-1</f>
        <v>3.7418796015591171E-2</v>
      </c>
      <c r="G50" s="15">
        <f>'Constituents data'!G50/'Constituents data'!F50-1</f>
        <v>9.1842698505468778E-3</v>
      </c>
      <c r="H50" s="15">
        <f>'Constituents data'!H50/'Constituents data'!G50-1</f>
        <v>-4.3021427980474813E-2</v>
      </c>
      <c r="I50" s="15">
        <f>'Constituents data'!I50/'Constituents data'!H50-1</f>
        <v>1.7204115155182942E-2</v>
      </c>
      <c r="J50" s="15">
        <f>'Constituents data'!J50/'Constituents data'!I50-1</f>
        <v>-1.8697943226245739E-3</v>
      </c>
      <c r="K50" s="15">
        <f>'Constituents data'!K50/'Constituents data'!J50-1</f>
        <v>8.3191416893733106E-2</v>
      </c>
      <c r="L50" s="15">
        <f>'Constituents data'!L50/'Constituents data'!K50-1</f>
        <v>-3.0815187485260576E-2</v>
      </c>
      <c r="M50" s="15">
        <f>'Constituents data'!M50/'Constituents data'!L50-1</f>
        <v>-3.3173817827885532E-2</v>
      </c>
      <c r="N50" s="15">
        <f>'Constituents data'!N50/'Constituents data'!M50-1</f>
        <v>5.2768456375838824E-2</v>
      </c>
      <c r="O50" s="15">
        <f>'Constituents data'!O50/'Constituents data'!N50-1</f>
        <v>-1.5379711530799201E-2</v>
      </c>
      <c r="P50" s="15">
        <f>'Constituents data'!P50/'Constituents data'!O50-1</f>
        <v>-2.0314017481385505E-2</v>
      </c>
      <c r="Q50" s="15">
        <f>'Constituents data'!Q50/'Constituents data'!P50-1</f>
        <v>4.2131350681536617E-2</v>
      </c>
      <c r="R50" s="15">
        <f>'Constituents data'!R50/'Constituents data'!Q50-1</f>
        <v>9.1161315893777406E-3</v>
      </c>
      <c r="S50" s="15">
        <f>'Constituents data'!S50/'Constituents data'!R50-1</f>
        <v>9.6622152395915428E-3</v>
      </c>
      <c r="T50" s="15">
        <f>'Constituents data'!T50/'Constituents data'!S50-1</f>
        <v>-4.3491791799579849E-2</v>
      </c>
      <c r="U50" s="15">
        <f>'Constituents data'!U50/'Constituents data'!T50-1</f>
        <v>2.114852773710707E-3</v>
      </c>
      <c r="V50" s="15">
        <f>'Constituents data'!V50/'Constituents data'!U50-1</f>
        <v>-1.8587662337662403E-2</v>
      </c>
      <c r="W50" s="15">
        <f>'Constituents data'!W50/'Constituents data'!V50-1</f>
        <v>2.3323132908775079E-2</v>
      </c>
      <c r="X50" s="15">
        <f>'Constituents data'!X50/'Constituents data'!W50-1</f>
        <v>-4.841186454376456E-2</v>
      </c>
      <c r="Y50" s="15">
        <f>'Constituents data'!Y50/'Constituents data'!X50-1</f>
        <v>-2.8792254119245797E-2</v>
      </c>
      <c r="Z50" s="15">
        <f>'Constituents data'!Z50/'Constituents data'!Y50-1</f>
        <v>-2.27372103191954E-2</v>
      </c>
      <c r="AA50" s="15">
        <f>'Constituents data'!AA50/'Constituents data'!Z50-1</f>
        <v>-2.2818791946308759E-2</v>
      </c>
      <c r="AB50" s="15">
        <f>'Constituents data'!AB50/'Constituents data'!AA50-1</f>
        <v>3.66300366300365E-3</v>
      </c>
      <c r="AC50" s="15">
        <f>'Constituents data'!AC50/'Constituents data'!AB50-1</f>
        <v>-2.9744525547445333E-2</v>
      </c>
      <c r="AD50" s="15">
        <f>'Constituents data'!AD50/'Constituents data'!AC50-1</f>
        <v>1.7397028399473324E-2</v>
      </c>
      <c r="AE50" s="15">
        <f>'Constituents data'!AE50/'Constituents data'!AD50-1</f>
        <v>1.2570477863018903E-2</v>
      </c>
      <c r="AF50" s="15">
        <f>'Constituents data'!AF50/'Constituents data'!AE50-1</f>
        <v>-1.926061159287995E-2</v>
      </c>
      <c r="AG50" s="15">
        <f>'Constituents data'!AG50/'Constituents data'!AF50-1</f>
        <v>-1.554355919583017E-2</v>
      </c>
      <c r="AH50" s="15">
        <f>'Constituents data'!AH50/'Constituents data'!AG50-1</f>
        <v>6.2399546185119004E-3</v>
      </c>
      <c r="AI50" s="15">
        <f>'Constituents data'!AI50/'Constituents data'!AH50-1</f>
        <v>-3.6455886498167778E-2</v>
      </c>
      <c r="AJ50" s="15">
        <f>'Constituents data'!AJ50/'Constituents data'!AI50-1</f>
        <v>-0.10092637737688936</v>
      </c>
      <c r="AK50" s="15">
        <f>'Constituents data'!AK50/'Constituents data'!AJ50-1</f>
        <v>-1.7570498915401411E-2</v>
      </c>
      <c r="AL50" s="15">
        <f>'Constituents data'!AL50/'Constituents data'!AK50-1</f>
        <v>-8.2247736807242178E-2</v>
      </c>
      <c r="AM50" s="15">
        <f>'Constituents data'!AM50/'Constituents data'!AL50-1</f>
        <v>-9.5031877781787677E-2</v>
      </c>
      <c r="AN50" s="15">
        <f>'Constituents data'!AN50/'Constituents data'!AM50-1</f>
        <v>-9.6371128539146533E-2</v>
      </c>
      <c r="AO50" s="15">
        <f>'Constituents data'!AO50/'Constituents data'!AN50-1</f>
        <v>-4.3395116210650175E-2</v>
      </c>
      <c r="AP50" s="15">
        <f>'Constituents data'!AP50/'Constituents data'!AO50-1</f>
        <v>7.6272489620175188E-2</v>
      </c>
      <c r="AQ50" s="15">
        <f>'Constituents data'!AQ50/'Constituents data'!AP50-1</f>
        <v>0.14644949278468355</v>
      </c>
      <c r="AR50" s="15">
        <f>'Constituents data'!AR50/'Constituents data'!AQ50-1</f>
        <v>4.3245264207377954E-2</v>
      </c>
      <c r="AS50" s="15">
        <f>'Constituents data'!AS50/'Constituents data'!AR50-1</f>
        <v>4.0616413809580587E-2</v>
      </c>
      <c r="AT50" s="15">
        <f>'Constituents data'!AT50/'Constituents data'!AS50-1</f>
        <v>-2.9732522098496195E-2</v>
      </c>
      <c r="AU50" s="15">
        <f>'Constituents data'!AU50/'Constituents data'!AT50-1</f>
        <v>1.0884997633696214E-2</v>
      </c>
      <c r="AV50" s="15">
        <f>'Constituents data'!AV50/'Constituents data'!AU50-1</f>
        <v>-0.10147471910112371</v>
      </c>
      <c r="AW50" s="15">
        <f>'Constituents data'!AW50/'Constituents data'!AV50-1</f>
        <v>3.6993617298423986E-2</v>
      </c>
      <c r="AX50" s="15">
        <f>'Constituents data'!AX50/'Constituents data'!AW50-1</f>
        <v>-4.0195955281999707E-3</v>
      </c>
      <c r="AY50" s="15">
        <f>'Constituents data'!AY50/'Constituents data'!AX50-1</f>
        <v>-2.8250725186026004E-2</v>
      </c>
      <c r="AZ50" s="15">
        <f>'Constituents data'!AZ50/'Constituents data'!AY50-1</f>
        <v>-6.7099286177806694E-2</v>
      </c>
      <c r="BA50" s="15">
        <f>'Constituents data'!BA50/'Constituents data'!AZ50-1</f>
        <v>2.9771841958820211E-2</v>
      </c>
      <c r="BB50" s="15">
        <f>'Constituents data'!BB50/'Constituents data'!BA50-1</f>
        <v>6.4982437179140762E-2</v>
      </c>
      <c r="BC50" s="15">
        <f>'Constituents data'!BC50/'Constituents data'!BB50-1</f>
        <v>-2.2833946467081256E-3</v>
      </c>
      <c r="BD50" s="15">
        <f>'Constituents data'!BD50/'Constituents data'!BC50-1</f>
        <v>-9.8792116973935196E-2</v>
      </c>
      <c r="BE50" s="15">
        <f>'Constituents data'!BE50/'Constituents data'!BD50-1</f>
        <v>1.7494356659142118E-2</v>
      </c>
      <c r="BF50" s="15">
        <f>'Constituents data'!BF50/'Constituents data'!BE50-1</f>
        <v>8.4303937881309077E-2</v>
      </c>
      <c r="BG50" s="15">
        <f>'Constituents data'!BG50/'Constituents data'!BF50-1</f>
        <v>6.13810741687979E-2</v>
      </c>
      <c r="BH50" s="15">
        <f>'Constituents data'!BH50/'Constituents data'!BG50-1</f>
        <v>8.5542168674699326E-3</v>
      </c>
      <c r="BI50" s="15">
        <f>'Constituents data'!BI50/'Constituents data'!BH50-1</f>
        <v>-0.1109783777326484</v>
      </c>
      <c r="BJ50" s="15">
        <f>'Constituents data'!BJ50/'Constituents data'!BI50-1</f>
        <v>4.8374092985756789E-3</v>
      </c>
      <c r="BK50" s="15">
        <f>'Constituents data'!BK50/'Constituents data'!BJ50-1</f>
        <v>2.6745119015780805E-3</v>
      </c>
      <c r="BL50" s="15">
        <f>'Constituents data'!BL50/'Constituents data'!BK50-1</f>
        <v>1.3870365430781462E-2</v>
      </c>
      <c r="BM50" s="15">
        <f>'Constituents data'!BM50/'Constituents data'!BL50-1</f>
        <v>-3.5648513549066063E-2</v>
      </c>
      <c r="BN50" s="15">
        <f>'Constituents data'!BN50/'Constituents data'!BM50-1</f>
        <v>3.2874096303369127E-2</v>
      </c>
      <c r="BO50" s="15">
        <f>'Constituents data'!BO50/'Constituents data'!BN50-1</f>
        <v>-5.5599577390385679E-2</v>
      </c>
      <c r="BP50" s="15">
        <f>'Constituents data'!BP50/'Constituents data'!BO50-1</f>
        <v>2.6150188784785477E-2</v>
      </c>
      <c r="BQ50" s="15">
        <f>'Constituents data'!BQ50/'Constituents data'!BP50-1</f>
        <v>-7.3589533932951756E-3</v>
      </c>
      <c r="BR50" s="15">
        <f>'Constituents data'!BR50/'Constituents data'!BQ50-1</f>
        <v>7.2624931356397582E-2</v>
      </c>
      <c r="BS50" s="15">
        <f>'Constituents data'!BS50/'Constituents data'!BR50-1</f>
        <v>4.9276846281838038E-2</v>
      </c>
      <c r="BT50" s="15">
        <f>'Constituents data'!BT50/'Constituents data'!BS50-1</f>
        <v>-3.2202976335691691E-2</v>
      </c>
      <c r="BU50" s="15">
        <f>'Constituents data'!BU50/'Constituents data'!BT50-1</f>
        <v>-6.6549029493319978E-2</v>
      </c>
      <c r="BV50" s="15">
        <f>'Constituents data'!BV50/'Constituents data'!BU50-1</f>
        <v>-3.780718336483857E-3</v>
      </c>
      <c r="BW50" s="15">
        <f>'Constituents data'!BW50/'Constituents data'!BV50-1</f>
        <v>-7.3190566549200531E-3</v>
      </c>
      <c r="BX50" s="15">
        <f>'Constituents data'!BX50/'Constituents data'!BW50-1</f>
        <v>7.0453304205352341E-2</v>
      </c>
      <c r="BY50" s="15">
        <f>'Constituents data'!BY50/'Constituents data'!BX50-1</f>
        <v>-2.4362244897959129E-2</v>
      </c>
      <c r="BZ50" s="15">
        <f>'Constituents data'!BZ50/'Constituents data'!BY50-1</f>
        <v>-2.7846777356517194E-2</v>
      </c>
      <c r="CA50" s="15">
        <f>'Constituents data'!CA50/'Constituents data'!BZ50-1</f>
        <v>5.9171597633136397E-3</v>
      </c>
      <c r="CB50" s="15">
        <f>'Constituents data'!CB50/'Constituents data'!CA50-1</f>
        <v>-2.1390374331551332E-3</v>
      </c>
      <c r="CC50" s="15">
        <f>'Constituents data'!CC50/'Constituents data'!CB50-1</f>
        <v>7.8912111468381507E-2</v>
      </c>
      <c r="CD50" s="15">
        <f>'Constituents data'!CD50/'Constituents data'!CC50-1</f>
        <v>4.4703837079349551E-3</v>
      </c>
      <c r="CE50" s="15">
        <f>'Constituents data'!CE50/'Constituents data'!CD50-1</f>
        <v>3.3749536407466918E-2</v>
      </c>
      <c r="CF50" s="15">
        <f>'Constituents data'!CF50/'Constituents data'!CE50-1</f>
        <v>1.0762975364746463E-3</v>
      </c>
      <c r="CG50" s="15">
        <f>'Constituents data'!CG50/'Constituents data'!CF50-1</f>
        <v>9.0789630868473026E-3</v>
      </c>
      <c r="CH50" s="15">
        <f>'Constituents data'!CH50/'Constituents data'!CG50-1</f>
        <v>-4.297383686515921E-2</v>
      </c>
      <c r="CI50" s="15">
        <f>'Constituents data'!CI50/'Constituents data'!CH50-1</f>
        <v>-4.7996041563582392E-2</v>
      </c>
      <c r="CJ50" s="15">
        <f>'Constituents data'!CJ50/'Constituents data'!CI50-1</f>
        <v>-6.7437629937629917E-2</v>
      </c>
      <c r="CK50" s="15">
        <f>'Constituents data'!CK50/'Constituents data'!CJ50-1</f>
        <v>1.6720078027030905E-2</v>
      </c>
      <c r="CL50" s="15">
        <f>'Constituents data'!CL50/'Constituents data'!CK50-1</f>
        <v>2.7408524050980265E-3</v>
      </c>
      <c r="CM50" s="15">
        <f>'Constituents data'!CM50/'Constituents data'!CL50-1</f>
        <v>-1.8586852535191989E-2</v>
      </c>
      <c r="CN50" s="15">
        <f>'Constituents data'!CN50/'Constituents data'!CM50-1</f>
        <v>-0.11572204428352606</v>
      </c>
      <c r="CO50" s="15">
        <f>'Constituents data'!CO50/'Constituents data'!CN50-1</f>
        <v>1.1653543307086789E-2</v>
      </c>
      <c r="CP50" s="15">
        <f>'Constituents data'!CP50/'Constituents data'!CO50-1</f>
        <v>-1.7123287671232945E-2</v>
      </c>
      <c r="CQ50" s="15">
        <f>'Constituents data'!CQ50/'Constituents data'!CP50-1</f>
        <v>-7.9189103579346831E-4</v>
      </c>
      <c r="CR50" s="15">
        <f>'Constituents data'!CR50/'Constituents data'!CQ50-1</f>
        <v>8.1946425741004747E-2</v>
      </c>
      <c r="CS50" s="15">
        <f>'Constituents data'!CS50/'Constituents data'!CR50-1</f>
        <v>-6.2994433050101994E-3</v>
      </c>
      <c r="CT50" s="15">
        <f>'Constituents data'!CT50/'Constituents data'!CS50-1</f>
        <v>-1.0467344832669978E-2</v>
      </c>
      <c r="CU50" s="15">
        <f>'Constituents data'!CU50/'Constituents data'!CT50-1</f>
        <v>-5.4827175208581602E-2</v>
      </c>
      <c r="CV50" s="15">
        <f>'Constituents data'!CV50/'Constituents data'!CU50-1</f>
        <v>-1.1979823455233407E-2</v>
      </c>
      <c r="CW50" s="15">
        <f>'Constituents data'!CW50/'Constituents data'!CV50-1</f>
        <v>-3.3982131461391174E-2</v>
      </c>
      <c r="CX50" s="15">
        <f>'Constituents data'!CX50/'Constituents data'!CW50-1</f>
        <v>1.3047068538398099E-2</v>
      </c>
      <c r="CY50" s="15">
        <f>'Constituents data'!CY50/'Constituents data'!CX50-1</f>
        <v>-1.0433648516465666E-2</v>
      </c>
      <c r="CZ50" s="15">
        <f>'Constituents data'!CZ50/'Constituents data'!CY50-1</f>
        <v>5.8649093904448169E-2</v>
      </c>
      <c r="DA50" s="15">
        <f>'Constituents data'!DA50/'Constituents data'!CZ50-1</f>
        <v>1.4628073451602663E-2</v>
      </c>
      <c r="DB50" s="15">
        <f>'Constituents data'!DB50/'Constituents data'!DA50-1</f>
        <v>1.9938650306748684E-2</v>
      </c>
      <c r="DC50" s="15">
        <f>'Constituents data'!DC50/'Constituents data'!DB50-1</f>
        <v>7.5187969924812581E-3</v>
      </c>
      <c r="DD50" s="15">
        <f>'Constituents data'!DD50/'Constituents data'!DC50-1</f>
        <v>-7.0149253731343064E-3</v>
      </c>
      <c r="DE50" s="15">
        <f>'Constituents data'!DE50/'Constituents data'!DD50-1</f>
        <v>7.7558995941680253E-2</v>
      </c>
      <c r="DF50" s="15">
        <f>'Constituents data'!DF50/'Constituents data'!DE50-1</f>
        <v>2.6224020086483613E-2</v>
      </c>
      <c r="DG50" s="15">
        <f>'Constituents data'!DG50/'Constituents data'!DF50-1</f>
        <v>-1.0058447736849274E-2</v>
      </c>
      <c r="DH50" s="15">
        <f>'Constituents data'!DH50/'Constituents data'!DG50-1</f>
        <v>-4.2564877111080701E-2</v>
      </c>
      <c r="DI50" s="15">
        <f>'Constituents data'!DI50/'Constituents data'!DH50-1</f>
        <v>1.4914670873368729E-2</v>
      </c>
      <c r="DJ50" s="15">
        <f>'Constituents data'!DJ50/'Constituents data'!DI50-1</f>
        <v>-1.9782393669633969E-3</v>
      </c>
      <c r="DK50" s="15">
        <f>'Constituents data'!DK50/'Constituents data'!DJ50-1</f>
        <v>1.1326631742885507E-2</v>
      </c>
      <c r="DL50" s="15">
        <f>'Constituents data'!DL50/'Constituents data'!DK50-1</f>
        <v>4.7039059218815682E-2</v>
      </c>
      <c r="DM50" s="15">
        <f>'Constituents data'!DM50/'Constituents data'!DL50-1</f>
        <v>-5.9901056290947996E-2</v>
      </c>
      <c r="DN50" s="15">
        <f>'Constituents data'!DN50/'Constituents data'!DM50-1</f>
        <v>6.6846821220309938E-3</v>
      </c>
      <c r="DO50" s="15">
        <f>'Constituents data'!DO50/'Constituents data'!DN50-1</f>
        <v>2.5996044080248693E-2</v>
      </c>
      <c r="DP50" s="15">
        <f>'Constituents data'!DP50/'Constituents data'!DO50-1</f>
        <v>2.6025888185072787E-2</v>
      </c>
      <c r="DQ50" s="15">
        <f>'Constituents data'!DQ50/'Constituents data'!DP50-1</f>
        <v>-8.186820560998509E-3</v>
      </c>
      <c r="DR50" s="15">
        <f>'Constituents data'!DR50/'Constituents data'!DQ50-1</f>
        <v>-1.4614343707713084E-2</v>
      </c>
      <c r="DS50" s="15">
        <f>'Constituents data'!DS50/'Constituents data'!DR50-1</f>
        <v>-1.4831090359791244E-2</v>
      </c>
      <c r="DT50" s="15">
        <f>'Constituents data'!DT50/'Constituents data'!DS50-1</f>
        <v>-2.3696682464455776E-3</v>
      </c>
      <c r="DU50" s="15">
        <f>'Constituents data'!DU50/'Constituents data'!DT50-1</f>
        <v>-1.271482464719853E-2</v>
      </c>
      <c r="DV50" s="15">
        <f>'Constituents data'!DV50/'Constituents data'!DU50-1</f>
        <v>2.0379281064251353E-2</v>
      </c>
      <c r="DW50" s="15">
        <f>'Constituents data'!DW50/'Constituents data'!DV50-1</f>
        <v>2.5658807212205259E-2</v>
      </c>
      <c r="DX50" s="15">
        <f>'Constituents data'!DX50/'Constituents data'!DW50-1</f>
        <v>1.9337390128465248E-2</v>
      </c>
      <c r="DY50" s="15">
        <f>'Constituents data'!DY50/'Constituents data'!DX50-1</f>
        <v>3.913504908463783E-2</v>
      </c>
      <c r="DZ50" s="15">
        <f>'Constituents data'!DZ50/'Constituents data'!DY50-1</f>
        <v>0.12306906676879881</v>
      </c>
      <c r="EA50" s="15">
        <f>'Constituents data'!EA50/'Constituents data'!DZ50-1</f>
        <v>4.8880300102307483E-3</v>
      </c>
      <c r="EB50" s="15">
        <f>'Constituents data'!EB50/'Constituents data'!EA50-1</f>
        <v>7.3529411764705621E-3</v>
      </c>
      <c r="EC50" s="15">
        <f>'Constituents data'!EC50/'Constituents data'!EB50-1</f>
        <v>-7.3778775968556976E-2</v>
      </c>
      <c r="ED50" s="15">
        <f>'Constituents data'!ED50/'Constituents data'!EC50-1</f>
        <v>-6.0620756547025145E-4</v>
      </c>
      <c r="EE50" s="15">
        <f>'Constituents data'!EE50/'Constituents data'!ED50-1</f>
        <v>3.9912653160256939E-2</v>
      </c>
      <c r="EF50" s="15">
        <f>'Constituents data'!EF50/'Constituents data'!EE50-1</f>
        <v>-2.4615025664955548E-2</v>
      </c>
      <c r="EG50" s="15">
        <f>'Constituents data'!EG50/'Constituents data'!EF50-1</f>
        <v>-1.1840688912809538E-2</v>
      </c>
      <c r="EH50" s="15">
        <f>'Constituents data'!EH50/'Constituents data'!EG50-1</f>
        <v>6.632776567417098E-2</v>
      </c>
      <c r="EI50" s="15">
        <f>'Constituents data'!EI50/'Constituents data'!EH50-1</f>
        <v>5.0851305334846497E-2</v>
      </c>
      <c r="EJ50" s="15">
        <f>'Constituents data'!EJ50/'Constituents data'!EI50-1</f>
        <v>3.9209332469215985E-2</v>
      </c>
      <c r="EK50" s="15">
        <f>'Constituents data'!EK50/'Constituents data'!EJ50-1</f>
        <v>-1.7149984409105201E-2</v>
      </c>
      <c r="EL50" s="15">
        <f>'Constituents data'!EL50/'Constituents data'!EK50-1</f>
        <v>1.8295262267343571E-2</v>
      </c>
      <c r="EM50" s="15">
        <f>'Constituents data'!EM50/'Constituents data'!EL50-1</f>
        <v>-4.984941323086467E-3</v>
      </c>
      <c r="EN50" s="15">
        <f>'Constituents data'!EN50/'Constituents data'!EM50-1</f>
        <v>-4.4045506732073747E-2</v>
      </c>
      <c r="EO50" s="15">
        <f>'Constituents data'!EO50/'Constituents data'!EN50-1</f>
        <v>1.6814062670597263E-2</v>
      </c>
      <c r="EP50" s="15">
        <f>'Constituents data'!EP50/'Constituents data'!EO50-1</f>
        <v>2.8240094491570833E-2</v>
      </c>
      <c r="EQ50" s="15">
        <f>'Constituents data'!EQ50/'Constituents data'!EP50-1</f>
        <v>-1.8379281537176273E-2</v>
      </c>
      <c r="ER50" s="15">
        <f>'Constituents data'!ER50/'Constituents data'!EQ50-1</f>
        <v>6.2765957446808462E-2</v>
      </c>
      <c r="ES50" s="15">
        <f>'Constituents data'!ES50/'Constituents data'!ER50-1</f>
        <v>5.0050050050050032E-3</v>
      </c>
      <c r="ET50" s="15">
        <f>'Constituents data'!ET50/'Constituents data'!ES50-1</f>
        <v>3.4860557768925382E-3</v>
      </c>
      <c r="EU50" s="15">
        <f>'Constituents data'!EU50/'Constituents data'!ET50-1</f>
        <v>2.8784119106699757E-2</v>
      </c>
      <c r="EV50" s="15">
        <f>'Constituents data'!EV50/'Constituents data'!EU50-1</f>
        <v>-1.0612638687891862E-2</v>
      </c>
      <c r="EW50" s="15">
        <f>'Constituents data'!EW50/'Constituents data'!EV50-1</f>
        <v>-4.6513895660653337E-2</v>
      </c>
      <c r="EX50" s="15">
        <f>'Constituents data'!EX50/'Constituents data'!EW50-1</f>
        <v>-5.7271425649417784E-3</v>
      </c>
      <c r="EY50" s="15">
        <f>'Constituents data'!EY50/'Constituents data'!EX50-1</f>
        <v>-1.1108825344579132E-2</v>
      </c>
      <c r="EZ50" s="15">
        <f>'Constituents data'!EZ50/'Constituents data'!EY50-1</f>
        <v>1.8306636155606348E-2</v>
      </c>
      <c r="FA50" s="15">
        <f>'Constituents data'!FA50/'Constituents data'!EZ50-1</f>
        <v>-4.1164453524003997E-2</v>
      </c>
      <c r="FB50" s="15">
        <f>'Constituents data'!FB50/'Constituents data'!FA50-1</f>
        <v>-1.8536273569830786E-2</v>
      </c>
      <c r="FC50" s="15">
        <f>'Constituents data'!FC50/'Constituents data'!FB50-1</f>
        <v>-1.6498426136980271E-2</v>
      </c>
      <c r="FD50" s="15">
        <f>'Constituents data'!FD50/'Constituents data'!FC50-1</f>
        <v>1.9423904646286294E-2</v>
      </c>
      <c r="FE50" s="15">
        <f>'Constituents data'!FE50/'Constituents data'!FD50-1</f>
        <v>-3.5942405542925271E-2</v>
      </c>
      <c r="FF50" s="15">
        <f>'Constituents data'!FF50/'Constituents data'!FE50-1</f>
        <v>1.6844469399215356E-3</v>
      </c>
      <c r="FG50" s="15">
        <f>'Constituents data'!FG50/'Constituents data'!FF50-1</f>
        <v>-3.385650224215242E-2</v>
      </c>
      <c r="FH50" s="15">
        <f>'Constituents data'!FH50/'Constituents data'!FG50-1</f>
        <v>-4.4441865862149044E-2</v>
      </c>
      <c r="FI50" s="15">
        <f>'Constituents data'!FI50/'Constituents data'!FH50-1</f>
        <v>-2.9508196721311442E-2</v>
      </c>
      <c r="FJ50" s="15">
        <f>'Constituents data'!FJ50/'Constituents data'!FI50-1</f>
        <v>1.8518518518518601E-2</v>
      </c>
      <c r="FK50" s="15">
        <f>'Constituents data'!FK50/'Constituents data'!FJ50-1</f>
        <v>6.6830466830466673E-2</v>
      </c>
      <c r="FL50" s="15">
        <f>'Constituents data'!FL50/'Constituents data'!FK50-1</f>
        <v>-7.5656379548595165E-2</v>
      </c>
      <c r="FM50" s="15">
        <f>'Constituents data'!FM50/'Constituents data'!FL50-1</f>
        <v>5.3070885760558184E-2</v>
      </c>
      <c r="FN50" s="15">
        <f>'Constituents data'!FN50/'Constituents data'!FM50-1</f>
        <v>6.8614693008399508E-2</v>
      </c>
      <c r="FO50" s="15">
        <f>'Constituents data'!FO50/'Constituents data'!FN50-1</f>
        <v>-1.8709177460422777E-2</v>
      </c>
      <c r="FP50" s="15">
        <f>'Constituents data'!FP50/'Constituents data'!FO50-1</f>
        <v>1.7599277978339156E-2</v>
      </c>
      <c r="FQ50" s="15">
        <f>'Constituents data'!FQ50/'Constituents data'!FP50-1</f>
        <v>-1.1086474501098564E-4</v>
      </c>
      <c r="FR50" s="15">
        <f>'Constituents data'!FR50/'Constituents data'!FQ50-1</f>
        <v>-3.215434083601254E-3</v>
      </c>
      <c r="FS50" s="15">
        <f>'Constituents data'!FS50/'Constituents data'!FR50-1</f>
        <v>-5.7842046718575846E-3</v>
      </c>
      <c r="FT50" s="16">
        <f>'Constituents data'!FT50/'Constituents data'!FS50-1</f>
        <v>-5.2584470798836547E-3</v>
      </c>
      <c r="FU50" s="17">
        <f t="shared" si="3"/>
        <v>-9.7188217606726231E-4</v>
      </c>
      <c r="FV50">
        <v>1.0397639476583566E-2</v>
      </c>
      <c r="FW50">
        <v>9.90945943997046E-3</v>
      </c>
      <c r="FX50">
        <v>9.4353915247712174E-3</v>
      </c>
      <c r="FY50">
        <v>9.2532754353360225E-3</v>
      </c>
      <c r="FZ50">
        <v>9.4002365838710931E-3</v>
      </c>
      <c r="GA50">
        <v>8.8730509517853367E-3</v>
      </c>
      <c r="GB50">
        <v>8.9011532326412086E-3</v>
      </c>
      <c r="GC50">
        <v>8.7682053182658402E-3</v>
      </c>
      <c r="GD50">
        <v>9.2038489280167595E-3</v>
      </c>
      <c r="GE50">
        <v>8.8643074196939863E-3</v>
      </c>
      <c r="GF50">
        <v>8.4679702199651086E-3</v>
      </c>
      <c r="GG50">
        <v>8.7679429662436276E-3</v>
      </c>
      <c r="GH50">
        <v>8.7459960840296485E-3</v>
      </c>
      <c r="GI50">
        <v>8.4741827276374332E-3</v>
      </c>
      <c r="GJ50">
        <v>8.5894274596475528E-3</v>
      </c>
      <c r="GK50">
        <v>8.9941520069311744E-3</v>
      </c>
      <c r="GL50">
        <v>8.986117815939337E-3</v>
      </c>
      <c r="GM50">
        <v>8.853202744180411E-3</v>
      </c>
      <c r="GN50">
        <v>8.7787331551722834E-3</v>
      </c>
      <c r="GO50">
        <v>8.8040358771249907E-3</v>
      </c>
      <c r="GP50">
        <v>8.7369644214250076E-3</v>
      </c>
      <c r="GQ50">
        <v>8.5494672107184547E-3</v>
      </c>
      <c r="GR50">
        <v>8.4488672906547196E-3</v>
      </c>
      <c r="GS50">
        <v>8.2667465873712508E-3</v>
      </c>
      <c r="GT50">
        <v>8.1726725386686312E-3</v>
      </c>
      <c r="GU50">
        <v>7.8388663952025806E-3</v>
      </c>
      <c r="GV50">
        <v>7.9936212085373846E-3</v>
      </c>
      <c r="GW50">
        <v>7.9258775562857046E-3</v>
      </c>
      <c r="GX50">
        <v>7.7126424990615599E-3</v>
      </c>
      <c r="GY50">
        <v>7.7102857117856893E-3</v>
      </c>
      <c r="GZ50">
        <v>7.5851682930580984E-3</v>
      </c>
      <c r="HA50">
        <v>7.5444947061166215E-3</v>
      </c>
      <c r="HB50">
        <v>7.5729717922034135E-3</v>
      </c>
      <c r="HC50">
        <v>7.3206154227924338E-3</v>
      </c>
      <c r="HD50">
        <v>7.0922759199524496E-3</v>
      </c>
      <c r="HE50">
        <v>6.7142657821485157E-3</v>
      </c>
      <c r="HF50">
        <v>6.0543901646889289E-3</v>
      </c>
      <c r="HG50">
        <v>5.4939363740511777E-3</v>
      </c>
      <c r="HH50">
        <v>5.3282086200461013E-3</v>
      </c>
      <c r="HI50">
        <v>5.7820993367426379E-3</v>
      </c>
      <c r="HJ50">
        <v>6.3012801942013861E-3</v>
      </c>
      <c r="HK50">
        <v>6.5418137114257261E-3</v>
      </c>
      <c r="HL50">
        <v>6.4681550471189057E-3</v>
      </c>
      <c r="HM50">
        <v>6.2830450360731498E-3</v>
      </c>
      <c r="HN50">
        <v>6.2670107443258015E-3</v>
      </c>
      <c r="HO50">
        <v>5.7806089245730522E-3</v>
      </c>
      <c r="HP50">
        <v>5.8254397789830005E-3</v>
      </c>
      <c r="HQ50">
        <v>5.7377376450145718E-3</v>
      </c>
      <c r="HR50">
        <v>5.8322573773049776E-3</v>
      </c>
      <c r="HS50">
        <v>5.6523689798101458E-3</v>
      </c>
      <c r="HT50">
        <v>5.7150385618215879E-3</v>
      </c>
      <c r="HU50">
        <v>6.0495226791534148E-3</v>
      </c>
      <c r="HV50">
        <v>6.0649678911431125E-3</v>
      </c>
      <c r="HW50">
        <v>5.8538442235530229E-3</v>
      </c>
      <c r="HX50">
        <v>6.1126477045619163E-3</v>
      </c>
      <c r="HY50">
        <v>6.4452132059041652E-3</v>
      </c>
      <c r="HZ50">
        <v>6.7583978822871984E-3</v>
      </c>
      <c r="IA50">
        <v>7.2034034832353109E-3</v>
      </c>
      <c r="IB50">
        <v>6.6839923297793242E-3</v>
      </c>
      <c r="IC50">
        <v>6.4341183096079226E-3</v>
      </c>
      <c r="ID50">
        <v>6.3539426537881421E-3</v>
      </c>
      <c r="IE50">
        <v>6.2257368969584484E-3</v>
      </c>
      <c r="IF50">
        <v>5.9461182133777636E-3</v>
      </c>
      <c r="IG50">
        <v>6.1536969836632482E-3</v>
      </c>
      <c r="IH50">
        <v>5.9346189472149107E-3</v>
      </c>
      <c r="II50">
        <v>6.1394180337256974E-3</v>
      </c>
      <c r="IJ50">
        <v>6.1805041951896941E-3</v>
      </c>
      <c r="IK50">
        <v>6.3441117854388966E-3</v>
      </c>
      <c r="IL50">
        <v>6.4892489972493651E-3</v>
      </c>
      <c r="IM50">
        <v>6.5037354445594345E-3</v>
      </c>
      <c r="IN50">
        <v>6.2372068299298171E-3</v>
      </c>
      <c r="IO50">
        <v>6.1546236551673844E-3</v>
      </c>
      <c r="IP50">
        <v>6.1053790491413639E-3</v>
      </c>
      <c r="IQ50">
        <v>6.2882055074057206E-3</v>
      </c>
      <c r="IR50">
        <v>6.2784717141224451E-3</v>
      </c>
      <c r="IS50">
        <v>6.2693694916710592E-3</v>
      </c>
      <c r="IT50">
        <v>6.4390032726450112E-3</v>
      </c>
      <c r="IU50">
        <v>6.5599307478420472E-3</v>
      </c>
      <c r="IV50">
        <v>6.7949642075441369E-3</v>
      </c>
      <c r="IW50">
        <v>6.9276958671083515E-3</v>
      </c>
      <c r="IX50">
        <v>6.9018750977601394E-3</v>
      </c>
      <c r="IY50">
        <v>6.8741810614594504E-3</v>
      </c>
      <c r="IZ50">
        <v>6.857197145208882E-3</v>
      </c>
      <c r="JA50">
        <v>6.5878422547980845E-3</v>
      </c>
      <c r="JB50">
        <v>6.1330836052454225E-3</v>
      </c>
      <c r="JC50">
        <v>5.8524217606557892E-3</v>
      </c>
      <c r="JD50">
        <v>5.8806838980463389E-3</v>
      </c>
      <c r="JE50">
        <v>5.7795800772700743E-3</v>
      </c>
      <c r="JF50">
        <v>5.7338667441585237E-3</v>
      </c>
      <c r="JG50">
        <v>5.2467031918854495E-3</v>
      </c>
      <c r="JH50">
        <v>5.1340430610324513E-3</v>
      </c>
      <c r="JI50">
        <v>5.0920486398727286E-3</v>
      </c>
      <c r="JJ50">
        <v>5.1026622641432628E-3</v>
      </c>
      <c r="JK50">
        <v>5.3535202383014416E-3</v>
      </c>
      <c r="JL50">
        <v>5.2356158469061146E-3</v>
      </c>
      <c r="JM50">
        <v>5.204025336313374E-3</v>
      </c>
      <c r="JN50">
        <v>5.1287085218762957E-3</v>
      </c>
      <c r="JO50">
        <v>4.9696832893478954E-3</v>
      </c>
      <c r="JP50">
        <v>4.8143873318319272E-3</v>
      </c>
      <c r="JQ50">
        <v>4.8191256721977016E-3</v>
      </c>
      <c r="JR50">
        <v>4.8289514720487401E-3</v>
      </c>
      <c r="JS50">
        <v>4.8337344225243637E-3</v>
      </c>
      <c r="JT50">
        <v>4.8123044547602545E-3</v>
      </c>
      <c r="JU50">
        <v>4.8963847051551697E-3</v>
      </c>
      <c r="JV50">
        <v>4.9040169306966558E-3</v>
      </c>
      <c r="JW50">
        <v>4.8336947702920475E-3</v>
      </c>
      <c r="JX50">
        <v>5.2024660456934128E-3</v>
      </c>
      <c r="JY50">
        <v>5.3780287654395494E-3</v>
      </c>
      <c r="JZ50">
        <v>5.325392674728909E-3</v>
      </c>
      <c r="KA50">
        <v>5.1414066697596265E-3</v>
      </c>
      <c r="KB50">
        <v>5.2148692345025853E-3</v>
      </c>
      <c r="KC50">
        <v>5.144292526570198E-3</v>
      </c>
      <c r="KD50">
        <v>5.2054420799692675E-3</v>
      </c>
      <c r="KE50">
        <v>5.3052222888965586E-3</v>
      </c>
      <c r="KF50">
        <v>4.9733421526687348E-3</v>
      </c>
      <c r="KG50">
        <v>5.4455651792399418E-3</v>
      </c>
      <c r="KH50">
        <v>5.601102150987078E-3</v>
      </c>
      <c r="KI50">
        <v>5.6552349283886952E-3</v>
      </c>
      <c r="KJ50">
        <v>5.5881048572311368E-3</v>
      </c>
      <c r="KK50">
        <v>5.5724801558466206E-3</v>
      </c>
      <c r="KL50">
        <v>5.5068668101308253E-3</v>
      </c>
      <c r="KM50">
        <v>5.3154018553823621E-3</v>
      </c>
      <c r="KN50">
        <v>5.095351677968595E-3</v>
      </c>
      <c r="KO50">
        <v>5.2252435236605213E-3</v>
      </c>
      <c r="KP50">
        <v>5.4427097964236185E-3</v>
      </c>
      <c r="KQ50">
        <v>5.5570468720129015E-3</v>
      </c>
      <c r="KR50">
        <v>5.7544474426402797E-3</v>
      </c>
      <c r="KS50">
        <v>6.4861799903883528E-3</v>
      </c>
      <c r="KT50">
        <v>6.5887946230229468E-3</v>
      </c>
      <c r="KU50">
        <v>6.6423822803218201E-3</v>
      </c>
      <c r="KV50">
        <v>6.3445986742825949E-3</v>
      </c>
      <c r="KW50">
        <v>6.3113962046267092E-3</v>
      </c>
      <c r="KX50">
        <v>6.4423361652590546E-3</v>
      </c>
      <c r="KY50">
        <v>6.4111144822596305E-3</v>
      </c>
      <c r="KZ50">
        <v>6.3040264709123819E-3</v>
      </c>
      <c r="LA50">
        <v>6.627774818651194E-3</v>
      </c>
      <c r="LB50">
        <v>7.1698105666288571E-3</v>
      </c>
      <c r="LC50">
        <v>7.3672440769547605E-3</v>
      </c>
      <c r="LD50">
        <v>7.2565434499760268E-3</v>
      </c>
      <c r="LE50">
        <v>7.3784898466331397E-3</v>
      </c>
      <c r="LF50">
        <v>7.3325022286666961E-3</v>
      </c>
      <c r="LG50">
        <v>6.87684287626192E-3</v>
      </c>
      <c r="LH50">
        <v>6.9573668060995868E-3</v>
      </c>
      <c r="LI50">
        <v>7.0464478434500346E-3</v>
      </c>
      <c r="LJ50">
        <v>6.8992614389828729E-3</v>
      </c>
      <c r="LK50">
        <v>7.3080266708480607E-3</v>
      </c>
      <c r="LL50">
        <v>7.3489441314449908E-3</v>
      </c>
      <c r="LM50">
        <v>7.2818899353493107E-3</v>
      </c>
      <c r="LN50">
        <v>7.4136709604118575E-3</v>
      </c>
      <c r="LO50">
        <v>7.5424836593931252E-3</v>
      </c>
      <c r="LP50">
        <v>7.2854561294572722E-3</v>
      </c>
      <c r="LQ50">
        <v>7.1756573119967065E-3</v>
      </c>
      <c r="LR50">
        <v>7.2024303434784429E-3</v>
      </c>
      <c r="LS50">
        <v>7.2062696119449109E-3</v>
      </c>
      <c r="LT50">
        <v>6.9751508765475874E-3</v>
      </c>
      <c r="LU50">
        <v>6.8613411986881024E-3</v>
      </c>
      <c r="LV50">
        <v>6.8424902714121372E-3</v>
      </c>
      <c r="LW50">
        <v>6.783207124918869E-3</v>
      </c>
      <c r="LX50">
        <v>6.5439274925606734E-3</v>
      </c>
      <c r="LY50">
        <v>6.4913217900625115E-3</v>
      </c>
      <c r="LZ50">
        <v>6.2763022433875975E-3</v>
      </c>
      <c r="MA50">
        <v>6.2061558364035112E-3</v>
      </c>
      <c r="MB50">
        <v>6.3809858835534722E-3</v>
      </c>
      <c r="MC50">
        <v>6.3093678518376375E-3</v>
      </c>
      <c r="MD50">
        <v>6.707878124118485E-3</v>
      </c>
      <c r="ME50">
        <v>6.4044569886417329E-3</v>
      </c>
      <c r="MF50">
        <v>6.5467222633130255E-3</v>
      </c>
      <c r="MG50">
        <v>6.9531835968288146E-3</v>
      </c>
      <c r="MH50">
        <v>7.1018112159885781E-3</v>
      </c>
      <c r="MI50">
        <v>7.0829941658106452E-3</v>
      </c>
      <c r="MJ50">
        <v>6.9784219186422173E-3</v>
      </c>
      <c r="MK50">
        <v>6.8876090494074949E-3</v>
      </c>
      <c r="ML50">
        <v>6.7597402527545354E-3</v>
      </c>
      <c r="MM50" s="4">
        <v>6.6741578419314638E-3</v>
      </c>
      <c r="MN50" s="17">
        <v>6.6384203475251813E-3</v>
      </c>
      <c r="MO50" s="20">
        <f t="shared" si="4"/>
        <v>-6.890100261058961E-2</v>
      </c>
      <c r="MP50" s="20">
        <f t="shared" si="7"/>
        <v>5.9335813404127859E-3</v>
      </c>
      <c r="MQ50" s="20">
        <f t="shared" si="8"/>
        <v>3.8390678191658437E-2</v>
      </c>
      <c r="MR50" s="20">
        <f t="shared" si="9"/>
        <v>1.015615202661414E-2</v>
      </c>
      <c r="MS50" s="20">
        <f t="shared" si="10"/>
        <v>-4.2049545804407548E-2</v>
      </c>
      <c r="MT50" s="20">
        <f t="shared" si="11"/>
        <v>1.8175997331250204E-2</v>
      </c>
      <c r="MU50" s="20">
        <f t="shared" si="12"/>
        <v>-8.9791214655731159E-4</v>
      </c>
      <c r="MV50" s="20">
        <f t="shared" si="13"/>
        <v>8.4163299069800371E-2</v>
      </c>
      <c r="MW50" s="20">
        <f t="shared" si="14"/>
        <v>-2.9843305309193314E-2</v>
      </c>
      <c r="MX50" s="20">
        <f t="shared" si="15"/>
        <v>-3.2201935651818267E-2</v>
      </c>
      <c r="MY50" s="20">
        <f t="shared" si="16"/>
        <v>5.3740338551906089E-2</v>
      </c>
      <c r="MZ50" s="20">
        <f t="shared" si="17"/>
        <v>-1.4407829354731939E-2</v>
      </c>
      <c r="NA50" s="20">
        <f t="shared" si="18"/>
        <v>-1.9342135305318243E-2</v>
      </c>
      <c r="NB50" s="20">
        <f t="shared" si="19"/>
        <v>4.3103232857603882E-2</v>
      </c>
      <c r="NC50" s="20">
        <f t="shared" si="20"/>
        <v>1.0088013765445002E-2</v>
      </c>
      <c r="ND50" s="20">
        <f t="shared" si="21"/>
        <v>1.0634097415658805E-2</v>
      </c>
      <c r="NE50" s="20">
        <f t="shared" si="22"/>
        <v>-4.2519909623512583E-2</v>
      </c>
      <c r="NF50" s="20">
        <f t="shared" si="23"/>
        <v>3.0867349497779692E-3</v>
      </c>
      <c r="NG50" s="20">
        <f t="shared" si="24"/>
        <v>-1.7615780161595141E-2</v>
      </c>
      <c r="NH50" s="20">
        <f t="shared" si="25"/>
        <v>2.4295015084842341E-2</v>
      </c>
      <c r="NI50" s="20">
        <f t="shared" si="26"/>
        <v>-4.7439982367697295E-2</v>
      </c>
      <c r="NJ50" s="20">
        <f t="shared" si="27"/>
        <v>-2.7820371943178535E-2</v>
      </c>
      <c r="NK50" s="20">
        <f t="shared" si="28"/>
        <v>-2.1765328143128138E-2</v>
      </c>
      <c r="NL50" s="20">
        <f t="shared" si="29"/>
        <v>-2.1846909770241497E-2</v>
      </c>
      <c r="NM50" s="20">
        <f t="shared" si="30"/>
        <v>4.6348858390709126E-3</v>
      </c>
      <c r="NN50" s="20">
        <f t="shared" si="31"/>
        <v>-2.8772643371378071E-2</v>
      </c>
      <c r="NO50" s="20">
        <f t="shared" si="32"/>
        <v>1.8368910575540586E-2</v>
      </c>
      <c r="NP50" s="20">
        <f t="shared" si="33"/>
        <v>1.3542360039086165E-2</v>
      </c>
      <c r="NQ50" s="20">
        <f t="shared" si="34"/>
        <v>-1.8288729416812689E-2</v>
      </c>
      <c r="NR50" s="20">
        <f t="shared" si="35"/>
        <v>-1.4571677019762908E-2</v>
      </c>
      <c r="NS50" s="20">
        <f t="shared" si="36"/>
        <v>7.211836794579163E-3</v>
      </c>
      <c r="NT50" s="20">
        <f t="shared" si="37"/>
        <v>-3.5484004322100512E-2</v>
      </c>
      <c r="NU50" s="20">
        <f t="shared" si="38"/>
        <v>-9.9954495200822099E-2</v>
      </c>
      <c r="NV50" s="20">
        <f t="shared" si="39"/>
        <v>-1.659861673933415E-2</v>
      </c>
      <c r="NW50" s="20">
        <f t="shared" si="40"/>
        <v>-8.1275854631174912E-2</v>
      </c>
      <c r="NX50" s="20">
        <f t="shared" si="41"/>
        <v>-9.4059995605720412E-2</v>
      </c>
      <c r="NY50" s="20">
        <f t="shared" si="42"/>
        <v>-9.5399246363079268E-2</v>
      </c>
      <c r="NZ50" s="20">
        <f t="shared" si="43"/>
        <v>-4.242323403458291E-2</v>
      </c>
      <c r="OA50" s="20">
        <f t="shared" si="44"/>
        <v>7.7244371796242453E-2</v>
      </c>
      <c r="OB50" s="20">
        <f t="shared" si="45"/>
        <v>0.14742137496075081</v>
      </c>
      <c r="OC50" s="20">
        <f t="shared" si="46"/>
        <v>4.4217146383445219E-2</v>
      </c>
      <c r="OD50" s="20">
        <f t="shared" si="47"/>
        <v>4.1588295985647852E-2</v>
      </c>
      <c r="OE50" s="20">
        <f t="shared" si="48"/>
        <v>-2.8760639922428933E-2</v>
      </c>
      <c r="OF50" s="20">
        <f t="shared" si="49"/>
        <v>1.1856879809763476E-2</v>
      </c>
      <c r="OG50" s="20">
        <f t="shared" si="50"/>
        <v>-0.10050283692505645</v>
      </c>
      <c r="OH50" s="20">
        <f t="shared" si="51"/>
        <v>3.7965499474491252E-2</v>
      </c>
      <c r="OI50" s="20">
        <f t="shared" si="52"/>
        <v>-3.0477133521327085E-3</v>
      </c>
      <c r="OJ50" s="20">
        <f t="shared" si="53"/>
        <v>-2.7278843009958743E-2</v>
      </c>
      <c r="OK50" s="20">
        <f t="shared" si="54"/>
        <v>-6.6127404001739429E-2</v>
      </c>
      <c r="OL50" s="20">
        <f t="shared" si="55"/>
        <v>3.0743724134887473E-2</v>
      </c>
      <c r="OM50" s="20">
        <f t="shared" si="56"/>
        <v>6.5954319355208027E-2</v>
      </c>
      <c r="ON50" s="20">
        <f t="shared" si="57"/>
        <v>-1.3115124706408634E-3</v>
      </c>
      <c r="OO50" s="20">
        <f t="shared" si="58"/>
        <v>-9.782023479786793E-2</v>
      </c>
      <c r="OP50" s="20">
        <f t="shared" si="59"/>
        <v>1.846623883520938E-2</v>
      </c>
      <c r="OQ50" s="20">
        <f t="shared" si="60"/>
        <v>8.5275820057376342E-2</v>
      </c>
      <c r="OR50" s="20">
        <f t="shared" si="61"/>
        <v>6.2352956344865165E-2</v>
      </c>
      <c r="OS50" s="20">
        <f t="shared" si="62"/>
        <v>9.5260990435371944E-3</v>
      </c>
      <c r="OT50" s="20">
        <f t="shared" si="63"/>
        <v>-0.11000649555658114</v>
      </c>
      <c r="OU50" s="20">
        <f t="shared" si="64"/>
        <v>5.8092914746429416E-3</v>
      </c>
      <c r="OV50" s="20">
        <f t="shared" si="65"/>
        <v>3.6463940776453427E-3</v>
      </c>
      <c r="OW50" s="20">
        <f t="shared" si="66"/>
        <v>1.4842247606848723E-2</v>
      </c>
      <c r="OX50" s="20">
        <f t="shared" si="67"/>
        <v>-3.4676631372998798E-2</v>
      </c>
      <c r="OY50" s="20">
        <f t="shared" si="68"/>
        <v>3.3845978479436392E-2</v>
      </c>
      <c r="OZ50" s="20">
        <f t="shared" si="69"/>
        <v>-5.4627695214318414E-2</v>
      </c>
      <c r="PA50" s="20">
        <f t="shared" si="5"/>
        <v>2.7122070960852739E-2</v>
      </c>
      <c r="PB50" s="20">
        <f t="shared" si="70"/>
        <v>-6.387071217227913E-3</v>
      </c>
      <c r="PC50" s="20">
        <f t="shared" si="71"/>
        <v>7.3596813532464847E-2</v>
      </c>
      <c r="PD50" s="20">
        <f t="shared" si="72"/>
        <v>5.0248728457905303E-2</v>
      </c>
      <c r="PE50" s="20">
        <f t="shared" si="73"/>
        <v>-3.1231094159624429E-2</v>
      </c>
      <c r="PF50" s="20">
        <f t="shared" si="74"/>
        <v>-6.5577147317252713E-2</v>
      </c>
      <c r="PG50" s="20">
        <f t="shared" si="75"/>
        <v>-2.8088361604165948E-3</v>
      </c>
      <c r="PH50" s="20">
        <f t="shared" si="76"/>
        <v>-6.3471744788527905E-3</v>
      </c>
      <c r="PI50" s="20">
        <f t="shared" si="77"/>
        <v>7.1425186381419606E-2</v>
      </c>
      <c r="PJ50" s="20">
        <f t="shared" si="78"/>
        <v>-2.3390362721891867E-2</v>
      </c>
      <c r="PK50" s="20">
        <f t="shared" si="79"/>
        <v>-2.6874895180449932E-2</v>
      </c>
      <c r="PL50" s="20">
        <f t="shared" si="80"/>
        <v>6.8890419393809023E-3</v>
      </c>
      <c r="PM50" s="20">
        <f t="shared" si="81"/>
        <v>-1.167155257087871E-3</v>
      </c>
      <c r="PN50" s="20">
        <f t="shared" si="82"/>
        <v>7.9883993644448772E-2</v>
      </c>
      <c r="PO50" s="20">
        <f t="shared" si="83"/>
        <v>5.4422658840022177E-3</v>
      </c>
      <c r="PP50" s="20">
        <f t="shared" si="84"/>
        <v>3.4721418583534183E-2</v>
      </c>
      <c r="PQ50" s="20">
        <f t="shared" si="85"/>
        <v>2.0481797125419085E-3</v>
      </c>
      <c r="PR50" s="20">
        <f t="shared" si="86"/>
        <v>1.0050845262914564E-2</v>
      </c>
      <c r="PS50" s="20">
        <f t="shared" si="87"/>
        <v>-4.2001954689091944E-2</v>
      </c>
      <c r="PT50" s="20">
        <f t="shared" si="88"/>
        <v>-4.7024159387515127E-2</v>
      </c>
      <c r="PU50" s="20">
        <f t="shared" si="89"/>
        <v>-6.6465747761562652E-2</v>
      </c>
      <c r="PV50" s="20">
        <f t="shared" si="90"/>
        <v>1.7691960203098166E-2</v>
      </c>
      <c r="PW50" s="20">
        <f t="shared" si="91"/>
        <v>3.7127345811652887E-3</v>
      </c>
      <c r="PX50" s="20">
        <f t="shared" si="92"/>
        <v>-1.7614970359124727E-2</v>
      </c>
      <c r="PY50" s="20">
        <f t="shared" si="93"/>
        <v>-0.11475016210745879</v>
      </c>
      <c r="PZ50" s="20">
        <f t="shared" si="94"/>
        <v>1.2625425483154051E-2</v>
      </c>
      <c r="QA50" s="20">
        <f t="shared" si="95"/>
        <v>-1.6151405495165683E-2</v>
      </c>
      <c r="QB50" s="20">
        <f t="shared" si="96"/>
        <v>1.79991140273794E-4</v>
      </c>
      <c r="QC50" s="20">
        <f t="shared" si="97"/>
        <v>8.2918307917072012E-2</v>
      </c>
      <c r="QD50" s="20">
        <f t="shared" si="98"/>
        <v>-5.3275611289429368E-3</v>
      </c>
      <c r="QE50" s="20">
        <f t="shared" si="99"/>
        <v>-9.4954626566027163E-3</v>
      </c>
      <c r="QF50" s="20">
        <f t="shared" si="100"/>
        <v>-5.3855293032514337E-2</v>
      </c>
      <c r="QG50" s="20">
        <f t="shared" si="101"/>
        <v>-1.1007941279166145E-2</v>
      </c>
      <c r="QH50" s="20">
        <f t="shared" si="102"/>
        <v>-3.3010249285323909E-2</v>
      </c>
      <c r="QI50" s="20">
        <f t="shared" si="103"/>
        <v>1.4018950714465361E-2</v>
      </c>
      <c r="QJ50" s="20">
        <f t="shared" si="104"/>
        <v>-9.4617663403984038E-3</v>
      </c>
      <c r="QK50" s="20">
        <f t="shared" si="105"/>
        <v>5.9620976080515434E-2</v>
      </c>
      <c r="QL50" s="20">
        <f t="shared" si="106"/>
        <v>1.5599955627669925E-2</v>
      </c>
      <c r="QM50" s="20">
        <f t="shared" si="107"/>
        <v>2.0910532482815946E-2</v>
      </c>
      <c r="QN50" s="20">
        <f t="shared" si="108"/>
        <v>8.4906791685485199E-3</v>
      </c>
      <c r="QO50" s="20">
        <f t="shared" si="109"/>
        <v>-6.0430431970670438E-3</v>
      </c>
      <c r="QP50" s="20">
        <f t="shared" si="110"/>
        <v>7.8530878117747518E-2</v>
      </c>
      <c r="QQ50" s="20">
        <f t="shared" si="111"/>
        <v>2.7195902262550874E-2</v>
      </c>
      <c r="QR50" s="20">
        <f t="shared" si="112"/>
        <v>-9.0865655607820124E-3</v>
      </c>
      <c r="QS50" s="20">
        <f t="shared" si="113"/>
        <v>-4.1592994935013436E-2</v>
      </c>
      <c r="QT50" s="20">
        <f t="shared" si="114"/>
        <v>1.5886553049435991E-2</v>
      </c>
      <c r="QU50" s="20">
        <f t="shared" si="115"/>
        <v>-1.0063571908961347E-3</v>
      </c>
      <c r="QV50" s="20">
        <f t="shared" si="116"/>
        <v>1.2298513918952769E-2</v>
      </c>
      <c r="QW50" s="20">
        <f t="shared" si="117"/>
        <v>4.8010941394882947E-2</v>
      </c>
      <c r="QX50" s="20">
        <f t="shared" si="118"/>
        <v>-5.8929174114880731E-2</v>
      </c>
      <c r="QY50" s="20">
        <f t="shared" si="119"/>
        <v>7.6565642980982564E-3</v>
      </c>
      <c r="QZ50" s="20">
        <f t="shared" si="120"/>
        <v>2.6967926256315954E-2</v>
      </c>
      <c r="RA50" s="20">
        <f t="shared" si="121"/>
        <v>2.6997770361140049E-2</v>
      </c>
      <c r="RB50" s="20">
        <f t="shared" si="122"/>
        <v>-7.2149383849312463E-3</v>
      </c>
      <c r="RC50" s="20">
        <f t="shared" si="123"/>
        <v>-1.3642461531645823E-2</v>
      </c>
      <c r="RD50" s="20">
        <f t="shared" si="124"/>
        <v>-1.3859208183723982E-2</v>
      </c>
      <c r="RE50" s="20">
        <f t="shared" si="125"/>
        <v>-1.3977860703783154E-3</v>
      </c>
      <c r="RF50" s="20">
        <f t="shared" si="126"/>
        <v>-1.1742942471131269E-2</v>
      </c>
      <c r="RG50" s="20">
        <f t="shared" si="127"/>
        <v>2.1351163240318615E-2</v>
      </c>
      <c r="RH50" s="20">
        <f t="shared" si="128"/>
        <v>2.6630689388272521E-2</v>
      </c>
      <c r="RI50" s="20">
        <f t="shared" si="129"/>
        <v>2.030927230453251E-2</v>
      </c>
      <c r="RJ50" s="20">
        <f t="shared" si="130"/>
        <v>4.0106931260705095E-2</v>
      </c>
      <c r="RK50" s="20">
        <f t="shared" si="131"/>
        <v>0.12404094894486607</v>
      </c>
      <c r="RL50" s="20">
        <f t="shared" si="132"/>
        <v>5.859912186298011E-3</v>
      </c>
      <c r="RM50" s="20">
        <f t="shared" si="6"/>
        <v>8.3248233525378239E-3</v>
      </c>
      <c r="RN50" s="20">
        <f t="shared" si="142"/>
        <v>-7.280689379248971E-2</v>
      </c>
      <c r="RO50" s="20">
        <f t="shared" si="143"/>
        <v>3.6567461059701086E-4</v>
      </c>
      <c r="RP50" s="20">
        <f t="shared" si="144"/>
        <v>4.0884535336324204E-2</v>
      </c>
      <c r="RQ50" s="20">
        <f t="shared" si="145"/>
        <v>-2.3643143488888286E-2</v>
      </c>
      <c r="RR50" s="20">
        <f t="shared" si="146"/>
        <v>-1.0868806736742277E-2</v>
      </c>
      <c r="RS50" s="20">
        <f t="shared" si="147"/>
        <v>6.7299647850238245E-2</v>
      </c>
      <c r="RT50" s="20">
        <f t="shared" si="148"/>
        <v>5.1823187510913762E-2</v>
      </c>
      <c r="RU50" s="20">
        <f t="shared" si="149"/>
        <v>4.018121464528325E-2</v>
      </c>
      <c r="RV50" s="20">
        <f t="shared" si="150"/>
        <v>-1.6178102233037939E-2</v>
      </c>
      <c r="RW50" s="20">
        <f t="shared" si="151"/>
        <v>1.9267144443410832E-2</v>
      </c>
      <c r="RX50" s="20">
        <f t="shared" si="152"/>
        <v>-4.0130591470192043E-3</v>
      </c>
      <c r="RY50" s="20">
        <f t="shared" si="153"/>
        <v>-4.3073624556006482E-2</v>
      </c>
      <c r="RZ50" s="20">
        <f t="shared" si="154"/>
        <v>1.7785944846664525E-2</v>
      </c>
      <c r="SA50" s="20">
        <f t="shared" si="155"/>
        <v>2.9211976667638095E-2</v>
      </c>
      <c r="SB50" s="20">
        <f t="shared" si="156"/>
        <v>-1.7407399361109011E-2</v>
      </c>
      <c r="SC50" s="20">
        <f t="shared" si="157"/>
        <v>6.3737839622875728E-2</v>
      </c>
      <c r="SD50" s="20">
        <f t="shared" si="158"/>
        <v>5.9768871810722659E-3</v>
      </c>
      <c r="SE50" s="20">
        <f t="shared" si="159"/>
        <v>4.4579379529598008E-3</v>
      </c>
      <c r="SF50" s="20">
        <f t="shared" si="160"/>
        <v>2.9756001282767019E-2</v>
      </c>
      <c r="SG50" s="20">
        <f t="shared" si="161"/>
        <v>-9.6407565118246004E-3</v>
      </c>
      <c r="SH50" s="20">
        <f t="shared" si="162"/>
        <v>-4.5542013484586072E-2</v>
      </c>
      <c r="SI50" s="20">
        <f t="shared" si="163"/>
        <v>-4.7552603888745158E-3</v>
      </c>
      <c r="SJ50" s="20">
        <f t="shared" si="164"/>
        <v>-1.013694316851187E-2</v>
      </c>
      <c r="SK50" s="20">
        <f t="shared" si="165"/>
        <v>1.927851833167361E-2</v>
      </c>
      <c r="SL50" s="20">
        <f t="shared" si="166"/>
        <v>-4.0192571347936731E-2</v>
      </c>
      <c r="SM50" s="20">
        <f t="shared" si="167"/>
        <v>-1.7564391393763524E-2</v>
      </c>
      <c r="SN50" s="20">
        <f t="shared" si="168"/>
        <v>-1.5526543960913009E-2</v>
      </c>
      <c r="SO50" s="20">
        <f t="shared" si="169"/>
        <v>2.0395786822353556E-2</v>
      </c>
      <c r="SP50" s="20">
        <f t="shared" si="170"/>
        <v>-3.4970523366858006E-2</v>
      </c>
      <c r="SQ50" s="20">
        <f t="shared" si="171"/>
        <v>2.6563291159887978E-3</v>
      </c>
      <c r="SR50" s="20">
        <f t="shared" si="172"/>
        <v>-3.2884620066085155E-2</v>
      </c>
      <c r="SS50" s="20">
        <f t="shared" si="173"/>
        <v>-4.3469983686081778E-2</v>
      </c>
      <c r="ST50" s="20">
        <f t="shared" si="174"/>
        <v>-2.853631454524418E-2</v>
      </c>
      <c r="SU50" s="20">
        <f t="shared" si="175"/>
        <v>1.9490400694585863E-2</v>
      </c>
      <c r="SV50" s="20">
        <f t="shared" si="176"/>
        <v>6.7802349006533938E-2</v>
      </c>
      <c r="SW50" s="20">
        <f t="shared" si="133"/>
        <v>-7.46844973725279E-2</v>
      </c>
      <c r="SX50" s="20">
        <f t="shared" si="134"/>
        <v>5.4042767936625449E-2</v>
      </c>
      <c r="SY50" s="20">
        <f t="shared" si="135"/>
        <v>6.9586575184466773E-2</v>
      </c>
      <c r="SZ50" s="20">
        <f t="shared" si="136"/>
        <v>-1.7737295284355515E-2</v>
      </c>
      <c r="TA50" s="20">
        <f t="shared" si="137"/>
        <v>1.8571160154406418E-2</v>
      </c>
      <c r="TB50" s="20">
        <f t="shared" si="138"/>
        <v>8.6101743105627666E-4</v>
      </c>
      <c r="TC50" s="20">
        <f t="shared" si="139"/>
        <v>-2.2435519075339918E-3</v>
      </c>
      <c r="TD50" s="20">
        <f t="shared" si="140"/>
        <v>-4.8123224957903219E-3</v>
      </c>
      <c r="TE50" s="20">
        <f t="shared" si="141"/>
        <v>-4.286564903816392E-3</v>
      </c>
    </row>
    <row r="51" spans="1:525" x14ac:dyDescent="0.2">
      <c r="A51" t="s">
        <v>102</v>
      </c>
      <c r="B51" t="s">
        <v>82</v>
      </c>
      <c r="C51" s="15"/>
      <c r="D51" s="15">
        <f>'Constituents data'!D51/'Constituents data'!C51-1</f>
        <v>-1.5546819156540326E-2</v>
      </c>
      <c r="E51" s="15">
        <f>'Constituents data'!E51/'Constituents data'!D51-1</f>
        <v>1.5066255218732838E-2</v>
      </c>
      <c r="F51" s="15">
        <f>'Constituents data'!F51/'Constituents data'!E51-1</f>
        <v>9.0844062947067261E-2</v>
      </c>
      <c r="G51" s="15">
        <f>'Constituents data'!G51/'Constituents data'!F51-1</f>
        <v>4.5901639344263501E-3</v>
      </c>
      <c r="H51" s="15">
        <f>'Constituents data'!H51/'Constituents data'!G51-1</f>
        <v>-2.2519582245430825E-2</v>
      </c>
      <c r="I51" s="15">
        <f>'Constituents data'!I51/'Constituents data'!H51-1</f>
        <v>-2.4040066777963331E-2</v>
      </c>
      <c r="J51" s="15">
        <f>'Constituents data'!J51/'Constituents data'!I51-1</f>
        <v>1.0263427984946949E-2</v>
      </c>
      <c r="K51" s="15">
        <f>'Constituents data'!K51/'Constituents data'!J51-1</f>
        <v>3.4033186589908615E-2</v>
      </c>
      <c r="L51" s="15">
        <f>'Constituents data'!L51/'Constituents data'!K51-1</f>
        <v>-2.7836908465695087E-2</v>
      </c>
      <c r="M51" s="15">
        <f>'Constituents data'!M51/'Constituents data'!L51-1</f>
        <v>6.7374094660599404E-4</v>
      </c>
      <c r="N51" s="15">
        <f>'Constituents data'!N51/'Constituents data'!M51-1</f>
        <v>4.4100319811479549E-2</v>
      </c>
      <c r="O51" s="15">
        <f>'Constituents data'!O51/'Constituents data'!N51-1</f>
        <v>-2.7083669192326298E-2</v>
      </c>
      <c r="P51" s="15">
        <f>'Constituents data'!P51/'Constituents data'!O51-1</f>
        <v>-1.8227009113505055E-3</v>
      </c>
      <c r="Q51" s="15">
        <f>'Constituents data'!Q51/'Constituents data'!P51-1</f>
        <v>1.9422310756972205E-2</v>
      </c>
      <c r="R51" s="15">
        <f>'Constituents data'!R51/'Constituents data'!Q51-1</f>
        <v>-2.2634750040710028E-2</v>
      </c>
      <c r="S51" s="15">
        <f>'Constituents data'!S51/'Constituents data'!R51-1</f>
        <v>1.6161279573475573E-2</v>
      </c>
      <c r="T51" s="15">
        <f>'Constituents data'!T51/'Constituents data'!S51-1</f>
        <v>-2.0003279226102566E-2</v>
      </c>
      <c r="U51" s="15">
        <f>'Constituents data'!U51/'Constituents data'!T51-1</f>
        <v>1.8571189559979828E-2</v>
      </c>
      <c r="V51" s="15">
        <f>'Constituents data'!V51/'Constituents data'!U51-1</f>
        <v>1.7739816031537403E-2</v>
      </c>
      <c r="W51" s="15">
        <f>'Constituents data'!W51/'Constituents data'!V51-1</f>
        <v>3.4538411878631381E-2</v>
      </c>
      <c r="X51" s="15">
        <f>'Constituents data'!X51/'Constituents data'!W51-1</f>
        <v>-1.7784711388455499E-2</v>
      </c>
      <c r="Y51" s="15">
        <f>'Constituents data'!Y51/'Constituents data'!X51-1</f>
        <v>-2.938373570520969E-2</v>
      </c>
      <c r="Z51" s="15">
        <f>'Constituents data'!Z51/'Constituents data'!Y51-1</f>
        <v>3.9273441335296866E-3</v>
      </c>
      <c r="AA51" s="15">
        <f>'Constituents data'!AA51/'Constituents data'!Z51-1</f>
        <v>-1.2876935615321883E-2</v>
      </c>
      <c r="AB51" s="15">
        <f>'Constituents data'!AB51/'Constituents data'!AA51-1</f>
        <v>4.8877146631439938E-2</v>
      </c>
      <c r="AC51" s="15">
        <f>'Constituents data'!AC51/'Constituents data'!AB51-1</f>
        <v>-5.5415617128463546E-2</v>
      </c>
      <c r="AD51" s="15">
        <f>'Constituents data'!AD51/'Constituents data'!AC51-1</f>
        <v>3.2666666666666622E-2</v>
      </c>
      <c r="AE51" s="15">
        <f>'Constituents data'!AE51/'Constituents data'!AD51-1</f>
        <v>3.3570045190445486E-2</v>
      </c>
      <c r="AF51" s="15">
        <f>'Constituents data'!AF51/'Constituents data'!AE51-1</f>
        <v>-2.3422860712054572E-3</v>
      </c>
      <c r="AG51" s="15">
        <f>'Constituents data'!AG51/'Constituents data'!AF51-1</f>
        <v>5.4781655971201104E-3</v>
      </c>
      <c r="AH51" s="15">
        <f>'Constituents data'!AH51/'Constituents data'!AG51-1</f>
        <v>-5.1369863013699391E-3</v>
      </c>
      <c r="AI51" s="15">
        <f>'Constituents data'!AI51/'Constituents data'!AH51-1</f>
        <v>-1.3143483023001057E-2</v>
      </c>
      <c r="AJ51" s="15">
        <f>'Constituents data'!AJ51/'Constituents data'!AI51-1</f>
        <v>-3.3613445378151363E-2</v>
      </c>
      <c r="AK51" s="15">
        <f>'Constituents data'!AK51/'Constituents data'!AJ51-1</f>
        <v>-5.5783429040197063E-3</v>
      </c>
      <c r="AL51" s="15">
        <f>'Constituents data'!AL51/'Constituents data'!AK51-1</f>
        <v>-3.0193037452565519E-2</v>
      </c>
      <c r="AM51" s="15">
        <f>'Constituents data'!AM51/'Constituents data'!AL51-1</f>
        <v>-1.4800952705001702E-2</v>
      </c>
      <c r="AN51" s="15">
        <f>'Constituents data'!AN51/'Constituents data'!AM51-1</f>
        <v>2.2275945432567612E-2</v>
      </c>
      <c r="AO51" s="15">
        <f>'Constituents data'!AO51/'Constituents data'!AN51-1</f>
        <v>1.5202702702703519E-3</v>
      </c>
      <c r="AP51" s="15">
        <f>'Constituents data'!AP51/'Constituents data'!AO51-1</f>
        <v>1.1300387923764532E-2</v>
      </c>
      <c r="AQ51" s="15">
        <f>'Constituents data'!AQ51/'Constituents data'!AP51-1</f>
        <v>3.0687124749833039E-2</v>
      </c>
      <c r="AR51" s="15">
        <f>'Constituents data'!AR51/'Constituents data'!AQ51-1</f>
        <v>9.2233009708737601E-3</v>
      </c>
      <c r="AS51" s="15">
        <f>'Constituents data'!AS51/'Constituents data'!AR51-1</f>
        <v>3.7999037999038032E-2</v>
      </c>
      <c r="AT51" s="15">
        <f>'Constituents data'!AT51/'Constituents data'!AS51-1</f>
        <v>3.5526722273708788E-3</v>
      </c>
      <c r="AU51" s="15">
        <f>'Constituents data'!AU51/'Constituents data'!AT51-1</f>
        <v>-1.8470063106048595E-3</v>
      </c>
      <c r="AV51" s="15">
        <f>'Constituents data'!AV51/'Constituents data'!AU51-1</f>
        <v>-1.5111796453353921E-2</v>
      </c>
      <c r="AW51" s="15">
        <f>'Constituents data'!AW51/'Constituents data'!AV51-1</f>
        <v>2.5833724753405285E-2</v>
      </c>
      <c r="AX51" s="15">
        <f>'Constituents data'!AX51/'Constituents data'!AW51-1</f>
        <v>1.7399267399267559E-2</v>
      </c>
      <c r="AY51" s="15">
        <f>'Constituents data'!AY51/'Constituents data'!AX51-1</f>
        <v>-1.0351035103510431E-2</v>
      </c>
      <c r="AZ51" s="15">
        <f>'Constituents data'!AZ51/'Constituents data'!AY51-1</f>
        <v>-1.5613157495831365E-2</v>
      </c>
      <c r="BA51" s="15">
        <f>'Constituents data'!BA51/'Constituents data'!AZ51-1</f>
        <v>-2.7717893440097896E-3</v>
      </c>
      <c r="BB51" s="15">
        <f>'Constituents data'!BB51/'Constituents data'!BA51-1</f>
        <v>3.5515750463248619E-3</v>
      </c>
      <c r="BC51" s="15">
        <f>'Constituents data'!BC51/'Constituents data'!BB51-1</f>
        <v>7.847361132481856E-3</v>
      </c>
      <c r="BD51" s="15">
        <f>'Constituents data'!BD51/'Constituents data'!BC51-1</f>
        <v>-1.9236641221373918E-2</v>
      </c>
      <c r="BE51" s="15">
        <f>'Constituents data'!BE51/'Constituents data'!BD51-1</f>
        <v>-4.171855541718561E-2</v>
      </c>
      <c r="BF51" s="15">
        <f>'Constituents data'!BF51/'Constituents data'!BE51-1</f>
        <v>2.3716699155295728E-2</v>
      </c>
      <c r="BG51" s="15">
        <f>'Constituents data'!BG51/'Constituents data'!BF51-1</f>
        <v>2.3167248492542258E-2</v>
      </c>
      <c r="BH51" s="15">
        <f>'Constituents data'!BH51/'Constituents data'!BG51-1</f>
        <v>-3.1947890818858626E-2</v>
      </c>
      <c r="BI51" s="15">
        <f>'Constituents data'!BI51/'Constituents data'!BH51-1</f>
        <v>-5.8474847805190633E-2</v>
      </c>
      <c r="BJ51" s="15">
        <f>'Constituents data'!BJ51/'Constituents data'!BI51-1</f>
        <v>2.297090352220521E-2</v>
      </c>
      <c r="BK51" s="15">
        <f>'Constituents data'!BK51/'Constituents data'!BJ51-1</f>
        <v>-1.4138389886892866E-2</v>
      </c>
      <c r="BL51" s="15">
        <f>'Constituents data'!BL51/'Constituents data'!BK51-1</f>
        <v>-8.2672515606545538E-3</v>
      </c>
      <c r="BM51" s="15">
        <f>'Constituents data'!BM51/'Constituents data'!BL51-1</f>
        <v>3.997958489282083E-2</v>
      </c>
      <c r="BN51" s="15">
        <f>'Constituents data'!BN51/'Constituents data'!BM51-1</f>
        <v>-1.1123834451169712E-2</v>
      </c>
      <c r="BO51" s="15">
        <f>'Constituents data'!BO51/'Constituents data'!BN51-1</f>
        <v>-1.5053763440860291E-2</v>
      </c>
      <c r="BP51" s="15">
        <f>'Constituents data'!BP51/'Constituents data'!BO51-1</f>
        <v>-2.200201545179703E-2</v>
      </c>
      <c r="BQ51" s="15">
        <f>'Constituents data'!BQ51/'Constituents data'!BP51-1</f>
        <v>-2.5759917568264346E-3</v>
      </c>
      <c r="BR51" s="15">
        <f>'Constituents data'!BR51/'Constituents data'!BQ51-1</f>
        <v>2.4276859504132275E-2</v>
      </c>
      <c r="BS51" s="15">
        <f>'Constituents data'!BS51/'Constituents data'!BR51-1</f>
        <v>3.0593377038157676E-2</v>
      </c>
      <c r="BT51" s="15">
        <f>'Constituents data'!BT51/'Constituents data'!BS51-1</f>
        <v>1.1906703637253324E-2</v>
      </c>
      <c r="BU51" s="15">
        <f>'Constituents data'!BU51/'Constituents data'!BT51-1</f>
        <v>-1.7408123791102459E-2</v>
      </c>
      <c r="BV51" s="15">
        <f>'Constituents data'!BV51/'Constituents data'!BU51-1</f>
        <v>5.0853018372702952E-3</v>
      </c>
      <c r="BW51" s="15">
        <f>'Constituents data'!BW51/'Constituents data'!BV51-1</f>
        <v>-8.3238126326098394E-3</v>
      </c>
      <c r="BX51" s="15">
        <f>'Constituents data'!BX51/'Constituents data'!BW51-1</f>
        <v>1.6129032258064724E-2</v>
      </c>
      <c r="BY51" s="15">
        <f>'Constituents data'!BY51/'Constituents data'!BX51-1</f>
        <v>-3.0936183997408606E-2</v>
      </c>
      <c r="BZ51" s="15">
        <f>'Constituents data'!BZ51/'Constituents data'!BY51-1</f>
        <v>-1.1532675915092772E-2</v>
      </c>
      <c r="CA51" s="15">
        <f>'Constituents data'!CA51/'Constituents data'!BZ51-1</f>
        <v>-1.7585390598579553E-2</v>
      </c>
      <c r="CB51" s="15">
        <f>'Constituents data'!CB51/'Constituents data'!CA51-1</f>
        <v>-7.2633390705679979E-2</v>
      </c>
      <c r="CC51" s="15">
        <f>'Constituents data'!CC51/'Constituents data'!CB51-1</f>
        <v>0.12472160356347439</v>
      </c>
      <c r="CD51" s="15">
        <f>'Constituents data'!CD51/'Constituents data'!CC51-1</f>
        <v>-3.3333333333333326E-2</v>
      </c>
      <c r="CE51" s="15">
        <f>'Constituents data'!CE51/'Constituents data'!CD51-1</f>
        <v>1.8436326391259916E-2</v>
      </c>
      <c r="CF51" s="15">
        <f>'Constituents data'!CF51/'Constituents data'!CE51-1</f>
        <v>2.748910492792489E-2</v>
      </c>
      <c r="CG51" s="15">
        <f>'Constituents data'!CG51/'Constituents data'!CF51-1</f>
        <v>2.4469820554648969E-3</v>
      </c>
      <c r="CH51" s="15">
        <f>'Constituents data'!CH51/'Constituents data'!CG51-1</f>
        <v>-1.9365337672904714E-2</v>
      </c>
      <c r="CI51" s="15">
        <f>'Constituents data'!CI51/'Constituents data'!CH51-1</f>
        <v>1.0620643876535052E-2</v>
      </c>
      <c r="CJ51" s="15">
        <f>'Constituents data'!CJ51/'Constituents data'!CI51-1</f>
        <v>-3.8095238095238182E-2</v>
      </c>
      <c r="CK51" s="15">
        <f>'Constituents data'!CK51/'Constituents data'!CJ51-1</f>
        <v>6.1454421304201201E-3</v>
      </c>
      <c r="CL51" s="15">
        <f>'Constituents data'!CL51/'Constituents data'!CK51-1</f>
        <v>2.0868680013573115E-2</v>
      </c>
      <c r="CM51" s="15">
        <f>'Constituents data'!CM51/'Constituents data'!CL51-1</f>
        <v>4.3210902443078236E-3</v>
      </c>
      <c r="CN51" s="15">
        <f>'Constituents data'!CN51/'Constituents data'!CM51-1</f>
        <v>-1.8864802250537771E-2</v>
      </c>
      <c r="CO51" s="15">
        <f>'Constituents data'!CO51/'Constituents data'!CN51-1</f>
        <v>1.028841288581539E-2</v>
      </c>
      <c r="CP51" s="15">
        <f>'Constituents data'!CP51/'Constituents data'!CO51-1</f>
        <v>1.0350584307178501E-2</v>
      </c>
      <c r="CQ51" s="15">
        <f>'Constituents data'!CQ51/'Constituents data'!CP51-1</f>
        <v>-3.304692663582276E-2</v>
      </c>
      <c r="CR51" s="15">
        <f>'Constituents data'!CR51/'Constituents data'!CQ51-1</f>
        <v>2.5290498974709363E-2</v>
      </c>
      <c r="CS51" s="15">
        <f>'Constituents data'!CS51/'Constituents data'!CR51-1</f>
        <v>3.0833333333333268E-2</v>
      </c>
      <c r="CT51" s="15">
        <f>'Constituents data'!CT51/'Constituents data'!CS51-1</f>
        <v>6.6289409862572146E-3</v>
      </c>
      <c r="CU51" s="15">
        <f>'Constituents data'!CU51/'Constituents data'!CT51-1</f>
        <v>-3.308705428846781E-2</v>
      </c>
      <c r="CV51" s="15">
        <f>'Constituents data'!CV51/'Constituents data'!CU51-1</f>
        <v>-5.066445182724244E-2</v>
      </c>
      <c r="CW51" s="15">
        <f>'Constituents data'!CW51/'Constituents data'!CV51-1</f>
        <v>-1.3823272090988548E-2</v>
      </c>
      <c r="CX51" s="15">
        <f>'Constituents data'!CX51/'Constituents data'!CW51-1</f>
        <v>1.4017033356990671E-2</v>
      </c>
      <c r="CY51" s="15">
        <f>'Constituents data'!CY51/'Constituents data'!CX51-1</f>
        <v>-2.0297462817147838E-2</v>
      </c>
      <c r="CZ51" s="15">
        <f>'Constituents data'!CZ51/'Constituents data'!CY51-1</f>
        <v>4.0542954098946149E-2</v>
      </c>
      <c r="DA51" s="15">
        <f>'Constituents data'!DA51/'Constituents data'!CZ51-1</f>
        <v>3.0037761757638393E-2</v>
      </c>
      <c r="DB51" s="15">
        <f>'Constituents data'!DB51/'Constituents data'!DA51-1</f>
        <v>2.282952841193131E-2</v>
      </c>
      <c r="DC51" s="15">
        <f>'Constituents data'!DC51/'Constituents data'!DB51-1</f>
        <v>1.564027370478982E-2</v>
      </c>
      <c r="DD51" s="15">
        <f>'Constituents data'!DD51/'Constituents data'!DC51-1</f>
        <v>-3.7054860442733428E-2</v>
      </c>
      <c r="DE51" s="15">
        <f>'Constituents data'!DE51/'Constituents data'!DD51-1</f>
        <v>1.0661335998667365E-2</v>
      </c>
      <c r="DF51" s="15">
        <f>'Constituents data'!DF51/'Constituents data'!DE51-1</f>
        <v>-9.8895665073348571E-3</v>
      </c>
      <c r="DG51" s="15">
        <f>'Constituents data'!DG51/'Constituents data'!DF51-1</f>
        <v>-2.1142000998834676E-2</v>
      </c>
      <c r="DH51" s="15">
        <f>'Constituents data'!DH51/'Constituents data'!DG51-1</f>
        <v>-3.9115646258502945E-3</v>
      </c>
      <c r="DI51" s="15">
        <f>'Constituents data'!DI51/'Constituents data'!DH51-1</f>
        <v>2.3732286153320903E-2</v>
      </c>
      <c r="DJ51" s="15">
        <f>'Constituents data'!DJ51/'Constituents data'!DI51-1</f>
        <v>4.6697798532353563E-3</v>
      </c>
      <c r="DK51" s="15">
        <f>'Constituents data'!DK51/'Constituents data'!DJ51-1</f>
        <v>4.2496679946879112E-2</v>
      </c>
      <c r="DL51" s="15">
        <f>'Constituents data'!DL51/'Constituents data'!DK51-1</f>
        <v>9.2356687898089707E-3</v>
      </c>
      <c r="DM51" s="15">
        <f>'Constituents data'!DM51/'Constituents data'!DL51-1</f>
        <v>-5.9955822025875571E-3</v>
      </c>
      <c r="DN51" s="15">
        <f>'Constituents data'!DN51/'Constituents data'!DM51-1</f>
        <v>2.3174603174603181E-2</v>
      </c>
      <c r="DO51" s="15">
        <f>'Constituents data'!DO51/'Constituents data'!DN51-1</f>
        <v>6.050263729444616E-3</v>
      </c>
      <c r="DP51" s="15">
        <f>'Constituents data'!DP51/'Constituents data'!DO51-1</f>
        <v>3.3924441017733287E-2</v>
      </c>
      <c r="DQ51" s="15">
        <f>'Constituents data'!DQ51/'Constituents data'!DP51-1</f>
        <v>9.5451155853840675E-3</v>
      </c>
      <c r="DR51" s="15">
        <f>'Constituents data'!DR51/'Constituents data'!DQ51-1</f>
        <v>-1.1966317033535345E-2</v>
      </c>
      <c r="DS51" s="15">
        <f>'Constituents data'!DS51/'Constituents data'!DR51-1</f>
        <v>-2.631578947368407E-2</v>
      </c>
      <c r="DT51" s="15">
        <f>'Constituents data'!DT51/'Constituents data'!DS51-1</f>
        <v>1.3820638820638775E-2</v>
      </c>
      <c r="DU51" s="15">
        <f>'Constituents data'!DU51/'Constituents data'!DT51-1</f>
        <v>4.4531960012117455E-2</v>
      </c>
      <c r="DV51" s="15">
        <f>'Constituents data'!DV51/'Constituents data'!DU51-1</f>
        <v>-1.9721577726218076E-2</v>
      </c>
      <c r="DW51" s="15">
        <f>'Constituents data'!DW51/'Constituents data'!DV51-1</f>
        <v>2.5887573964497257E-2</v>
      </c>
      <c r="DX51" s="15">
        <f>'Constituents data'!DX51/'Constituents data'!DW51-1</f>
        <v>1.0237923576063457E-2</v>
      </c>
      <c r="DY51" s="15">
        <f>'Constituents data'!DY51/'Constituents data'!DX51-1</f>
        <v>2.0125606622894754E-2</v>
      </c>
      <c r="DZ51" s="15">
        <f>'Constituents data'!DZ51/'Constituents data'!DY51-1</f>
        <v>4.1975654120607331E-4</v>
      </c>
      <c r="EA51" s="15">
        <f>'Constituents data'!EA51/'Constituents data'!DZ51-1</f>
        <v>4.1958041958041203E-3</v>
      </c>
      <c r="EB51" s="15">
        <f>'Constituents data'!EB51/'Constituents data'!EA51-1</f>
        <v>-1.532033426183832E-2</v>
      </c>
      <c r="EC51" s="15">
        <f>'Constituents data'!EC51/'Constituents data'!EB51-1</f>
        <v>-1.9377652050919458E-2</v>
      </c>
      <c r="ED51" s="15">
        <f>'Constituents data'!ED51/'Constituents data'!EC51-1</f>
        <v>-3.7213327563825227E-2</v>
      </c>
      <c r="EE51" s="15">
        <f>'Constituents data'!EE51/'Constituents data'!ED51-1</f>
        <v>3.2209737827715301E-2</v>
      </c>
      <c r="EF51" s="15">
        <f>'Constituents data'!EF51/'Constituents data'!EE51-1</f>
        <v>-1.6835994194484671E-2</v>
      </c>
      <c r="EG51" s="15">
        <f>'Constituents data'!EG51/'Constituents data'!EF51-1</f>
        <v>-1.8010038382048954E-2</v>
      </c>
      <c r="EH51" s="15">
        <f>'Constituents data'!EH51/'Constituents data'!EG51-1</f>
        <v>2.9615153337342104E-2</v>
      </c>
      <c r="EI51" s="15">
        <f>'Constituents data'!EI51/'Constituents data'!EH51-1</f>
        <v>-2.1170973864797826E-2</v>
      </c>
      <c r="EJ51" s="15">
        <f>'Constituents data'!EJ51/'Constituents data'!EI51-1</f>
        <v>4.5644391408114604E-2</v>
      </c>
      <c r="EK51" s="15">
        <f>'Constituents data'!EK51/'Constituents data'!EJ51-1</f>
        <v>-9.9857346647647116E-3</v>
      </c>
      <c r="EL51" s="15">
        <f>'Constituents data'!EL51/'Constituents data'!EK51-1</f>
        <v>-1.0086455331412059E-2</v>
      </c>
      <c r="EM51" s="15">
        <f>'Constituents data'!EM51/'Constituents data'!EL51-1</f>
        <v>2.9112081513826826E-3</v>
      </c>
      <c r="EN51" s="15">
        <f>'Constituents data'!EN51/'Constituents data'!EM51-1</f>
        <v>-2.0464441219158247E-2</v>
      </c>
      <c r="EO51" s="15">
        <f>'Constituents data'!EO51/'Constituents data'!EN51-1</f>
        <v>-1.8076752111423899E-2</v>
      </c>
      <c r="EP51" s="15">
        <f>'Constituents data'!EP51/'Constituents data'!EO51-1</f>
        <v>-8.2993813188471099E-3</v>
      </c>
      <c r="EQ51" s="15">
        <f>'Constituents data'!EQ51/'Constituents data'!EP51-1</f>
        <v>-1.7041996348143629E-2</v>
      </c>
      <c r="ER51" s="15">
        <f>'Constituents data'!ER51/'Constituents data'!EQ51-1</f>
        <v>4.8297213622291002E-2</v>
      </c>
      <c r="ES51" s="15">
        <f>'Constituents data'!ES51/'Constituents data'!ER51-1</f>
        <v>-1.0632014176018889E-2</v>
      </c>
      <c r="ET51" s="15">
        <f>'Constituents data'!ET51/'Constituents data'!ES51-1</f>
        <v>-2.9850746268657025E-3</v>
      </c>
      <c r="EU51" s="15">
        <f>'Constituents data'!EU51/'Constituents data'!ET51-1</f>
        <v>2.6796407185628812E-2</v>
      </c>
      <c r="EV51" s="15">
        <f>'Constituents data'!EV51/'Constituents data'!EU51-1</f>
        <v>-3.8343781892404172E-2</v>
      </c>
      <c r="EW51" s="15">
        <f>'Constituents data'!EW51/'Constituents data'!EV51-1</f>
        <v>-1.9102486355366932E-2</v>
      </c>
      <c r="EX51" s="15">
        <f>'Constituents data'!EX51/'Constituents data'!EW51-1</f>
        <v>-6.0278207109736304E-3</v>
      </c>
      <c r="EY51" s="15">
        <f>'Constituents data'!EY51/'Constituents data'!EX51-1</f>
        <v>2.254703778572531E-2</v>
      </c>
      <c r="EZ51" s="15">
        <f>'Constituents data'!EZ51/'Constituents data'!EY51-1</f>
        <v>2.1441605839416011E-2</v>
      </c>
      <c r="FA51" s="15">
        <f>'Constituents data'!FA51/'Constituents data'!EZ51-1</f>
        <v>-2.0247134137263645E-2</v>
      </c>
      <c r="FB51" s="15">
        <f>'Constituents data'!FB51/'Constituents data'!FA51-1</f>
        <v>-9.5730132198753592E-3</v>
      </c>
      <c r="FC51" s="15">
        <f>'Constituents data'!FC51/'Constituents data'!FB51-1</f>
        <v>-8.8984351027922015E-3</v>
      </c>
      <c r="FD51" s="15">
        <f>'Constituents data'!FD51/'Constituents data'!FC51-1</f>
        <v>4.3034055727554144E-2</v>
      </c>
      <c r="FE51" s="15">
        <f>'Constituents data'!FE51/'Constituents data'!FD51-1</f>
        <v>-3.0869694271297043E-2</v>
      </c>
      <c r="FF51" s="15">
        <f>'Constituents data'!FF51/'Constituents data'!FE51-1</f>
        <v>2.2664624808575784E-2</v>
      </c>
      <c r="FG51" s="15">
        <f>'Constituents data'!FG51/'Constituents data'!FF51-1</f>
        <v>1.7969451931716396E-3</v>
      </c>
      <c r="FH51" s="15">
        <f>'Constituents data'!FH51/'Constituents data'!FG51-1</f>
        <v>-4.3049327354260036E-2</v>
      </c>
      <c r="FI51" s="15">
        <f>'Constituents data'!FI51/'Constituents data'!FH51-1</f>
        <v>-6.6229303342705492E-2</v>
      </c>
      <c r="FJ51" s="15">
        <f>'Constituents data'!FJ51/'Constituents data'!FI51-1</f>
        <v>2.4088323854131843E-2</v>
      </c>
      <c r="FK51" s="15">
        <f>'Constituents data'!FK51/'Constituents data'!FJ51-1</f>
        <v>-2.9402156158118142E-3</v>
      </c>
      <c r="FL51" s="15">
        <f>'Constituents data'!FL51/'Constituents data'!FK51-1</f>
        <v>-2.8833551769331556E-2</v>
      </c>
      <c r="FM51" s="15">
        <f>'Constituents data'!FM51/'Constituents data'!FL51-1</f>
        <v>2.0917678812415685E-2</v>
      </c>
      <c r="FN51" s="15">
        <f>'Constituents data'!FN51/'Constituents data'!FM51-1</f>
        <v>-8.5922009253138754E-3</v>
      </c>
      <c r="FO51" s="15">
        <f>'Constituents data'!FO51/'Constituents data'!FN51-1</f>
        <v>-3.9333333333333331E-2</v>
      </c>
      <c r="FP51" s="15">
        <f>'Constituents data'!FP51/'Constituents data'!FO51-1</f>
        <v>3.6086051353226845E-2</v>
      </c>
      <c r="FQ51" s="15">
        <f>'Constituents data'!FQ51/'Constituents data'!FP51-1</f>
        <v>6.3630274614869808E-3</v>
      </c>
      <c r="FR51" s="15">
        <f>'Constituents data'!FR51/'Constituents data'!FQ51-1</f>
        <v>4.0599001663893519E-2</v>
      </c>
      <c r="FS51" s="15">
        <f>'Constituents data'!FS51/'Constituents data'!FR51-1</f>
        <v>3.5177486408699554E-3</v>
      </c>
      <c r="FT51" s="16">
        <f>'Constituents data'!FT51/'Constituents data'!FS51-1</f>
        <v>1.4977692797960573E-2</v>
      </c>
      <c r="FU51" s="17">
        <f t="shared" si="3"/>
        <v>1.1141039893320269E-3</v>
      </c>
      <c r="FV51">
        <v>1.5040455662017576E-2</v>
      </c>
      <c r="FW51">
        <v>1.5171515485357402E-2</v>
      </c>
      <c r="FX51">
        <v>1.4590957967421542E-2</v>
      </c>
      <c r="FY51">
        <v>1.5046238096576112E-2</v>
      </c>
      <c r="FZ51">
        <v>1.521562069459902E-2</v>
      </c>
      <c r="GA51">
        <v>1.4669986595275483E-2</v>
      </c>
      <c r="GB51">
        <v>1.4119746486702401E-2</v>
      </c>
      <c r="GC51">
        <v>1.4077928841249412E-2</v>
      </c>
      <c r="GD51">
        <v>1.4106744604869898E-2</v>
      </c>
      <c r="GE51">
        <v>1.3628079563823878E-2</v>
      </c>
      <c r="GF51">
        <v>1.3474519083773119E-2</v>
      </c>
      <c r="GG51">
        <v>1.3836971067005339E-2</v>
      </c>
      <c r="GH51">
        <v>1.3638270758634564E-2</v>
      </c>
      <c r="GI51">
        <v>1.3463830905757281E-2</v>
      </c>
      <c r="GJ51">
        <v>1.3349552684151462E-2</v>
      </c>
      <c r="GK51">
        <v>1.3538746775416909E-2</v>
      </c>
      <c r="GL51">
        <v>1.3613722347888647E-2</v>
      </c>
      <c r="GM51">
        <v>1.374172052782313E-2</v>
      </c>
      <c r="GN51">
        <v>1.3527990358709384E-2</v>
      </c>
      <c r="GO51">
        <v>1.406917049616448E-2</v>
      </c>
      <c r="GP51">
        <v>1.4115006576317679E-2</v>
      </c>
      <c r="GQ51">
        <v>1.4256641862786306E-2</v>
      </c>
      <c r="GR51">
        <v>1.4080306362005343E-2</v>
      </c>
      <c r="GS51">
        <v>1.4152695444509563E-2</v>
      </c>
      <c r="GT51">
        <v>1.4133991545420787E-2</v>
      </c>
      <c r="GU51">
        <v>1.4167417709763692E-2</v>
      </c>
      <c r="GV51">
        <v>1.4064867982016121E-2</v>
      </c>
      <c r="GW51">
        <v>1.4154976352002226E-2</v>
      </c>
      <c r="GX51">
        <v>1.4059816207792909E-2</v>
      </c>
      <c r="GY51">
        <v>1.4297985788128662E-2</v>
      </c>
      <c r="GZ51">
        <v>1.4589350497177828E-2</v>
      </c>
      <c r="HA51">
        <v>1.4347050356148618E-2</v>
      </c>
      <c r="HB51">
        <v>1.4749633006887308E-2</v>
      </c>
      <c r="HC51">
        <v>1.532562132217709E-2</v>
      </c>
      <c r="HD51">
        <v>1.5028834429895645E-2</v>
      </c>
      <c r="HE51">
        <v>1.5034813283475916E-2</v>
      </c>
      <c r="HF51">
        <v>1.4759125208515333E-2</v>
      </c>
      <c r="HG51">
        <v>1.5151369203347091E-2</v>
      </c>
      <c r="HH51">
        <v>1.538426053836401E-2</v>
      </c>
      <c r="HI51">
        <v>1.5686963583278361E-2</v>
      </c>
      <c r="HJ51">
        <v>1.5369298860149615E-2</v>
      </c>
      <c r="HK51">
        <v>1.5435627305497824E-2</v>
      </c>
      <c r="HL51">
        <v>1.5223440430962749E-2</v>
      </c>
      <c r="HM51">
        <v>1.529506264771793E-2</v>
      </c>
      <c r="HN51">
        <v>1.5063881446123967E-2</v>
      </c>
      <c r="HO51">
        <v>1.5230237427262205E-2</v>
      </c>
      <c r="HP51">
        <v>1.5183178261223786E-2</v>
      </c>
      <c r="HQ51">
        <v>1.527619829081904E-2</v>
      </c>
      <c r="HR51">
        <v>1.5813872437735028E-2</v>
      </c>
      <c r="HS51">
        <v>1.6171951464903283E-2</v>
      </c>
      <c r="HT51">
        <v>1.5834510177987024E-2</v>
      </c>
      <c r="HU51">
        <v>1.5794425318751571E-2</v>
      </c>
      <c r="HV51">
        <v>1.5995535650882745E-2</v>
      </c>
      <c r="HW51">
        <v>1.6801602035020794E-2</v>
      </c>
      <c r="HX51">
        <v>1.6523421009943057E-2</v>
      </c>
      <c r="HY51">
        <v>1.6448891773258711E-2</v>
      </c>
      <c r="HZ51">
        <v>1.6627172468413214E-2</v>
      </c>
      <c r="IA51">
        <v>1.7172234094123561E-2</v>
      </c>
      <c r="IB51">
        <v>1.6875031964793809E-2</v>
      </c>
      <c r="IC51">
        <v>1.6537322269287103E-2</v>
      </c>
      <c r="ID51">
        <v>1.6057407107826143E-2</v>
      </c>
      <c r="IE51">
        <v>1.538987583433158E-2</v>
      </c>
      <c r="IF51">
        <v>1.5851390012398762E-2</v>
      </c>
      <c r="IG51">
        <v>1.5705958420124559E-2</v>
      </c>
      <c r="IH51">
        <v>1.5797105819306545E-2</v>
      </c>
      <c r="II51">
        <v>1.5575389803706733E-2</v>
      </c>
      <c r="IJ51">
        <v>1.5755174308761753E-2</v>
      </c>
      <c r="IK51">
        <v>1.544328220581191E-2</v>
      </c>
      <c r="IL51">
        <v>1.5515310706273279E-2</v>
      </c>
      <c r="IM51">
        <v>1.6258672990881694E-2</v>
      </c>
      <c r="IN51">
        <v>1.6009910254970647E-2</v>
      </c>
      <c r="IO51">
        <v>1.5938528824752295E-2</v>
      </c>
      <c r="IP51">
        <v>1.5794997542198142E-2</v>
      </c>
      <c r="IQ51">
        <v>1.5442399731829941E-2</v>
      </c>
      <c r="IR51">
        <v>1.531460447690328E-2</v>
      </c>
      <c r="IS51">
        <v>1.554903017319703E-2</v>
      </c>
      <c r="IT51">
        <v>1.5596626836834342E-2</v>
      </c>
      <c r="IU51">
        <v>1.4767014862403151E-2</v>
      </c>
      <c r="IV51">
        <v>1.5945553519636366E-2</v>
      </c>
      <c r="IW51">
        <v>1.5645190169818621E-2</v>
      </c>
      <c r="IX51">
        <v>1.5355985116709693E-2</v>
      </c>
      <c r="IY51">
        <v>1.569790153412708E-2</v>
      </c>
      <c r="IZ51">
        <v>1.5556200418413114E-2</v>
      </c>
      <c r="JA51">
        <v>1.561341786317751E-2</v>
      </c>
      <c r="JB51">
        <v>1.5430609739177512E-2</v>
      </c>
      <c r="JC51">
        <v>1.518776981962805E-2</v>
      </c>
      <c r="JD51">
        <v>1.5102386821790714E-2</v>
      </c>
      <c r="JE51">
        <v>1.5111069768939707E-2</v>
      </c>
      <c r="JF51">
        <v>1.534147907793309E-2</v>
      </c>
      <c r="JG51">
        <v>1.5575650397165599E-2</v>
      </c>
      <c r="JH51">
        <v>1.5220634809206912E-2</v>
      </c>
      <c r="JI51">
        <v>1.5518111005445182E-2</v>
      </c>
      <c r="JJ51">
        <v>1.5048478187949904E-2</v>
      </c>
      <c r="JK51">
        <v>1.4961542968995697E-2</v>
      </c>
      <c r="JL51">
        <v>1.5178806667127167E-2</v>
      </c>
      <c r="JM51">
        <v>1.5347885118472295E-2</v>
      </c>
      <c r="JN51">
        <v>1.5473669035641725E-2</v>
      </c>
      <c r="JO51">
        <v>1.4406813313883967E-2</v>
      </c>
      <c r="JP51">
        <v>1.424786637937016E-2</v>
      </c>
      <c r="JQ51">
        <v>1.4275544557931832E-2</v>
      </c>
      <c r="JR51">
        <v>1.4162065099439881E-2</v>
      </c>
      <c r="JS51">
        <v>1.3933637687947302E-2</v>
      </c>
      <c r="JT51">
        <v>1.40825433096744E-2</v>
      </c>
      <c r="JU51">
        <v>1.4369204988642416E-2</v>
      </c>
      <c r="JV51">
        <v>1.4507611766885097E-2</v>
      </c>
      <c r="JW51">
        <v>1.3866983912739302E-2</v>
      </c>
      <c r="JX51">
        <v>1.3998343230644991E-2</v>
      </c>
      <c r="JY51">
        <v>1.3961496302758183E-2</v>
      </c>
      <c r="JZ51">
        <v>1.3670066322568643E-2</v>
      </c>
      <c r="KA51">
        <v>1.3941909923734813E-2</v>
      </c>
      <c r="KB51">
        <v>1.426397629394582E-2</v>
      </c>
      <c r="KC51">
        <v>1.4164660523412264E-2</v>
      </c>
      <c r="KD51">
        <v>1.4774791783171457E-2</v>
      </c>
      <c r="KE51">
        <v>1.4514331712068942E-2</v>
      </c>
      <c r="KF51">
        <v>1.4386546280888609E-2</v>
      </c>
      <c r="KG51">
        <v>1.4555092596716682E-2</v>
      </c>
      <c r="KH51">
        <v>1.4679778353643379E-2</v>
      </c>
      <c r="KI51">
        <v>1.4935753555458592E-2</v>
      </c>
      <c r="KJ51">
        <v>1.5022315945351061E-2</v>
      </c>
      <c r="KK51">
        <v>1.5020569172604784E-2</v>
      </c>
      <c r="KL51">
        <v>1.4670667068619527E-2</v>
      </c>
      <c r="KM51">
        <v>1.4390400324074789E-2</v>
      </c>
      <c r="KN51">
        <v>1.4594527965406197E-2</v>
      </c>
      <c r="KO51">
        <v>1.4378389233234198E-2</v>
      </c>
      <c r="KP51">
        <v>1.4980135261334458E-2</v>
      </c>
      <c r="KQ51">
        <v>1.5158294102767693E-2</v>
      </c>
      <c r="KR51">
        <v>1.4884844315635552E-2</v>
      </c>
      <c r="KS51">
        <v>1.4945328286863608E-2</v>
      </c>
      <c r="KT51">
        <v>1.5171312809690739E-2</v>
      </c>
      <c r="KU51">
        <v>1.495045360369639E-2</v>
      </c>
      <c r="KV51">
        <v>1.511895301027095E-2</v>
      </c>
      <c r="KW51">
        <v>1.4488933786136658E-2</v>
      </c>
      <c r="KX51">
        <v>1.4679979718677325E-2</v>
      </c>
      <c r="KY51">
        <v>1.4725346203406025E-2</v>
      </c>
      <c r="KZ51">
        <v>1.4567726635362219E-2</v>
      </c>
      <c r="LA51">
        <v>1.4788553872350113E-2</v>
      </c>
      <c r="LB51">
        <v>1.4901542157591636E-2</v>
      </c>
      <c r="LC51">
        <v>1.5406697900742472E-2</v>
      </c>
      <c r="LD51">
        <v>1.5285811940911864E-2</v>
      </c>
      <c r="LE51">
        <v>1.5109487705404569E-2</v>
      </c>
      <c r="LF51">
        <v>1.5134472573253269E-2</v>
      </c>
      <c r="LG51">
        <v>1.4544110852078037E-2</v>
      </c>
      <c r="LH51">
        <v>1.420950580338003E-2</v>
      </c>
      <c r="LI51">
        <v>1.3880028707238541E-2</v>
      </c>
      <c r="LJ51">
        <v>1.3608616388557629E-2</v>
      </c>
      <c r="LK51">
        <v>1.421864758351528E-2</v>
      </c>
      <c r="LL51">
        <v>1.4075788770659466E-2</v>
      </c>
      <c r="LM51">
        <v>1.3857414997960546E-2</v>
      </c>
      <c r="LN51">
        <v>1.4080935482967535E-2</v>
      </c>
      <c r="LO51">
        <v>1.3924065754135065E-2</v>
      </c>
      <c r="LP51">
        <v>1.3836227696190091E-2</v>
      </c>
      <c r="LQ51">
        <v>1.3623581308129185E-2</v>
      </c>
      <c r="LR51">
        <v>1.4139806256905856E-2</v>
      </c>
      <c r="LS51">
        <v>1.4190897668884334E-2</v>
      </c>
      <c r="LT51">
        <v>1.4035419068504926E-2</v>
      </c>
      <c r="LU51">
        <v>1.3932498551227409E-2</v>
      </c>
      <c r="LV51">
        <v>1.4001587586819141E-2</v>
      </c>
      <c r="LW51">
        <v>1.4201749458268085E-2</v>
      </c>
      <c r="LX51">
        <v>1.3772869782543735E-2</v>
      </c>
      <c r="LY51">
        <v>1.3948304004031771E-2</v>
      </c>
      <c r="LZ51">
        <v>1.3983960311975793E-2</v>
      </c>
      <c r="MA51">
        <v>1.3847821222159934E-2</v>
      </c>
      <c r="MB51">
        <v>1.3961267353021551E-2</v>
      </c>
      <c r="MC51">
        <v>1.3880061595171668E-2</v>
      </c>
      <c r="MD51">
        <v>1.3791658594047365E-2</v>
      </c>
      <c r="ME51">
        <v>1.3834831362704204E-2</v>
      </c>
      <c r="MF51">
        <v>1.3710351579138417E-2</v>
      </c>
      <c r="MG51">
        <v>1.3509508892670224E-2</v>
      </c>
      <c r="MH51">
        <v>1.3508277465871365E-2</v>
      </c>
      <c r="MI51">
        <v>1.3717241035395181E-2</v>
      </c>
      <c r="MJ51">
        <v>1.3602224330736904E-2</v>
      </c>
      <c r="MK51">
        <v>1.4015329018754774E-2</v>
      </c>
      <c r="ML51">
        <v>1.3883827759010819E-2</v>
      </c>
      <c r="MM51" s="4">
        <v>1.3986914492820359E-2</v>
      </c>
      <c r="MN51" s="17">
        <v>1.4756318998703104E-2</v>
      </c>
      <c r="MO51" s="20">
        <f>D51-$FU51</f>
        <v>-1.6660923145872353E-2</v>
      </c>
      <c r="MP51" s="20">
        <f t="shared" si="7"/>
        <v>1.395215122940081E-2</v>
      </c>
      <c r="MQ51" s="20">
        <f t="shared" si="8"/>
        <v>8.9729958957735237E-2</v>
      </c>
      <c r="MR51" s="20">
        <f t="shared" si="9"/>
        <v>3.4760599450943232E-3</v>
      </c>
      <c r="MS51" s="20">
        <f t="shared" si="10"/>
        <v>-2.3633686234762852E-2</v>
      </c>
      <c r="MT51" s="20">
        <f t="shared" si="11"/>
        <v>-2.5154170767295359E-2</v>
      </c>
      <c r="MU51" s="20">
        <f t="shared" si="12"/>
        <v>9.1493239956149212E-3</v>
      </c>
      <c r="MV51" s="20">
        <f t="shared" si="13"/>
        <v>3.2919082600576591E-2</v>
      </c>
      <c r="MW51" s="20">
        <f t="shared" si="14"/>
        <v>-2.8951012455027115E-2</v>
      </c>
      <c r="MX51" s="20">
        <f t="shared" si="15"/>
        <v>-4.4036304272603282E-4</v>
      </c>
      <c r="MY51" s="20">
        <f t="shared" si="16"/>
        <v>4.2986215822147525E-2</v>
      </c>
      <c r="MZ51" s="20">
        <f t="shared" si="17"/>
        <v>-2.8197773181658326E-2</v>
      </c>
      <c r="NA51" s="20">
        <f t="shared" si="18"/>
        <v>-2.9368049006825324E-3</v>
      </c>
      <c r="NB51" s="20">
        <f t="shared" si="19"/>
        <v>1.8308206767640178E-2</v>
      </c>
      <c r="NC51" s="20">
        <f t="shared" si="20"/>
        <v>-2.3748854030042055E-2</v>
      </c>
      <c r="ND51" s="20">
        <f t="shared" si="21"/>
        <v>1.5047175584143545E-2</v>
      </c>
      <c r="NE51" s="20">
        <f t="shared" si="22"/>
        <v>-2.1117383215434594E-2</v>
      </c>
      <c r="NF51" s="20">
        <f t="shared" si="23"/>
        <v>1.7457085570647801E-2</v>
      </c>
      <c r="NG51" s="20">
        <f t="shared" si="24"/>
        <v>1.6625712042205375E-2</v>
      </c>
      <c r="NH51" s="20">
        <f t="shared" si="25"/>
        <v>3.3424307889299357E-2</v>
      </c>
      <c r="NI51" s="20">
        <f t="shared" si="26"/>
        <v>-1.8898815377787526E-2</v>
      </c>
      <c r="NJ51" s="20">
        <f t="shared" si="27"/>
        <v>-3.0497839694541718E-2</v>
      </c>
      <c r="NK51" s="20">
        <f t="shared" si="28"/>
        <v>2.8132401441976597E-3</v>
      </c>
      <c r="NL51" s="20">
        <f t="shared" si="29"/>
        <v>-1.3991039604653911E-2</v>
      </c>
      <c r="NM51" s="20">
        <f t="shared" si="30"/>
        <v>4.7763042642107914E-2</v>
      </c>
      <c r="NN51" s="20">
        <f t="shared" si="31"/>
        <v>-5.652972111779557E-2</v>
      </c>
      <c r="NO51" s="20">
        <f t="shared" si="32"/>
        <v>3.1552562677334597E-2</v>
      </c>
      <c r="NP51" s="20">
        <f t="shared" si="33"/>
        <v>3.2455941201113461E-2</v>
      </c>
      <c r="NQ51" s="20">
        <f t="shared" si="34"/>
        <v>-3.456390060537484E-3</v>
      </c>
      <c r="NR51" s="20">
        <f t="shared" si="35"/>
        <v>4.3640616077880836E-3</v>
      </c>
      <c r="NS51" s="20">
        <f t="shared" si="36"/>
        <v>-6.2510902907019659E-3</v>
      </c>
      <c r="NT51" s="20">
        <f t="shared" si="37"/>
        <v>-1.4257587012333085E-2</v>
      </c>
      <c r="NU51" s="20">
        <f t="shared" si="38"/>
        <v>-3.4727549367483387E-2</v>
      </c>
      <c r="NV51" s="20">
        <f t="shared" si="39"/>
        <v>-6.6924468933517332E-3</v>
      </c>
      <c r="NW51" s="20">
        <f t="shared" si="40"/>
        <v>-3.1307141441897543E-2</v>
      </c>
      <c r="NX51" s="20">
        <f t="shared" si="41"/>
        <v>-1.591505669433373E-2</v>
      </c>
      <c r="NY51" s="20">
        <f t="shared" si="42"/>
        <v>2.1161841443235584E-2</v>
      </c>
      <c r="NZ51" s="20">
        <f t="shared" si="43"/>
        <v>4.0616628093832503E-4</v>
      </c>
      <c r="OA51" s="20">
        <f t="shared" si="44"/>
        <v>1.0186283934432504E-2</v>
      </c>
      <c r="OB51" s="20">
        <f t="shared" si="45"/>
        <v>2.9573020760501011E-2</v>
      </c>
      <c r="OC51" s="20">
        <f t="shared" si="46"/>
        <v>8.1091969815417324E-3</v>
      </c>
      <c r="OD51" s="20">
        <f t="shared" si="47"/>
        <v>3.6884934009706008E-2</v>
      </c>
      <c r="OE51" s="20">
        <f t="shared" si="48"/>
        <v>2.438568238038852E-3</v>
      </c>
      <c r="OF51" s="20">
        <f t="shared" si="49"/>
        <v>-2.9611102999368864E-3</v>
      </c>
      <c r="OG51" s="20">
        <f t="shared" si="50"/>
        <v>-1.6225900442685948E-2</v>
      </c>
      <c r="OH51" s="20">
        <f t="shared" si="51"/>
        <v>2.4719620764073257E-2</v>
      </c>
      <c r="OI51" s="20">
        <f t="shared" si="52"/>
        <v>1.6285163409935532E-2</v>
      </c>
      <c r="OJ51" s="20">
        <f t="shared" si="53"/>
        <v>-1.1465139092842459E-2</v>
      </c>
      <c r="OK51" s="20">
        <f t="shared" si="54"/>
        <v>-1.6727261485163392E-2</v>
      </c>
      <c r="OL51" s="20">
        <f t="shared" si="55"/>
        <v>-3.8858933333418165E-3</v>
      </c>
      <c r="OM51" s="20">
        <f t="shared" si="56"/>
        <v>2.437471056992835E-3</v>
      </c>
      <c r="ON51" s="20">
        <f t="shared" si="57"/>
        <v>6.7332571431498291E-3</v>
      </c>
      <c r="OO51" s="20">
        <f t="shared" si="58"/>
        <v>-2.0350745210705946E-2</v>
      </c>
      <c r="OP51" s="20">
        <f t="shared" si="59"/>
        <v>-4.2832659406517634E-2</v>
      </c>
      <c r="OQ51" s="20">
        <f t="shared" si="60"/>
        <v>2.2602595165963701E-2</v>
      </c>
      <c r="OR51" s="20">
        <f t="shared" si="61"/>
        <v>2.2053144503210231E-2</v>
      </c>
      <c r="OS51" s="20">
        <f t="shared" si="62"/>
        <v>-3.3061994808190651E-2</v>
      </c>
      <c r="OT51" s="20">
        <f t="shared" si="63"/>
        <v>-5.9588951794522657E-2</v>
      </c>
      <c r="OU51" s="20">
        <f t="shared" si="64"/>
        <v>2.1856799532873183E-2</v>
      </c>
      <c r="OV51" s="20">
        <f t="shared" si="65"/>
        <v>-1.5252493876224894E-2</v>
      </c>
      <c r="OW51" s="20">
        <f t="shared" si="66"/>
        <v>-9.3813555499865815E-3</v>
      </c>
      <c r="OX51" s="20">
        <f t="shared" si="67"/>
        <v>3.8865480903488805E-2</v>
      </c>
      <c r="OY51" s="20">
        <f t="shared" si="68"/>
        <v>-1.223793844050174E-2</v>
      </c>
      <c r="OZ51" s="20">
        <f t="shared" si="69"/>
        <v>-1.6167867430192318E-2</v>
      </c>
      <c r="PA51" s="20">
        <f t="shared" si="5"/>
        <v>-2.3116119441129058E-2</v>
      </c>
      <c r="PB51" s="20">
        <f t="shared" si="70"/>
        <v>-3.6900957461584614E-3</v>
      </c>
      <c r="PC51" s="20">
        <f t="shared" si="71"/>
        <v>2.3162755514800248E-2</v>
      </c>
      <c r="PD51" s="20">
        <f t="shared" si="72"/>
        <v>2.9479273048825649E-2</v>
      </c>
      <c r="PE51" s="20">
        <f t="shared" si="73"/>
        <v>1.0792599647921296E-2</v>
      </c>
      <c r="PF51" s="20">
        <f t="shared" si="74"/>
        <v>-1.8522227780434487E-2</v>
      </c>
      <c r="PG51" s="20">
        <f t="shared" si="75"/>
        <v>3.9711978479382683E-3</v>
      </c>
      <c r="PH51" s="20">
        <f t="shared" si="76"/>
        <v>-9.4379166219418671E-3</v>
      </c>
      <c r="PI51" s="20">
        <f t="shared" si="77"/>
        <v>1.5014928268732696E-2</v>
      </c>
      <c r="PJ51" s="20">
        <f t="shared" si="78"/>
        <v>-3.205028798674063E-2</v>
      </c>
      <c r="PK51" s="20">
        <f t="shared" si="79"/>
        <v>-1.2646779904424799E-2</v>
      </c>
      <c r="PL51" s="20">
        <f t="shared" si="80"/>
        <v>-1.8699494587911581E-2</v>
      </c>
      <c r="PM51" s="20">
        <f t="shared" si="81"/>
        <v>-7.3747494695012003E-2</v>
      </c>
      <c r="PN51" s="20">
        <f t="shared" si="82"/>
        <v>0.12360749957414237</v>
      </c>
      <c r="PO51" s="20">
        <f t="shared" si="83"/>
        <v>-3.444743732266535E-2</v>
      </c>
      <c r="PP51" s="20">
        <f t="shared" si="84"/>
        <v>1.7322222401927889E-2</v>
      </c>
      <c r="PQ51" s="20">
        <f t="shared" si="85"/>
        <v>2.6375000938592862E-2</v>
      </c>
      <c r="PR51" s="20">
        <f t="shared" si="86"/>
        <v>1.33287806613287E-3</v>
      </c>
      <c r="PS51" s="20">
        <f t="shared" si="87"/>
        <v>-2.0479441662236742E-2</v>
      </c>
      <c r="PT51" s="20">
        <f t="shared" si="88"/>
        <v>9.5065398872030242E-3</v>
      </c>
      <c r="PU51" s="20">
        <f t="shared" si="89"/>
        <v>-3.9209342084570206E-2</v>
      </c>
      <c r="PV51" s="20">
        <f t="shared" si="90"/>
        <v>5.0313381410880932E-3</v>
      </c>
      <c r="PW51" s="20">
        <f t="shared" si="91"/>
        <v>1.9754576024241088E-2</v>
      </c>
      <c r="PX51" s="20">
        <f t="shared" si="92"/>
        <v>3.2069862549757968E-3</v>
      </c>
      <c r="PY51" s="20">
        <f t="shared" si="93"/>
        <v>-1.9978906239869799E-2</v>
      </c>
      <c r="PZ51" s="20">
        <f t="shared" si="94"/>
        <v>9.1743088964833623E-3</v>
      </c>
      <c r="QA51" s="20">
        <f t="shared" si="95"/>
        <v>9.2364803178464731E-3</v>
      </c>
      <c r="QB51" s="20">
        <f t="shared" si="96"/>
        <v>-3.4161030625154784E-2</v>
      </c>
      <c r="QC51" s="20">
        <f t="shared" si="97"/>
        <v>2.4176394985377336E-2</v>
      </c>
      <c r="QD51" s="20">
        <f t="shared" si="98"/>
        <v>2.971922934400124E-2</v>
      </c>
      <c r="QE51" s="20">
        <f t="shared" si="99"/>
        <v>5.5148369969251878E-3</v>
      </c>
      <c r="QF51" s="20">
        <f t="shared" si="100"/>
        <v>-3.4201158277799834E-2</v>
      </c>
      <c r="QG51" s="20">
        <f t="shared" si="101"/>
        <v>-5.1778555816574465E-2</v>
      </c>
      <c r="QH51" s="20">
        <f t="shared" si="102"/>
        <v>-1.4937376080320575E-2</v>
      </c>
      <c r="QI51" s="20">
        <f t="shared" si="103"/>
        <v>1.2902929367658644E-2</v>
      </c>
      <c r="QJ51" s="20">
        <f t="shared" si="104"/>
        <v>-2.1411566806479865E-2</v>
      </c>
      <c r="QK51" s="20">
        <f t="shared" si="105"/>
        <v>3.9428850109614125E-2</v>
      </c>
      <c r="QL51" s="20">
        <f t="shared" si="106"/>
        <v>2.8923657768306365E-2</v>
      </c>
      <c r="QM51" s="20">
        <f t="shared" si="107"/>
        <v>2.1715424422599282E-2</v>
      </c>
      <c r="QN51" s="20">
        <f t="shared" si="108"/>
        <v>1.4526169715457792E-2</v>
      </c>
      <c r="QO51" s="20">
        <f t="shared" si="109"/>
        <v>-3.8168964432065453E-2</v>
      </c>
      <c r="QP51" s="20">
        <f t="shared" si="110"/>
        <v>9.5472320093353373E-3</v>
      </c>
      <c r="QQ51" s="20">
        <f t="shared" si="111"/>
        <v>-1.1003670496666885E-2</v>
      </c>
      <c r="QR51" s="20">
        <f t="shared" si="112"/>
        <v>-2.2256104988166703E-2</v>
      </c>
      <c r="QS51" s="20">
        <f t="shared" si="113"/>
        <v>-5.0256686151823214E-3</v>
      </c>
      <c r="QT51" s="20">
        <f t="shared" si="114"/>
        <v>2.2618182163988875E-2</v>
      </c>
      <c r="QU51" s="20">
        <f t="shared" si="115"/>
        <v>3.5556758639033294E-3</v>
      </c>
      <c r="QV51" s="20">
        <f t="shared" si="116"/>
        <v>4.1382575957547088E-2</v>
      </c>
      <c r="QW51" s="20">
        <f t="shared" si="117"/>
        <v>8.1215648004769429E-3</v>
      </c>
      <c r="QX51" s="20">
        <f t="shared" si="118"/>
        <v>-7.109686191919584E-3</v>
      </c>
      <c r="QY51" s="20">
        <f t="shared" si="119"/>
        <v>2.2060499185271153E-2</v>
      </c>
      <c r="QZ51" s="20">
        <f t="shared" si="120"/>
        <v>4.9361597401125891E-3</v>
      </c>
      <c r="RA51" s="20">
        <f t="shared" si="121"/>
        <v>3.2810337028401262E-2</v>
      </c>
      <c r="RB51" s="20">
        <f t="shared" si="122"/>
        <v>8.4310115960520397E-3</v>
      </c>
      <c r="RC51" s="20">
        <f t="shared" si="123"/>
        <v>-1.3080421022867373E-2</v>
      </c>
      <c r="RD51" s="20">
        <f t="shared" si="124"/>
        <v>-2.7429893463016098E-2</v>
      </c>
      <c r="RE51" s="20">
        <f t="shared" si="125"/>
        <v>1.2706534831306748E-2</v>
      </c>
      <c r="RF51" s="20">
        <f t="shared" si="126"/>
        <v>4.3417856022785431E-2</v>
      </c>
      <c r="RG51" s="20">
        <f t="shared" si="127"/>
        <v>-2.0835681715550104E-2</v>
      </c>
      <c r="RH51" s="20">
        <f t="shared" si="128"/>
        <v>2.4773469975165229E-2</v>
      </c>
      <c r="RI51" s="20">
        <f t="shared" si="129"/>
        <v>9.1238195867314291E-3</v>
      </c>
      <c r="RJ51" s="20">
        <f t="shared" si="130"/>
        <v>1.9011502633562726E-2</v>
      </c>
      <c r="RK51" s="20">
        <f t="shared" si="131"/>
        <v>-6.9434744812595355E-4</v>
      </c>
      <c r="RL51" s="20">
        <f t="shared" si="132"/>
        <v>3.0817002064720935E-3</v>
      </c>
      <c r="RM51" s="20">
        <f t="shared" si="6"/>
        <v>-1.6434438251170348E-2</v>
      </c>
      <c r="RN51" s="20">
        <f t="shared" si="142"/>
        <v>-2.0491756040251486E-2</v>
      </c>
      <c r="RO51" s="20">
        <f t="shared" si="143"/>
        <v>-3.8327431553157251E-2</v>
      </c>
      <c r="RP51" s="20">
        <f t="shared" si="144"/>
        <v>3.1095633838383274E-2</v>
      </c>
      <c r="RQ51" s="20">
        <f t="shared" si="145"/>
        <v>-1.7950098183816699E-2</v>
      </c>
      <c r="RR51" s="20">
        <f t="shared" si="146"/>
        <v>-1.9124142371380982E-2</v>
      </c>
      <c r="RS51" s="20">
        <f t="shared" si="147"/>
        <v>2.8501049348010076E-2</v>
      </c>
      <c r="RT51" s="20">
        <f t="shared" si="148"/>
        <v>-2.2285077854129854E-2</v>
      </c>
      <c r="RU51" s="20">
        <f t="shared" si="149"/>
        <v>4.453028741878258E-2</v>
      </c>
      <c r="RV51" s="20">
        <f t="shared" si="150"/>
        <v>-1.1099838654096739E-2</v>
      </c>
      <c r="RW51" s="20">
        <f t="shared" si="151"/>
        <v>-1.1200559320744086E-2</v>
      </c>
      <c r="RX51" s="20">
        <f t="shared" si="152"/>
        <v>1.7971041620506558E-3</v>
      </c>
      <c r="RY51" s="20">
        <f t="shared" si="153"/>
        <v>-2.1578545208490275E-2</v>
      </c>
      <c r="RZ51" s="20">
        <f t="shared" si="154"/>
        <v>-1.9190856100755927E-2</v>
      </c>
      <c r="SA51" s="20">
        <f t="shared" si="155"/>
        <v>-9.4134853081791377E-3</v>
      </c>
      <c r="SB51" s="20">
        <f t="shared" si="156"/>
        <v>-1.8156100337475656E-2</v>
      </c>
      <c r="SC51" s="20">
        <f t="shared" si="157"/>
        <v>4.7183109632958978E-2</v>
      </c>
      <c r="SD51" s="20">
        <f t="shared" si="158"/>
        <v>-1.1746118165350917E-2</v>
      </c>
      <c r="SE51" s="20">
        <f t="shared" si="159"/>
        <v>-4.0991786161977293E-3</v>
      </c>
      <c r="SF51" s="20">
        <f t="shared" si="160"/>
        <v>2.5682303196296784E-2</v>
      </c>
      <c r="SG51" s="20">
        <f t="shared" si="161"/>
        <v>-3.9457885881736196E-2</v>
      </c>
      <c r="SH51" s="20">
        <f t="shared" si="162"/>
        <v>-2.021659034469896E-2</v>
      </c>
      <c r="SI51" s="20">
        <f t="shared" si="163"/>
        <v>-7.1419247003056572E-3</v>
      </c>
      <c r="SJ51" s="20">
        <f t="shared" si="164"/>
        <v>2.1432933796393282E-2</v>
      </c>
      <c r="SK51" s="20">
        <f t="shared" si="165"/>
        <v>2.0327501850083984E-2</v>
      </c>
      <c r="SL51" s="20">
        <f t="shared" si="166"/>
        <v>-2.1361238126595673E-2</v>
      </c>
      <c r="SM51" s="20">
        <f t="shared" si="167"/>
        <v>-1.0687117209207387E-2</v>
      </c>
      <c r="SN51" s="20">
        <f t="shared" si="168"/>
        <v>-1.0012539092124229E-2</v>
      </c>
      <c r="SO51" s="20">
        <f t="shared" si="169"/>
        <v>4.1919951738222119E-2</v>
      </c>
      <c r="SP51" s="20">
        <f t="shared" si="170"/>
        <v>-3.1983798260629068E-2</v>
      </c>
      <c r="SQ51" s="20">
        <f t="shared" si="171"/>
        <v>2.1550520819243756E-2</v>
      </c>
      <c r="SR51" s="20">
        <f t="shared" si="172"/>
        <v>6.8284120383961273E-4</v>
      </c>
      <c r="SS51" s="20">
        <f t="shared" si="173"/>
        <v>-4.4163431343592061E-2</v>
      </c>
      <c r="ST51" s="20">
        <f t="shared" si="174"/>
        <v>-6.7343407332037516E-2</v>
      </c>
      <c r="SU51" s="20">
        <f t="shared" si="175"/>
        <v>2.2974219864799816E-2</v>
      </c>
      <c r="SV51" s="20">
        <f t="shared" si="176"/>
        <v>-4.0543196051438411E-3</v>
      </c>
      <c r="SW51" s="20">
        <f t="shared" si="133"/>
        <v>-2.9947655758663583E-2</v>
      </c>
      <c r="SX51" s="20">
        <f t="shared" si="134"/>
        <v>1.9803574823083658E-2</v>
      </c>
      <c r="SY51" s="20">
        <f t="shared" si="135"/>
        <v>-9.7063049146459031E-3</v>
      </c>
      <c r="SZ51" s="20">
        <f t="shared" si="136"/>
        <v>-4.0447437322665356E-2</v>
      </c>
      <c r="TA51" s="20">
        <f t="shared" si="137"/>
        <v>3.497194736389482E-2</v>
      </c>
      <c r="TB51" s="20">
        <f t="shared" si="138"/>
        <v>5.248923472154954E-3</v>
      </c>
      <c r="TC51" s="20">
        <f t="shared" si="139"/>
        <v>3.9484897674561495E-2</v>
      </c>
      <c r="TD51" s="20">
        <f t="shared" si="140"/>
        <v>2.4036446515379286E-3</v>
      </c>
      <c r="TE51" s="20">
        <f t="shared" si="141"/>
        <v>1.3863588808628546E-2</v>
      </c>
    </row>
    <row r="53" spans="1:525" x14ac:dyDescent="0.2">
      <c r="MN53" s="20">
        <f>SUM(MN2:MN51)</f>
        <v>0.99999999999999967</v>
      </c>
    </row>
    <row r="54" spans="1:525" x14ac:dyDescent="0.2">
      <c r="B54" t="s">
        <v>18</v>
      </c>
      <c r="E54" t="s">
        <v>18</v>
      </c>
      <c r="F54" t="s">
        <v>11</v>
      </c>
      <c r="G54" t="s">
        <v>89</v>
      </c>
      <c r="H54" t="s">
        <v>30</v>
      </c>
      <c r="I54" t="s">
        <v>41</v>
      </c>
      <c r="J54" t="s">
        <v>26</v>
      </c>
      <c r="K54" t="s">
        <v>34</v>
      </c>
      <c r="L54" t="s">
        <v>22</v>
      </c>
      <c r="M54" t="s">
        <v>159</v>
      </c>
      <c r="N54" t="s">
        <v>75</v>
      </c>
      <c r="O54" t="s">
        <v>82</v>
      </c>
      <c r="FN54" t="s">
        <v>18</v>
      </c>
      <c r="FP54">
        <v>7.7279752704790816E-3</v>
      </c>
      <c r="FR54">
        <v>5.368098159509227E-3</v>
      </c>
      <c r="FS54" s="5"/>
      <c r="FT54">
        <v>3.585049580472921E-2</v>
      </c>
      <c r="FU54" s="5"/>
      <c r="FV54">
        <v>3.3873343151693769E-2</v>
      </c>
      <c r="FW54" s="5"/>
    </row>
    <row r="55" spans="1:525" x14ac:dyDescent="0.2">
      <c r="A55" t="s">
        <v>175</v>
      </c>
      <c r="C55" s="18">
        <f t="array" ref="C55">MMULT(FU2:FU8, TRANSPOSE(MN2:MN8))*52</f>
        <v>4.220321008331804E-3</v>
      </c>
      <c r="D55" t="s">
        <v>175</v>
      </c>
      <c r="E55" s="18">
        <v>4.220321008331804E-3</v>
      </c>
      <c r="F55" s="18">
        <v>-6.4880634010264525E-5</v>
      </c>
      <c r="G55" s="18">
        <v>1.1385313074439214E-3</v>
      </c>
      <c r="H55" s="18">
        <v>3.4601591450250388E-3</v>
      </c>
      <c r="I55" s="18">
        <v>-3.7627721346350219E-4</v>
      </c>
      <c r="J55" s="18">
        <v>5.5217448982669368E-3</v>
      </c>
      <c r="K55" s="18">
        <v>3.7338902124291152E-3</v>
      </c>
      <c r="L55" s="18">
        <v>1.0651138204184805E-3</v>
      </c>
      <c r="M55" s="18">
        <v>-7.0334318575324205E-6</v>
      </c>
      <c r="N55" s="18">
        <v>1.4510328622926369E-3</v>
      </c>
      <c r="O55" s="18">
        <v>2.0439106799258551E-3</v>
      </c>
      <c r="FN55" t="s">
        <v>18</v>
      </c>
      <c r="FP55">
        <v>-1.9566736547868557E-2</v>
      </c>
      <c r="FR55">
        <v>4.7160845806604845E-2</v>
      </c>
      <c r="FS55" s="5"/>
      <c r="FT55">
        <v>9.302325581395321E-3</v>
      </c>
      <c r="FU55" s="5"/>
      <c r="FV55">
        <v>2.6525795211869152E-2</v>
      </c>
      <c r="FW55" s="5"/>
    </row>
    <row r="56" spans="1:525" x14ac:dyDescent="0.2">
      <c r="A56" t="s">
        <v>176</v>
      </c>
      <c r="C56" s="19">
        <f t="array" ref="C56">SQRT(MMULT(MMULT(TRANSPOSE(MN2:MN8),'M Cov-Car'!O2:U8),MN2:MN8))*SQRT(52)</f>
        <v>2.9223435494392793E-2</v>
      </c>
      <c r="D56" t="s">
        <v>176</v>
      </c>
      <c r="E56" s="18">
        <v>2.9223435494392793E-2</v>
      </c>
      <c r="F56" s="18">
        <v>2.7299903035074156E-2</v>
      </c>
      <c r="G56" s="18">
        <v>1.2107175563535667E-2</v>
      </c>
      <c r="H56" s="18">
        <v>4.497323902825897E-2</v>
      </c>
      <c r="I56" s="18">
        <v>1.8662872203932607E-2</v>
      </c>
      <c r="J56" s="18">
        <v>2.3777576772342535E-2</v>
      </c>
      <c r="K56" s="18">
        <v>1.2364161489025869E-2</v>
      </c>
      <c r="L56" s="18">
        <v>9.5538920806673543E-3</v>
      </c>
      <c r="M56" s="18">
        <v>1.6818097985664469E-3</v>
      </c>
      <c r="N56" s="18">
        <v>1.2375781039134443E-2</v>
      </c>
      <c r="O56" s="18">
        <v>9.8564009408061062E-3</v>
      </c>
      <c r="FN56" t="s">
        <v>18</v>
      </c>
      <c r="FP56">
        <v>-4.9154257626138564E-2</v>
      </c>
      <c r="FR56">
        <v>4.8654401702904027E-2</v>
      </c>
      <c r="FS56" s="5"/>
      <c r="FT56">
        <v>-5.2776569522981043E-2</v>
      </c>
      <c r="FU56" s="5"/>
      <c r="FV56">
        <v>4.8982090923006538E-3</v>
      </c>
      <c r="FW56" s="5"/>
    </row>
    <row r="57" spans="1:525" x14ac:dyDescent="0.2">
      <c r="A57" t="s">
        <v>177</v>
      </c>
      <c r="C57" s="23">
        <f>C55/C56</f>
        <v>0.14441563549711917</v>
      </c>
      <c r="D57" t="s">
        <v>177</v>
      </c>
      <c r="E57" s="18">
        <v>0.14441563549711917</v>
      </c>
      <c r="F57" s="18">
        <v>-2.3765884416112283E-3</v>
      </c>
      <c r="G57" s="18">
        <v>9.403773006091895E-2</v>
      </c>
      <c r="H57" s="18">
        <v>7.693817967727086E-2</v>
      </c>
      <c r="I57" s="18">
        <v>-2.0161806251034271E-2</v>
      </c>
      <c r="J57" s="18">
        <v>0.23222487939518244</v>
      </c>
      <c r="K57" s="18">
        <v>0.30199299934275575</v>
      </c>
      <c r="L57" s="18">
        <v>0.11148480759729082</v>
      </c>
      <c r="M57" s="18">
        <v>-4.1820614099927515E-3</v>
      </c>
      <c r="N57" s="18">
        <v>0.11724778078282173</v>
      </c>
      <c r="O57" s="18">
        <v>0.2073688653901993</v>
      </c>
      <c r="FN57" t="s">
        <v>18</v>
      </c>
      <c r="FP57">
        <v>-3.0537301894085878E-2</v>
      </c>
      <c r="FR57">
        <v>1.3955342902711276E-2</v>
      </c>
      <c r="FS57" s="5"/>
      <c r="FT57">
        <v>2.3987416437278863E-2</v>
      </c>
      <c r="FU57" s="5"/>
      <c r="FV57">
        <v>-5.7219662058371701E-2</v>
      </c>
      <c r="FW57" s="5"/>
    </row>
    <row r="58" spans="1:525" x14ac:dyDescent="0.2">
      <c r="B58" t="s">
        <v>11</v>
      </c>
      <c r="FN58" t="s">
        <v>18</v>
      </c>
      <c r="FP58">
        <v>-1.8585858585858595E-2</v>
      </c>
      <c r="FR58">
        <v>3.0053519967064624E-2</v>
      </c>
      <c r="FS58" s="5"/>
      <c r="FT58">
        <v>4.9560351718625162E-2</v>
      </c>
      <c r="FU58" s="5"/>
      <c r="FV58">
        <v>7.3305407463823302E-2</v>
      </c>
      <c r="FW58" s="5"/>
    </row>
    <row r="59" spans="1:525" x14ac:dyDescent="0.2">
      <c r="A59" t="s">
        <v>175</v>
      </c>
      <c r="C59" s="18">
        <f t="array" ref="C59">MMULT(FU9:FU13,TRANSPOSE(MN8:MN13))*52</f>
        <v>-6.4880634010264525E-5</v>
      </c>
      <c r="FN59" t="s">
        <v>18</v>
      </c>
      <c r="FP59">
        <v>-3.0847145488029359E-2</v>
      </c>
      <c r="FR59">
        <v>-2.3752969121140222E-3</v>
      </c>
      <c r="FS59" s="5"/>
      <c r="FT59">
        <v>1.8095238095237942E-2</v>
      </c>
      <c r="FU59" s="5"/>
      <c r="FV59">
        <v>-8.4190832553788786E-3</v>
      </c>
      <c r="FW59" s="5"/>
    </row>
    <row r="60" spans="1:525" x14ac:dyDescent="0.2">
      <c r="A60" t="s">
        <v>176</v>
      </c>
      <c r="C60" s="18">
        <f t="array" ref="C60">SQRT(MMULT(MMULT(TRANSPOSE(MN9:MN13),'M Cov-Car'!C10:G14),MN9:MN13))*SQRT(52)</f>
        <v>2.7299903035074156E-2</v>
      </c>
      <c r="FN60" s="37" t="s">
        <v>18</v>
      </c>
      <c r="FO60" s="37"/>
      <c r="FP60" s="37">
        <v>-5.2060202319269666E-2</v>
      </c>
      <c r="FQ60" s="6">
        <f>SUM(FP54:FP60)</f>
        <v>-0.19302352719077154</v>
      </c>
      <c r="FR60" s="37">
        <v>5.0104112441436754E-2</v>
      </c>
      <c r="FS60" s="6">
        <f>SUM(FR54:FR60)</f>
        <v>0.19292102406811673</v>
      </c>
      <c r="FT60" s="37">
        <v>2.2431528070392837E-2</v>
      </c>
      <c r="FU60" s="6">
        <f>SUM(FT54:FT60)</f>
        <v>0.10645078618467829</v>
      </c>
      <c r="FV60" s="37">
        <v>7.4424242424242504E-2</v>
      </c>
      <c r="FW60" s="6">
        <f>SUM(FV54:FV60)</f>
        <v>0.1473882520301788</v>
      </c>
      <c r="FX60" s="37"/>
    </row>
    <row r="61" spans="1:525" x14ac:dyDescent="0.2">
      <c r="A61" t="s">
        <v>177</v>
      </c>
      <c r="C61" s="24">
        <f>C59/C60</f>
        <v>-2.3765884416112283E-3</v>
      </c>
      <c r="FN61" t="s">
        <v>11</v>
      </c>
      <c r="FP61">
        <v>-4.9030289823491002E-2</v>
      </c>
      <c r="FQ61" s="5"/>
      <c r="FR61">
        <v>2.2914757103574601E-2</v>
      </c>
      <c r="FS61" s="5"/>
      <c r="FT61">
        <v>-7.8405017921157061E-4</v>
      </c>
      <c r="FU61" s="5"/>
      <c r="FV61">
        <v>-4.4501737473377379E-2</v>
      </c>
      <c r="FW61" s="5"/>
    </row>
    <row r="62" spans="1:525" x14ac:dyDescent="0.2">
      <c r="B62" t="s">
        <v>89</v>
      </c>
      <c r="FN62" t="s">
        <v>11</v>
      </c>
      <c r="FP62">
        <v>8.1984897518878608E-3</v>
      </c>
      <c r="FQ62" s="5"/>
      <c r="FR62">
        <v>2.9424352664241482E-2</v>
      </c>
      <c r="FS62" s="5"/>
      <c r="FT62">
        <v>2.3386342376052305E-2</v>
      </c>
      <c r="FU62" s="5"/>
      <c r="FV62">
        <v>-4.3875685557586919E-2</v>
      </c>
      <c r="FW62" s="5"/>
    </row>
    <row r="63" spans="1:525" x14ac:dyDescent="0.2">
      <c r="A63" t="s">
        <v>175</v>
      </c>
      <c r="C63" s="18">
        <f t="array" ref="C63">MMULT(FU14:FU15,TRANSPOSE(MN14:MN15))*52</f>
        <v>1.1385313074439214E-3</v>
      </c>
      <c r="FN63" t="s">
        <v>11</v>
      </c>
      <c r="FP63">
        <v>-4.6373365041617154E-2</v>
      </c>
      <c r="FQ63" s="5"/>
      <c r="FR63">
        <v>2.447007481296759E-2</v>
      </c>
      <c r="FS63" s="5"/>
      <c r="FT63">
        <v>-4.1077133728892878E-3</v>
      </c>
      <c r="FU63" s="5"/>
      <c r="FV63">
        <v>-3.0553009471431247E-3</v>
      </c>
      <c r="FW63" s="5"/>
    </row>
    <row r="64" spans="1:525" x14ac:dyDescent="0.2">
      <c r="A64" t="s">
        <v>176</v>
      </c>
      <c r="C64" s="18">
        <f t="array" ref="C64">SQRT(MMULT(MMULT(TRANSPOSE(MN14:MN15),'M Cov-Car'!C17:D18),MN14:MN15))*SQRT(52)</f>
        <v>1.2107175563535667E-2</v>
      </c>
      <c r="FN64" t="s">
        <v>11</v>
      </c>
      <c r="FP64">
        <v>-2.2771452374340639E-2</v>
      </c>
      <c r="FQ64" s="5"/>
      <c r="FR64">
        <v>4.2057402671213495E-2</v>
      </c>
      <c r="FS64" s="5"/>
      <c r="FT64">
        <v>3.7632942459776331E-2</v>
      </c>
      <c r="FU64" s="5"/>
      <c r="FV64">
        <v>4.7306176084100926E-3</v>
      </c>
      <c r="FW64" s="5"/>
    </row>
    <row r="65" spans="1:180" x14ac:dyDescent="0.2">
      <c r="A65" t="s">
        <v>177</v>
      </c>
      <c r="C65" s="24">
        <f>C63/C64</f>
        <v>9.403773006091895E-2</v>
      </c>
      <c r="FN65" s="37" t="s">
        <v>11</v>
      </c>
      <c r="FO65" s="37"/>
      <c r="FP65" s="37">
        <v>5.0902360018509896E-3</v>
      </c>
      <c r="FQ65" s="6">
        <f>SUM(FP61:FP65)</f>
        <v>-0.10488638148570995</v>
      </c>
      <c r="FR65" s="37">
        <v>5.5939226519337026E-2</v>
      </c>
      <c r="FS65" s="6">
        <f>SUM(FR61:FR65)</f>
        <v>0.1748058137713342</v>
      </c>
      <c r="FT65" s="37">
        <v>2.3871811641595908E-2</v>
      </c>
      <c r="FU65" s="6">
        <f>SUM(FT61:FT65)</f>
        <v>7.9999332925323685E-2</v>
      </c>
      <c r="FV65" s="37">
        <v>-1.4798254018950296E-2</v>
      </c>
      <c r="FW65" s="6">
        <f>SUM(FV61:FV65)</f>
        <v>-0.10150036038864763</v>
      </c>
      <c r="FX65" s="37"/>
    </row>
    <row r="66" spans="1:180" x14ac:dyDescent="0.2">
      <c r="B66" t="s">
        <v>30</v>
      </c>
      <c r="FN66" t="s">
        <v>89</v>
      </c>
      <c r="FP66">
        <v>5.6737588652477911E-4</v>
      </c>
      <c r="FQ66" s="5"/>
      <c r="FR66">
        <v>1.2758718457612783E-2</v>
      </c>
      <c r="FS66" s="6"/>
      <c r="FT66">
        <v>4.1993281075027866E-2</v>
      </c>
      <c r="FU66" s="6"/>
      <c r="FV66">
        <v>3.6539494895217572E-2</v>
      </c>
      <c r="FW66" s="5"/>
    </row>
    <row r="67" spans="1:180" x14ac:dyDescent="0.2">
      <c r="A67" t="s">
        <v>175</v>
      </c>
      <c r="C67" s="18">
        <f t="array" ref="C67">MMULT(FU16:FU25,TRANSPOSE(MN16:MN25))*52</f>
        <v>3.4601591450250388E-3</v>
      </c>
      <c r="FN67" s="37" t="s">
        <v>89</v>
      </c>
      <c r="FO67" s="37"/>
      <c r="FP67" s="37">
        <v>-4.1335286730849741E-2</v>
      </c>
      <c r="FQ67" s="6">
        <f>SUM(FP66:FP67)</f>
        <v>-4.0767910844324962E-2</v>
      </c>
      <c r="FR67" s="37">
        <v>7.0952952734417707E-3</v>
      </c>
      <c r="FS67" s="6">
        <f>SUM(FR66:FR67)</f>
        <v>1.9854013731054554E-2</v>
      </c>
      <c r="FT67" s="37">
        <v>5.0834597875569099E-2</v>
      </c>
      <c r="FU67" s="6">
        <f>SUM(FT66:FT67)</f>
        <v>9.2827878950596965E-2</v>
      </c>
      <c r="FV67" s="37">
        <v>2.5786487880350428E-3</v>
      </c>
      <c r="FW67" s="6">
        <f>SUM(FV66:FV67)</f>
        <v>3.9118143683252615E-2</v>
      </c>
      <c r="FX67" s="37"/>
    </row>
    <row r="68" spans="1:180" x14ac:dyDescent="0.2">
      <c r="A68" t="s">
        <v>176</v>
      </c>
      <c r="C68" s="19">
        <f t="array" ref="C68">SQRT(MMULT(MMULT(TRANSPOSE(MN16:MN25),'M Cov-Car'!O20:X29),MN16:MN25))*SQRT(52)</f>
        <v>4.497323902825897E-2</v>
      </c>
      <c r="FN68" t="s">
        <v>30</v>
      </c>
      <c r="FP68">
        <v>-4.5310184204954362E-2</v>
      </c>
      <c r="FQ68" s="5"/>
      <c r="FR68">
        <v>1.6855178531825166E-2</v>
      </c>
      <c r="FS68" s="5"/>
      <c r="FT68">
        <v>1.7775354416575739E-2</v>
      </c>
      <c r="FU68" s="5"/>
      <c r="FV68">
        <v>1.478624236579873E-2</v>
      </c>
      <c r="FW68" s="5"/>
    </row>
    <row r="69" spans="1:180" x14ac:dyDescent="0.2">
      <c r="A69" t="s">
        <v>177</v>
      </c>
      <c r="C69" s="23">
        <f>C67/C68</f>
        <v>7.693817967727086E-2</v>
      </c>
      <c r="FN69" t="s">
        <v>30</v>
      </c>
      <c r="FP69">
        <v>-5.6683205533002545E-2</v>
      </c>
      <c r="FQ69" s="5"/>
      <c r="FR69">
        <v>2.4705132291998666E-2</v>
      </c>
      <c r="FS69" s="5"/>
      <c r="FT69">
        <v>-1.2910250427749292E-2</v>
      </c>
      <c r="FU69" s="5"/>
      <c r="FV69">
        <v>1.0085092971950926E-2</v>
      </c>
      <c r="FW69" s="5"/>
    </row>
    <row r="70" spans="1:180" x14ac:dyDescent="0.2">
      <c r="B70" t="s">
        <v>41</v>
      </c>
      <c r="FN70" t="s">
        <v>30</v>
      </c>
      <c r="FP70">
        <v>-5.1401120896717334E-2</v>
      </c>
      <c r="FQ70" s="5"/>
      <c r="FR70">
        <v>1.5698852126941221E-2</v>
      </c>
      <c r="FS70" s="5"/>
      <c r="FT70">
        <v>6.6478311450888228E-3</v>
      </c>
      <c r="FU70" s="5"/>
      <c r="FV70">
        <v>1.4528644543503333E-2</v>
      </c>
      <c r="FW70" s="5"/>
    </row>
    <row r="71" spans="1:180" x14ac:dyDescent="0.2">
      <c r="A71" t="s">
        <v>175</v>
      </c>
      <c r="C71" s="18">
        <f t="array" ref="C71">MMULT(FU26:FU29,TRANSPOSE(MN26:MN29))*52</f>
        <v>-3.7627721346350219E-4</v>
      </c>
      <c r="FN71" t="s">
        <v>30</v>
      </c>
      <c r="FP71">
        <v>-6.5145865321342478E-2</v>
      </c>
      <c r="FQ71" s="5"/>
      <c r="FR71">
        <v>1.360863444392324E-2</v>
      </c>
      <c r="FS71" s="5"/>
      <c r="FT71">
        <v>1.8518518518518379E-2</v>
      </c>
      <c r="FU71" s="5"/>
      <c r="FV71">
        <v>3.1818181818181746E-2</v>
      </c>
      <c r="FW71" s="5"/>
    </row>
    <row r="72" spans="1:180" x14ac:dyDescent="0.2">
      <c r="A72" t="s">
        <v>176</v>
      </c>
      <c r="C72" s="18">
        <f t="array" ref="C72">SQRT(MMULT(MMULT(TRANSPOSE(MN26:MN29),'M Cov-Car'!C32:F35),MN26:MN29))*SQRT(52)</f>
        <v>1.8662872203932607E-2</v>
      </c>
      <c r="FN72" t="s">
        <v>30</v>
      </c>
      <c r="FP72">
        <v>-0.11867310387790075</v>
      </c>
      <c r="FQ72" s="5"/>
      <c r="FR72">
        <v>7.0683866407494911E-4</v>
      </c>
      <c r="FS72" s="5"/>
      <c r="FT72">
        <v>2.2956030372593972E-3</v>
      </c>
      <c r="FU72" s="5"/>
      <c r="FV72">
        <v>3.0655391120507414E-2</v>
      </c>
      <c r="FW72" s="5"/>
    </row>
    <row r="73" spans="1:180" x14ac:dyDescent="0.2">
      <c r="A73" t="s">
        <v>177</v>
      </c>
      <c r="C73" s="23">
        <f>C71/C72</f>
        <v>-2.0161806251034271E-2</v>
      </c>
      <c r="FN73" t="s">
        <v>30</v>
      </c>
      <c r="FP73">
        <v>-3.6184574526944902E-2</v>
      </c>
      <c r="FQ73" s="5"/>
      <c r="FR73">
        <v>1.4006888633754322E-2</v>
      </c>
      <c r="FS73" s="5"/>
      <c r="FT73">
        <v>8.152173913043681E-3</v>
      </c>
      <c r="FU73" s="5"/>
      <c r="FV73">
        <v>-6.2893081761006275E-3</v>
      </c>
      <c r="FW73" s="5"/>
    </row>
    <row r="74" spans="1:180" x14ac:dyDescent="0.2">
      <c r="B74" t="s">
        <v>26</v>
      </c>
      <c r="FN74" t="s">
        <v>30</v>
      </c>
      <c r="FP74">
        <v>-6.5635451505016706E-2</v>
      </c>
      <c r="FQ74" s="5"/>
      <c r="FR74">
        <v>2.162565249813575E-2</v>
      </c>
      <c r="FS74" s="5"/>
      <c r="FT74">
        <v>2.6277372262775156E-3</v>
      </c>
      <c r="FU74" s="5"/>
      <c r="FV74">
        <v>2.9411764705882248E-2</v>
      </c>
      <c r="FW74" s="5"/>
    </row>
    <row r="75" spans="1:180" x14ac:dyDescent="0.2">
      <c r="A75" t="s">
        <v>175</v>
      </c>
      <c r="C75" s="18">
        <f t="array" ref="C75">MMULT(FU30:FU37,TRANSPOSE(MN30:MN37))*52</f>
        <v>5.5217448982669368E-3</v>
      </c>
      <c r="FN75" t="s">
        <v>30</v>
      </c>
      <c r="FP75">
        <v>-4.0461488462788409E-2</v>
      </c>
      <c r="FQ75" s="5"/>
      <c r="FR75">
        <v>3.3869602032177148E-4</v>
      </c>
      <c r="FS75" s="5"/>
      <c r="FT75">
        <v>1.4220416455053231E-2</v>
      </c>
      <c r="FU75" s="5"/>
      <c r="FV75">
        <v>2.3869137038891708E-2</v>
      </c>
      <c r="FW75" s="5"/>
    </row>
    <row r="76" spans="1:180" x14ac:dyDescent="0.2">
      <c r="A76" t="s">
        <v>176</v>
      </c>
      <c r="C76" s="19">
        <f t="array" ref="C76">SQRT(MMULT(MMULT(TRANSPOSE(MN30:MN37),'M Cov-Car'!C38:J45),MN30:MN37))*SQRT(52)</f>
        <v>2.3777576772342535E-2</v>
      </c>
      <c r="FN76" t="s">
        <v>30</v>
      </c>
      <c r="FP76">
        <v>-2.2486772486772444E-2</v>
      </c>
      <c r="FQ76" s="5"/>
      <c r="FR76">
        <v>2.2192151556156947E-2</v>
      </c>
      <c r="FS76" s="5"/>
      <c r="FT76">
        <v>1.6944665078104437E-2</v>
      </c>
      <c r="FU76" s="5"/>
      <c r="FV76">
        <v>-3.644884144754057E-3</v>
      </c>
      <c r="FW76" s="5"/>
    </row>
    <row r="77" spans="1:180" x14ac:dyDescent="0.2">
      <c r="A77" t="s">
        <v>177</v>
      </c>
      <c r="C77" s="22">
        <f>C75/C76</f>
        <v>0.23222487939518244</v>
      </c>
      <c r="FN77" s="37" t="s">
        <v>30</v>
      </c>
      <c r="FO77" s="37"/>
      <c r="FP77" s="37">
        <v>-4.7794117647058987E-2</v>
      </c>
      <c r="FQ77" s="6">
        <f>SUM(FP68:FP77)</f>
        <v>-0.54977588446249892</v>
      </c>
      <c r="FR77" s="37">
        <v>2.2200772200772212E-2</v>
      </c>
      <c r="FS77" s="6">
        <f>SUM(FR68:FR77)</f>
        <v>0.15193879696790424</v>
      </c>
      <c r="FT77" s="37">
        <v>7.9320113314447216E-3</v>
      </c>
      <c r="FU77" s="6">
        <f>SUM(FT68:FT77)</f>
        <v>8.2204060693616632E-2</v>
      </c>
      <c r="FV77" s="37">
        <v>5.9958778339890273E-3</v>
      </c>
      <c r="FW77" s="6">
        <f>SUM(FV68:FV77)</f>
        <v>0.15121614007785045</v>
      </c>
      <c r="FX77" s="37"/>
    </row>
    <row r="78" spans="1:180" x14ac:dyDescent="0.2">
      <c r="B78" t="s">
        <v>34</v>
      </c>
      <c r="FN78" t="s">
        <v>41</v>
      </c>
      <c r="FP78">
        <v>-5.4322796734352252E-2</v>
      </c>
      <c r="FQ78" s="5"/>
      <c r="FR78">
        <v>1.593801881571677E-2</v>
      </c>
      <c r="FS78" s="5"/>
      <c r="FT78">
        <v>1.9827867959472556E-2</v>
      </c>
      <c r="FU78" s="5"/>
      <c r="FV78">
        <v>5.3840401666488624E-2</v>
      </c>
      <c r="FW78" s="5"/>
    </row>
    <row r="79" spans="1:180" x14ac:dyDescent="0.2">
      <c r="A79" t="s">
        <v>175</v>
      </c>
      <c r="C79" s="18">
        <f t="array" ref="C79">MMULT(FU38:FU40,TRANSPOSE(MN38:MN40))*52</f>
        <v>3.7338902124291152E-3</v>
      </c>
      <c r="FN79" t="s">
        <v>41</v>
      </c>
      <c r="FP79">
        <v>-3.4080717488789158E-2</v>
      </c>
      <c r="FQ79" s="5"/>
      <c r="FR79">
        <v>1.764159702878354E-2</v>
      </c>
      <c r="FS79" s="5"/>
      <c r="FT79">
        <v>2.5547445255474477E-2</v>
      </c>
      <c r="FU79" s="5"/>
      <c r="FV79">
        <v>8.8967971530249379E-3</v>
      </c>
      <c r="FW79" s="5"/>
    </row>
    <row r="80" spans="1:180" x14ac:dyDescent="0.2">
      <c r="A80" t="s">
        <v>176</v>
      </c>
      <c r="C80" s="19">
        <f t="array" ref="C80">SQRT(MMULT(MMULT(TRANSPOSE(MN38:MN40),'M Cov-Car'!C48:E50),MN38:MN40))*SQRT(52)</f>
        <v>1.2364161489025869E-2</v>
      </c>
      <c r="FN80" t="s">
        <v>41</v>
      </c>
      <c r="FP80">
        <v>-4.9749687108886054E-2</v>
      </c>
      <c r="FQ80" s="5"/>
      <c r="FR80">
        <v>2.1731972341126005E-2</v>
      </c>
      <c r="FS80" s="5"/>
      <c r="FT80">
        <v>2.1269738962294449E-2</v>
      </c>
      <c r="FU80" s="5"/>
      <c r="FV80">
        <v>1.0728936573051406E-2</v>
      </c>
      <c r="FW80" s="5"/>
    </row>
    <row r="81" spans="1:180" x14ac:dyDescent="0.2">
      <c r="A81" t="s">
        <v>177</v>
      </c>
      <c r="C81" s="22">
        <f>C79/C80</f>
        <v>0.30199299934275575</v>
      </c>
      <c r="FN81" s="37" t="s">
        <v>41</v>
      </c>
      <c r="FO81" s="37"/>
      <c r="FP81" s="37">
        <v>-3.7176968414689426E-2</v>
      </c>
      <c r="FQ81" s="6">
        <f>SUM(FP78:FP81)</f>
        <v>-0.17533016974671689</v>
      </c>
      <c r="FR81" s="37">
        <v>2.5427719353319667E-2</v>
      </c>
      <c r="FS81" s="6">
        <f>SUM(FR78:FR81)</f>
        <v>8.0739307538945981E-2</v>
      </c>
      <c r="FT81" s="37">
        <v>1.1786315628348421E-2</v>
      </c>
      <c r="FU81" s="6">
        <f>SUM(FT78:FT81)</f>
        <v>7.8431367805589902E-2</v>
      </c>
      <c r="FV81" s="37">
        <v>-1.6641452344932084E-3</v>
      </c>
      <c r="FW81" s="6">
        <f>SUM(FV78:FV81)</f>
        <v>7.180199015807176E-2</v>
      </c>
      <c r="FX81" s="37"/>
    </row>
    <row r="82" spans="1:180" x14ac:dyDescent="0.2">
      <c r="B82" t="s">
        <v>22</v>
      </c>
      <c r="C82" s="25"/>
      <c r="FN82" t="s">
        <v>26</v>
      </c>
      <c r="FP82">
        <v>-3.2083333333333353E-2</v>
      </c>
      <c r="FQ82" s="5"/>
      <c r="FR82">
        <v>9.4705122686180587E-3</v>
      </c>
      <c r="FS82" s="5"/>
      <c r="FT82">
        <v>6.3965884861407751E-3</v>
      </c>
      <c r="FU82" s="5"/>
      <c r="FV82">
        <v>-3.0720338983050932E-2</v>
      </c>
      <c r="FW82" s="5"/>
    </row>
    <row r="83" spans="1:180" x14ac:dyDescent="0.2">
      <c r="A83" t="s">
        <v>175</v>
      </c>
      <c r="C83" s="18">
        <f t="array" ref="C83">MMULT(FU41:FU43,TRANSPOSE(MN41:MN43))*52</f>
        <v>1.0651138204184805E-3</v>
      </c>
      <c r="FN83" t="s">
        <v>26</v>
      </c>
      <c r="FP83">
        <v>-4.3859649122806932E-2</v>
      </c>
      <c r="FQ83" s="5"/>
      <c r="FR83">
        <v>1.8093781855249791E-2</v>
      </c>
      <c r="FS83" s="5"/>
      <c r="FT83">
        <v>4.0050062578222967E-3</v>
      </c>
      <c r="FU83" s="5"/>
      <c r="FV83">
        <v>2.9917726252804755E-2</v>
      </c>
      <c r="FW83" s="5"/>
    </row>
    <row r="84" spans="1:180" x14ac:dyDescent="0.2">
      <c r="A84" t="s">
        <v>176</v>
      </c>
      <c r="C84" s="18">
        <f t="array" ref="C84">SQRT(MMULT(MMULT(TRANSPOSE(MN41:MN43), 'M Cov-Car'!C53:E55),MN41:MN43))*SQRT(52)</f>
        <v>9.5538920806673543E-3</v>
      </c>
      <c r="FN84" t="s">
        <v>26</v>
      </c>
      <c r="FP84">
        <v>-4.9376017362995128E-2</v>
      </c>
      <c r="FQ84" s="5"/>
      <c r="FR84">
        <v>1.3698630136986356E-2</v>
      </c>
      <c r="FS84" s="5"/>
      <c r="FT84">
        <v>1.295045045045029E-2</v>
      </c>
      <c r="FU84" s="5"/>
      <c r="FV84">
        <v>1.3618677042801508E-2</v>
      </c>
      <c r="FW84" s="5"/>
    </row>
    <row r="85" spans="1:180" x14ac:dyDescent="0.2">
      <c r="A85" t="s">
        <v>177</v>
      </c>
      <c r="C85">
        <f>C83/C84</f>
        <v>0.11148480759729082</v>
      </c>
      <c r="FN85" t="s">
        <v>26</v>
      </c>
      <c r="FP85">
        <v>-6.0873535230558384E-2</v>
      </c>
      <c r="FQ85" s="5"/>
      <c r="FR85">
        <v>1.0046994004213161E-2</v>
      </c>
      <c r="FS85" s="5"/>
      <c r="FT85">
        <v>1.2834910957805201E-2</v>
      </c>
      <c r="FU85" s="5"/>
      <c r="FV85">
        <v>1.679074924758428E-2</v>
      </c>
      <c r="FW85" s="5"/>
    </row>
    <row r="86" spans="1:180" x14ac:dyDescent="0.2">
      <c r="B86" t="s">
        <v>159</v>
      </c>
      <c r="FN86" t="s">
        <v>26</v>
      </c>
      <c r="FP86">
        <v>-5.7058422368720274E-2</v>
      </c>
      <c r="FQ86" s="5"/>
      <c r="FR86">
        <v>3.6403085824493919E-2</v>
      </c>
      <c r="FS86" s="5"/>
      <c r="FT86">
        <v>2.0004652244708154E-2</v>
      </c>
      <c r="FU86" s="5"/>
      <c r="FV86">
        <v>1.094640820980608E-2</v>
      </c>
      <c r="FW86" s="5"/>
    </row>
    <row r="87" spans="1:180" x14ac:dyDescent="0.2">
      <c r="A87" t="s">
        <v>175</v>
      </c>
      <c r="C87" s="21">
        <f t="array" ref="C87">FU44*MN44*52</f>
        <v>-7.0334318575324205E-6</v>
      </c>
      <c r="FN87" t="s">
        <v>26</v>
      </c>
      <c r="FP87">
        <v>-7.1102413568167044E-2</v>
      </c>
      <c r="FQ87" s="5"/>
      <c r="FR87">
        <v>3.2771535580524702E-3</v>
      </c>
      <c r="FS87" s="5"/>
      <c r="FT87">
        <v>1.3649090060662727E-2</v>
      </c>
      <c r="FU87" s="5"/>
      <c r="FV87">
        <v>-4.7186097364483315E-3</v>
      </c>
      <c r="FW87" s="5"/>
    </row>
    <row r="88" spans="1:180" x14ac:dyDescent="0.2">
      <c r="A88" t="s">
        <v>176</v>
      </c>
      <c r="C88" s="19">
        <f>_xlfn.STDEV.P(D44:FT44)*MN44*SQRT(52)</f>
        <v>1.6818097985664469E-3</v>
      </c>
      <c r="FN88" t="s">
        <v>26</v>
      </c>
      <c r="FP88">
        <v>-5.3378126166479967E-2</v>
      </c>
      <c r="FQ88" s="5"/>
      <c r="FR88">
        <v>2.0504731861198833E-2</v>
      </c>
      <c r="FS88" s="5"/>
      <c r="FT88">
        <v>9.4667697063370859E-3</v>
      </c>
      <c r="FU88" s="5"/>
      <c r="FV88">
        <v>3.4449760765549176E-3</v>
      </c>
      <c r="FW88" s="5"/>
    </row>
    <row r="89" spans="1:180" x14ac:dyDescent="0.2">
      <c r="A89" t="s">
        <v>177</v>
      </c>
      <c r="C89">
        <f>C87/C88</f>
        <v>-4.1820614099927515E-3</v>
      </c>
      <c r="FN89" s="37" t="s">
        <v>26</v>
      </c>
      <c r="FO89" s="37"/>
      <c r="FP89" s="37">
        <v>-4.6196403872752478E-2</v>
      </c>
      <c r="FQ89" s="6">
        <f>SUM(FP82:FP89)</f>
        <v>-0.41392790102581356</v>
      </c>
      <c r="FR89" s="37">
        <v>3.4512761020881744E-2</v>
      </c>
      <c r="FS89" s="6">
        <f>SUM(FR82:FR89)</f>
        <v>0.14600765052969433</v>
      </c>
      <c r="FT89" s="37">
        <v>-2.719372021306421E-2</v>
      </c>
      <c r="FU89" s="6">
        <f>SUM(FT82:FT89)</f>
        <v>5.2113747950862321E-2</v>
      </c>
      <c r="FV89" s="37">
        <v>1.9308357348702954E-2</v>
      </c>
      <c r="FW89" s="6">
        <f>SUM(FV82:FV89)</f>
        <v>5.8587945458755231E-2</v>
      </c>
      <c r="FX89" s="37"/>
    </row>
    <row r="90" spans="1:180" x14ac:dyDescent="0.2">
      <c r="B90" t="s">
        <v>75</v>
      </c>
      <c r="FN90" t="s">
        <v>34</v>
      </c>
      <c r="FP90">
        <v>-6.1423650975889754E-2</v>
      </c>
      <c r="FQ90" s="5"/>
      <c r="FR90">
        <v>-2.0489296636085563E-2</v>
      </c>
      <c r="FS90" s="5"/>
      <c r="FT90">
        <v>6.5563534186698913E-3</v>
      </c>
      <c r="FU90" s="5"/>
      <c r="FV90">
        <v>3.9081885856079523E-2</v>
      </c>
      <c r="FW90" s="5"/>
    </row>
    <row r="91" spans="1:180" x14ac:dyDescent="0.2">
      <c r="A91" t="s">
        <v>175</v>
      </c>
      <c r="C91" s="18">
        <f t="array" ref="C91">MMULT(FU45:FU47,TRANSPOSE(MN45:MN47))*52</f>
        <v>1.4510328622926369E-3</v>
      </c>
      <c r="FN91" t="s">
        <v>34</v>
      </c>
      <c r="FP91">
        <v>-3.591278324070124E-2</v>
      </c>
      <c r="FQ91" s="5"/>
      <c r="FR91">
        <v>-5.5432372505541672E-3</v>
      </c>
      <c r="FS91" s="5"/>
      <c r="FT91">
        <v>-8.4726867335563893E-3</v>
      </c>
      <c r="FU91" s="5"/>
      <c r="FV91">
        <v>1.39419833595682E-2</v>
      </c>
      <c r="FW91" s="5"/>
    </row>
    <row r="92" spans="1:180" x14ac:dyDescent="0.2">
      <c r="A92" t="s">
        <v>176</v>
      </c>
      <c r="C92" s="18">
        <f t="array" ref="C92">SQRT(MMULT(MMULT(TRANSPOSE(MN45:MN47),'M Cov-Car'!C58:E60),MN45:MN47))*SQRT(52)</f>
        <v>1.2375781039134443E-2</v>
      </c>
      <c r="FN92" s="37" t="s">
        <v>34</v>
      </c>
      <c r="FO92" s="37"/>
      <c r="FP92" s="37">
        <v>-3.755008586147679E-2</v>
      </c>
      <c r="FQ92" s="6">
        <f>SUM(FP90:FP92)</f>
        <v>-0.13488652007806778</v>
      </c>
      <c r="FR92" s="37">
        <v>1.0705364577138221E-2</v>
      </c>
      <c r="FS92" s="6">
        <f>SUM(FR90:FR92)</f>
        <v>-1.5327169309501509E-2</v>
      </c>
      <c r="FT92" s="37">
        <v>1.7653289396257543E-2</v>
      </c>
      <c r="FU92" s="6">
        <f>SUM(FT90:FT92)</f>
        <v>1.5736956081371045E-2</v>
      </c>
      <c r="FV92" s="37">
        <v>1.7347056782699211E-2</v>
      </c>
      <c r="FW92" s="6">
        <f>SUM(FV90:FV92)</f>
        <v>7.0370925998346934E-2</v>
      </c>
      <c r="FX92" s="37"/>
    </row>
    <row r="93" spans="1:180" x14ac:dyDescent="0.2">
      <c r="A93" t="s">
        <v>177</v>
      </c>
      <c r="C93">
        <f>C91/C92</f>
        <v>0.11724778078282173</v>
      </c>
      <c r="FN93" t="s">
        <v>22</v>
      </c>
      <c r="FP93">
        <v>-2.3708804722085697E-2</v>
      </c>
      <c r="FQ93" s="5"/>
      <c r="FR93">
        <v>2.4183796856107609E-3</v>
      </c>
      <c r="FS93" s="5"/>
      <c r="FT93">
        <v>1.7792521109770698E-2</v>
      </c>
      <c r="FU93" s="5"/>
      <c r="FV93">
        <v>0</v>
      </c>
      <c r="FW93" s="5"/>
    </row>
    <row r="94" spans="1:180" x14ac:dyDescent="0.2">
      <c r="B94" t="s">
        <v>82</v>
      </c>
      <c r="FN94" t="s">
        <v>22</v>
      </c>
      <c r="FP94">
        <v>-4.3308945008260546E-2</v>
      </c>
      <c r="FQ94" s="5"/>
      <c r="FR94">
        <v>1.7269026766991491E-2</v>
      </c>
      <c r="FS94" s="5"/>
      <c r="FT94">
        <v>1.8430944585909881E-2</v>
      </c>
      <c r="FU94" s="5"/>
      <c r="FV94">
        <v>1.5478033099178834E-3</v>
      </c>
      <c r="FW94" s="5"/>
    </row>
    <row r="95" spans="1:180" x14ac:dyDescent="0.2">
      <c r="A95" t="s">
        <v>175</v>
      </c>
      <c r="C95" s="18">
        <f t="array" ref="C95">MMULT(FU48:FU51,TRANSPOSE(MN48:MN51))*52</f>
        <v>2.0439106799258551E-3</v>
      </c>
      <c r="FN95" s="37" t="s">
        <v>22</v>
      </c>
      <c r="FO95" s="37"/>
      <c r="FP95" s="37">
        <v>-3.0862007804185909E-2</v>
      </c>
      <c r="FQ95" s="6">
        <f>SUM(FP93:FP95)</f>
        <v>-9.7879757534532152E-2</v>
      </c>
      <c r="FR95" s="37">
        <v>9.1508052708637599E-3</v>
      </c>
      <c r="FS95" s="6">
        <f>SUM(FR93:FR95)</f>
        <v>2.8838211723466012E-2</v>
      </c>
      <c r="FT95" s="37">
        <v>1.0881392818280489E-3</v>
      </c>
      <c r="FU95" s="6">
        <f>SUM(FT93:FT95)</f>
        <v>3.7311604977508628E-2</v>
      </c>
      <c r="FV95" s="37">
        <v>-5.7971014492753659E-3</v>
      </c>
      <c r="FW95" s="6">
        <f>SUM(FV93:FV95)</f>
        <v>-4.2492981393574825E-3</v>
      </c>
      <c r="FX95" s="37"/>
    </row>
    <row r="96" spans="1:180" x14ac:dyDescent="0.2">
      <c r="A96" t="s">
        <v>176</v>
      </c>
      <c r="C96" s="19">
        <f t="array" ref="C96">SQRT(MMULT(MMULT(TRANSPOSE(MN48:MN51),'M Cov-Car'!C63:F66),MN48:MN51))*SQRT(52)</f>
        <v>9.8564009408061062E-3</v>
      </c>
      <c r="FN96" s="77" t="s">
        <v>159</v>
      </c>
      <c r="FO96" s="77"/>
      <c r="FP96" s="77">
        <v>-3.0532359081419602E-2</v>
      </c>
      <c r="FQ96" s="11">
        <f>FP96</f>
        <v>-3.0532359081419602E-2</v>
      </c>
      <c r="FR96" s="77">
        <v>-5.3835800807533474E-4</v>
      </c>
      <c r="FS96" s="11">
        <f>FR96</f>
        <v>-5.3835800807533474E-4</v>
      </c>
      <c r="FT96" s="77">
        <v>2.3431187718825797E-2</v>
      </c>
      <c r="FU96" s="11">
        <f>FT96</f>
        <v>2.3431187718825797E-2</v>
      </c>
      <c r="FV96" s="77">
        <v>4.4736842105261854E-3</v>
      </c>
      <c r="FW96" s="11">
        <f>FV96</f>
        <v>4.4736842105261854E-3</v>
      </c>
      <c r="FX96" s="77"/>
    </row>
    <row r="97" spans="1:180" x14ac:dyDescent="0.2">
      <c r="A97" t="s">
        <v>177</v>
      </c>
      <c r="C97" s="26">
        <f>C95/C96</f>
        <v>0.2073688653901993</v>
      </c>
      <c r="FN97" t="s">
        <v>75</v>
      </c>
      <c r="FP97">
        <v>-3.4302759134973937E-2</v>
      </c>
      <c r="FQ97" s="5"/>
      <c r="FR97">
        <v>2.316602316602312E-2</v>
      </c>
      <c r="FS97" s="5"/>
      <c r="FT97">
        <v>1.5094339622641506E-2</v>
      </c>
      <c r="FU97" s="5"/>
      <c r="FV97">
        <v>3.7174721189590976E-2</v>
      </c>
      <c r="FW97" s="5"/>
    </row>
    <row r="98" spans="1:180" x14ac:dyDescent="0.2">
      <c r="FN98" t="s">
        <v>75</v>
      </c>
      <c r="FP98">
        <v>-3.4200213751335973E-2</v>
      </c>
      <c r="FQ98" s="5"/>
      <c r="FR98">
        <v>1.6967908520840957E-2</v>
      </c>
      <c r="FS98" s="5"/>
      <c r="FT98">
        <v>1.3420384475879565E-2</v>
      </c>
      <c r="FU98" s="5"/>
      <c r="FV98">
        <v>1.3600572655690701E-2</v>
      </c>
      <c r="FW98" s="5"/>
    </row>
    <row r="99" spans="1:180" x14ac:dyDescent="0.2">
      <c r="FN99" s="37" t="s">
        <v>75</v>
      </c>
      <c r="FO99" s="37"/>
      <c r="FP99" s="37">
        <v>-5.0365853658536519E-2</v>
      </c>
      <c r="FQ99" s="6">
        <f>SUM(FP97:FP99)</f>
        <v>-0.11886882654484643</v>
      </c>
      <c r="FR99" s="37">
        <v>3.0949017593425054E-2</v>
      </c>
      <c r="FS99" s="6">
        <f>SUM(FR97:FR99)</f>
        <v>7.1082949280289132E-2</v>
      </c>
      <c r="FT99" s="37">
        <v>1.3951170901843613E-2</v>
      </c>
      <c r="FU99" s="6">
        <f>SUM(FT97:FT99)</f>
        <v>4.2465895000364684E-2</v>
      </c>
      <c r="FV99" s="37">
        <v>2.4570024570023108E-3</v>
      </c>
      <c r="FW99" s="6">
        <f>SUM(FV97:FV99)</f>
        <v>5.3232296302283988E-2</v>
      </c>
      <c r="FX99" s="37"/>
    </row>
    <row r="100" spans="1:180" x14ac:dyDescent="0.2">
      <c r="FN100" t="s">
        <v>82</v>
      </c>
      <c r="FP100">
        <v>-1.6024340770791068E-2</v>
      </c>
      <c r="FQ100" s="5"/>
      <c r="FR100">
        <v>2.4531024531024404E-2</v>
      </c>
      <c r="FS100" s="5"/>
      <c r="FT100">
        <v>1.529175050301812E-2</v>
      </c>
      <c r="FU100" s="5"/>
      <c r="FV100">
        <v>1.3476020610384332E-2</v>
      </c>
      <c r="FW100" s="5"/>
    </row>
    <row r="101" spans="1:180" x14ac:dyDescent="0.2">
      <c r="FN101" t="s">
        <v>82</v>
      </c>
      <c r="FP101">
        <v>-2.1048744460856583E-2</v>
      </c>
      <c r="FQ101" s="5"/>
      <c r="FR101">
        <v>2.2632968691059796E-2</v>
      </c>
      <c r="FS101" s="5"/>
      <c r="FT101">
        <v>3.6517890077462312E-2</v>
      </c>
      <c r="FU101" s="5"/>
      <c r="FV101">
        <v>-5.3380782918149849E-3</v>
      </c>
      <c r="FW101" s="5"/>
    </row>
    <row r="102" spans="1:180" x14ac:dyDescent="0.2">
      <c r="FN102" t="s">
        <v>82</v>
      </c>
      <c r="FP102">
        <v>-1.8709177460422777E-2</v>
      </c>
      <c r="FQ102" s="5"/>
      <c r="FR102">
        <v>1.7599277978339156E-2</v>
      </c>
      <c r="FS102" s="5"/>
      <c r="FT102">
        <v>-1.1086474501098564E-4</v>
      </c>
      <c r="FU102" s="5"/>
      <c r="FV102">
        <v>-3.215434083601254E-3</v>
      </c>
      <c r="FW102" s="5"/>
    </row>
    <row r="103" spans="1:180" x14ac:dyDescent="0.2">
      <c r="FN103" s="37" t="s">
        <v>82</v>
      </c>
      <c r="FO103" s="37"/>
      <c r="FP103" s="37">
        <v>-3.9333333333333331E-2</v>
      </c>
      <c r="FQ103" s="6">
        <f>SUM(FP100:FP103)</f>
        <v>-9.5115596025403759E-2</v>
      </c>
      <c r="FR103" s="37">
        <v>3.6086051353226845E-2</v>
      </c>
      <c r="FS103" s="6">
        <f>SUM(FR100:FR103)</f>
        <v>0.1008493225536502</v>
      </c>
      <c r="FT103" s="37">
        <v>6.3630274614869808E-3</v>
      </c>
      <c r="FU103" s="6">
        <f>SUM(FT100:FT103)</f>
        <v>5.8061803296956427E-2</v>
      </c>
      <c r="FV103" s="37">
        <v>4.0599001663893519E-2</v>
      </c>
      <c r="FW103" s="6">
        <f>SUM(FV100:FV103)</f>
        <v>4.5521509898861612E-2</v>
      </c>
      <c r="FX103" s="37"/>
    </row>
    <row r="104" spans="1:180" x14ac:dyDescent="0.2">
      <c r="FW104" s="5"/>
    </row>
  </sheetData>
  <mergeCells count="2">
    <mergeCell ref="MO1:TE1"/>
    <mergeCell ref="FV1:MM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66"/>
  <sheetViews>
    <sheetView topLeftCell="S1" workbookViewId="0">
      <selection activeCell="A8" sqref="A8"/>
    </sheetView>
  </sheetViews>
  <sheetFormatPr baseColWidth="10" defaultColWidth="11.5" defaultRowHeight="15" x14ac:dyDescent="0.2"/>
  <cols>
    <col min="3" max="8" width="9.1640625" customWidth="1"/>
    <col min="21" max="21" width="13.33203125" customWidth="1"/>
  </cols>
  <sheetData>
    <row r="1" spans="2:21" x14ac:dyDescent="0.2">
      <c r="O1" t="s">
        <v>15</v>
      </c>
      <c r="P1" t="s">
        <v>45</v>
      </c>
      <c r="Q1" t="s">
        <v>60</v>
      </c>
      <c r="R1" t="s">
        <v>111</v>
      </c>
      <c r="S1" t="s">
        <v>114</v>
      </c>
      <c r="T1" t="s">
        <v>163</v>
      </c>
      <c r="U1" t="s">
        <v>166</v>
      </c>
    </row>
    <row r="2" spans="2:21" x14ac:dyDescent="0.2">
      <c r="N2" t="s">
        <v>15</v>
      </c>
      <c r="O2">
        <f t="array" ref="O2:U8">MMULT(Returns!MO2:TE8,TRANSPOSE(Returns!MO2:TE8))/173</f>
        <v>1.2370820034176703E-3</v>
      </c>
      <c r="P2">
        <v>5.2239440333542802E-4</v>
      </c>
      <c r="Q2">
        <v>4.6764519583311393E-4</v>
      </c>
      <c r="R2">
        <v>4.6448238278687246E-4</v>
      </c>
      <c r="S2">
        <v>5.3975091860104915E-4</v>
      </c>
      <c r="T2">
        <v>4.162914211818831E-4</v>
      </c>
      <c r="U2">
        <v>4.4166646438908546E-4</v>
      </c>
    </row>
    <row r="3" spans="2:21" x14ac:dyDescent="0.2">
      <c r="N3" t="s">
        <v>45</v>
      </c>
      <c r="O3">
        <v>5.2239440333542802E-4</v>
      </c>
      <c r="P3">
        <v>1.4040757962852045E-3</v>
      </c>
      <c r="Q3">
        <v>1.1771285690883695E-3</v>
      </c>
      <c r="R3">
        <v>5.8192370749304606E-4</v>
      </c>
      <c r="S3">
        <v>6.9902028856810784E-4</v>
      </c>
      <c r="T3">
        <v>5.677738449582268E-4</v>
      </c>
      <c r="U3">
        <v>1.4555530294010648E-3</v>
      </c>
    </row>
    <row r="4" spans="2:21" x14ac:dyDescent="0.2">
      <c r="N4" t="s">
        <v>60</v>
      </c>
      <c r="O4">
        <v>4.6764519583311393E-4</v>
      </c>
      <c r="P4">
        <v>1.1771285690883695E-3</v>
      </c>
      <c r="Q4">
        <v>1.2502824096375805E-3</v>
      </c>
      <c r="R4">
        <v>5.7034999760892347E-4</v>
      </c>
      <c r="S4">
        <v>7.0110937673564604E-4</v>
      </c>
      <c r="T4">
        <v>5.2665377351247724E-4</v>
      </c>
      <c r="U4">
        <v>1.3270392405609068E-3</v>
      </c>
    </row>
    <row r="5" spans="2:21" x14ac:dyDescent="0.2">
      <c r="N5" t="s">
        <v>111</v>
      </c>
      <c r="O5">
        <v>4.6448238278687246E-4</v>
      </c>
      <c r="P5">
        <v>5.8192370749304606E-4</v>
      </c>
      <c r="Q5">
        <v>5.7034999760892347E-4</v>
      </c>
      <c r="R5">
        <v>8.5820447835139593E-4</v>
      </c>
      <c r="S5">
        <v>5.424693203056974E-4</v>
      </c>
      <c r="T5">
        <v>4.9487905245431925E-4</v>
      </c>
      <c r="U5">
        <v>6.6240711239080375E-4</v>
      </c>
    </row>
    <row r="6" spans="2:21" x14ac:dyDescent="0.2">
      <c r="N6" t="s">
        <v>114</v>
      </c>
      <c r="O6">
        <v>5.3975091860104915E-4</v>
      </c>
      <c r="P6">
        <v>6.9902028856810784E-4</v>
      </c>
      <c r="Q6">
        <v>7.0110937673564604E-4</v>
      </c>
      <c r="R6">
        <v>5.424693203056974E-4</v>
      </c>
      <c r="S6">
        <v>1.096370256397119E-3</v>
      </c>
      <c r="T6">
        <v>5.0111323699355247E-4</v>
      </c>
      <c r="U6">
        <v>7.6030464724226971E-4</v>
      </c>
    </row>
    <row r="7" spans="2:21" x14ac:dyDescent="0.2">
      <c r="N7" t="s">
        <v>163</v>
      </c>
      <c r="O7">
        <v>4.162914211818831E-4</v>
      </c>
      <c r="P7">
        <v>5.677738449582268E-4</v>
      </c>
      <c r="Q7">
        <v>5.2665377351247724E-4</v>
      </c>
      <c r="R7">
        <v>4.9487905245431925E-4</v>
      </c>
      <c r="S7">
        <v>5.0111323699355247E-4</v>
      </c>
      <c r="T7">
        <v>1.0278824437425767E-3</v>
      </c>
      <c r="U7">
        <v>5.438811070355643E-4</v>
      </c>
    </row>
    <row r="8" spans="2:21" x14ac:dyDescent="0.2">
      <c r="N8" t="s">
        <v>166</v>
      </c>
      <c r="O8">
        <v>4.4166646438908546E-4</v>
      </c>
      <c r="P8">
        <v>1.4555530294010648E-3</v>
      </c>
      <c r="Q8">
        <v>1.3270392405609068E-3</v>
      </c>
      <c r="R8">
        <v>6.6240711239080375E-4</v>
      </c>
      <c r="S8">
        <v>7.6030464724226971E-4</v>
      </c>
      <c r="T8">
        <v>5.438811070355643E-4</v>
      </c>
      <c r="U8">
        <v>2.9894872467953249E-3</v>
      </c>
    </row>
    <row r="9" spans="2:21" x14ac:dyDescent="0.2">
      <c r="C9" t="s">
        <v>8</v>
      </c>
      <c r="D9" t="s">
        <v>12</v>
      </c>
      <c r="E9" t="s">
        <v>48</v>
      </c>
      <c r="F9" t="s">
        <v>123</v>
      </c>
      <c r="G9" t="s">
        <v>160</v>
      </c>
    </row>
    <row r="10" spans="2:21" x14ac:dyDescent="0.2">
      <c r="B10" t="s">
        <v>8</v>
      </c>
      <c r="C10">
        <f t="array" ref="C10:G14">MMULT(Returns!MO9:TE13,TRANSPOSE(Returns!MO9:TE13))/173</f>
        <v>8.7621547781614815E-4</v>
      </c>
      <c r="D10">
        <v>3.7606646997423356E-4</v>
      </c>
      <c r="E10">
        <v>4.933626337614795E-4</v>
      </c>
      <c r="F10">
        <v>4.8076747156578154E-4</v>
      </c>
      <c r="G10">
        <v>5.9683374509093617E-4</v>
      </c>
    </row>
    <row r="11" spans="2:21" x14ac:dyDescent="0.2">
      <c r="B11" t="s">
        <v>12</v>
      </c>
      <c r="C11">
        <v>3.7606646997423356E-4</v>
      </c>
      <c r="D11">
        <v>8.8663903368845138E-4</v>
      </c>
      <c r="E11">
        <v>2.8097805864396596E-4</v>
      </c>
      <c r="F11">
        <v>2.7849842813490504E-4</v>
      </c>
      <c r="G11">
        <v>3.2743761441104773E-4</v>
      </c>
    </row>
    <row r="12" spans="2:21" x14ac:dyDescent="0.2">
      <c r="B12" t="s">
        <v>48</v>
      </c>
      <c r="C12">
        <v>4.933626337614795E-4</v>
      </c>
      <c r="D12">
        <v>2.8097805864396596E-4</v>
      </c>
      <c r="E12">
        <v>6.5113295792907202E-4</v>
      </c>
      <c r="F12">
        <v>4.7437715978481624E-4</v>
      </c>
      <c r="G12">
        <v>5.0506290686873497E-4</v>
      </c>
    </row>
    <row r="13" spans="2:21" x14ac:dyDescent="0.2">
      <c r="B13" t="s">
        <v>123</v>
      </c>
      <c r="C13">
        <v>4.8076747156578154E-4</v>
      </c>
      <c r="D13">
        <v>2.7849842813490504E-4</v>
      </c>
      <c r="E13">
        <v>4.7437715978481624E-4</v>
      </c>
      <c r="F13">
        <v>6.2746383848556427E-4</v>
      </c>
      <c r="G13">
        <v>5.9050257772983469E-4</v>
      </c>
    </row>
    <row r="14" spans="2:21" x14ac:dyDescent="0.2">
      <c r="B14" t="s">
        <v>160</v>
      </c>
      <c r="C14">
        <v>5.9683374509093617E-4</v>
      </c>
      <c r="D14">
        <v>3.2743761441104773E-4</v>
      </c>
      <c r="E14">
        <v>5.0506290686873497E-4</v>
      </c>
      <c r="F14">
        <v>5.9050257772983469E-4</v>
      </c>
      <c r="G14">
        <v>9.3475248022426092E-4</v>
      </c>
    </row>
    <row r="16" spans="2:21" x14ac:dyDescent="0.2">
      <c r="C16" t="s">
        <v>86</v>
      </c>
      <c r="D16" t="s">
        <v>93</v>
      </c>
    </row>
    <row r="17" spans="2:24" x14ac:dyDescent="0.2">
      <c r="B17" t="s">
        <v>86</v>
      </c>
      <c r="C17">
        <f t="array" ref="C17:D18">MMULT(Returns!MO13:TE15,TRANSPOSE(Returns!MO13:TE15))/173</f>
        <v>9.3475248022426092E-4</v>
      </c>
      <c r="D17">
        <v>4.0538402545602038E-4</v>
      </c>
    </row>
    <row r="18" spans="2:24" x14ac:dyDescent="0.2">
      <c r="B18" t="s">
        <v>93</v>
      </c>
      <c r="C18">
        <v>4.0538402545602038E-4</v>
      </c>
      <c r="D18">
        <v>1.0737989630925854E-3</v>
      </c>
    </row>
    <row r="19" spans="2:24" x14ac:dyDescent="0.2">
      <c r="O19" t="s">
        <v>27</v>
      </c>
      <c r="P19" t="s">
        <v>42</v>
      </c>
      <c r="Q19" t="s">
        <v>51</v>
      </c>
      <c r="R19" t="s">
        <v>57</v>
      </c>
      <c r="S19" t="s">
        <v>63</v>
      </c>
      <c r="T19" t="s">
        <v>99</v>
      </c>
      <c r="U19" t="s">
        <v>105</v>
      </c>
      <c r="V19" t="s">
        <v>108</v>
      </c>
      <c r="W19" t="s">
        <v>117</v>
      </c>
      <c r="X19" t="s">
        <v>138</v>
      </c>
    </row>
    <row r="20" spans="2:24" x14ac:dyDescent="0.2">
      <c r="N20" t="s">
        <v>27</v>
      </c>
      <c r="O20">
        <f t="array" ref="O20:X29">MMULT(Returns!MO16:TE25,TRANSPOSE(Returns!MO16:'Returns'!TE25))/173</f>
        <v>8.8106562706971147E-4</v>
      </c>
      <c r="P20">
        <v>7.6777257931812375E-4</v>
      </c>
      <c r="Q20">
        <v>7.8644779152349162E-4</v>
      </c>
      <c r="R20">
        <v>9.249079410603401E-4</v>
      </c>
      <c r="S20">
        <v>1.0541886283180514E-3</v>
      </c>
      <c r="T20">
        <v>9.3034404830017977E-4</v>
      </c>
      <c r="U20">
        <v>7.0953619319797951E-4</v>
      </c>
      <c r="V20">
        <v>7.0318025684357579E-4</v>
      </c>
      <c r="W20">
        <v>6.2952087821991471E-4</v>
      </c>
      <c r="X20">
        <v>8.3154612123920602E-4</v>
      </c>
    </row>
    <row r="21" spans="2:24" x14ac:dyDescent="0.2">
      <c r="N21" t="s">
        <v>42</v>
      </c>
      <c r="O21">
        <v>7.6777257931812375E-4</v>
      </c>
      <c r="P21">
        <v>1.57498197097231E-3</v>
      </c>
      <c r="Q21">
        <v>1.2484891030089516E-3</v>
      </c>
      <c r="R21">
        <v>9.4495938106519263E-4</v>
      </c>
      <c r="S21">
        <v>1.3951109481952753E-3</v>
      </c>
      <c r="T21">
        <v>1.3815217486793344E-3</v>
      </c>
      <c r="U21">
        <v>1.0291061878810359E-3</v>
      </c>
      <c r="V21">
        <v>1.0879190638815031E-3</v>
      </c>
      <c r="W21">
        <v>5.5818109600443686E-4</v>
      </c>
      <c r="X21">
        <v>1.5044834462513352E-3</v>
      </c>
    </row>
    <row r="22" spans="2:24" x14ac:dyDescent="0.2">
      <c r="N22" t="s">
        <v>51</v>
      </c>
      <c r="O22">
        <v>7.8644779152349162E-4</v>
      </c>
      <c r="P22">
        <v>1.2484891030089516E-3</v>
      </c>
      <c r="Q22">
        <v>1.5458299879114485E-3</v>
      </c>
      <c r="R22">
        <v>1.0911995193194635E-3</v>
      </c>
      <c r="S22">
        <v>1.5617164772905518E-3</v>
      </c>
      <c r="T22">
        <v>1.5578927261808357E-3</v>
      </c>
      <c r="U22">
        <v>1.1225749712587192E-3</v>
      </c>
      <c r="V22">
        <v>1.2848095194616395E-3</v>
      </c>
      <c r="W22">
        <v>5.2581595328484712E-4</v>
      </c>
      <c r="X22">
        <v>1.3858995673416798E-3</v>
      </c>
    </row>
    <row r="23" spans="2:24" x14ac:dyDescent="0.2">
      <c r="N23" t="s">
        <v>57</v>
      </c>
      <c r="O23">
        <v>9.249079410603401E-4</v>
      </c>
      <c r="P23">
        <v>9.4495938106519263E-4</v>
      </c>
      <c r="Q23">
        <v>1.0911995193194635E-3</v>
      </c>
      <c r="R23">
        <v>1.3723781879410848E-3</v>
      </c>
      <c r="S23">
        <v>1.3156402579401615E-3</v>
      </c>
      <c r="T23">
        <v>1.2335655785383453E-3</v>
      </c>
      <c r="U23">
        <v>9.5011376516283808E-4</v>
      </c>
      <c r="V23">
        <v>1.0672218288230973E-3</v>
      </c>
      <c r="W23">
        <v>6.4702681502919754E-4</v>
      </c>
      <c r="X23">
        <v>1.0641228505073837E-3</v>
      </c>
    </row>
    <row r="24" spans="2:24" x14ac:dyDescent="0.2">
      <c r="N24" t="s">
        <v>63</v>
      </c>
      <c r="O24">
        <v>1.0541886283180514E-3</v>
      </c>
      <c r="P24">
        <v>1.3951109481952753E-3</v>
      </c>
      <c r="Q24">
        <v>1.5617164772905518E-3</v>
      </c>
      <c r="R24">
        <v>1.3156402579401615E-3</v>
      </c>
      <c r="S24">
        <v>2.817288285503363E-3</v>
      </c>
      <c r="T24">
        <v>1.6893310406194853E-3</v>
      </c>
      <c r="U24">
        <v>1.3298145387085887E-3</v>
      </c>
      <c r="V24">
        <v>1.472093703121095E-3</v>
      </c>
      <c r="W24">
        <v>6.5365257742836056E-4</v>
      </c>
      <c r="X24">
        <v>1.6179509946901332E-3</v>
      </c>
    </row>
    <row r="25" spans="2:24" x14ac:dyDescent="0.2">
      <c r="N25" t="s">
        <v>99</v>
      </c>
      <c r="O25">
        <v>9.3034404830017977E-4</v>
      </c>
      <c r="P25">
        <v>1.3815217486793344E-3</v>
      </c>
      <c r="Q25">
        <v>1.5578927261808357E-3</v>
      </c>
      <c r="R25">
        <v>1.2335655785383453E-3</v>
      </c>
      <c r="S25">
        <v>1.6893310406194853E-3</v>
      </c>
      <c r="T25">
        <v>1.9610151228068545E-3</v>
      </c>
      <c r="U25">
        <v>1.2096107603464929E-3</v>
      </c>
      <c r="V25">
        <v>1.3506587326181394E-3</v>
      </c>
      <c r="W25">
        <v>5.9949422679256477E-4</v>
      </c>
      <c r="X25">
        <v>1.516659556933801E-3</v>
      </c>
    </row>
    <row r="26" spans="2:24" x14ac:dyDescent="0.2">
      <c r="N26" t="s">
        <v>105</v>
      </c>
      <c r="O26">
        <v>7.0953619319797951E-4</v>
      </c>
      <c r="P26">
        <v>1.0291061878810359E-3</v>
      </c>
      <c r="Q26">
        <v>1.1225749712587192E-3</v>
      </c>
      <c r="R26">
        <v>9.5011376516283808E-4</v>
      </c>
      <c r="S26">
        <v>1.3298145387085887E-3</v>
      </c>
      <c r="T26">
        <v>1.2096107603464929E-3</v>
      </c>
      <c r="U26">
        <v>1.2178146735169666E-3</v>
      </c>
      <c r="V26">
        <v>1.0785583909811176E-3</v>
      </c>
      <c r="W26">
        <v>5.3603744549726425E-4</v>
      </c>
      <c r="X26">
        <v>1.1229397657852508E-3</v>
      </c>
    </row>
    <row r="27" spans="2:24" x14ac:dyDescent="0.2">
      <c r="N27" t="s">
        <v>108</v>
      </c>
      <c r="O27">
        <v>7.0318025684357579E-4</v>
      </c>
      <c r="P27">
        <v>1.0879190638815031E-3</v>
      </c>
      <c r="Q27">
        <v>1.2848095194616395E-3</v>
      </c>
      <c r="R27">
        <v>1.0672218288230973E-3</v>
      </c>
      <c r="S27">
        <v>1.472093703121095E-3</v>
      </c>
      <c r="T27">
        <v>1.3506587326181394E-3</v>
      </c>
      <c r="U27">
        <v>1.0785583909811176E-3</v>
      </c>
      <c r="V27">
        <v>1.8236537463625776E-3</v>
      </c>
      <c r="W27">
        <v>4.4083518054885103E-4</v>
      </c>
      <c r="X27">
        <v>1.2570567961564E-3</v>
      </c>
    </row>
    <row r="28" spans="2:24" x14ac:dyDescent="0.2">
      <c r="N28" t="s">
        <v>117</v>
      </c>
      <c r="O28">
        <v>6.2952087821991471E-4</v>
      </c>
      <c r="P28">
        <v>5.5818109600443686E-4</v>
      </c>
      <c r="Q28">
        <v>5.2581595328484712E-4</v>
      </c>
      <c r="R28">
        <v>6.4702681502919754E-4</v>
      </c>
      <c r="S28">
        <v>6.5365257742836056E-4</v>
      </c>
      <c r="T28">
        <v>5.9949422679256477E-4</v>
      </c>
      <c r="U28">
        <v>5.3603744549726425E-4</v>
      </c>
      <c r="V28">
        <v>4.4083518054885103E-4</v>
      </c>
      <c r="W28">
        <v>7.252416279988085E-4</v>
      </c>
      <c r="X28">
        <v>5.6220763274421033E-4</v>
      </c>
    </row>
    <row r="29" spans="2:24" x14ac:dyDescent="0.2">
      <c r="N29" t="s">
        <v>138</v>
      </c>
      <c r="O29">
        <v>8.3154612123920602E-4</v>
      </c>
      <c r="P29">
        <v>1.5044834462513352E-3</v>
      </c>
      <c r="Q29">
        <v>1.3858995673416798E-3</v>
      </c>
      <c r="R29">
        <v>1.0641228505073837E-3</v>
      </c>
      <c r="S29">
        <v>1.6179509946901332E-3</v>
      </c>
      <c r="T29">
        <v>1.516659556933801E-3</v>
      </c>
      <c r="U29">
        <v>1.1229397657852508E-3</v>
      </c>
      <c r="V29">
        <v>1.2570567961564E-3</v>
      </c>
      <c r="W29">
        <v>5.6220763274421033E-4</v>
      </c>
      <c r="X29">
        <v>1.8939029417310192E-3</v>
      </c>
    </row>
    <row r="31" spans="2:24" x14ac:dyDescent="0.2">
      <c r="C31" t="s">
        <v>38</v>
      </c>
      <c r="D31" t="s">
        <v>76</v>
      </c>
      <c r="E31" t="s">
        <v>96</v>
      </c>
      <c r="F31" t="s">
        <v>135</v>
      </c>
    </row>
    <row r="32" spans="2:24" x14ac:dyDescent="0.2">
      <c r="B32" t="s">
        <v>38</v>
      </c>
      <c r="C32">
        <f t="array" ref="C32:F35">MMULT(Returns!MO26:TE29,TRANSPOSE(Returns!MO26:TE29))/173</f>
        <v>1.1927630249263402E-3</v>
      </c>
      <c r="D32">
        <v>5.2553885237432724E-4</v>
      </c>
      <c r="E32">
        <v>7.0096170747221205E-4</v>
      </c>
      <c r="F32">
        <v>6.5099618817295328E-4</v>
      </c>
    </row>
    <row r="33" spans="2:10" x14ac:dyDescent="0.2">
      <c r="B33" t="s">
        <v>76</v>
      </c>
      <c r="C33">
        <v>5.2553885237432724E-4</v>
      </c>
      <c r="D33">
        <v>8.1405019101754941E-4</v>
      </c>
      <c r="E33">
        <v>6.3849801064985213E-4</v>
      </c>
      <c r="F33">
        <v>4.6540309531286727E-4</v>
      </c>
    </row>
    <row r="34" spans="2:10" x14ac:dyDescent="0.2">
      <c r="B34" t="s">
        <v>96</v>
      </c>
      <c r="C34">
        <v>7.0096170747221205E-4</v>
      </c>
      <c r="D34">
        <v>6.3849801064985213E-4</v>
      </c>
      <c r="E34">
        <v>1.1107135265360959E-3</v>
      </c>
      <c r="F34">
        <v>5.816676458875648E-4</v>
      </c>
    </row>
    <row r="35" spans="2:10" x14ac:dyDescent="0.2">
      <c r="B35" t="s">
        <v>135</v>
      </c>
      <c r="C35">
        <v>6.5099618817295328E-4</v>
      </c>
      <c r="D35">
        <v>4.6540309531286727E-4</v>
      </c>
      <c r="E35">
        <v>5.816676458875648E-4</v>
      </c>
      <c r="F35">
        <v>9.7454322749720892E-4</v>
      </c>
    </row>
    <row r="37" spans="2:10" x14ac:dyDescent="0.2">
      <c r="C37" t="s">
        <v>23</v>
      </c>
      <c r="D37" t="s">
        <v>66</v>
      </c>
      <c r="E37" t="s">
        <v>69</v>
      </c>
      <c r="F37" t="s">
        <v>129</v>
      </c>
      <c r="G37" t="s">
        <v>132</v>
      </c>
      <c r="H37" t="s">
        <v>144</v>
      </c>
      <c r="I37" t="s">
        <v>147</v>
      </c>
      <c r="J37" t="s">
        <v>150</v>
      </c>
    </row>
    <row r="38" spans="2:10" x14ac:dyDescent="0.2">
      <c r="B38" t="s">
        <v>23</v>
      </c>
      <c r="C38">
        <f t="array" ref="C38:J45">MMULT(Returns!MO30:TE37,TRANSPOSE(Returns!MO30:TE37))/173</f>
        <v>1.4390193583205982E-3</v>
      </c>
      <c r="D38">
        <v>5.3246827588361437E-4</v>
      </c>
      <c r="E38">
        <v>6.3720132972397035E-4</v>
      </c>
      <c r="F38">
        <v>7.5717569918098298E-4</v>
      </c>
      <c r="G38">
        <v>8.9724579415105521E-4</v>
      </c>
      <c r="H38">
        <v>6.936024318810616E-4</v>
      </c>
      <c r="I38">
        <v>7.3917662911138953E-4</v>
      </c>
      <c r="J38">
        <v>7.767545708851349E-4</v>
      </c>
    </row>
    <row r="39" spans="2:10" x14ac:dyDescent="0.2">
      <c r="B39" t="s">
        <v>66</v>
      </c>
      <c r="C39">
        <v>5.3246827588361437E-4</v>
      </c>
      <c r="D39">
        <v>6.9467891283255835E-4</v>
      </c>
      <c r="E39">
        <v>4.5706292054415571E-4</v>
      </c>
      <c r="F39">
        <v>5.3836356724073348E-4</v>
      </c>
      <c r="G39">
        <v>5.1737557440605824E-4</v>
      </c>
      <c r="H39">
        <v>5.3801391593838205E-4</v>
      </c>
      <c r="I39">
        <v>4.8716791459613667E-4</v>
      </c>
      <c r="J39">
        <v>5.5692399963407936E-4</v>
      </c>
    </row>
    <row r="40" spans="2:10" x14ac:dyDescent="0.2">
      <c r="B40" t="s">
        <v>69</v>
      </c>
      <c r="C40">
        <v>6.3720132972397035E-4</v>
      </c>
      <c r="D40">
        <v>4.5706292054415571E-4</v>
      </c>
      <c r="E40">
        <v>9.444613050350704E-4</v>
      </c>
      <c r="F40">
        <v>5.4253087532208928E-4</v>
      </c>
      <c r="G40">
        <v>5.8885640068670377E-4</v>
      </c>
      <c r="H40">
        <v>6.1904106459406466E-4</v>
      </c>
      <c r="I40">
        <v>6.0065849649024866E-4</v>
      </c>
      <c r="J40">
        <v>6.8331328585432736E-4</v>
      </c>
    </row>
    <row r="41" spans="2:10" x14ac:dyDescent="0.2">
      <c r="B41" t="s">
        <v>129</v>
      </c>
      <c r="C41">
        <v>7.5717569918098298E-4</v>
      </c>
      <c r="D41">
        <v>5.3836356724073348E-4</v>
      </c>
      <c r="E41">
        <v>5.4253087532208928E-4</v>
      </c>
      <c r="F41">
        <v>1.0734674698710586E-3</v>
      </c>
      <c r="G41">
        <v>6.5524576391307672E-4</v>
      </c>
      <c r="H41">
        <v>7.4264142325927403E-4</v>
      </c>
      <c r="I41">
        <v>7.451387218594263E-4</v>
      </c>
      <c r="J41">
        <v>7.6971886735157659E-4</v>
      </c>
    </row>
    <row r="42" spans="2:10" x14ac:dyDescent="0.2">
      <c r="B42" t="s">
        <v>132</v>
      </c>
      <c r="C42">
        <v>8.9724579415105521E-4</v>
      </c>
      <c r="D42">
        <v>5.1737557440605824E-4</v>
      </c>
      <c r="E42">
        <v>5.8885640068670377E-4</v>
      </c>
      <c r="F42">
        <v>6.5524576391307672E-4</v>
      </c>
      <c r="G42">
        <v>1.0483642149141845E-3</v>
      </c>
      <c r="H42">
        <v>6.5055749853292378E-4</v>
      </c>
      <c r="I42">
        <v>6.1378799050573383E-4</v>
      </c>
      <c r="J42">
        <v>6.6535178970842648E-4</v>
      </c>
    </row>
    <row r="43" spans="2:10" x14ac:dyDescent="0.2">
      <c r="B43" t="s">
        <v>144</v>
      </c>
      <c r="C43">
        <v>6.936024318810616E-4</v>
      </c>
      <c r="D43">
        <v>5.3801391593838205E-4</v>
      </c>
      <c r="E43">
        <v>6.1904106459406466E-4</v>
      </c>
      <c r="F43">
        <v>7.4264142325927403E-4</v>
      </c>
      <c r="G43">
        <v>6.5055749853292378E-4</v>
      </c>
      <c r="H43">
        <v>1.0791385899536386E-3</v>
      </c>
      <c r="I43">
        <v>6.8590275573773482E-4</v>
      </c>
      <c r="J43">
        <v>8.3327586598102004E-4</v>
      </c>
    </row>
    <row r="44" spans="2:10" x14ac:dyDescent="0.2">
      <c r="B44" t="s">
        <v>147</v>
      </c>
      <c r="C44">
        <v>7.3917662911138953E-4</v>
      </c>
      <c r="D44">
        <v>4.8716791459613667E-4</v>
      </c>
      <c r="E44">
        <v>6.0065849649024866E-4</v>
      </c>
      <c r="F44">
        <v>7.451387218594263E-4</v>
      </c>
      <c r="G44">
        <v>6.1378799050573383E-4</v>
      </c>
      <c r="H44">
        <v>6.8590275573773482E-4</v>
      </c>
      <c r="I44">
        <v>9.279233105768419E-4</v>
      </c>
      <c r="J44">
        <v>8.0124112578636489E-4</v>
      </c>
    </row>
    <row r="45" spans="2:10" x14ac:dyDescent="0.2">
      <c r="B45" t="s">
        <v>150</v>
      </c>
      <c r="C45">
        <v>7.767545708851349E-4</v>
      </c>
      <c r="D45">
        <v>5.5692399963407936E-4</v>
      </c>
      <c r="E45">
        <v>6.8331328585432736E-4</v>
      </c>
      <c r="F45">
        <v>7.6971886735157659E-4</v>
      </c>
      <c r="G45">
        <v>6.6535178970842648E-4</v>
      </c>
      <c r="H45">
        <v>8.3327586598102004E-4</v>
      </c>
      <c r="I45">
        <v>8.0124112578636489E-4</v>
      </c>
      <c r="J45">
        <v>1.2054475070206539E-3</v>
      </c>
    </row>
    <row r="47" spans="2:10" x14ac:dyDescent="0.2">
      <c r="C47" t="s">
        <v>31</v>
      </c>
      <c r="D47" t="s">
        <v>120</v>
      </c>
      <c r="E47" t="s">
        <v>141</v>
      </c>
    </row>
    <row r="48" spans="2:10" x14ac:dyDescent="0.2">
      <c r="B48" t="s">
        <v>31</v>
      </c>
      <c r="C48">
        <f t="array" ref="C48:E50">MMULT(Returns!MO38:TE40,TRANSPOSE(Returns!MO38:TE40))/173</f>
        <v>1.6071368954156603E-3</v>
      </c>
      <c r="D48">
        <v>5.8562810832446998E-4</v>
      </c>
      <c r="E48">
        <v>6.4461172674356519E-4</v>
      </c>
    </row>
    <row r="49" spans="2:6" x14ac:dyDescent="0.2">
      <c r="B49" t="s">
        <v>120</v>
      </c>
      <c r="C49">
        <v>5.8562810832446998E-4</v>
      </c>
      <c r="D49">
        <v>1.8896099338050398E-3</v>
      </c>
      <c r="E49">
        <v>4.6117861061124442E-4</v>
      </c>
    </row>
    <row r="50" spans="2:6" x14ac:dyDescent="0.2">
      <c r="B50" t="s">
        <v>141</v>
      </c>
      <c r="C50">
        <v>6.4461172674356519E-4</v>
      </c>
      <c r="D50">
        <v>4.6117861061124442E-4</v>
      </c>
      <c r="E50">
        <v>7.4666166818209681E-4</v>
      </c>
    </row>
    <row r="52" spans="2:6" x14ac:dyDescent="0.2">
      <c r="C52" t="s">
        <v>19</v>
      </c>
      <c r="D52" t="s">
        <v>35</v>
      </c>
      <c r="E52" t="s">
        <v>54</v>
      </c>
    </row>
    <row r="53" spans="2:6" x14ac:dyDescent="0.2">
      <c r="B53" t="s">
        <v>19</v>
      </c>
      <c r="C53">
        <f t="array" ref="C53:E55">MMULT(Returns!NK41:TE43,TRANSPOSE(Returns!NK41:TE43))/173</f>
        <v>6.9879701577682486E-4</v>
      </c>
      <c r="D53">
        <v>5.9860337496272403E-4</v>
      </c>
      <c r="E53">
        <v>4.7255352143912941E-4</v>
      </c>
    </row>
    <row r="54" spans="2:6" x14ac:dyDescent="0.2">
      <c r="B54" t="s">
        <v>35</v>
      </c>
      <c r="C54">
        <v>5.9860337496272403E-4</v>
      </c>
      <c r="D54">
        <v>8.8988113347017504E-4</v>
      </c>
      <c r="E54">
        <v>6.1184377818748433E-4</v>
      </c>
    </row>
    <row r="55" spans="2:6" x14ac:dyDescent="0.2">
      <c r="B55" t="s">
        <v>54</v>
      </c>
      <c r="C55">
        <v>4.7255352143912941E-4</v>
      </c>
      <c r="D55">
        <v>6.1184377818748433E-4</v>
      </c>
      <c r="E55">
        <v>9.5570440804597519E-4</v>
      </c>
    </row>
    <row r="57" spans="2:6" x14ac:dyDescent="0.2">
      <c r="C57" t="s">
        <v>72</v>
      </c>
      <c r="D57" t="s">
        <v>126</v>
      </c>
      <c r="E57" t="s">
        <v>153</v>
      </c>
    </row>
    <row r="58" spans="2:6" x14ac:dyDescent="0.2">
      <c r="B58" t="s">
        <v>72</v>
      </c>
      <c r="C58">
        <f t="array" ref="C58:E60">MMULT(Returns!MO45:TE47,TRANSPOSE(Returns!MO45:TE47))/173</f>
        <v>9.4370622060092576E-4</v>
      </c>
      <c r="D58">
        <v>7.2517163008612448E-4</v>
      </c>
      <c r="E58">
        <v>6.6868174697317403E-4</v>
      </c>
    </row>
    <row r="59" spans="2:6" x14ac:dyDescent="0.2">
      <c r="B59" t="s">
        <v>126</v>
      </c>
      <c r="C59">
        <v>7.2517163008612448E-4</v>
      </c>
      <c r="D59">
        <v>9.3495958212637647E-4</v>
      </c>
      <c r="E59">
        <v>7.2708121586535128E-4</v>
      </c>
    </row>
    <row r="60" spans="2:6" x14ac:dyDescent="0.2">
      <c r="B60" t="s">
        <v>153</v>
      </c>
      <c r="C60">
        <v>6.6868174697317403E-4</v>
      </c>
      <c r="D60">
        <v>7.2708121586535128E-4</v>
      </c>
      <c r="E60">
        <v>1.2413387012295788E-3</v>
      </c>
    </row>
    <row r="62" spans="2:6" x14ac:dyDescent="0.2">
      <c r="C62" t="s">
        <v>83</v>
      </c>
      <c r="D62" t="s">
        <v>90</v>
      </c>
      <c r="E62" t="s">
        <v>102</v>
      </c>
      <c r="F62" t="s">
        <v>102</v>
      </c>
    </row>
    <row r="63" spans="2:6" x14ac:dyDescent="0.2">
      <c r="B63" t="s">
        <v>79</v>
      </c>
      <c r="C63">
        <f t="array" ref="C63:F66">MMULT(Returns!MO48:TE51,TRANSPOSE(Returns!MO48:TE51))/173</f>
        <v>8.5402184355062264E-4</v>
      </c>
      <c r="D63">
        <v>6.6720021604690807E-4</v>
      </c>
      <c r="E63">
        <v>6.7394548779739895E-4</v>
      </c>
      <c r="F63">
        <v>6.216299195597716E-4</v>
      </c>
    </row>
    <row r="64" spans="2:6" x14ac:dyDescent="0.2">
      <c r="B64" t="s">
        <v>83</v>
      </c>
      <c r="C64">
        <v>6.6720021604690807E-4</v>
      </c>
      <c r="D64">
        <v>1.1054973414496162E-3</v>
      </c>
      <c r="E64">
        <v>8.7890496009603101E-4</v>
      </c>
      <c r="F64">
        <v>5.7959212787424134E-4</v>
      </c>
    </row>
    <row r="65" spans="2:6" x14ac:dyDescent="0.2">
      <c r="B65" t="s">
        <v>90</v>
      </c>
      <c r="C65">
        <v>6.7394548779739895E-4</v>
      </c>
      <c r="D65">
        <v>8.7890496009603101E-4</v>
      </c>
      <c r="E65">
        <v>1.8478432558017542E-3</v>
      </c>
      <c r="F65">
        <v>5.9498726854244918E-4</v>
      </c>
    </row>
    <row r="66" spans="2:6" x14ac:dyDescent="0.2">
      <c r="B66" t="s">
        <v>102</v>
      </c>
      <c r="C66">
        <v>6.216299195597716E-4</v>
      </c>
      <c r="D66">
        <v>5.7959212787424134E-4</v>
      </c>
      <c r="E66">
        <v>5.9498726854244918E-4</v>
      </c>
      <c r="F66">
        <v>7.362463981615625E-4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17"/>
  <sheetViews>
    <sheetView topLeftCell="A63" zoomScale="82" workbookViewId="0">
      <selection activeCell="B105" sqref="B105"/>
    </sheetView>
  </sheetViews>
  <sheetFormatPr baseColWidth="10" defaultColWidth="11.5" defaultRowHeight="15" x14ac:dyDescent="0.2"/>
  <sheetData>
    <row r="1" spans="1:49" x14ac:dyDescent="0.2">
      <c r="A1" t="s">
        <v>15</v>
      </c>
      <c r="B1" t="s">
        <v>163</v>
      </c>
      <c r="C1" t="s">
        <v>123</v>
      </c>
      <c r="D1" t="s">
        <v>160</v>
      </c>
      <c r="E1" t="s">
        <v>57</v>
      </c>
      <c r="F1" t="s">
        <v>96</v>
      </c>
      <c r="G1" t="s">
        <v>69</v>
      </c>
      <c r="H1" t="s">
        <v>132</v>
      </c>
      <c r="I1" t="s">
        <v>147</v>
      </c>
      <c r="J1" t="s">
        <v>35</v>
      </c>
      <c r="K1" t="s">
        <v>156</v>
      </c>
      <c r="L1" t="s">
        <v>90</v>
      </c>
      <c r="M1" t="s">
        <v>83</v>
      </c>
      <c r="N1" t="s">
        <v>111</v>
      </c>
      <c r="O1" t="s">
        <v>12</v>
      </c>
      <c r="P1" s="4" t="s">
        <v>48</v>
      </c>
      <c r="Q1" s="13" t="s">
        <v>178</v>
      </c>
      <c r="R1" s="235" t="s">
        <v>179</v>
      </c>
      <c r="S1" s="242"/>
      <c r="T1" s="242"/>
      <c r="U1" s="242"/>
      <c r="V1" s="242"/>
      <c r="W1" s="242"/>
      <c r="X1" s="242"/>
      <c r="Y1" s="242"/>
      <c r="Z1" s="242"/>
      <c r="AA1" s="242"/>
      <c r="AB1" s="242"/>
      <c r="AC1" s="242"/>
      <c r="AD1" s="242"/>
      <c r="AE1" s="242"/>
      <c r="AF1" s="242"/>
      <c r="AG1" s="237"/>
      <c r="AH1" s="235" t="s">
        <v>180</v>
      </c>
      <c r="AI1" s="242"/>
      <c r="AJ1" s="242"/>
      <c r="AK1" s="242"/>
      <c r="AL1" s="242"/>
      <c r="AM1" s="242"/>
      <c r="AN1" s="242"/>
      <c r="AO1" s="242"/>
      <c r="AP1" s="242"/>
      <c r="AQ1" s="242"/>
      <c r="AR1" s="242"/>
      <c r="AS1" s="242"/>
      <c r="AT1" s="242"/>
      <c r="AU1" s="242"/>
      <c r="AV1" s="242"/>
      <c r="AW1" s="237"/>
    </row>
    <row r="2" spans="1:49" x14ac:dyDescent="0.2">
      <c r="A2">
        <v>178.55</v>
      </c>
      <c r="B2">
        <v>17.164999999999999</v>
      </c>
      <c r="C2">
        <v>177.85</v>
      </c>
      <c r="D2">
        <v>46.6</v>
      </c>
      <c r="E2">
        <v>23.55</v>
      </c>
      <c r="F2">
        <v>73.81</v>
      </c>
      <c r="G2">
        <v>31.44</v>
      </c>
      <c r="H2">
        <v>69.599999999999994</v>
      </c>
      <c r="I2">
        <v>124.35</v>
      </c>
      <c r="J2">
        <v>90.26</v>
      </c>
      <c r="K2">
        <v>222.7</v>
      </c>
      <c r="L2">
        <v>7.2620000000000005</v>
      </c>
      <c r="M2">
        <v>12.58</v>
      </c>
      <c r="N2">
        <v>32.35</v>
      </c>
      <c r="O2">
        <v>19.8</v>
      </c>
      <c r="P2" s="4">
        <v>63.61</v>
      </c>
      <c r="Q2" s="4">
        <v>0.40300000000000002</v>
      </c>
      <c r="AG2" s="4"/>
    </row>
    <row r="3" spans="1:49" x14ac:dyDescent="0.2">
      <c r="A3">
        <v>178.3</v>
      </c>
      <c r="B3">
        <v>18.225000000000001</v>
      </c>
      <c r="C3">
        <v>180.15</v>
      </c>
      <c r="D3">
        <v>46.57</v>
      </c>
      <c r="E3">
        <v>24.254999999999999</v>
      </c>
      <c r="F3">
        <v>75.33</v>
      </c>
      <c r="G3">
        <v>32.104999999999997</v>
      </c>
      <c r="H3">
        <v>70.03</v>
      </c>
      <c r="I3">
        <v>128.4</v>
      </c>
      <c r="J3">
        <v>92.92</v>
      </c>
      <c r="K3">
        <v>219.1</v>
      </c>
      <c r="L3">
        <v>7.4509999999999996</v>
      </c>
      <c r="M3">
        <v>13.28</v>
      </c>
      <c r="N3">
        <v>33.04</v>
      </c>
      <c r="O3">
        <v>20.059999999999999</v>
      </c>
      <c r="P3" s="4">
        <v>63.76</v>
      </c>
      <c r="Q3" s="4">
        <v>0.32800000000000001</v>
      </c>
      <c r="R3" s="5">
        <f>A3/A2-1</f>
        <v>-1.4001680201624067E-3</v>
      </c>
      <c r="S3" s="5">
        <f t="shared" ref="S3:AG18" si="0">B3/B2-1</f>
        <v>6.1753568307602924E-2</v>
      </c>
      <c r="T3" s="5">
        <f t="shared" si="0"/>
        <v>1.293224627495082E-2</v>
      </c>
      <c r="U3" s="5">
        <f t="shared" si="0"/>
        <v>-6.4377682403438108E-4</v>
      </c>
      <c r="V3" s="5">
        <f t="shared" si="0"/>
        <v>2.9936305732483959E-2</v>
      </c>
      <c r="W3" s="5">
        <f t="shared" si="0"/>
        <v>2.0593415526351411E-2</v>
      </c>
      <c r="X3" s="5">
        <f t="shared" si="0"/>
        <v>2.1151399491093903E-2</v>
      </c>
      <c r="Y3" s="5">
        <f t="shared" si="0"/>
        <v>6.1781609195403764E-3</v>
      </c>
      <c r="Z3" s="5">
        <f t="shared" si="0"/>
        <v>3.256936067551286E-2</v>
      </c>
      <c r="AA3" s="5">
        <f t="shared" si="0"/>
        <v>2.9470418790161768E-2</v>
      </c>
      <c r="AB3" s="5">
        <f t="shared" si="0"/>
        <v>-1.616524472384373E-2</v>
      </c>
      <c r="AC3" s="5">
        <f t="shared" si="0"/>
        <v>2.6025888185072787E-2</v>
      </c>
      <c r="AD3" s="5">
        <f t="shared" si="0"/>
        <v>5.5643879173290944E-2</v>
      </c>
      <c r="AE3" s="5">
        <f t="shared" si="0"/>
        <v>2.1329211746522247E-2</v>
      </c>
      <c r="AF3" s="5">
        <f t="shared" si="0"/>
        <v>1.3131313131313105E-2</v>
      </c>
      <c r="AG3" s="28">
        <f t="shared" si="0"/>
        <v>2.358119792485347E-3</v>
      </c>
      <c r="AH3" s="7">
        <f>R3-R$56</f>
        <v>-3.6804012725901577E-3</v>
      </c>
      <c r="AI3" s="7">
        <f t="shared" ref="AI3:AW18" si="1">S3-S$56</f>
        <v>5.7328387908299833E-2</v>
      </c>
      <c r="AJ3" s="7">
        <f t="shared" si="1"/>
        <v>1.293612836797889E-2</v>
      </c>
      <c r="AK3" s="7">
        <f t="shared" si="1"/>
        <v>4.3005417958640784E-4</v>
      </c>
      <c r="AL3" s="7">
        <f t="shared" si="1"/>
        <v>3.1483122661088256E-2</v>
      </c>
      <c r="AM3" s="7">
        <f t="shared" si="1"/>
        <v>2.3821829383528184E-2</v>
      </c>
      <c r="AN3" s="7">
        <f t="shared" si="1"/>
        <v>1.8746692466160089E-2</v>
      </c>
      <c r="AO3" s="7">
        <f t="shared" si="1"/>
        <v>2.4120498401942235E-3</v>
      </c>
      <c r="AP3" s="7">
        <f t="shared" si="1"/>
        <v>3.6082974748551919E-2</v>
      </c>
      <c r="AQ3" s="7">
        <f t="shared" si="1"/>
        <v>3.1177318969041214E-2</v>
      </c>
      <c r="AR3" s="7">
        <f t="shared" si="1"/>
        <v>-1.2935242628700366E-2</v>
      </c>
      <c r="AS3" s="7">
        <f t="shared" si="1"/>
        <v>2.1495229023698187E-2</v>
      </c>
      <c r="AT3" s="7">
        <f t="shared" si="1"/>
        <v>5.4254108801315197E-2</v>
      </c>
      <c r="AU3" s="7">
        <f t="shared" si="1"/>
        <v>2.5809624303228945E-2</v>
      </c>
      <c r="AV3" s="7">
        <f t="shared" si="1"/>
        <v>1.3750209675673959E-2</v>
      </c>
      <c r="AW3" s="7">
        <f t="shared" si="1"/>
        <v>1.9222905494432512E-3</v>
      </c>
    </row>
    <row r="4" spans="1:49" x14ac:dyDescent="0.2">
      <c r="A4">
        <v>178.3</v>
      </c>
      <c r="B4">
        <v>18.074999999999999</v>
      </c>
      <c r="C4">
        <v>180.7</v>
      </c>
      <c r="D4">
        <v>47.65</v>
      </c>
      <c r="E4">
        <v>23.68</v>
      </c>
      <c r="F4">
        <v>74.680000000000007</v>
      </c>
      <c r="G4">
        <v>31.555</v>
      </c>
      <c r="H4">
        <v>72.83</v>
      </c>
      <c r="I4">
        <v>128.4</v>
      </c>
      <c r="J4">
        <v>93.27</v>
      </c>
      <c r="K4">
        <v>223.5</v>
      </c>
      <c r="L4">
        <v>7.39</v>
      </c>
      <c r="M4">
        <v>13.45</v>
      </c>
      <c r="N4">
        <v>33.92</v>
      </c>
      <c r="O4">
        <v>19.34</v>
      </c>
      <c r="P4" s="4">
        <v>64.17</v>
      </c>
      <c r="Q4" s="4">
        <v>0.22800000000000001</v>
      </c>
      <c r="R4" s="5">
        <f t="shared" ref="R4:AG33" si="2">A4/A3-1</f>
        <v>0</v>
      </c>
      <c r="S4" s="5">
        <f t="shared" si="0"/>
        <v>-8.2304526748971929E-3</v>
      </c>
      <c r="T4" s="5">
        <f t="shared" si="0"/>
        <v>3.0530113794060565E-3</v>
      </c>
      <c r="U4" s="5">
        <f t="shared" si="0"/>
        <v>2.3190895426240088E-2</v>
      </c>
      <c r="V4" s="5">
        <f t="shared" si="0"/>
        <v>-2.3706452277880818E-2</v>
      </c>
      <c r="W4" s="5">
        <f t="shared" si="0"/>
        <v>-8.628700384972654E-3</v>
      </c>
      <c r="X4" s="5">
        <f t="shared" si="0"/>
        <v>-1.713128796137664E-2</v>
      </c>
      <c r="Y4" s="5">
        <f t="shared" si="0"/>
        <v>3.9982864486648451E-2</v>
      </c>
      <c r="Z4" s="5">
        <f t="shared" si="0"/>
        <v>0</v>
      </c>
      <c r="AA4" s="5">
        <f t="shared" si="0"/>
        <v>3.7666810159275865E-3</v>
      </c>
      <c r="AB4" s="5">
        <f t="shared" si="0"/>
        <v>2.0082154267457852E-2</v>
      </c>
      <c r="AC4" s="5">
        <f t="shared" si="0"/>
        <v>-8.186820560998509E-3</v>
      </c>
      <c r="AD4" s="5">
        <f t="shared" si="0"/>
        <v>1.2801204819277157E-2</v>
      </c>
      <c r="AE4" s="5">
        <f t="shared" si="0"/>
        <v>2.6634382566586012E-2</v>
      </c>
      <c r="AF4" s="5">
        <f t="shared" si="0"/>
        <v>-3.5892323030907169E-2</v>
      </c>
      <c r="AG4" s="28">
        <f t="shared" si="0"/>
        <v>6.430363864491806E-3</v>
      </c>
      <c r="AH4" s="7">
        <f t="shared" ref="AH4:AW33" si="3">R4-R$56</f>
        <v>-2.280233252427751E-3</v>
      </c>
      <c r="AI4" s="7">
        <f t="shared" si="1"/>
        <v>-1.2655633074200286E-2</v>
      </c>
      <c r="AJ4" s="7">
        <f t="shared" si="1"/>
        <v>3.0568934724341267E-3</v>
      </c>
      <c r="AK4" s="7">
        <f t="shared" si="1"/>
        <v>2.4264726429860876E-2</v>
      </c>
      <c r="AL4" s="7">
        <f t="shared" si="1"/>
        <v>-2.2159635349276525E-2</v>
      </c>
      <c r="AM4" s="7">
        <f t="shared" si="1"/>
        <v>-5.4002865277958815E-3</v>
      </c>
      <c r="AN4" s="7">
        <f t="shared" si="1"/>
        <v>-1.9535994986310454E-2</v>
      </c>
      <c r="AO4" s="7">
        <f t="shared" si="1"/>
        <v>3.62167534073023E-2</v>
      </c>
      <c r="AP4" s="7">
        <f t="shared" si="1"/>
        <v>3.51361407303906E-3</v>
      </c>
      <c r="AQ4" s="7">
        <f t="shared" si="1"/>
        <v>5.473581194807035E-3</v>
      </c>
      <c r="AR4" s="7">
        <f t="shared" si="1"/>
        <v>2.3312156362601217E-2</v>
      </c>
      <c r="AS4" s="7">
        <f t="shared" si="1"/>
        <v>-1.2717479722373111E-2</v>
      </c>
      <c r="AT4" s="7">
        <f t="shared" si="1"/>
        <v>1.1411434447301408E-2</v>
      </c>
      <c r="AU4" s="7">
        <f t="shared" si="1"/>
        <v>3.111479512329271E-2</v>
      </c>
      <c r="AV4" s="7">
        <f t="shared" si="1"/>
        <v>-3.5273426486546314E-2</v>
      </c>
      <c r="AW4" s="7">
        <f t="shared" si="1"/>
        <v>5.9945346214497104E-3</v>
      </c>
    </row>
    <row r="5" spans="1:49" x14ac:dyDescent="0.2">
      <c r="A5">
        <v>178.05</v>
      </c>
      <c r="B5">
        <v>18</v>
      </c>
      <c r="C5">
        <v>181.05</v>
      </c>
      <c r="D5">
        <v>47.97</v>
      </c>
      <c r="E5">
        <v>23.25</v>
      </c>
      <c r="F5">
        <v>74.92</v>
      </c>
      <c r="G5">
        <v>31.094999999999999</v>
      </c>
      <c r="H5">
        <v>72.8</v>
      </c>
      <c r="I5">
        <v>126.55</v>
      </c>
      <c r="J5">
        <v>90.77</v>
      </c>
      <c r="K5">
        <v>224.1</v>
      </c>
      <c r="L5">
        <v>7.282</v>
      </c>
      <c r="M5">
        <v>13.164999999999999</v>
      </c>
      <c r="N5">
        <v>34.325000000000003</v>
      </c>
      <c r="O5">
        <v>19.39</v>
      </c>
      <c r="P5" s="4">
        <v>64.27</v>
      </c>
      <c r="Q5" s="4">
        <v>0.187</v>
      </c>
      <c r="R5" s="5">
        <f t="shared" si="2"/>
        <v>-1.4021312394839613E-3</v>
      </c>
      <c r="S5" s="5">
        <f t="shared" si="0"/>
        <v>-4.1493775933609811E-3</v>
      </c>
      <c r="T5" s="5">
        <f t="shared" si="0"/>
        <v>1.9369120088545966E-3</v>
      </c>
      <c r="U5" s="5">
        <f t="shared" si="0"/>
        <v>6.7156348373558217E-3</v>
      </c>
      <c r="V5" s="5">
        <f t="shared" si="0"/>
        <v>-1.8158783783783772E-2</v>
      </c>
      <c r="W5" s="5">
        <f t="shared" si="0"/>
        <v>3.2137118371717843E-3</v>
      </c>
      <c r="X5" s="5">
        <f t="shared" si="0"/>
        <v>-1.4577721438757796E-2</v>
      </c>
      <c r="Y5" s="5">
        <f t="shared" si="0"/>
        <v>-4.1191816559116301E-4</v>
      </c>
      <c r="Z5" s="5">
        <f t="shared" si="0"/>
        <v>-1.4408099688473563E-2</v>
      </c>
      <c r="AA5" s="5">
        <f t="shared" si="0"/>
        <v>-2.680390264822563E-2</v>
      </c>
      <c r="AB5" s="5">
        <f t="shared" si="0"/>
        <v>2.6845637583892135E-3</v>
      </c>
      <c r="AC5" s="5">
        <f t="shared" si="0"/>
        <v>-1.4614343707713084E-2</v>
      </c>
      <c r="AD5" s="5">
        <f t="shared" si="0"/>
        <v>-2.1189591078066949E-2</v>
      </c>
      <c r="AE5" s="5">
        <f t="shared" si="0"/>
        <v>1.1939858490566113E-2</v>
      </c>
      <c r="AF5" s="5">
        <f t="shared" si="0"/>
        <v>2.585315408479838E-3</v>
      </c>
      <c r="AG5" s="28">
        <f t="shared" si="0"/>
        <v>1.5583606046438714E-3</v>
      </c>
      <c r="AH5" s="7">
        <f t="shared" si="3"/>
        <v>-3.6823644919117124E-3</v>
      </c>
      <c r="AI5" s="7">
        <f t="shared" si="1"/>
        <v>-8.5745579926640742E-3</v>
      </c>
      <c r="AJ5" s="7">
        <f t="shared" si="1"/>
        <v>1.9407941018826668E-3</v>
      </c>
      <c r="AK5" s="7">
        <f t="shared" si="1"/>
        <v>7.7894658409766102E-3</v>
      </c>
      <c r="AL5" s="7">
        <f t="shared" si="1"/>
        <v>-1.6611966855179478E-2</v>
      </c>
      <c r="AM5" s="7">
        <f t="shared" si="1"/>
        <v>6.4421256943485569E-3</v>
      </c>
      <c r="AN5" s="7">
        <f t="shared" si="1"/>
        <v>-1.698242846369161E-2</v>
      </c>
      <c r="AO5" s="7">
        <f t="shared" si="1"/>
        <v>-4.1780292449373159E-3</v>
      </c>
      <c r="AP5" s="7">
        <f t="shared" si="1"/>
        <v>-1.0894485615434504E-2</v>
      </c>
      <c r="AQ5" s="7">
        <f t="shared" si="1"/>
        <v>-2.5097002469346184E-2</v>
      </c>
      <c r="AR5" s="7">
        <f t="shared" si="1"/>
        <v>5.914565853532578E-3</v>
      </c>
      <c r="AS5" s="7">
        <f t="shared" si="1"/>
        <v>-1.9145002869087685E-2</v>
      </c>
      <c r="AT5" s="7">
        <f t="shared" si="1"/>
        <v>-2.2579361450042697E-2</v>
      </c>
      <c r="AU5" s="7">
        <f t="shared" si="1"/>
        <v>1.6420271047272811E-2</v>
      </c>
      <c r="AV5" s="7">
        <f t="shared" si="1"/>
        <v>3.2042119528406928E-3</v>
      </c>
      <c r="AW5" s="7">
        <f t="shared" si="1"/>
        <v>1.1225313616017756E-3</v>
      </c>
    </row>
    <row r="6" spans="1:49" x14ac:dyDescent="0.2">
      <c r="A6">
        <v>180.4</v>
      </c>
      <c r="B6">
        <v>17.66</v>
      </c>
      <c r="C6">
        <v>180.8</v>
      </c>
      <c r="D6">
        <v>47.7</v>
      </c>
      <c r="E6">
        <v>23.495000000000001</v>
      </c>
      <c r="F6">
        <v>73.55</v>
      </c>
      <c r="G6">
        <v>30.715</v>
      </c>
      <c r="H6">
        <v>73.73</v>
      </c>
      <c r="I6">
        <v>125.35</v>
      </c>
      <c r="J6">
        <v>88.77</v>
      </c>
      <c r="K6">
        <v>219.65</v>
      </c>
      <c r="L6">
        <v>7.1740000000000004</v>
      </c>
      <c r="M6">
        <v>12.785</v>
      </c>
      <c r="N6">
        <v>34.19</v>
      </c>
      <c r="O6">
        <v>18.555</v>
      </c>
      <c r="P6" s="4">
        <v>62.15</v>
      </c>
      <c r="Q6" s="4">
        <v>0.253</v>
      </c>
      <c r="R6" s="5">
        <f t="shared" si="2"/>
        <v>1.3198539736029247E-2</v>
      </c>
      <c r="S6" s="5">
        <f t="shared" si="0"/>
        <v>-1.8888888888888844E-2</v>
      </c>
      <c r="T6" s="5">
        <f t="shared" si="0"/>
        <v>-1.3808340237503325E-3</v>
      </c>
      <c r="U6" s="5">
        <f t="shared" si="0"/>
        <v>-5.6285178236397115E-3</v>
      </c>
      <c r="V6" s="5">
        <f t="shared" si="0"/>
        <v>1.0537634408602115E-2</v>
      </c>
      <c r="W6" s="5">
        <f t="shared" si="0"/>
        <v>-1.8286171916711225E-2</v>
      </c>
      <c r="X6" s="5">
        <f t="shared" si="0"/>
        <v>-1.222061424666343E-2</v>
      </c>
      <c r="Y6" s="5">
        <f t="shared" si="0"/>
        <v>1.2774725274725451E-2</v>
      </c>
      <c r="Z6" s="5">
        <f t="shared" si="0"/>
        <v>-9.4824180165942185E-3</v>
      </c>
      <c r="AA6" s="5">
        <f t="shared" si="0"/>
        <v>-2.2033711578715476E-2</v>
      </c>
      <c r="AB6" s="5">
        <f t="shared" si="0"/>
        <v>-1.9857206604194544E-2</v>
      </c>
      <c r="AC6" s="5">
        <f t="shared" si="0"/>
        <v>-1.4831090359791244E-2</v>
      </c>
      <c r="AD6" s="5">
        <f t="shared" si="0"/>
        <v>-2.8864413216862839E-2</v>
      </c>
      <c r="AE6" s="5">
        <f t="shared" si="0"/>
        <v>-3.9329934450110793E-3</v>
      </c>
      <c r="AF6" s="5">
        <f t="shared" si="0"/>
        <v>-4.3063434760185704E-2</v>
      </c>
      <c r="AG6" s="28">
        <f t="shared" si="0"/>
        <v>-3.2985840983351444E-2</v>
      </c>
      <c r="AH6" s="7">
        <f t="shared" si="3"/>
        <v>1.0918306483601495E-2</v>
      </c>
      <c r="AI6" s="7">
        <f t="shared" si="1"/>
        <v>-2.3314069288191935E-2</v>
      </c>
      <c r="AJ6" s="7">
        <f t="shared" si="1"/>
        <v>-1.3769519307222622E-3</v>
      </c>
      <c r="AK6" s="7">
        <f t="shared" si="1"/>
        <v>-4.5546868200189231E-3</v>
      </c>
      <c r="AL6" s="7">
        <f t="shared" si="1"/>
        <v>1.2084451337206408E-2</v>
      </c>
      <c r="AM6" s="7">
        <f t="shared" si="1"/>
        <v>-1.5057758059534451E-2</v>
      </c>
      <c r="AN6" s="7">
        <f t="shared" si="1"/>
        <v>-1.4625321271597243E-2</v>
      </c>
      <c r="AO6" s="7">
        <f t="shared" si="1"/>
        <v>9.0086141953792977E-3</v>
      </c>
      <c r="AP6" s="7">
        <f t="shared" si="1"/>
        <v>-5.9688039435551584E-3</v>
      </c>
      <c r="AQ6" s="7">
        <f t="shared" si="1"/>
        <v>-2.0326811399836029E-2</v>
      </c>
      <c r="AR6" s="7">
        <f t="shared" si="1"/>
        <v>-1.6627204509051179E-2</v>
      </c>
      <c r="AS6" s="7">
        <f t="shared" si="1"/>
        <v>-1.9361749521165844E-2</v>
      </c>
      <c r="AT6" s="7">
        <f t="shared" si="1"/>
        <v>-3.0254183588838586E-2</v>
      </c>
      <c r="AU6" s="7">
        <f t="shared" si="1"/>
        <v>5.4741911169561668E-4</v>
      </c>
      <c r="AV6" s="7">
        <f t="shared" si="1"/>
        <v>-4.2444538215824848E-2</v>
      </c>
      <c r="AW6" s="7">
        <f t="shared" si="1"/>
        <v>-3.3421670226393543E-2</v>
      </c>
    </row>
    <row r="7" spans="1:49" x14ac:dyDescent="0.2">
      <c r="A7">
        <v>183.9</v>
      </c>
      <c r="B7">
        <v>18.215</v>
      </c>
      <c r="C7">
        <v>182.85</v>
      </c>
      <c r="D7">
        <v>48.145000000000003</v>
      </c>
      <c r="E7">
        <v>24.51</v>
      </c>
      <c r="F7">
        <v>74.41</v>
      </c>
      <c r="G7">
        <v>33</v>
      </c>
      <c r="H7">
        <v>76.02</v>
      </c>
      <c r="I7">
        <v>131.6</v>
      </c>
      <c r="J7">
        <v>89.46</v>
      </c>
      <c r="K7">
        <v>225.45</v>
      </c>
      <c r="L7">
        <v>7.157</v>
      </c>
      <c r="M7">
        <v>12.95</v>
      </c>
      <c r="N7">
        <v>35.21</v>
      </c>
      <c r="O7">
        <v>19.02</v>
      </c>
      <c r="P7" s="4">
        <v>64.180000000000007</v>
      </c>
      <c r="Q7" s="4">
        <v>0.317</v>
      </c>
      <c r="R7" s="5">
        <f t="shared" si="2"/>
        <v>1.9401330376940029E-2</v>
      </c>
      <c r="S7" s="5">
        <f t="shared" si="0"/>
        <v>3.1426953567383897E-2</v>
      </c>
      <c r="T7" s="5">
        <f t="shared" si="0"/>
        <v>1.1338495575221152E-2</v>
      </c>
      <c r="U7" s="5">
        <f t="shared" si="0"/>
        <v>9.3291404612159123E-3</v>
      </c>
      <c r="V7" s="5">
        <f t="shared" si="0"/>
        <v>4.3200680995956642E-2</v>
      </c>
      <c r="W7" s="5">
        <f t="shared" si="0"/>
        <v>1.1692726036709677E-2</v>
      </c>
      <c r="X7" s="5">
        <f t="shared" si="0"/>
        <v>7.4393618753052282E-2</v>
      </c>
      <c r="Y7" s="5">
        <f t="shared" si="0"/>
        <v>3.1059270310592524E-2</v>
      </c>
      <c r="Z7" s="5">
        <f t="shared" si="0"/>
        <v>4.986039090546468E-2</v>
      </c>
      <c r="AA7" s="5">
        <f t="shared" si="0"/>
        <v>7.7728962487326747E-3</v>
      </c>
      <c r="AB7" s="5">
        <f t="shared" si="0"/>
        <v>2.6405645344866668E-2</v>
      </c>
      <c r="AC7" s="5">
        <f t="shared" si="0"/>
        <v>-2.3696682464455776E-3</v>
      </c>
      <c r="AD7" s="5">
        <f t="shared" si="0"/>
        <v>1.2905748924520788E-2</v>
      </c>
      <c r="AE7" s="5">
        <f t="shared" si="0"/>
        <v>2.9833284586136433E-2</v>
      </c>
      <c r="AF7" s="5">
        <f t="shared" si="0"/>
        <v>2.5060630557801167E-2</v>
      </c>
      <c r="AG7" s="28">
        <f t="shared" si="0"/>
        <v>3.2662912308930148E-2</v>
      </c>
      <c r="AH7" s="7">
        <f t="shared" si="3"/>
        <v>1.7121097124512277E-2</v>
      </c>
      <c r="AI7" s="7">
        <f t="shared" si="1"/>
        <v>2.7001773168080806E-2</v>
      </c>
      <c r="AJ7" s="7">
        <f t="shared" si="1"/>
        <v>1.1342377668249222E-2</v>
      </c>
      <c r="AK7" s="7">
        <f t="shared" si="1"/>
        <v>1.0402971464836701E-2</v>
      </c>
      <c r="AL7" s="7">
        <f t="shared" si="1"/>
        <v>4.4747497924560939E-2</v>
      </c>
      <c r="AM7" s="7">
        <f t="shared" si="1"/>
        <v>1.4921139893886451E-2</v>
      </c>
      <c r="AN7" s="7">
        <f t="shared" si="1"/>
        <v>7.1988911728118471E-2</v>
      </c>
      <c r="AO7" s="7">
        <f t="shared" si="1"/>
        <v>2.729315923124637E-2</v>
      </c>
      <c r="AP7" s="7">
        <f t="shared" si="1"/>
        <v>5.3374004978503739E-2</v>
      </c>
      <c r="AQ7" s="7">
        <f t="shared" si="1"/>
        <v>9.4797964276121232E-3</v>
      </c>
      <c r="AR7" s="7">
        <f t="shared" si="1"/>
        <v>2.9635647440010033E-2</v>
      </c>
      <c r="AS7" s="7">
        <f t="shared" si="1"/>
        <v>-6.9003274078201799E-3</v>
      </c>
      <c r="AT7" s="7">
        <f t="shared" si="1"/>
        <v>1.1515978552545039E-2</v>
      </c>
      <c r="AU7" s="7">
        <f t="shared" si="1"/>
        <v>3.431369714284313E-2</v>
      </c>
      <c r="AV7" s="7">
        <f t="shared" si="1"/>
        <v>2.5679527102162023E-2</v>
      </c>
      <c r="AW7" s="7">
        <f t="shared" si="1"/>
        <v>3.2227083065888049E-2</v>
      </c>
    </row>
    <row r="8" spans="1:49" x14ac:dyDescent="0.2">
      <c r="A8">
        <v>184.15</v>
      </c>
      <c r="B8">
        <v>18.745000000000001</v>
      </c>
      <c r="C8">
        <v>188.55</v>
      </c>
      <c r="D8">
        <v>48.125</v>
      </c>
      <c r="E8">
        <v>25</v>
      </c>
      <c r="F8">
        <v>78.89</v>
      </c>
      <c r="G8">
        <v>33.085000000000001</v>
      </c>
      <c r="H8">
        <v>78.13</v>
      </c>
      <c r="I8">
        <v>132</v>
      </c>
      <c r="J8">
        <v>90.14</v>
      </c>
      <c r="K8">
        <v>229.6</v>
      </c>
      <c r="L8">
        <v>7.0659999999999998</v>
      </c>
      <c r="M8">
        <v>13.83</v>
      </c>
      <c r="N8">
        <v>36.314999999999998</v>
      </c>
      <c r="O8">
        <v>19.600000000000001</v>
      </c>
      <c r="P8" s="4">
        <v>65.010000000000005</v>
      </c>
      <c r="Q8" s="4">
        <v>0.41799999999999998</v>
      </c>
      <c r="R8" s="5">
        <f t="shared" si="2"/>
        <v>1.3594344752583254E-3</v>
      </c>
      <c r="S8" s="5">
        <f t="shared" si="0"/>
        <v>2.9096898160856588E-2</v>
      </c>
      <c r="T8" s="5">
        <f t="shared" si="0"/>
        <v>3.1173092698933536E-2</v>
      </c>
      <c r="U8" s="5">
        <f t="shared" si="0"/>
        <v>-4.1541177692394626E-4</v>
      </c>
      <c r="V8" s="5">
        <f t="shared" si="0"/>
        <v>1.9991840065279431E-2</v>
      </c>
      <c r="W8" s="5">
        <f t="shared" si="0"/>
        <v>6.020696142991544E-2</v>
      </c>
      <c r="X8" s="5">
        <f t="shared" si="0"/>
        <v>2.5757575757576756E-3</v>
      </c>
      <c r="Y8" s="5">
        <f t="shared" si="0"/>
        <v>2.7755853722704504E-2</v>
      </c>
      <c r="Z8" s="5">
        <f t="shared" si="0"/>
        <v>3.0395136778116338E-3</v>
      </c>
      <c r="AA8" s="5">
        <f t="shared" si="0"/>
        <v>7.6011625307401687E-3</v>
      </c>
      <c r="AB8" s="5">
        <f t="shared" si="0"/>
        <v>1.8407629186072416E-2</v>
      </c>
      <c r="AC8" s="5">
        <f t="shared" si="0"/>
        <v>-1.271482464719853E-2</v>
      </c>
      <c r="AD8" s="5">
        <f t="shared" si="0"/>
        <v>6.7953667953668084E-2</v>
      </c>
      <c r="AE8" s="5">
        <f t="shared" si="0"/>
        <v>3.1383129792672548E-2</v>
      </c>
      <c r="AF8" s="5">
        <f t="shared" si="0"/>
        <v>3.0494216614090464E-2</v>
      </c>
      <c r="AG8" s="28">
        <f t="shared" si="0"/>
        <v>1.2932377687753238E-2</v>
      </c>
      <c r="AH8" s="7">
        <f t="shared" si="3"/>
        <v>-9.2079877716942562E-4</v>
      </c>
      <c r="AI8" s="7">
        <f t="shared" si="1"/>
        <v>2.4671717761553497E-2</v>
      </c>
      <c r="AJ8" s="7">
        <f t="shared" si="1"/>
        <v>3.1176974791961607E-2</v>
      </c>
      <c r="AK8" s="7">
        <f t="shared" si="1"/>
        <v>6.5841922669684265E-4</v>
      </c>
      <c r="AL8" s="7">
        <f t="shared" si="1"/>
        <v>2.1538656993883725E-2</v>
      </c>
      <c r="AM8" s="7">
        <f t="shared" si="1"/>
        <v>6.3435375287092213E-2</v>
      </c>
      <c r="AN8" s="7">
        <f t="shared" si="1"/>
        <v>1.710505508238625E-4</v>
      </c>
      <c r="AO8" s="7">
        <f t="shared" si="1"/>
        <v>2.3989742643358351E-2</v>
      </c>
      <c r="AP8" s="7">
        <f t="shared" si="1"/>
        <v>6.5531277508506939E-3</v>
      </c>
      <c r="AQ8" s="7">
        <f t="shared" si="1"/>
        <v>9.3080627096196172E-3</v>
      </c>
      <c r="AR8" s="7">
        <f t="shared" si="1"/>
        <v>2.1637631281215781E-2</v>
      </c>
      <c r="AS8" s="7">
        <f t="shared" si="1"/>
        <v>-1.7245483808573131E-2</v>
      </c>
      <c r="AT8" s="7">
        <f t="shared" si="1"/>
        <v>6.656389758169233E-2</v>
      </c>
      <c r="AU8" s="7">
        <f t="shared" si="1"/>
        <v>3.5863542349379246E-2</v>
      </c>
      <c r="AV8" s="7">
        <f t="shared" si="1"/>
        <v>3.1113113158451319E-2</v>
      </c>
      <c r="AW8" s="7">
        <f t="shared" si="1"/>
        <v>1.2496548444711143E-2</v>
      </c>
    </row>
    <row r="9" spans="1:49" x14ac:dyDescent="0.2">
      <c r="A9">
        <v>176.2</v>
      </c>
      <c r="B9">
        <v>19.25</v>
      </c>
      <c r="C9">
        <v>190.05</v>
      </c>
      <c r="D9">
        <v>49.145000000000003</v>
      </c>
      <c r="E9">
        <v>24.234999999999999</v>
      </c>
      <c r="F9">
        <v>79.489999999999995</v>
      </c>
      <c r="G9">
        <v>32.090000000000003</v>
      </c>
      <c r="H9">
        <v>77.03</v>
      </c>
      <c r="I9">
        <v>130</v>
      </c>
      <c r="J9">
        <v>89.56</v>
      </c>
      <c r="K9">
        <v>236.8</v>
      </c>
      <c r="L9">
        <v>7.21</v>
      </c>
      <c r="M9">
        <v>13.8</v>
      </c>
      <c r="N9">
        <v>36.424999999999997</v>
      </c>
      <c r="O9">
        <v>19.954999999999998</v>
      </c>
      <c r="P9" s="4">
        <v>67.12</v>
      </c>
      <c r="Q9" s="4">
        <v>0.39100000000000001</v>
      </c>
      <c r="R9" s="5">
        <f t="shared" si="2"/>
        <v>-4.3171327721965858E-2</v>
      </c>
      <c r="S9" s="5">
        <f t="shared" si="0"/>
        <v>2.6940517471325531E-2</v>
      </c>
      <c r="T9" s="5">
        <f t="shared" si="0"/>
        <v>7.9554494828957267E-3</v>
      </c>
      <c r="U9" s="5">
        <f t="shared" si="0"/>
        <v>2.1194805194805211E-2</v>
      </c>
      <c r="V9" s="5">
        <f t="shared" si="0"/>
        <v>-3.0600000000000072E-2</v>
      </c>
      <c r="W9" s="5">
        <f t="shared" si="0"/>
        <v>7.6055266827226298E-3</v>
      </c>
      <c r="X9" s="5">
        <f t="shared" si="0"/>
        <v>-3.0074051685053615E-2</v>
      </c>
      <c r="Y9" s="5">
        <f t="shared" si="0"/>
        <v>-1.40790989376679E-2</v>
      </c>
      <c r="Z9" s="5">
        <f t="shared" si="0"/>
        <v>-1.5151515151515138E-2</v>
      </c>
      <c r="AA9" s="5">
        <f t="shared" si="0"/>
        <v>-6.4344353228311668E-3</v>
      </c>
      <c r="AB9" s="5">
        <f t="shared" si="0"/>
        <v>3.1358885017421567E-2</v>
      </c>
      <c r="AC9" s="5">
        <f t="shared" si="0"/>
        <v>2.0379281064251353E-2</v>
      </c>
      <c r="AD9" s="5">
        <f t="shared" si="0"/>
        <v>-2.1691973969630851E-3</v>
      </c>
      <c r="AE9" s="5">
        <f t="shared" si="0"/>
        <v>3.0290513561888055E-3</v>
      </c>
      <c r="AF9" s="5">
        <f t="shared" si="0"/>
        <v>1.8112244897958929E-2</v>
      </c>
      <c r="AG9" s="28">
        <f t="shared" si="0"/>
        <v>3.2456545146900551E-2</v>
      </c>
      <c r="AH9" s="7">
        <f t="shared" si="3"/>
        <v>-4.5451560974393609E-2</v>
      </c>
      <c r="AI9" s="7">
        <f t="shared" si="1"/>
        <v>2.251533707202244E-2</v>
      </c>
      <c r="AJ9" s="7">
        <f t="shared" si="1"/>
        <v>7.9593315759237965E-3</v>
      </c>
      <c r="AK9" s="7">
        <f t="shared" si="1"/>
        <v>2.2268636198425999E-2</v>
      </c>
      <c r="AL9" s="7">
        <f t="shared" si="1"/>
        <v>-2.9053183071395778E-2</v>
      </c>
      <c r="AM9" s="7">
        <f t="shared" si="1"/>
        <v>1.0833940539899403E-2</v>
      </c>
      <c r="AN9" s="7">
        <f t="shared" si="1"/>
        <v>-3.2478758709987426E-2</v>
      </c>
      <c r="AO9" s="7">
        <f t="shared" si="1"/>
        <v>-1.7845210017014054E-2</v>
      </c>
      <c r="AP9" s="7">
        <f t="shared" si="1"/>
        <v>-1.1637901078476079E-2</v>
      </c>
      <c r="AQ9" s="7">
        <f t="shared" si="1"/>
        <v>-4.7275351439517183E-3</v>
      </c>
      <c r="AR9" s="7">
        <f t="shared" si="1"/>
        <v>3.4588887112564928E-2</v>
      </c>
      <c r="AS9" s="7">
        <f t="shared" si="1"/>
        <v>1.5848621902876753E-2</v>
      </c>
      <c r="AT9" s="7">
        <f t="shared" si="1"/>
        <v>-3.5589677689388342E-3</v>
      </c>
      <c r="AU9" s="7">
        <f t="shared" si="1"/>
        <v>7.5094639128955015E-3</v>
      </c>
      <c r="AV9" s="7">
        <f t="shared" si="1"/>
        <v>1.8731141442319785E-2</v>
      </c>
      <c r="AW9" s="7">
        <f t="shared" si="1"/>
        <v>3.2020715903858452E-2</v>
      </c>
    </row>
    <row r="10" spans="1:49" x14ac:dyDescent="0.2">
      <c r="A10">
        <v>172.5</v>
      </c>
      <c r="B10">
        <v>18.940000000000001</v>
      </c>
      <c r="C10">
        <v>187.1</v>
      </c>
      <c r="D10">
        <v>49.234999999999999</v>
      </c>
      <c r="E10">
        <v>23.79</v>
      </c>
      <c r="F10">
        <v>76.040000000000006</v>
      </c>
      <c r="G10">
        <v>31.565000000000001</v>
      </c>
      <c r="H10">
        <v>76.36</v>
      </c>
      <c r="I10">
        <v>128.15</v>
      </c>
      <c r="J10">
        <v>85.74</v>
      </c>
      <c r="K10">
        <v>229.8</v>
      </c>
      <c r="L10">
        <v>7.3949999999999996</v>
      </c>
      <c r="M10">
        <v>13.48</v>
      </c>
      <c r="N10">
        <v>35.935000000000002</v>
      </c>
      <c r="O10">
        <v>20.18</v>
      </c>
      <c r="P10" s="4">
        <v>65.849999999999994</v>
      </c>
      <c r="Q10" s="4">
        <v>0.36799999999999999</v>
      </c>
      <c r="R10" s="5">
        <f t="shared" si="2"/>
        <v>-2.0998864926220162E-2</v>
      </c>
      <c r="S10" s="5">
        <f t="shared" si="0"/>
        <v>-1.6103896103896065E-2</v>
      </c>
      <c r="T10" s="5">
        <f t="shared" si="0"/>
        <v>-1.5522230991844355E-2</v>
      </c>
      <c r="U10" s="5">
        <f t="shared" si="0"/>
        <v>1.8313154949638477E-3</v>
      </c>
      <c r="V10" s="5">
        <f t="shared" si="0"/>
        <v>-1.8361873323705424E-2</v>
      </c>
      <c r="W10" s="5">
        <f t="shared" si="0"/>
        <v>-4.3401685746634611E-2</v>
      </c>
      <c r="X10" s="5">
        <f t="shared" si="0"/>
        <v>-1.6360236833904751E-2</v>
      </c>
      <c r="Y10" s="5">
        <f t="shared" si="0"/>
        <v>-8.6979099052317821E-3</v>
      </c>
      <c r="Z10" s="5">
        <f t="shared" si="0"/>
        <v>-1.4230769230769158E-2</v>
      </c>
      <c r="AA10" s="5">
        <f t="shared" si="0"/>
        <v>-4.2652970075926833E-2</v>
      </c>
      <c r="AB10" s="5">
        <f t="shared" si="0"/>
        <v>-2.9560810810810856E-2</v>
      </c>
      <c r="AC10" s="5">
        <f t="shared" si="0"/>
        <v>2.5658807212205259E-2</v>
      </c>
      <c r="AD10" s="5">
        <f t="shared" si="0"/>
        <v>-2.3188405797101463E-2</v>
      </c>
      <c r="AE10" s="5">
        <f t="shared" si="0"/>
        <v>-1.3452299245023891E-2</v>
      </c>
      <c r="AF10" s="5">
        <f t="shared" si="0"/>
        <v>1.1275369581558614E-2</v>
      </c>
      <c r="AG10" s="28">
        <f t="shared" si="0"/>
        <v>-1.8921334922527011E-2</v>
      </c>
      <c r="AH10" s="7">
        <f t="shared" si="3"/>
        <v>-2.3279098178647914E-2</v>
      </c>
      <c r="AI10" s="7">
        <f t="shared" si="1"/>
        <v>-2.0529076503199156E-2</v>
      </c>
      <c r="AJ10" s="7">
        <f t="shared" si="1"/>
        <v>-1.5518348898816285E-2</v>
      </c>
      <c r="AK10" s="7">
        <f t="shared" si="1"/>
        <v>2.9051464985846366E-3</v>
      </c>
      <c r="AL10" s="7">
        <f t="shared" si="1"/>
        <v>-1.6815056395101131E-2</v>
      </c>
      <c r="AM10" s="7">
        <f t="shared" si="1"/>
        <v>-4.0173271889457837E-2</v>
      </c>
      <c r="AN10" s="7">
        <f t="shared" si="1"/>
        <v>-1.8764943858838565E-2</v>
      </c>
      <c r="AO10" s="7">
        <f t="shared" si="1"/>
        <v>-1.2464020984577936E-2</v>
      </c>
      <c r="AP10" s="7">
        <f t="shared" si="1"/>
        <v>-1.0717155157730099E-2</v>
      </c>
      <c r="AQ10" s="7">
        <f t="shared" si="1"/>
        <v>-4.0946069897047382E-2</v>
      </c>
      <c r="AR10" s="7">
        <f t="shared" si="1"/>
        <v>-2.6330808715667491E-2</v>
      </c>
      <c r="AS10" s="7">
        <f t="shared" si="1"/>
        <v>2.1128148050830658E-2</v>
      </c>
      <c r="AT10" s="7">
        <f t="shared" si="1"/>
        <v>-2.4578176169077211E-2</v>
      </c>
      <c r="AU10" s="7">
        <f t="shared" si="1"/>
        <v>-8.971886688317195E-3</v>
      </c>
      <c r="AV10" s="7">
        <f t="shared" si="1"/>
        <v>1.1894266125919468E-2</v>
      </c>
      <c r="AW10" s="7">
        <f t="shared" si="1"/>
        <v>-1.9357164165569107E-2</v>
      </c>
    </row>
    <row r="11" spans="1:49" x14ac:dyDescent="0.2">
      <c r="A11">
        <v>172.15</v>
      </c>
      <c r="B11">
        <v>19.579999999999998</v>
      </c>
      <c r="C11">
        <v>189.1</v>
      </c>
      <c r="D11">
        <v>50.54</v>
      </c>
      <c r="E11">
        <v>23.704999999999998</v>
      </c>
      <c r="F11">
        <v>76.34</v>
      </c>
      <c r="G11">
        <v>31.585000000000001</v>
      </c>
      <c r="H11">
        <v>79.569999999999993</v>
      </c>
      <c r="I11">
        <v>126.05</v>
      </c>
      <c r="J11">
        <v>83.86</v>
      </c>
      <c r="K11">
        <v>232</v>
      </c>
      <c r="L11">
        <v>7.5380000000000003</v>
      </c>
      <c r="M11">
        <v>13.24</v>
      </c>
      <c r="N11">
        <v>36.270000000000003</v>
      </c>
      <c r="O11">
        <v>19.774999999999999</v>
      </c>
      <c r="P11" s="4">
        <v>66.55</v>
      </c>
      <c r="Q11" s="4">
        <v>0.33100000000000002</v>
      </c>
      <c r="R11" s="5">
        <f t="shared" si="2"/>
        <v>-2.0289855072463947E-3</v>
      </c>
      <c r="S11" s="5">
        <f t="shared" si="0"/>
        <v>3.3790918690601801E-2</v>
      </c>
      <c r="T11" s="5">
        <f t="shared" si="0"/>
        <v>1.0689470871191986E-2</v>
      </c>
      <c r="U11" s="5">
        <f t="shared" si="0"/>
        <v>2.6505534680613341E-2</v>
      </c>
      <c r="V11" s="5">
        <f t="shared" si="0"/>
        <v>-3.5729298024380629E-3</v>
      </c>
      <c r="W11" s="5">
        <f t="shared" si="0"/>
        <v>3.9452919516043128E-3</v>
      </c>
      <c r="X11" s="5">
        <f t="shared" si="0"/>
        <v>6.3361317915400228E-4</v>
      </c>
      <c r="Y11" s="5">
        <f t="shared" si="0"/>
        <v>4.2037716081718024E-2</v>
      </c>
      <c r="Z11" s="5">
        <f t="shared" si="0"/>
        <v>-1.6387046429964913E-2</v>
      </c>
      <c r="AA11" s="5">
        <f t="shared" si="0"/>
        <v>-2.1926755306741263E-2</v>
      </c>
      <c r="AB11" s="5">
        <f t="shared" si="0"/>
        <v>9.5735422106177914E-3</v>
      </c>
      <c r="AC11" s="5">
        <f t="shared" si="0"/>
        <v>1.9337390128465248E-2</v>
      </c>
      <c r="AD11" s="5">
        <f t="shared" si="0"/>
        <v>-1.7804154302670683E-2</v>
      </c>
      <c r="AE11" s="5">
        <f t="shared" si="0"/>
        <v>9.3223876443579989E-3</v>
      </c>
      <c r="AF11" s="5">
        <f t="shared" si="0"/>
        <v>-2.0069375619425234E-2</v>
      </c>
      <c r="AG11" s="28">
        <f t="shared" si="0"/>
        <v>1.0630220197418438E-2</v>
      </c>
      <c r="AH11" s="7">
        <f t="shared" si="3"/>
        <v>-4.3092187596741457E-3</v>
      </c>
      <c r="AI11" s="7">
        <f t="shared" si="1"/>
        <v>2.936573829129871E-2</v>
      </c>
      <c r="AJ11" s="7">
        <f t="shared" si="1"/>
        <v>1.0693352964220056E-2</v>
      </c>
      <c r="AK11" s="7">
        <f t="shared" si="1"/>
        <v>2.7579365684234129E-2</v>
      </c>
      <c r="AL11" s="7">
        <f t="shared" si="1"/>
        <v>-2.0261128738337693E-3</v>
      </c>
      <c r="AM11" s="7">
        <f t="shared" si="1"/>
        <v>7.1737058087810853E-3</v>
      </c>
      <c r="AN11" s="7">
        <f t="shared" si="1"/>
        <v>-1.7710938457798108E-3</v>
      </c>
      <c r="AO11" s="7">
        <f t="shared" si="1"/>
        <v>3.8271605002371874E-2</v>
      </c>
      <c r="AP11" s="7">
        <f t="shared" si="1"/>
        <v>-1.2873432356925854E-2</v>
      </c>
      <c r="AQ11" s="7">
        <f t="shared" si="1"/>
        <v>-2.0219855127861817E-2</v>
      </c>
      <c r="AR11" s="7">
        <f t="shared" si="1"/>
        <v>1.2803544305761156E-2</v>
      </c>
      <c r="AS11" s="7">
        <f t="shared" si="1"/>
        <v>1.4806730967090646E-2</v>
      </c>
      <c r="AT11" s="7">
        <f t="shared" si="1"/>
        <v>-1.919392467464643E-2</v>
      </c>
      <c r="AU11" s="7">
        <f t="shared" si="1"/>
        <v>1.3802800201064695E-2</v>
      </c>
      <c r="AV11" s="7">
        <f t="shared" si="1"/>
        <v>-1.9450479075064378E-2</v>
      </c>
      <c r="AW11" s="7">
        <f t="shared" si="1"/>
        <v>1.0194390954376343E-2</v>
      </c>
    </row>
    <row r="12" spans="1:49" x14ac:dyDescent="0.2">
      <c r="A12">
        <v>171.5</v>
      </c>
      <c r="B12">
        <v>19.920000000000002</v>
      </c>
      <c r="C12">
        <v>192.9</v>
      </c>
      <c r="D12">
        <v>51.09</v>
      </c>
      <c r="E12">
        <v>23.885000000000002</v>
      </c>
      <c r="F12">
        <v>76.81</v>
      </c>
      <c r="G12">
        <v>32.634999999999998</v>
      </c>
      <c r="H12">
        <v>79.78</v>
      </c>
      <c r="I12">
        <v>129.5</v>
      </c>
      <c r="J12">
        <v>85.31</v>
      </c>
      <c r="K12">
        <v>236.15</v>
      </c>
      <c r="L12">
        <v>7.8330000000000002</v>
      </c>
      <c r="M12">
        <v>13.5</v>
      </c>
      <c r="N12">
        <v>36.664999999999999</v>
      </c>
      <c r="O12">
        <v>19.704999999999998</v>
      </c>
      <c r="P12" s="4">
        <v>67.319999999999993</v>
      </c>
      <c r="Q12" s="4">
        <v>0.27400000000000002</v>
      </c>
      <c r="R12" s="5">
        <f t="shared" si="2"/>
        <v>-3.7757769387162243E-3</v>
      </c>
      <c r="S12" s="5">
        <f t="shared" si="0"/>
        <v>1.736465781409624E-2</v>
      </c>
      <c r="T12" s="5">
        <f t="shared" si="0"/>
        <v>2.0095187731359099E-2</v>
      </c>
      <c r="U12" s="5">
        <f t="shared" si="0"/>
        <v>1.0882469331222833E-2</v>
      </c>
      <c r="V12" s="5">
        <f t="shared" si="0"/>
        <v>7.5933347395065187E-3</v>
      </c>
      <c r="W12" s="5">
        <f t="shared" si="0"/>
        <v>6.1566675399529203E-3</v>
      </c>
      <c r="X12" s="5">
        <f t="shared" si="0"/>
        <v>3.3243628304574946E-2</v>
      </c>
      <c r="Y12" s="5">
        <f t="shared" si="0"/>
        <v>2.63918562272214E-3</v>
      </c>
      <c r="Z12" s="5">
        <f t="shared" si="0"/>
        <v>2.7370091233637428E-2</v>
      </c>
      <c r="AA12" s="5">
        <f t="shared" si="0"/>
        <v>1.7290722632959721E-2</v>
      </c>
      <c r="AB12" s="5">
        <f t="shared" si="0"/>
        <v>1.7887931034482829E-2</v>
      </c>
      <c r="AC12" s="5">
        <f t="shared" si="0"/>
        <v>3.913504908463783E-2</v>
      </c>
      <c r="AD12" s="5">
        <f t="shared" si="0"/>
        <v>1.9637462235649439E-2</v>
      </c>
      <c r="AE12" s="5">
        <f t="shared" si="0"/>
        <v>1.089054314860749E-2</v>
      </c>
      <c r="AF12" s="5">
        <f t="shared" si="0"/>
        <v>-3.5398230088495852E-3</v>
      </c>
      <c r="AG12" s="28">
        <f t="shared" si="0"/>
        <v>1.157024793388417E-2</v>
      </c>
      <c r="AH12" s="7">
        <f t="shared" si="3"/>
        <v>-6.0560101911439753E-3</v>
      </c>
      <c r="AI12" s="7">
        <f t="shared" si="1"/>
        <v>1.2939477414793147E-2</v>
      </c>
      <c r="AJ12" s="7">
        <f t="shared" si="1"/>
        <v>2.009906982438717E-2</v>
      </c>
      <c r="AK12" s="7">
        <f t="shared" si="1"/>
        <v>1.1956300334843621E-2</v>
      </c>
      <c r="AL12" s="7">
        <f t="shared" si="1"/>
        <v>9.1401516681108123E-3</v>
      </c>
      <c r="AM12" s="7">
        <f t="shared" si="1"/>
        <v>9.3850813971296937E-3</v>
      </c>
      <c r="AN12" s="7">
        <f t="shared" si="1"/>
        <v>3.0838921279641131E-2</v>
      </c>
      <c r="AO12" s="7">
        <f t="shared" si="1"/>
        <v>-1.1269254566240129E-3</v>
      </c>
      <c r="AP12" s="7">
        <f t="shared" si="1"/>
        <v>3.0883705306676487E-2</v>
      </c>
      <c r="AQ12" s="7">
        <f t="shared" si="1"/>
        <v>1.8997622811839168E-2</v>
      </c>
      <c r="AR12" s="7">
        <f t="shared" si="1"/>
        <v>2.1117933129626194E-2</v>
      </c>
      <c r="AS12" s="7">
        <f t="shared" si="1"/>
        <v>3.4604389923263229E-2</v>
      </c>
      <c r="AT12" s="7">
        <f t="shared" si="1"/>
        <v>1.8247691863673692E-2</v>
      </c>
      <c r="AU12" s="7">
        <f t="shared" si="1"/>
        <v>1.5370955705314186E-2</v>
      </c>
      <c r="AV12" s="7">
        <f t="shared" si="1"/>
        <v>-2.9209264644887304E-3</v>
      </c>
      <c r="AW12" s="7">
        <f t="shared" si="1"/>
        <v>1.1134418690842075E-2</v>
      </c>
    </row>
    <row r="13" spans="1:49" x14ac:dyDescent="0.2">
      <c r="A13">
        <v>170</v>
      </c>
      <c r="B13">
        <v>20.05</v>
      </c>
      <c r="C13">
        <v>190.05</v>
      </c>
      <c r="D13">
        <v>50.25</v>
      </c>
      <c r="E13">
        <v>24.024999999999999</v>
      </c>
      <c r="F13">
        <v>77.760000000000005</v>
      </c>
      <c r="G13">
        <v>31.91</v>
      </c>
      <c r="H13">
        <v>79.2</v>
      </c>
      <c r="I13">
        <v>129.4</v>
      </c>
      <c r="J13">
        <v>86.59</v>
      </c>
      <c r="K13">
        <v>233.55</v>
      </c>
      <c r="L13">
        <v>8.7970000000000006</v>
      </c>
      <c r="M13">
        <v>13.93</v>
      </c>
      <c r="N13">
        <v>36.405000000000001</v>
      </c>
      <c r="O13">
        <v>19.28</v>
      </c>
      <c r="P13" s="4">
        <v>66.91</v>
      </c>
      <c r="Q13" s="4">
        <v>0.26400000000000001</v>
      </c>
      <c r="R13" s="5">
        <f t="shared" si="2"/>
        <v>-8.7463556851311575E-3</v>
      </c>
      <c r="S13" s="5">
        <f t="shared" si="0"/>
        <v>6.5261044176705418E-3</v>
      </c>
      <c r="T13" s="5">
        <f t="shared" si="0"/>
        <v>-1.4774494556765161E-2</v>
      </c>
      <c r="U13" s="5">
        <f t="shared" si="0"/>
        <v>-1.6441573693482203E-2</v>
      </c>
      <c r="V13" s="5">
        <f t="shared" si="0"/>
        <v>5.8614193008161841E-3</v>
      </c>
      <c r="W13" s="5">
        <f t="shared" si="0"/>
        <v>1.236818122640293E-2</v>
      </c>
      <c r="X13" s="5">
        <f t="shared" si="0"/>
        <v>-2.2215412900260412E-2</v>
      </c>
      <c r="Y13" s="5">
        <f t="shared" si="0"/>
        <v>-7.2699924793181436E-3</v>
      </c>
      <c r="Z13" s="5">
        <f t="shared" si="0"/>
        <v>-7.7220077220074845E-4</v>
      </c>
      <c r="AA13" s="5">
        <f t="shared" si="0"/>
        <v>1.5004102684327725E-2</v>
      </c>
      <c r="AB13" s="5">
        <f t="shared" si="0"/>
        <v>-1.1009951302138443E-2</v>
      </c>
      <c r="AC13" s="5">
        <f t="shared" si="0"/>
        <v>0.12306906676879881</v>
      </c>
      <c r="AD13" s="5">
        <f t="shared" si="0"/>
        <v>3.1851851851851798E-2</v>
      </c>
      <c r="AE13" s="5">
        <f t="shared" si="0"/>
        <v>-7.091231419609878E-3</v>
      </c>
      <c r="AF13" s="5">
        <f t="shared" si="0"/>
        <v>-2.1568129916264778E-2</v>
      </c>
      <c r="AG13" s="28">
        <f t="shared" si="0"/>
        <v>-6.0903149138442636E-3</v>
      </c>
      <c r="AH13" s="7">
        <f t="shared" si="3"/>
        <v>-1.1026588937558909E-2</v>
      </c>
      <c r="AI13" s="7">
        <f t="shared" si="1"/>
        <v>2.1009240183674487E-3</v>
      </c>
      <c r="AJ13" s="7">
        <f t="shared" si="1"/>
        <v>-1.4770612463737091E-2</v>
      </c>
      <c r="AK13" s="7">
        <f t="shared" si="1"/>
        <v>-1.5367742689861415E-2</v>
      </c>
      <c r="AL13" s="7">
        <f t="shared" si="1"/>
        <v>7.4082362294204777E-3</v>
      </c>
      <c r="AM13" s="7">
        <f t="shared" si="1"/>
        <v>1.5596595083579703E-2</v>
      </c>
      <c r="AN13" s="7">
        <f t="shared" si="1"/>
        <v>-2.4620119925194226E-2</v>
      </c>
      <c r="AO13" s="7">
        <f t="shared" si="1"/>
        <v>-1.1036103558664297E-2</v>
      </c>
      <c r="AP13" s="7">
        <f t="shared" si="1"/>
        <v>2.7414133008383116E-3</v>
      </c>
      <c r="AQ13" s="7">
        <f t="shared" si="1"/>
        <v>1.6711002863207172E-2</v>
      </c>
      <c r="AR13" s="7">
        <f t="shared" si="1"/>
        <v>-7.7799492069950786E-3</v>
      </c>
      <c r="AS13" s="7">
        <f t="shared" si="1"/>
        <v>0.11853840760742421</v>
      </c>
      <c r="AT13" s="7">
        <f t="shared" si="1"/>
        <v>3.0462081479876051E-2</v>
      </c>
      <c r="AU13" s="7">
        <f t="shared" si="1"/>
        <v>-2.6108188629031821E-3</v>
      </c>
      <c r="AV13" s="7">
        <f t="shared" si="1"/>
        <v>-2.0949233371903922E-2</v>
      </c>
      <c r="AW13" s="7">
        <f t="shared" si="1"/>
        <v>-6.5261441568863592E-3</v>
      </c>
    </row>
    <row r="14" spans="1:49" x14ac:dyDescent="0.2">
      <c r="A14">
        <v>174.05</v>
      </c>
      <c r="B14">
        <v>20.56</v>
      </c>
      <c r="C14">
        <v>191</v>
      </c>
      <c r="D14">
        <v>49.81</v>
      </c>
      <c r="E14">
        <v>24.225000000000001</v>
      </c>
      <c r="F14">
        <v>79.34</v>
      </c>
      <c r="G14">
        <v>32.384999999999998</v>
      </c>
      <c r="H14">
        <v>80.209999999999994</v>
      </c>
      <c r="I14">
        <v>124.55</v>
      </c>
      <c r="J14">
        <v>85.03</v>
      </c>
      <c r="K14">
        <v>232</v>
      </c>
      <c r="L14">
        <v>8.84</v>
      </c>
      <c r="M14">
        <v>14.015000000000001</v>
      </c>
      <c r="N14">
        <v>35.21</v>
      </c>
      <c r="O14">
        <v>16.7</v>
      </c>
      <c r="P14" s="4">
        <v>67.430000000000007</v>
      </c>
      <c r="Q14" s="4">
        <v>0.27600000000000002</v>
      </c>
      <c r="R14" s="5">
        <f t="shared" si="2"/>
        <v>2.3823529411764799E-2</v>
      </c>
      <c r="S14" s="5">
        <f t="shared" si="0"/>
        <v>2.5436408977556058E-2</v>
      </c>
      <c r="T14" s="5">
        <f t="shared" si="0"/>
        <v>4.9986845566956095E-3</v>
      </c>
      <c r="U14" s="5">
        <f t="shared" si="0"/>
        <v>-8.7562189054726236E-3</v>
      </c>
      <c r="V14" s="5">
        <f t="shared" si="0"/>
        <v>8.3246618106140868E-3</v>
      </c>
      <c r="W14" s="5">
        <f t="shared" si="0"/>
        <v>2.031893004115215E-2</v>
      </c>
      <c r="X14" s="5">
        <f t="shared" si="0"/>
        <v>1.4885615794421714E-2</v>
      </c>
      <c r="Y14" s="5">
        <f t="shared" si="0"/>
        <v>1.2752525252525126E-2</v>
      </c>
      <c r="Z14" s="5">
        <f t="shared" si="0"/>
        <v>-3.7480680061823812E-2</v>
      </c>
      <c r="AA14" s="5">
        <f t="shared" si="0"/>
        <v>-1.8015937175193453E-2</v>
      </c>
      <c r="AB14" s="5">
        <f t="shared" si="0"/>
        <v>-6.6366944979662224E-3</v>
      </c>
      <c r="AC14" s="5">
        <f t="shared" si="0"/>
        <v>4.8880300102307483E-3</v>
      </c>
      <c r="AD14" s="5">
        <f t="shared" si="0"/>
        <v>6.1019382627423013E-3</v>
      </c>
      <c r="AE14" s="5">
        <f t="shared" si="0"/>
        <v>-3.2825161378931433E-2</v>
      </c>
      <c r="AF14" s="5">
        <f t="shared" si="0"/>
        <v>-0.1338174273858922</v>
      </c>
      <c r="AG14" s="28">
        <f t="shared" si="0"/>
        <v>7.7716335375879186E-3</v>
      </c>
      <c r="AH14" s="7">
        <f t="shared" si="3"/>
        <v>2.1543296159337047E-2</v>
      </c>
      <c r="AI14" s="7">
        <f t="shared" si="1"/>
        <v>2.1011228578252966E-2</v>
      </c>
      <c r="AJ14" s="7">
        <f t="shared" si="1"/>
        <v>5.0025666497236793E-3</v>
      </c>
      <c r="AK14" s="7">
        <f t="shared" si="1"/>
        <v>-7.6823879018518351E-3</v>
      </c>
      <c r="AL14" s="7">
        <f t="shared" si="1"/>
        <v>9.8714787392183805E-3</v>
      </c>
      <c r="AM14" s="7">
        <f t="shared" si="1"/>
        <v>2.3547343898328923E-2</v>
      </c>
      <c r="AN14" s="7">
        <f t="shared" si="1"/>
        <v>1.2480908769487901E-2</v>
      </c>
      <c r="AO14" s="7">
        <f t="shared" si="1"/>
        <v>8.9864141731789728E-3</v>
      </c>
      <c r="AP14" s="7">
        <f t="shared" si="1"/>
        <v>-3.3967065988784753E-2</v>
      </c>
      <c r="AQ14" s="7">
        <f t="shared" si="1"/>
        <v>-1.6309036996314006E-2</v>
      </c>
      <c r="AR14" s="7">
        <f t="shared" si="1"/>
        <v>-3.4066924028228582E-3</v>
      </c>
      <c r="AS14" s="7">
        <f t="shared" si="1"/>
        <v>3.5737084885614605E-4</v>
      </c>
      <c r="AT14" s="7">
        <f t="shared" si="1"/>
        <v>4.7121678907665523E-3</v>
      </c>
      <c r="AU14" s="7">
        <f t="shared" si="1"/>
        <v>-2.8344748822224736E-2</v>
      </c>
      <c r="AV14" s="7">
        <f t="shared" si="1"/>
        <v>-0.13319853084153135</v>
      </c>
      <c r="AW14" s="7">
        <f t="shared" si="1"/>
        <v>7.3358042945458231E-3</v>
      </c>
    </row>
    <row r="15" spans="1:49" x14ac:dyDescent="0.2">
      <c r="A15">
        <v>168.5</v>
      </c>
      <c r="B15">
        <v>20.594999999999999</v>
      </c>
      <c r="C15">
        <v>188.1</v>
      </c>
      <c r="D15">
        <v>49.91</v>
      </c>
      <c r="E15">
        <v>23.92</v>
      </c>
      <c r="F15">
        <v>78.239999999999995</v>
      </c>
      <c r="G15">
        <v>32.494999999999997</v>
      </c>
      <c r="H15">
        <v>81.819999999999993</v>
      </c>
      <c r="I15">
        <v>124.75</v>
      </c>
      <c r="J15">
        <v>84.98</v>
      </c>
      <c r="K15">
        <v>232.85</v>
      </c>
      <c r="L15">
        <v>8.9049999999999994</v>
      </c>
      <c r="M15">
        <v>13.914999999999999</v>
      </c>
      <c r="N15">
        <v>34.86</v>
      </c>
      <c r="O15">
        <v>17.09</v>
      </c>
      <c r="P15" s="4">
        <v>67.48</v>
      </c>
      <c r="Q15" s="4">
        <v>0.255</v>
      </c>
      <c r="R15" s="5">
        <f t="shared" si="2"/>
        <v>-3.1887388681413498E-2</v>
      </c>
      <c r="S15" s="5">
        <f t="shared" si="0"/>
        <v>1.7023346303501885E-3</v>
      </c>
      <c r="T15" s="5">
        <f t="shared" si="0"/>
        <v>-1.5183246073298462E-2</v>
      </c>
      <c r="U15" s="5">
        <f t="shared" si="0"/>
        <v>2.0076289901624911E-3</v>
      </c>
      <c r="V15" s="5">
        <f t="shared" si="0"/>
        <v>-1.2590299277605799E-2</v>
      </c>
      <c r="W15" s="5">
        <f t="shared" si="0"/>
        <v>-1.3864381144441773E-2</v>
      </c>
      <c r="X15" s="5">
        <f t="shared" si="0"/>
        <v>3.3966342442488529E-3</v>
      </c>
      <c r="Y15" s="5">
        <f t="shared" si="0"/>
        <v>2.0072310185762277E-2</v>
      </c>
      <c r="Z15" s="5">
        <f t="shared" si="0"/>
        <v>1.6057808109193328E-3</v>
      </c>
      <c r="AA15" s="5">
        <f t="shared" si="0"/>
        <v>-5.8802775490995884E-4</v>
      </c>
      <c r="AB15" s="5">
        <f t="shared" si="0"/>
        <v>3.6637931034482207E-3</v>
      </c>
      <c r="AC15" s="5">
        <f t="shared" si="0"/>
        <v>7.3529411764705621E-3</v>
      </c>
      <c r="AD15" s="5">
        <f t="shared" si="0"/>
        <v>-7.1352122725651945E-3</v>
      </c>
      <c r="AE15" s="5">
        <f t="shared" si="0"/>
        <v>-9.9403578528827197E-3</v>
      </c>
      <c r="AF15" s="5">
        <f t="shared" si="0"/>
        <v>2.3353293413173715E-2</v>
      </c>
      <c r="AG15" s="28">
        <f t="shared" si="0"/>
        <v>7.4150971377728858E-4</v>
      </c>
      <c r="AH15" s="7">
        <f t="shared" si="3"/>
        <v>-3.416762193384125E-2</v>
      </c>
      <c r="AI15" s="7">
        <f t="shared" si="1"/>
        <v>-2.7228457689529046E-3</v>
      </c>
      <c r="AJ15" s="7">
        <f t="shared" si="1"/>
        <v>-1.5179363980270392E-2</v>
      </c>
      <c r="AK15" s="7">
        <f t="shared" si="1"/>
        <v>3.08145999378328E-3</v>
      </c>
      <c r="AL15" s="7">
        <f t="shared" si="1"/>
        <v>-1.1043482349001505E-2</v>
      </c>
      <c r="AM15" s="7">
        <f t="shared" si="1"/>
        <v>-1.0635967287265E-2</v>
      </c>
      <c r="AN15" s="7">
        <f t="shared" si="1"/>
        <v>9.9192721931503974E-4</v>
      </c>
      <c r="AO15" s="7">
        <f t="shared" si="1"/>
        <v>1.6306199106416123E-2</v>
      </c>
      <c r="AP15" s="7">
        <f t="shared" si="1"/>
        <v>5.1193948839583928E-3</v>
      </c>
      <c r="AQ15" s="7">
        <f t="shared" si="1"/>
        <v>1.1188724239694892E-3</v>
      </c>
      <c r="AR15" s="7">
        <f t="shared" si="1"/>
        <v>6.8937951985915853E-3</v>
      </c>
      <c r="AS15" s="7">
        <f t="shared" si="1"/>
        <v>2.8222820150959598E-3</v>
      </c>
      <c r="AT15" s="7">
        <f t="shared" si="1"/>
        <v>-8.5249826445409436E-3</v>
      </c>
      <c r="AU15" s="7">
        <f t="shared" si="1"/>
        <v>-5.4599452961760237E-3</v>
      </c>
      <c r="AV15" s="7">
        <f t="shared" si="1"/>
        <v>2.397218995753457E-2</v>
      </c>
      <c r="AW15" s="7">
        <f t="shared" si="1"/>
        <v>3.0568047073519276E-4</v>
      </c>
    </row>
    <row r="16" spans="1:49" x14ac:dyDescent="0.2">
      <c r="A16">
        <v>167.75</v>
      </c>
      <c r="B16">
        <v>19.489999999999998</v>
      </c>
      <c r="C16">
        <v>182.4</v>
      </c>
      <c r="D16">
        <v>48.32</v>
      </c>
      <c r="E16">
        <v>23.95</v>
      </c>
      <c r="F16">
        <v>75.06</v>
      </c>
      <c r="G16">
        <v>32.82</v>
      </c>
      <c r="H16">
        <v>80.239999999999995</v>
      </c>
      <c r="I16">
        <v>120.35</v>
      </c>
      <c r="J16">
        <v>81.09</v>
      </c>
      <c r="K16">
        <v>220.65</v>
      </c>
      <c r="L16">
        <v>8.2479999999999993</v>
      </c>
      <c r="M16">
        <v>13.215</v>
      </c>
      <c r="N16">
        <v>33.61</v>
      </c>
      <c r="O16">
        <v>16.739999999999998</v>
      </c>
      <c r="P16" s="4">
        <v>65.81</v>
      </c>
      <c r="Q16" s="4">
        <v>0.46600000000000003</v>
      </c>
      <c r="R16" s="5">
        <f t="shared" si="2"/>
        <v>-4.4510385756676429E-3</v>
      </c>
      <c r="S16" s="5">
        <f t="shared" si="0"/>
        <v>-5.3653799465889773E-2</v>
      </c>
      <c r="T16" s="5">
        <f t="shared" si="0"/>
        <v>-3.0303030303030276E-2</v>
      </c>
      <c r="U16" s="5">
        <f t="shared" si="0"/>
        <v>-3.1857343217791989E-2</v>
      </c>
      <c r="V16" s="5">
        <f t="shared" si="0"/>
        <v>1.2541806020065493E-3</v>
      </c>
      <c r="W16" s="5">
        <f t="shared" si="0"/>
        <v>-4.0644171779141036E-2</v>
      </c>
      <c r="X16" s="5">
        <f t="shared" si="0"/>
        <v>1.0001538698261259E-2</v>
      </c>
      <c r="Y16" s="5">
        <f t="shared" si="0"/>
        <v>-1.9310681984844758E-2</v>
      </c>
      <c r="Z16" s="5">
        <f t="shared" si="0"/>
        <v>-3.5270541082164319E-2</v>
      </c>
      <c r="AA16" s="5">
        <f t="shared" si="0"/>
        <v>-4.5775476582725405E-2</v>
      </c>
      <c r="AB16" s="5">
        <f t="shared" si="0"/>
        <v>-5.2394245222246005E-2</v>
      </c>
      <c r="AC16" s="5">
        <f t="shared" si="0"/>
        <v>-7.3778775968556976E-2</v>
      </c>
      <c r="AD16" s="5">
        <f t="shared" si="0"/>
        <v>-5.0305425799496928E-2</v>
      </c>
      <c r="AE16" s="5">
        <f t="shared" si="0"/>
        <v>-3.5857716580608101E-2</v>
      </c>
      <c r="AF16" s="5">
        <f t="shared" si="0"/>
        <v>-2.0479812755997751E-2</v>
      </c>
      <c r="AG16" s="28">
        <f t="shared" si="0"/>
        <v>-2.4748073503260248E-2</v>
      </c>
      <c r="AH16" s="7">
        <f t="shared" si="3"/>
        <v>-6.7312718280953939E-3</v>
      </c>
      <c r="AI16" s="7">
        <f t="shared" si="1"/>
        <v>-5.8078979865192865E-2</v>
      </c>
      <c r="AJ16" s="7">
        <f t="shared" si="1"/>
        <v>-3.0299148210002205E-2</v>
      </c>
      <c r="AK16" s="7">
        <f t="shared" si="1"/>
        <v>-3.0783512214171201E-2</v>
      </c>
      <c r="AL16" s="7">
        <f t="shared" si="1"/>
        <v>2.800997530610843E-3</v>
      </c>
      <c r="AM16" s="7">
        <f t="shared" si="1"/>
        <v>-3.7415757921964263E-2</v>
      </c>
      <c r="AN16" s="7">
        <f t="shared" si="1"/>
        <v>7.596831673327446E-3</v>
      </c>
      <c r="AO16" s="7">
        <f t="shared" si="1"/>
        <v>-2.3076793064190911E-2</v>
      </c>
      <c r="AP16" s="7">
        <f t="shared" si="1"/>
        <v>-3.175692700912526E-2</v>
      </c>
      <c r="AQ16" s="7">
        <f t="shared" si="1"/>
        <v>-4.4068576403845955E-2</v>
      </c>
      <c r="AR16" s="7">
        <f t="shared" si="1"/>
        <v>-4.9164243127102644E-2</v>
      </c>
      <c r="AS16" s="7">
        <f t="shared" si="1"/>
        <v>-7.8309435129931576E-2</v>
      </c>
      <c r="AT16" s="7">
        <f t="shared" si="1"/>
        <v>-5.1695196171472675E-2</v>
      </c>
      <c r="AU16" s="7">
        <f t="shared" si="1"/>
        <v>-3.1377304023901403E-2</v>
      </c>
      <c r="AV16" s="7">
        <f t="shared" si="1"/>
        <v>-1.9860916211636895E-2</v>
      </c>
      <c r="AW16" s="7">
        <f t="shared" si="1"/>
        <v>-2.5183902746302344E-2</v>
      </c>
    </row>
    <row r="17" spans="1:49" x14ac:dyDescent="0.2">
      <c r="A17">
        <v>176.2</v>
      </c>
      <c r="B17">
        <v>19.55</v>
      </c>
      <c r="C17">
        <v>179.35</v>
      </c>
      <c r="D17">
        <v>48.07</v>
      </c>
      <c r="E17">
        <v>25</v>
      </c>
      <c r="F17">
        <v>74.72</v>
      </c>
      <c r="G17">
        <v>32.83</v>
      </c>
      <c r="H17">
        <v>81.97</v>
      </c>
      <c r="I17">
        <v>120.85</v>
      </c>
      <c r="J17">
        <v>81.12</v>
      </c>
      <c r="K17">
        <v>213.55</v>
      </c>
      <c r="L17">
        <v>8.2430000000000003</v>
      </c>
      <c r="M17">
        <v>13.095000000000001</v>
      </c>
      <c r="N17">
        <v>33.634999999999998</v>
      </c>
      <c r="O17">
        <v>16.62</v>
      </c>
      <c r="P17" s="4">
        <v>65.58</v>
      </c>
      <c r="Q17" s="4">
        <v>0.57299999999999995</v>
      </c>
      <c r="R17" s="5">
        <f t="shared" si="2"/>
        <v>5.0372578241430599E-2</v>
      </c>
      <c r="S17" s="5">
        <f t="shared" si="0"/>
        <v>3.0785017957928318E-3</v>
      </c>
      <c r="T17" s="5">
        <f t="shared" si="0"/>
        <v>-1.6721491228070207E-2</v>
      </c>
      <c r="U17" s="5">
        <f t="shared" si="0"/>
        <v>-5.173841059602613E-3</v>
      </c>
      <c r="V17" s="5">
        <f t="shared" si="0"/>
        <v>4.3841336116910323E-2</v>
      </c>
      <c r="W17" s="5">
        <f t="shared" si="0"/>
        <v>-4.5297095656808839E-3</v>
      </c>
      <c r="X17" s="5">
        <f t="shared" si="0"/>
        <v>3.0469226081653034E-4</v>
      </c>
      <c r="Y17" s="5">
        <f t="shared" si="0"/>
        <v>2.1560319042871479E-2</v>
      </c>
      <c r="Z17" s="5">
        <f t="shared" si="0"/>
        <v>4.1545492314083443E-3</v>
      </c>
      <c r="AA17" s="5">
        <f t="shared" si="0"/>
        <v>3.6995930447658587E-4</v>
      </c>
      <c r="AB17" s="5">
        <f t="shared" si="0"/>
        <v>-3.2177656922728226E-2</v>
      </c>
      <c r="AC17" s="5">
        <f t="shared" si="0"/>
        <v>-6.0620756547025145E-4</v>
      </c>
      <c r="AD17" s="5">
        <f t="shared" si="0"/>
        <v>-9.0805902383653825E-3</v>
      </c>
      <c r="AE17" s="5">
        <f t="shared" si="0"/>
        <v>7.4382624218971571E-4</v>
      </c>
      <c r="AF17" s="5">
        <f t="shared" si="0"/>
        <v>-7.1684587813618528E-3</v>
      </c>
      <c r="AG17" s="28">
        <f t="shared" si="0"/>
        <v>-3.4949095882085279E-3</v>
      </c>
      <c r="AH17" s="7">
        <f t="shared" si="3"/>
        <v>4.8092344989002847E-2</v>
      </c>
      <c r="AI17" s="7">
        <f t="shared" si="1"/>
        <v>-1.3466786035102613E-3</v>
      </c>
      <c r="AJ17" s="7">
        <f t="shared" si="1"/>
        <v>-1.6717609135042135E-2</v>
      </c>
      <c r="AK17" s="7">
        <f t="shared" si="1"/>
        <v>-4.1000100559818245E-3</v>
      </c>
      <c r="AL17" s="7">
        <f t="shared" si="1"/>
        <v>4.538815304551462E-2</v>
      </c>
      <c r="AM17" s="7">
        <f t="shared" si="1"/>
        <v>-1.3012957085041113E-3</v>
      </c>
      <c r="AN17" s="7">
        <f t="shared" si="1"/>
        <v>-2.1000147641172828E-3</v>
      </c>
      <c r="AO17" s="7">
        <f t="shared" si="1"/>
        <v>1.7794207963525325E-2</v>
      </c>
      <c r="AP17" s="7">
        <f t="shared" si="1"/>
        <v>7.6681633044474043E-3</v>
      </c>
      <c r="AQ17" s="7">
        <f t="shared" si="1"/>
        <v>2.0768594833560339E-3</v>
      </c>
      <c r="AR17" s="7">
        <f t="shared" si="1"/>
        <v>-2.8947654827584861E-2</v>
      </c>
      <c r="AS17" s="7">
        <f t="shared" si="1"/>
        <v>-5.1368667268448538E-3</v>
      </c>
      <c r="AT17" s="7">
        <f t="shared" si="1"/>
        <v>-1.0470360610341132E-2</v>
      </c>
      <c r="AU17" s="7">
        <f t="shared" si="1"/>
        <v>5.2242387988964117E-3</v>
      </c>
      <c r="AV17" s="7">
        <f t="shared" si="1"/>
        <v>-6.5495622370009979E-3</v>
      </c>
      <c r="AW17" s="7">
        <f t="shared" si="1"/>
        <v>-3.9307388312506235E-3</v>
      </c>
    </row>
    <row r="18" spans="1:49" x14ac:dyDescent="0.2">
      <c r="A18">
        <v>180.6</v>
      </c>
      <c r="B18">
        <v>19.815000000000001</v>
      </c>
      <c r="C18">
        <v>184.15</v>
      </c>
      <c r="D18">
        <v>49.555</v>
      </c>
      <c r="E18">
        <v>25.215</v>
      </c>
      <c r="F18">
        <v>76.23</v>
      </c>
      <c r="G18">
        <v>34.159999999999997</v>
      </c>
      <c r="H18">
        <v>83.43</v>
      </c>
      <c r="I18">
        <v>120.3</v>
      </c>
      <c r="J18">
        <v>83.72</v>
      </c>
      <c r="K18">
        <v>215.3</v>
      </c>
      <c r="L18">
        <v>8.5719999999999992</v>
      </c>
      <c r="M18">
        <v>13.315</v>
      </c>
      <c r="N18">
        <v>34.200000000000003</v>
      </c>
      <c r="O18">
        <v>17.195</v>
      </c>
      <c r="P18" s="4">
        <v>65.94</v>
      </c>
      <c r="Q18" s="4">
        <v>0.59699999999999998</v>
      </c>
      <c r="R18" s="5">
        <f t="shared" si="2"/>
        <v>2.4971623155505052E-2</v>
      </c>
      <c r="S18" s="5">
        <f t="shared" si="0"/>
        <v>1.3554987212276215E-2</v>
      </c>
      <c r="T18" s="5">
        <f t="shared" si="0"/>
        <v>2.6763311959855152E-2</v>
      </c>
      <c r="U18" s="5">
        <f t="shared" si="0"/>
        <v>3.0892448512585879E-2</v>
      </c>
      <c r="V18" s="5">
        <f t="shared" si="0"/>
        <v>8.599999999999941E-3</v>
      </c>
      <c r="W18" s="5">
        <f t="shared" si="0"/>
        <v>2.0208779443254832E-2</v>
      </c>
      <c r="X18" s="5">
        <f t="shared" si="0"/>
        <v>4.051172707889128E-2</v>
      </c>
      <c r="Y18" s="5">
        <f t="shared" si="0"/>
        <v>1.7811394412590165E-2</v>
      </c>
      <c r="Z18" s="5">
        <f t="shared" si="0"/>
        <v>-4.551096400496446E-3</v>
      </c>
      <c r="AA18" s="5">
        <f t="shared" si="0"/>
        <v>3.2051282051281937E-2</v>
      </c>
      <c r="AB18" s="5">
        <f t="shared" si="0"/>
        <v>8.1948021540623195E-3</v>
      </c>
      <c r="AC18" s="5">
        <f t="shared" si="0"/>
        <v>3.9912653160256939E-2</v>
      </c>
      <c r="AD18" s="5">
        <f t="shared" si="0"/>
        <v>1.6800305460099141E-2</v>
      </c>
      <c r="AE18" s="5">
        <f t="shared" si="0"/>
        <v>1.6797978296417604E-2</v>
      </c>
      <c r="AF18" s="5">
        <f t="shared" si="0"/>
        <v>3.4596871239470417E-2</v>
      </c>
      <c r="AG18" s="28">
        <f t="shared" si="0"/>
        <v>5.4894784995425105E-3</v>
      </c>
      <c r="AH18" s="7">
        <f t="shared" si="3"/>
        <v>2.26913899030773E-2</v>
      </c>
      <c r="AI18" s="7">
        <f t="shared" si="1"/>
        <v>9.1298068129731218E-3</v>
      </c>
      <c r="AJ18" s="7">
        <f t="shared" si="1"/>
        <v>2.6767194052883223E-2</v>
      </c>
      <c r="AK18" s="7">
        <f t="shared" si="1"/>
        <v>3.1966279516206668E-2</v>
      </c>
      <c r="AL18" s="7">
        <f t="shared" si="1"/>
        <v>1.0146816928604235E-2</v>
      </c>
      <c r="AM18" s="7">
        <f t="shared" si="1"/>
        <v>2.3437193300431605E-2</v>
      </c>
      <c r="AN18" s="7">
        <f t="shared" si="1"/>
        <v>3.8107020053957469E-2</v>
      </c>
      <c r="AO18" s="7">
        <f t="shared" si="1"/>
        <v>1.4045283333244011E-2</v>
      </c>
      <c r="AP18" s="7">
        <f t="shared" si="1"/>
        <v>-1.037482327457386E-3</v>
      </c>
      <c r="AQ18" s="7">
        <f t="shared" si="1"/>
        <v>3.3758182230161388E-2</v>
      </c>
      <c r="AR18" s="7">
        <f t="shared" si="1"/>
        <v>1.1424804249205684E-2</v>
      </c>
      <c r="AS18" s="7">
        <f t="shared" si="1"/>
        <v>3.5381993998882338E-2</v>
      </c>
      <c r="AT18" s="7">
        <f t="shared" si="1"/>
        <v>1.5410535088123392E-2</v>
      </c>
      <c r="AU18" s="7">
        <f t="shared" si="1"/>
        <v>2.1278390853124302E-2</v>
      </c>
      <c r="AV18" s="7">
        <f t="shared" si="1"/>
        <v>3.5215767783831273E-2</v>
      </c>
      <c r="AW18" s="7">
        <f t="shared" si="1"/>
        <v>5.053649256500415E-3</v>
      </c>
    </row>
    <row r="19" spans="1:49" x14ac:dyDescent="0.2">
      <c r="A19">
        <v>177.2</v>
      </c>
      <c r="B19">
        <v>19.585000000000001</v>
      </c>
      <c r="C19">
        <v>180.9</v>
      </c>
      <c r="D19">
        <v>49.664999999999999</v>
      </c>
      <c r="E19">
        <v>24.56</v>
      </c>
      <c r="F19">
        <v>73.459999999999994</v>
      </c>
      <c r="G19">
        <v>33.07</v>
      </c>
      <c r="H19">
        <v>81.05</v>
      </c>
      <c r="I19">
        <v>115.95</v>
      </c>
      <c r="J19">
        <v>80.88</v>
      </c>
      <c r="K19">
        <v>215.35</v>
      </c>
      <c r="L19">
        <v>8.3610000000000007</v>
      </c>
      <c r="M19">
        <v>13.57</v>
      </c>
      <c r="N19">
        <v>33.625</v>
      </c>
      <c r="O19">
        <v>17.14</v>
      </c>
      <c r="P19" s="4">
        <v>64.650000000000006</v>
      </c>
      <c r="Q19" s="4">
        <v>0.50600000000000001</v>
      </c>
      <c r="R19" s="5">
        <f t="shared" si="2"/>
        <v>-1.8826135105204922E-2</v>
      </c>
      <c r="S19" s="5">
        <f t="shared" si="2"/>
        <v>-1.1607368155437836E-2</v>
      </c>
      <c r="T19" s="5">
        <f t="shared" si="2"/>
        <v>-1.7648655986967188E-2</v>
      </c>
      <c r="U19" s="5">
        <f t="shared" si="2"/>
        <v>2.2197558268590711E-3</v>
      </c>
      <c r="V19" s="5">
        <f t="shared" si="2"/>
        <v>-2.5976601229427021E-2</v>
      </c>
      <c r="W19" s="5">
        <f t="shared" si="2"/>
        <v>-3.6337399973763729E-2</v>
      </c>
      <c r="X19" s="5">
        <f t="shared" si="2"/>
        <v>-3.1908665105386258E-2</v>
      </c>
      <c r="Y19" s="5">
        <f t="shared" si="2"/>
        <v>-2.8526908785808547E-2</v>
      </c>
      <c r="Z19" s="5">
        <f t="shared" si="2"/>
        <v>-3.6159600997506147E-2</v>
      </c>
      <c r="AA19" s="5">
        <f t="shared" si="2"/>
        <v>-3.3922599139990517E-2</v>
      </c>
      <c r="AB19" s="5">
        <f t="shared" si="2"/>
        <v>2.3223409196471145E-4</v>
      </c>
      <c r="AC19" s="5">
        <f t="shared" si="2"/>
        <v>-2.4615025664955548E-2</v>
      </c>
      <c r="AD19" s="5">
        <f t="shared" si="2"/>
        <v>1.9151333082989108E-2</v>
      </c>
      <c r="AE19" s="5">
        <f t="shared" si="2"/>
        <v>-1.6812865497076057E-2</v>
      </c>
      <c r="AF19" s="5">
        <f t="shared" si="2"/>
        <v>-3.198604245420178E-3</v>
      </c>
      <c r="AG19" s="28">
        <f t="shared" si="2"/>
        <v>-1.9563239308462155E-2</v>
      </c>
      <c r="AH19" s="7">
        <f t="shared" si="3"/>
        <v>-2.1106368357632674E-2</v>
      </c>
      <c r="AI19" s="7">
        <f t="shared" si="3"/>
        <v>-1.6032548554740927E-2</v>
      </c>
      <c r="AJ19" s="7">
        <f t="shared" si="3"/>
        <v>-1.7644773893939116E-2</v>
      </c>
      <c r="AK19" s="7">
        <f t="shared" si="3"/>
        <v>3.2935868304798601E-3</v>
      </c>
      <c r="AL19" s="7">
        <f t="shared" si="3"/>
        <v>-2.4429784300822727E-2</v>
      </c>
      <c r="AM19" s="7">
        <f t="shared" si="3"/>
        <v>-3.3108986116586955E-2</v>
      </c>
      <c r="AN19" s="7">
        <f t="shared" si="3"/>
        <v>-3.4313372130320069E-2</v>
      </c>
      <c r="AO19" s="7">
        <f t="shared" si="3"/>
        <v>-3.2293019865154697E-2</v>
      </c>
      <c r="AP19" s="7">
        <f t="shared" si="3"/>
        <v>-3.2645986924467088E-2</v>
      </c>
      <c r="AQ19" s="7">
        <f t="shared" si="3"/>
        <v>-3.2215698961111067E-2</v>
      </c>
      <c r="AR19" s="7">
        <f t="shared" si="3"/>
        <v>3.4622361871080756E-3</v>
      </c>
      <c r="AS19" s="7">
        <f t="shared" si="3"/>
        <v>-2.9145684826330148E-2</v>
      </c>
      <c r="AT19" s="7">
        <f t="shared" si="3"/>
        <v>1.7761562711013361E-2</v>
      </c>
      <c r="AU19" s="7">
        <f t="shared" si="3"/>
        <v>-1.2332452940369361E-2</v>
      </c>
      <c r="AV19" s="7">
        <f t="shared" si="3"/>
        <v>-2.5797077010593231E-3</v>
      </c>
      <c r="AW19" s="7">
        <f t="shared" si="3"/>
        <v>-1.999906855150425E-2</v>
      </c>
    </row>
    <row r="20" spans="1:49" x14ac:dyDescent="0.2">
      <c r="A20">
        <v>192.55</v>
      </c>
      <c r="B20">
        <v>19.829999999999998</v>
      </c>
      <c r="C20">
        <v>176.05</v>
      </c>
      <c r="D20">
        <v>49.435000000000002</v>
      </c>
      <c r="E20">
        <v>25.145</v>
      </c>
      <c r="F20">
        <v>72.25</v>
      </c>
      <c r="G20">
        <v>32.755000000000003</v>
      </c>
      <c r="H20">
        <v>80.16</v>
      </c>
      <c r="I20">
        <v>115.75</v>
      </c>
      <c r="J20">
        <v>79.64</v>
      </c>
      <c r="K20">
        <v>213.45</v>
      </c>
      <c r="L20">
        <v>8.2620000000000005</v>
      </c>
      <c r="M20">
        <v>13.64</v>
      </c>
      <c r="N20">
        <v>33.5</v>
      </c>
      <c r="O20">
        <v>17.414999999999999</v>
      </c>
      <c r="P20" s="4">
        <v>63.65</v>
      </c>
      <c r="Q20" s="4">
        <v>0.54200000000000004</v>
      </c>
      <c r="R20" s="5">
        <f t="shared" si="2"/>
        <v>8.6625282167043016E-2</v>
      </c>
      <c r="S20" s="5">
        <f t="shared" si="2"/>
        <v>1.2509573653306072E-2</v>
      </c>
      <c r="T20" s="5">
        <f t="shared" si="2"/>
        <v>-2.6810392482034207E-2</v>
      </c>
      <c r="U20" s="5">
        <f t="shared" si="2"/>
        <v>-4.6310278868417765E-3</v>
      </c>
      <c r="V20" s="5">
        <f t="shared" si="2"/>
        <v>2.3819218241042384E-2</v>
      </c>
      <c r="W20" s="5">
        <f t="shared" si="2"/>
        <v>-1.6471549142390352E-2</v>
      </c>
      <c r="X20" s="5">
        <f t="shared" si="2"/>
        <v>-9.5252494708194524E-3</v>
      </c>
      <c r="Y20" s="5">
        <f t="shared" si="2"/>
        <v>-1.0980876002467665E-2</v>
      </c>
      <c r="Z20" s="5">
        <f t="shared" si="2"/>
        <v>-1.7248814144027458E-3</v>
      </c>
      <c r="AA20" s="5">
        <f t="shared" si="2"/>
        <v>-1.5331355093966326E-2</v>
      </c>
      <c r="AB20" s="5">
        <f t="shared" si="2"/>
        <v>-8.822846528906414E-3</v>
      </c>
      <c r="AC20" s="5">
        <f t="shared" si="2"/>
        <v>-1.1840688912809538E-2</v>
      </c>
      <c r="AD20" s="5">
        <f t="shared" si="2"/>
        <v>5.1584377302873463E-3</v>
      </c>
      <c r="AE20" s="5">
        <f t="shared" si="2"/>
        <v>-3.7174721189591198E-3</v>
      </c>
      <c r="AF20" s="5">
        <f t="shared" si="2"/>
        <v>1.6044340723453843E-2</v>
      </c>
      <c r="AG20" s="28">
        <f t="shared" si="2"/>
        <v>-1.5467904098994678E-2</v>
      </c>
      <c r="AH20" s="7">
        <f t="shared" si="3"/>
        <v>8.4345048914615264E-2</v>
      </c>
      <c r="AI20" s="7">
        <f t="shared" si="3"/>
        <v>8.0843932540029789E-3</v>
      </c>
      <c r="AJ20" s="7">
        <f t="shared" si="3"/>
        <v>-2.6806510389006135E-2</v>
      </c>
      <c r="AK20" s="7">
        <f t="shared" si="3"/>
        <v>-3.5571968832209875E-3</v>
      </c>
      <c r="AL20" s="7">
        <f t="shared" si="3"/>
        <v>2.5366035169646677E-2</v>
      </c>
      <c r="AM20" s="7">
        <f t="shared" si="3"/>
        <v>-1.3243135285213578E-2</v>
      </c>
      <c r="AN20" s="7">
        <f t="shared" si="3"/>
        <v>-1.1929956495753265E-2</v>
      </c>
      <c r="AO20" s="7">
        <f t="shared" si="3"/>
        <v>-1.4746987081813819E-2</v>
      </c>
      <c r="AP20" s="7">
        <f t="shared" si="3"/>
        <v>1.7887326586363142E-3</v>
      </c>
      <c r="AQ20" s="7">
        <f t="shared" si="3"/>
        <v>-1.3624454915086877E-2</v>
      </c>
      <c r="AR20" s="7">
        <f t="shared" si="3"/>
        <v>-5.5928444337630494E-3</v>
      </c>
      <c r="AS20" s="7">
        <f t="shared" si="3"/>
        <v>-1.6371348074184139E-2</v>
      </c>
      <c r="AT20" s="7">
        <f t="shared" si="3"/>
        <v>3.7686673583115973E-3</v>
      </c>
      <c r="AU20" s="7">
        <f t="shared" si="3"/>
        <v>7.6294043774757618E-4</v>
      </c>
      <c r="AV20" s="7">
        <f t="shared" si="3"/>
        <v>1.6663237267814698E-2</v>
      </c>
      <c r="AW20" s="7">
        <f t="shared" si="3"/>
        <v>-1.5903733342036774E-2</v>
      </c>
    </row>
    <row r="21" spans="1:49" x14ac:dyDescent="0.2">
      <c r="A21">
        <v>199.95</v>
      </c>
      <c r="B21">
        <v>20.260000000000002</v>
      </c>
      <c r="C21">
        <v>176.55</v>
      </c>
      <c r="D21">
        <v>49.49</v>
      </c>
      <c r="E21">
        <v>25.47</v>
      </c>
      <c r="F21">
        <v>69.95</v>
      </c>
      <c r="G21">
        <v>34.200000000000003</v>
      </c>
      <c r="H21">
        <v>81.77</v>
      </c>
      <c r="I21">
        <v>111.55</v>
      </c>
      <c r="J21">
        <v>82.11</v>
      </c>
      <c r="K21">
        <v>214.2</v>
      </c>
      <c r="L21">
        <v>8.81</v>
      </c>
      <c r="M21">
        <v>13.845000000000001</v>
      </c>
      <c r="N21">
        <v>33.96</v>
      </c>
      <c r="O21">
        <v>17.399999999999999</v>
      </c>
      <c r="P21" s="4">
        <v>67.05</v>
      </c>
      <c r="Q21" s="4">
        <v>0.46800000000000003</v>
      </c>
      <c r="R21" s="5">
        <f t="shared" si="2"/>
        <v>3.8431576213970198E-2</v>
      </c>
      <c r="S21" s="5">
        <f t="shared" si="2"/>
        <v>2.16843166918812E-2</v>
      </c>
      <c r="T21" s="5">
        <f t="shared" si="2"/>
        <v>2.8401022436808088E-3</v>
      </c>
      <c r="U21" s="5">
        <f t="shared" si="2"/>
        <v>1.1125720643268E-3</v>
      </c>
      <c r="V21" s="5">
        <f t="shared" si="2"/>
        <v>1.2925034798170643E-2</v>
      </c>
      <c r="W21" s="5">
        <f t="shared" si="2"/>
        <v>-3.1833910034602009E-2</v>
      </c>
      <c r="X21" s="5">
        <f t="shared" si="2"/>
        <v>4.4115402228667389E-2</v>
      </c>
      <c r="Y21" s="5">
        <f t="shared" si="2"/>
        <v>2.0084830339321291E-2</v>
      </c>
      <c r="Z21" s="5">
        <f t="shared" si="2"/>
        <v>-3.6285097192224613E-2</v>
      </c>
      <c r="AA21" s="5">
        <f t="shared" si="2"/>
        <v>3.1014565544952299E-2</v>
      </c>
      <c r="AB21" s="5">
        <f t="shared" si="2"/>
        <v>3.5137034434293835E-3</v>
      </c>
      <c r="AC21" s="5">
        <f t="shared" si="2"/>
        <v>6.632776567417098E-2</v>
      </c>
      <c r="AD21" s="5">
        <f t="shared" si="2"/>
        <v>1.5029325513196579E-2</v>
      </c>
      <c r="AE21" s="5">
        <f t="shared" si="2"/>
        <v>1.3731343283582165E-2</v>
      </c>
      <c r="AF21" s="5">
        <f t="shared" si="2"/>
        <v>-8.6132644272185477E-4</v>
      </c>
      <c r="AG21" s="28">
        <f t="shared" si="2"/>
        <v>5.3417124901806723E-2</v>
      </c>
      <c r="AH21" s="7">
        <f t="shared" si="3"/>
        <v>3.6151342961542446E-2</v>
      </c>
      <c r="AI21" s="7">
        <f t="shared" si="3"/>
        <v>1.7259136292578109E-2</v>
      </c>
      <c r="AJ21" s="7">
        <f t="shared" si="3"/>
        <v>2.843984336708879E-3</v>
      </c>
      <c r="AK21" s="7">
        <f t="shared" si="3"/>
        <v>2.1864030679475889E-3</v>
      </c>
      <c r="AL21" s="7">
        <f t="shared" si="3"/>
        <v>1.4471851726774936E-2</v>
      </c>
      <c r="AM21" s="7">
        <f t="shared" si="3"/>
        <v>-2.8605496177425235E-2</v>
      </c>
      <c r="AN21" s="7">
        <f t="shared" si="3"/>
        <v>4.1710695203733578E-2</v>
      </c>
      <c r="AO21" s="7">
        <f t="shared" si="3"/>
        <v>1.6318719259975138E-2</v>
      </c>
      <c r="AP21" s="7">
        <f t="shared" si="3"/>
        <v>-3.2771483119185554E-2</v>
      </c>
      <c r="AQ21" s="7">
        <f t="shared" si="3"/>
        <v>3.272146572383175E-2</v>
      </c>
      <c r="AR21" s="7">
        <f t="shared" si="3"/>
        <v>6.743705538572748E-3</v>
      </c>
      <c r="AS21" s="7">
        <f t="shared" si="3"/>
        <v>6.1797106512796379E-2</v>
      </c>
      <c r="AT21" s="7">
        <f t="shared" si="3"/>
        <v>1.363955514122083E-2</v>
      </c>
      <c r="AU21" s="7">
        <f t="shared" si="3"/>
        <v>1.8211755840288862E-2</v>
      </c>
      <c r="AV21" s="7">
        <f t="shared" si="3"/>
        <v>-2.4242989836100013E-4</v>
      </c>
      <c r="AW21" s="7">
        <f t="shared" si="3"/>
        <v>5.2981295658764624E-2</v>
      </c>
    </row>
    <row r="22" spans="1:49" x14ac:dyDescent="0.2">
      <c r="A22">
        <v>192</v>
      </c>
      <c r="B22">
        <v>18.975000000000001</v>
      </c>
      <c r="C22">
        <v>173.6</v>
      </c>
      <c r="D22">
        <v>49.145000000000003</v>
      </c>
      <c r="E22">
        <v>24.565000000000001</v>
      </c>
      <c r="F22">
        <v>68.349999999999994</v>
      </c>
      <c r="G22">
        <v>34.24</v>
      </c>
      <c r="H22">
        <v>80.239999999999995</v>
      </c>
      <c r="I22">
        <v>109.2</v>
      </c>
      <c r="J22">
        <v>79.87</v>
      </c>
      <c r="K22">
        <v>208.15</v>
      </c>
      <c r="L22">
        <v>9.2579999999999991</v>
      </c>
      <c r="M22">
        <v>13.56</v>
      </c>
      <c r="N22">
        <v>33.17</v>
      </c>
      <c r="O22">
        <v>16.8</v>
      </c>
      <c r="P22" s="4">
        <v>64.92</v>
      </c>
      <c r="Q22" s="4">
        <v>0.38200000000000001</v>
      </c>
      <c r="R22" s="5">
        <f t="shared" si="2"/>
        <v>-3.9759939984996162E-2</v>
      </c>
      <c r="S22" s="5">
        <f t="shared" si="2"/>
        <v>-6.3425468904244831E-2</v>
      </c>
      <c r="T22" s="5">
        <f t="shared" si="2"/>
        <v>-1.6709147550269088E-2</v>
      </c>
      <c r="U22" s="5">
        <f t="shared" si="2"/>
        <v>-6.9711052737926327E-3</v>
      </c>
      <c r="V22" s="5">
        <f t="shared" si="2"/>
        <v>-3.5531998429524814E-2</v>
      </c>
      <c r="W22" s="5">
        <f t="shared" si="2"/>
        <v>-2.2873481057898659E-2</v>
      </c>
      <c r="X22" s="5">
        <f t="shared" si="2"/>
        <v>1.1695906432749315E-3</v>
      </c>
      <c r="Y22" s="5">
        <f t="shared" si="2"/>
        <v>-1.8711018711018768E-2</v>
      </c>
      <c r="Z22" s="5">
        <f t="shared" si="2"/>
        <v>-2.1066786194531506E-2</v>
      </c>
      <c r="AA22" s="5">
        <f t="shared" si="2"/>
        <v>-2.7280477408354598E-2</v>
      </c>
      <c r="AB22" s="5">
        <f t="shared" si="2"/>
        <v>-2.8244631185807556E-2</v>
      </c>
      <c r="AC22" s="5">
        <f t="shared" si="2"/>
        <v>5.0851305334846497E-2</v>
      </c>
      <c r="AD22" s="5">
        <f t="shared" si="2"/>
        <v>-2.0585048754062862E-2</v>
      </c>
      <c r="AE22" s="5">
        <f t="shared" si="2"/>
        <v>-2.3262661955241404E-2</v>
      </c>
      <c r="AF22" s="5">
        <f t="shared" si="2"/>
        <v>-3.4482758620689502E-2</v>
      </c>
      <c r="AG22" s="28">
        <f t="shared" si="2"/>
        <v>-3.1767337807606211E-2</v>
      </c>
      <c r="AH22" s="7">
        <f t="shared" si="3"/>
        <v>-4.2040173237423914E-2</v>
      </c>
      <c r="AI22" s="7">
        <f t="shared" si="3"/>
        <v>-6.7850649303547922E-2</v>
      </c>
      <c r="AJ22" s="7">
        <f t="shared" si="3"/>
        <v>-1.6705265457241016E-2</v>
      </c>
      <c r="AK22" s="7">
        <f t="shared" si="3"/>
        <v>-5.8972742701718442E-3</v>
      </c>
      <c r="AL22" s="7">
        <f t="shared" si="3"/>
        <v>-3.3985181500920517E-2</v>
      </c>
      <c r="AM22" s="7">
        <f t="shared" si="3"/>
        <v>-1.9645067200721886E-2</v>
      </c>
      <c r="AN22" s="7">
        <f t="shared" si="3"/>
        <v>-1.2351163816588817E-3</v>
      </c>
      <c r="AO22" s="7">
        <f t="shared" si="3"/>
        <v>-2.2477129790364921E-2</v>
      </c>
      <c r="AP22" s="7">
        <f t="shared" si="3"/>
        <v>-1.7553172121492447E-2</v>
      </c>
      <c r="AQ22" s="7">
        <f t="shared" si="3"/>
        <v>-2.5573577229475151E-2</v>
      </c>
      <c r="AR22" s="7">
        <f t="shared" si="3"/>
        <v>-2.5014629090664191E-2</v>
      </c>
      <c r="AS22" s="7">
        <f t="shared" si="3"/>
        <v>4.6320646173471897E-2</v>
      </c>
      <c r="AT22" s="7">
        <f t="shared" si="3"/>
        <v>-2.197481912603861E-2</v>
      </c>
      <c r="AU22" s="7">
        <f t="shared" si="3"/>
        <v>-1.8782249398534706E-2</v>
      </c>
      <c r="AV22" s="7">
        <f t="shared" si="3"/>
        <v>-3.3863862076328646E-2</v>
      </c>
      <c r="AW22" s="7">
        <f t="shared" si="3"/>
        <v>-3.220316705064831E-2</v>
      </c>
    </row>
    <row r="23" spans="1:49" x14ac:dyDescent="0.2">
      <c r="A23">
        <v>189.25</v>
      </c>
      <c r="B23">
        <v>18.945</v>
      </c>
      <c r="C23">
        <v>175.4</v>
      </c>
      <c r="D23">
        <v>49.87</v>
      </c>
      <c r="E23">
        <v>24.78</v>
      </c>
      <c r="F23">
        <v>68.7</v>
      </c>
      <c r="G23">
        <v>34.979999999999997</v>
      </c>
      <c r="H23">
        <v>82.99</v>
      </c>
      <c r="I23">
        <v>111.3</v>
      </c>
      <c r="J23">
        <v>81.400000000000006</v>
      </c>
      <c r="K23">
        <v>213.8</v>
      </c>
      <c r="L23">
        <v>9.6210000000000004</v>
      </c>
      <c r="M23">
        <v>14.15</v>
      </c>
      <c r="N23">
        <v>33.445</v>
      </c>
      <c r="O23">
        <v>16.695</v>
      </c>
      <c r="P23" s="4">
        <v>66.19</v>
      </c>
      <c r="Q23" s="4">
        <v>0.41399999999999998</v>
      </c>
      <c r="R23" s="5">
        <f t="shared" si="2"/>
        <v>-1.432291666666663E-2</v>
      </c>
      <c r="S23" s="5">
        <f t="shared" si="2"/>
        <v>-1.5810276679842916E-3</v>
      </c>
      <c r="T23" s="5">
        <f t="shared" si="2"/>
        <v>1.0368663594470195E-2</v>
      </c>
      <c r="U23" s="5">
        <f t="shared" si="2"/>
        <v>1.4752263709431057E-2</v>
      </c>
      <c r="V23" s="5">
        <f t="shared" si="2"/>
        <v>8.7522898432730312E-3</v>
      </c>
      <c r="W23" s="5">
        <f t="shared" si="2"/>
        <v>5.1207022677397518E-3</v>
      </c>
      <c r="X23" s="5">
        <f t="shared" si="2"/>
        <v>2.1612149532710179E-2</v>
      </c>
      <c r="Y23" s="5">
        <f t="shared" si="2"/>
        <v>3.4272183449651106E-2</v>
      </c>
      <c r="Z23" s="5">
        <f t="shared" si="2"/>
        <v>1.9230769230769162E-2</v>
      </c>
      <c r="AA23" s="5">
        <f t="shared" si="2"/>
        <v>1.9156128709152398E-2</v>
      </c>
      <c r="AB23" s="5">
        <f t="shared" si="2"/>
        <v>2.7143886620225821E-2</v>
      </c>
      <c r="AC23" s="5">
        <f t="shared" si="2"/>
        <v>3.9209332469215985E-2</v>
      </c>
      <c r="AD23" s="5">
        <f t="shared" si="2"/>
        <v>4.3510324483775786E-2</v>
      </c>
      <c r="AE23" s="5">
        <f t="shared" si="2"/>
        <v>8.2906240578835E-3</v>
      </c>
      <c r="AF23" s="5">
        <f t="shared" si="2"/>
        <v>-6.2499999999999778E-3</v>
      </c>
      <c r="AG23" s="28">
        <f t="shared" si="2"/>
        <v>1.9562538508933969E-2</v>
      </c>
      <c r="AH23" s="7">
        <f t="shared" si="3"/>
        <v>-1.6603149919094382E-2</v>
      </c>
      <c r="AI23" s="7">
        <f t="shared" si="3"/>
        <v>-6.0062080672873847E-3</v>
      </c>
      <c r="AJ23" s="7">
        <f t="shared" si="3"/>
        <v>1.0372545687498265E-2</v>
      </c>
      <c r="AK23" s="7">
        <f t="shared" si="3"/>
        <v>1.5826094713051846E-2</v>
      </c>
      <c r="AL23" s="7">
        <f t="shared" si="3"/>
        <v>1.0299106771877325E-2</v>
      </c>
      <c r="AM23" s="7">
        <f t="shared" si="3"/>
        <v>8.3491161249165252E-3</v>
      </c>
      <c r="AN23" s="7">
        <f t="shared" si="3"/>
        <v>1.9207442507776364E-2</v>
      </c>
      <c r="AO23" s="7">
        <f t="shared" si="3"/>
        <v>3.0506072370304952E-2</v>
      </c>
      <c r="AP23" s="7">
        <f t="shared" si="3"/>
        <v>2.2744383303808222E-2</v>
      </c>
      <c r="AQ23" s="7">
        <f t="shared" si="3"/>
        <v>2.0863028888031845E-2</v>
      </c>
      <c r="AR23" s="7">
        <f t="shared" si="3"/>
        <v>3.0373888715369186E-2</v>
      </c>
      <c r="AS23" s="7">
        <f t="shared" si="3"/>
        <v>3.4678673307841384E-2</v>
      </c>
      <c r="AT23" s="7">
        <f t="shared" si="3"/>
        <v>4.2120554111800039E-2</v>
      </c>
      <c r="AU23" s="7">
        <f t="shared" si="3"/>
        <v>1.2771036614590196E-2</v>
      </c>
      <c r="AV23" s="7">
        <f t="shared" si="3"/>
        <v>-5.6311034556391229E-3</v>
      </c>
      <c r="AW23" s="7">
        <f t="shared" si="3"/>
        <v>1.9126709265891873E-2</v>
      </c>
    </row>
    <row r="24" spans="1:49" x14ac:dyDescent="0.2">
      <c r="A24">
        <v>187.7</v>
      </c>
      <c r="B24">
        <v>19.38</v>
      </c>
      <c r="C24">
        <v>178.05</v>
      </c>
      <c r="D24">
        <v>49.92</v>
      </c>
      <c r="E24">
        <v>24.79</v>
      </c>
      <c r="F24">
        <v>71.09</v>
      </c>
      <c r="G24">
        <v>34.729999999999997</v>
      </c>
      <c r="H24">
        <v>83.45</v>
      </c>
      <c r="I24">
        <v>110.85</v>
      </c>
      <c r="J24">
        <v>82.3</v>
      </c>
      <c r="K24">
        <v>212.15</v>
      </c>
      <c r="L24">
        <v>9.4559999999999995</v>
      </c>
      <c r="M24">
        <v>14.33</v>
      </c>
      <c r="N24">
        <v>33.409999999999997</v>
      </c>
      <c r="O24">
        <v>15.45</v>
      </c>
      <c r="P24" s="4">
        <v>66.7</v>
      </c>
      <c r="Q24" s="4">
        <v>0.38</v>
      </c>
      <c r="R24" s="5">
        <f t="shared" si="2"/>
        <v>-8.1902245706737542E-3</v>
      </c>
      <c r="S24" s="5">
        <f t="shared" si="2"/>
        <v>2.2961203483768733E-2</v>
      </c>
      <c r="T24" s="5">
        <f t="shared" si="2"/>
        <v>1.5108323831242831E-2</v>
      </c>
      <c r="U24" s="5">
        <f t="shared" si="2"/>
        <v>1.0026067776218728E-3</v>
      </c>
      <c r="V24" s="5">
        <f t="shared" si="2"/>
        <v>4.0355125100877132E-4</v>
      </c>
      <c r="W24" s="5">
        <f t="shared" si="2"/>
        <v>3.4788937409024667E-2</v>
      </c>
      <c r="X24" s="5">
        <f t="shared" si="2"/>
        <v>-7.1469411092052182E-3</v>
      </c>
      <c r="Y24" s="5">
        <f t="shared" si="2"/>
        <v>5.542836486323699E-3</v>
      </c>
      <c r="Z24" s="5">
        <f t="shared" si="2"/>
        <v>-4.0431266846361336E-3</v>
      </c>
      <c r="AA24" s="5">
        <f t="shared" si="2"/>
        <v>1.1056511056510843E-2</v>
      </c>
      <c r="AB24" s="5">
        <f t="shared" si="2"/>
        <v>-7.7174929840972961E-3</v>
      </c>
      <c r="AC24" s="5">
        <f t="shared" si="2"/>
        <v>-1.7149984409105201E-2</v>
      </c>
      <c r="AD24" s="5">
        <f t="shared" si="2"/>
        <v>1.272084805653706E-2</v>
      </c>
      <c r="AE24" s="5">
        <f t="shared" si="2"/>
        <v>-1.0464942442817149E-3</v>
      </c>
      <c r="AF24" s="5">
        <f t="shared" si="2"/>
        <v>-7.4573225516621822E-2</v>
      </c>
      <c r="AG24" s="28">
        <f t="shared" si="2"/>
        <v>7.705091403535258E-3</v>
      </c>
      <c r="AH24" s="7">
        <f t="shared" si="3"/>
        <v>-1.0470457823101506E-2</v>
      </c>
      <c r="AI24" s="7">
        <f t="shared" si="3"/>
        <v>1.8536023084465642E-2</v>
      </c>
      <c r="AJ24" s="7">
        <f t="shared" si="3"/>
        <v>1.5112205924270901E-2</v>
      </c>
      <c r="AK24" s="7">
        <f t="shared" si="3"/>
        <v>2.0764377812426617E-3</v>
      </c>
      <c r="AL24" s="7">
        <f t="shared" si="3"/>
        <v>1.9503681796130652E-3</v>
      </c>
      <c r="AM24" s="7">
        <f t="shared" si="3"/>
        <v>3.8017351266201441E-2</v>
      </c>
      <c r="AN24" s="7">
        <f t="shared" si="3"/>
        <v>-9.5516481341390309E-3</v>
      </c>
      <c r="AO24" s="7">
        <f t="shared" si="3"/>
        <v>1.7767254069775461E-3</v>
      </c>
      <c r="AP24" s="7">
        <f t="shared" si="3"/>
        <v>-5.2951261159707354E-4</v>
      </c>
      <c r="AQ24" s="7">
        <f t="shared" si="3"/>
        <v>1.2763411235390291E-2</v>
      </c>
      <c r="AR24" s="7">
        <f t="shared" si="3"/>
        <v>-4.4874908889539315E-3</v>
      </c>
      <c r="AS24" s="7">
        <f t="shared" si="3"/>
        <v>-2.1680643570479802E-2</v>
      </c>
      <c r="AT24" s="7">
        <f t="shared" si="3"/>
        <v>1.1331077684561311E-2</v>
      </c>
      <c r="AU24" s="7">
        <f t="shared" si="3"/>
        <v>3.4339183124249811E-3</v>
      </c>
      <c r="AV24" s="7">
        <f t="shared" si="3"/>
        <v>-7.3954328972260966E-2</v>
      </c>
      <c r="AW24" s="7">
        <f t="shared" si="3"/>
        <v>7.2692621604931625E-3</v>
      </c>
    </row>
    <row r="25" spans="1:49" x14ac:dyDescent="0.2">
      <c r="A25">
        <v>190.4</v>
      </c>
      <c r="B25">
        <v>20.28</v>
      </c>
      <c r="C25">
        <v>177.95</v>
      </c>
      <c r="D25">
        <v>50.06</v>
      </c>
      <c r="E25">
        <v>24.495000000000001</v>
      </c>
      <c r="F25">
        <v>71.3</v>
      </c>
      <c r="G25">
        <v>35.134999999999998</v>
      </c>
      <c r="H25">
        <v>82.24</v>
      </c>
      <c r="I25">
        <v>110.75</v>
      </c>
      <c r="J25">
        <v>82.44</v>
      </c>
      <c r="K25">
        <v>211.05</v>
      </c>
      <c r="L25">
        <v>9.6289999999999996</v>
      </c>
      <c r="M25">
        <v>14.1</v>
      </c>
      <c r="N25">
        <v>31.85</v>
      </c>
      <c r="O25">
        <v>15.074999999999999</v>
      </c>
      <c r="P25" s="4">
        <v>65.819999999999993</v>
      </c>
      <c r="Q25" s="4">
        <v>0.379</v>
      </c>
      <c r="R25" s="5">
        <f t="shared" si="2"/>
        <v>1.4384656366542403E-2</v>
      </c>
      <c r="S25" s="5">
        <f t="shared" si="2"/>
        <v>4.6439628482972228E-2</v>
      </c>
      <c r="T25" s="5">
        <f t="shared" si="2"/>
        <v>-5.6163998876734844E-4</v>
      </c>
      <c r="U25" s="5">
        <f t="shared" si="2"/>
        <v>2.804487179487225E-3</v>
      </c>
      <c r="V25" s="5">
        <f t="shared" si="2"/>
        <v>-1.1899959661153647E-2</v>
      </c>
      <c r="W25" s="5">
        <f t="shared" si="2"/>
        <v>2.9540019693345965E-3</v>
      </c>
      <c r="X25" s="5">
        <f t="shared" si="2"/>
        <v>1.1661387849121851E-2</v>
      </c>
      <c r="Y25" s="5">
        <f t="shared" si="2"/>
        <v>-1.4499700419412953E-2</v>
      </c>
      <c r="Z25" s="5">
        <f t="shared" si="2"/>
        <v>-9.0211998195754983E-4</v>
      </c>
      <c r="AA25" s="5">
        <f t="shared" si="2"/>
        <v>1.7010935601458055E-3</v>
      </c>
      <c r="AB25" s="5">
        <f t="shared" si="2"/>
        <v>-5.1850106057035328E-3</v>
      </c>
      <c r="AC25" s="5">
        <f t="shared" si="2"/>
        <v>1.8295262267343571E-2</v>
      </c>
      <c r="AD25" s="5">
        <f t="shared" si="2"/>
        <v>-1.6050244242847178E-2</v>
      </c>
      <c r="AE25" s="5">
        <f t="shared" si="2"/>
        <v>-4.6692607003890885E-2</v>
      </c>
      <c r="AF25" s="5">
        <f t="shared" si="2"/>
        <v>-2.4271844660194164E-2</v>
      </c>
      <c r="AG25" s="28">
        <f t="shared" si="2"/>
        <v>-1.3193403298350947E-2</v>
      </c>
      <c r="AH25" s="7">
        <f t="shared" si="3"/>
        <v>1.2104423114114651E-2</v>
      </c>
      <c r="AI25" s="7">
        <f t="shared" si="3"/>
        <v>4.2014448083669137E-2</v>
      </c>
      <c r="AJ25" s="7">
        <f t="shared" si="3"/>
        <v>-5.5775789573927819E-4</v>
      </c>
      <c r="AK25" s="7">
        <f t="shared" si="3"/>
        <v>3.878318183108014E-3</v>
      </c>
      <c r="AL25" s="7">
        <f t="shared" si="3"/>
        <v>-1.0353142732549354E-2</v>
      </c>
      <c r="AM25" s="7">
        <f t="shared" si="3"/>
        <v>6.182415826511369E-3</v>
      </c>
      <c r="AN25" s="7">
        <f t="shared" si="3"/>
        <v>9.2566808241880388E-3</v>
      </c>
      <c r="AO25" s="7">
        <f t="shared" si="3"/>
        <v>-1.8265811498759107E-2</v>
      </c>
      <c r="AP25" s="7">
        <f t="shared" si="3"/>
        <v>2.6114940910815102E-3</v>
      </c>
      <c r="AQ25" s="7">
        <f t="shared" si="3"/>
        <v>3.4079937390252535E-3</v>
      </c>
      <c r="AR25" s="7">
        <f t="shared" si="3"/>
        <v>-1.9550085105601686E-3</v>
      </c>
      <c r="AS25" s="7">
        <f t="shared" si="3"/>
        <v>1.3764603105968968E-2</v>
      </c>
      <c r="AT25" s="7">
        <f t="shared" si="3"/>
        <v>-1.7440014614822925E-2</v>
      </c>
      <c r="AU25" s="7">
        <f t="shared" si="3"/>
        <v>-4.2212194447184187E-2</v>
      </c>
      <c r="AV25" s="7">
        <f t="shared" si="3"/>
        <v>-2.3652948115833308E-2</v>
      </c>
      <c r="AW25" s="7">
        <f t="shared" si="3"/>
        <v>-1.3629232541393043E-2</v>
      </c>
    </row>
    <row r="26" spans="1:49" x14ac:dyDescent="0.2">
      <c r="A26">
        <v>194.95</v>
      </c>
      <c r="B26">
        <v>19.940000000000001</v>
      </c>
      <c r="C26">
        <v>178.6</v>
      </c>
      <c r="D26">
        <v>50.44</v>
      </c>
      <c r="E26">
        <v>23.954999999999998</v>
      </c>
      <c r="F26">
        <v>70.25</v>
      </c>
      <c r="G26">
        <v>35.21</v>
      </c>
      <c r="H26">
        <v>81.36</v>
      </c>
      <c r="I26">
        <v>112.25</v>
      </c>
      <c r="J26">
        <v>84.4</v>
      </c>
      <c r="K26">
        <v>212.6</v>
      </c>
      <c r="L26">
        <v>9.5809999999999995</v>
      </c>
      <c r="M26">
        <v>14.75</v>
      </c>
      <c r="N26">
        <v>30.895</v>
      </c>
      <c r="O26">
        <v>14.97</v>
      </c>
      <c r="P26" s="4">
        <v>67.45</v>
      </c>
      <c r="Q26" s="4">
        <v>0.312</v>
      </c>
      <c r="R26" s="5">
        <f t="shared" si="2"/>
        <v>2.3897058823529216E-2</v>
      </c>
      <c r="S26" s="5">
        <f t="shared" si="2"/>
        <v>-1.6765285996055201E-2</v>
      </c>
      <c r="T26" s="5">
        <f t="shared" si="2"/>
        <v>3.6527114357967072E-3</v>
      </c>
      <c r="U26" s="5">
        <f t="shared" si="2"/>
        <v>7.5908909308828321E-3</v>
      </c>
      <c r="V26" s="5">
        <f t="shared" si="2"/>
        <v>-2.2045315370483931E-2</v>
      </c>
      <c r="W26" s="5">
        <f t="shared" si="2"/>
        <v>-1.4726507713884951E-2</v>
      </c>
      <c r="X26" s="5">
        <f t="shared" si="2"/>
        <v>2.1346235947061754E-3</v>
      </c>
      <c r="Y26" s="5">
        <f t="shared" si="2"/>
        <v>-1.0700389105058328E-2</v>
      </c>
      <c r="Z26" s="5">
        <f t="shared" si="2"/>
        <v>1.3544018058690765E-2</v>
      </c>
      <c r="AA26" s="5">
        <f t="shared" si="2"/>
        <v>2.3774866569626463E-2</v>
      </c>
      <c r="AB26" s="5">
        <f t="shared" si="2"/>
        <v>7.3442312248281905E-3</v>
      </c>
      <c r="AC26" s="5">
        <f t="shared" si="2"/>
        <v>-4.984941323086467E-3</v>
      </c>
      <c r="AD26" s="5">
        <f t="shared" si="2"/>
        <v>4.6099290780141855E-2</v>
      </c>
      <c r="AE26" s="5">
        <f t="shared" si="2"/>
        <v>-2.9984301412872894E-2</v>
      </c>
      <c r="AF26" s="5">
        <f t="shared" si="2"/>
        <v>-6.9651741293531577E-3</v>
      </c>
      <c r="AG26" s="28">
        <f t="shared" si="2"/>
        <v>2.4764509267700019E-2</v>
      </c>
      <c r="AH26" s="7">
        <f t="shared" si="3"/>
        <v>2.1616825571101464E-2</v>
      </c>
      <c r="AI26" s="7">
        <f t="shared" si="3"/>
        <v>-2.1190466395358293E-2</v>
      </c>
      <c r="AJ26" s="7">
        <f t="shared" si="3"/>
        <v>3.6565935288247775E-3</v>
      </c>
      <c r="AK26" s="7">
        <f t="shared" si="3"/>
        <v>8.6647219345036205E-3</v>
      </c>
      <c r="AL26" s="7">
        <f t="shared" si="3"/>
        <v>-2.0498498441879637E-2</v>
      </c>
      <c r="AM26" s="7">
        <f t="shared" si="3"/>
        <v>-1.1498093856708178E-2</v>
      </c>
      <c r="AN26" s="7">
        <f t="shared" si="3"/>
        <v>-2.7008343022763776E-4</v>
      </c>
      <c r="AO26" s="7">
        <f t="shared" si="3"/>
        <v>-1.4466500184404481E-2</v>
      </c>
      <c r="AP26" s="7">
        <f t="shared" si="3"/>
        <v>1.7057632131729825E-2</v>
      </c>
      <c r="AQ26" s="7">
        <f t="shared" si="3"/>
        <v>2.5481766748505909E-2</v>
      </c>
      <c r="AR26" s="7">
        <f t="shared" si="3"/>
        <v>1.0574233319971555E-2</v>
      </c>
      <c r="AS26" s="7">
        <f t="shared" si="3"/>
        <v>-9.5156004844610693E-3</v>
      </c>
      <c r="AT26" s="7">
        <f t="shared" si="3"/>
        <v>4.4709520408166108E-2</v>
      </c>
      <c r="AU26" s="7">
        <f t="shared" si="3"/>
        <v>-2.5503888856166196E-2</v>
      </c>
      <c r="AV26" s="7">
        <f t="shared" si="3"/>
        <v>-6.3462775849923029E-3</v>
      </c>
      <c r="AW26" s="7">
        <f t="shared" si="3"/>
        <v>2.4328680024657923E-2</v>
      </c>
    </row>
    <row r="27" spans="1:49" x14ac:dyDescent="0.2">
      <c r="A27">
        <v>197.9</v>
      </c>
      <c r="B27">
        <v>20.98</v>
      </c>
      <c r="C27">
        <v>178.9</v>
      </c>
      <c r="D27">
        <v>50.63</v>
      </c>
      <c r="E27">
        <v>24.55</v>
      </c>
      <c r="F27">
        <v>69.91</v>
      </c>
      <c r="G27">
        <v>36.119999999999997</v>
      </c>
      <c r="H27">
        <v>85</v>
      </c>
      <c r="I27">
        <v>116.3</v>
      </c>
      <c r="J27">
        <v>86.2</v>
      </c>
      <c r="K27">
        <v>208.3</v>
      </c>
      <c r="L27">
        <v>9.1590000000000007</v>
      </c>
      <c r="M27">
        <v>14.4</v>
      </c>
      <c r="N27">
        <v>32.645000000000003</v>
      </c>
      <c r="O27">
        <v>15.345000000000001</v>
      </c>
      <c r="P27" s="4">
        <v>67.22</v>
      </c>
      <c r="Q27" s="4">
        <v>0.433</v>
      </c>
      <c r="R27" s="5">
        <f t="shared" si="2"/>
        <v>1.5132085150038499E-2</v>
      </c>
      <c r="S27" s="5">
        <f t="shared" si="2"/>
        <v>5.2156469408224604E-2</v>
      </c>
      <c r="T27" s="5">
        <f t="shared" si="2"/>
        <v>1.6797312430012479E-3</v>
      </c>
      <c r="U27" s="5">
        <f t="shared" si="2"/>
        <v>3.7668517049960215E-3</v>
      </c>
      <c r="V27" s="5">
        <f t="shared" si="2"/>
        <v>2.4838238363598553E-2</v>
      </c>
      <c r="W27" s="5">
        <f t="shared" si="2"/>
        <v>-4.839857651245616E-3</v>
      </c>
      <c r="X27" s="5">
        <f t="shared" si="2"/>
        <v>2.5844930417495027E-2</v>
      </c>
      <c r="Y27" s="5">
        <f t="shared" si="2"/>
        <v>4.4739429695181965E-2</v>
      </c>
      <c r="Z27" s="5">
        <f t="shared" si="2"/>
        <v>3.6080178173719446E-2</v>
      </c>
      <c r="AA27" s="5">
        <f t="shared" si="2"/>
        <v>2.1327014218009532E-2</v>
      </c>
      <c r="AB27" s="5">
        <f t="shared" si="2"/>
        <v>-2.0225776105362137E-2</v>
      </c>
      <c r="AC27" s="5">
        <f t="shared" si="2"/>
        <v>-4.4045506732073747E-2</v>
      </c>
      <c r="AD27" s="5">
        <f t="shared" si="2"/>
        <v>-2.3728813559321993E-2</v>
      </c>
      <c r="AE27" s="5">
        <f t="shared" si="2"/>
        <v>5.6643469817122538E-2</v>
      </c>
      <c r="AF27" s="5">
        <f t="shared" si="2"/>
        <v>2.5050100200400882E-2</v>
      </c>
      <c r="AG27" s="28">
        <f t="shared" si="2"/>
        <v>-3.4099332839140351E-3</v>
      </c>
      <c r="AH27" s="7">
        <f t="shared" si="3"/>
        <v>1.2851851897610747E-2</v>
      </c>
      <c r="AI27" s="7">
        <f t="shared" si="3"/>
        <v>4.7731289008921512E-2</v>
      </c>
      <c r="AJ27" s="7">
        <f t="shared" si="3"/>
        <v>1.6836133360293181E-3</v>
      </c>
      <c r="AK27" s="7">
        <f t="shared" si="3"/>
        <v>4.84068270861681E-3</v>
      </c>
      <c r="AL27" s="7">
        <f t="shared" si="3"/>
        <v>2.6385055292202846E-2</v>
      </c>
      <c r="AM27" s="7">
        <f t="shared" si="3"/>
        <v>-1.6114437940688434E-3</v>
      </c>
      <c r="AN27" s="7">
        <f t="shared" si="3"/>
        <v>2.3440223392561212E-2</v>
      </c>
      <c r="AO27" s="7">
        <f t="shared" si="3"/>
        <v>4.0973318615835815E-2</v>
      </c>
      <c r="AP27" s="7">
        <f t="shared" si="3"/>
        <v>3.9593792246758505E-2</v>
      </c>
      <c r="AQ27" s="7">
        <f t="shared" si="3"/>
        <v>2.3033914396888979E-2</v>
      </c>
      <c r="AR27" s="7">
        <f t="shared" si="3"/>
        <v>-1.6995774010218772E-2</v>
      </c>
      <c r="AS27" s="7">
        <f t="shared" si="3"/>
        <v>-4.8576165893448348E-2</v>
      </c>
      <c r="AT27" s="7">
        <f t="shared" si="3"/>
        <v>-2.511858393129774E-2</v>
      </c>
      <c r="AU27" s="7">
        <f t="shared" si="3"/>
        <v>6.1123882373829236E-2</v>
      </c>
      <c r="AV27" s="7">
        <f t="shared" si="3"/>
        <v>2.5668996744761738E-2</v>
      </c>
      <c r="AW27" s="7">
        <f t="shared" si="3"/>
        <v>-3.845762526956131E-3</v>
      </c>
    </row>
    <row r="28" spans="1:49" x14ac:dyDescent="0.2">
      <c r="A28">
        <v>192.25</v>
      </c>
      <c r="B28">
        <v>20.745000000000001</v>
      </c>
      <c r="C28">
        <v>180.95</v>
      </c>
      <c r="D28">
        <v>49.13</v>
      </c>
      <c r="E28">
        <v>24.954999999999998</v>
      </c>
      <c r="F28">
        <v>67.72</v>
      </c>
      <c r="G28">
        <v>37.225000000000001</v>
      </c>
      <c r="H28">
        <v>84.98</v>
      </c>
      <c r="I28">
        <v>116.55</v>
      </c>
      <c r="J28">
        <v>88.34</v>
      </c>
      <c r="K28">
        <v>205</v>
      </c>
      <c r="L28">
        <v>9.3130000000000006</v>
      </c>
      <c r="M28">
        <v>14.39</v>
      </c>
      <c r="N28">
        <v>31.905000000000001</v>
      </c>
      <c r="O28">
        <v>15.414999999999999</v>
      </c>
      <c r="P28" s="4">
        <v>66.7</v>
      </c>
      <c r="Q28" s="4">
        <v>0.44700000000000001</v>
      </c>
      <c r="R28" s="5">
        <f t="shared" si="2"/>
        <v>-2.8549772612430524E-2</v>
      </c>
      <c r="S28" s="5">
        <f t="shared" si="2"/>
        <v>-1.1201143946615755E-2</v>
      </c>
      <c r="T28" s="5">
        <f t="shared" si="2"/>
        <v>1.1458915595304653E-2</v>
      </c>
      <c r="U28" s="5">
        <f t="shared" si="2"/>
        <v>-2.9626703535453269E-2</v>
      </c>
      <c r="V28" s="5">
        <f t="shared" si="2"/>
        <v>1.6496945010183284E-2</v>
      </c>
      <c r="W28" s="5">
        <f t="shared" si="2"/>
        <v>-3.1325990559290529E-2</v>
      </c>
      <c r="X28" s="5">
        <f t="shared" si="2"/>
        <v>3.0592469545958068E-2</v>
      </c>
      <c r="Y28" s="5">
        <f t="shared" si="2"/>
        <v>-2.3529411764700026E-4</v>
      </c>
      <c r="Z28" s="5">
        <f t="shared" si="2"/>
        <v>2.1496130696474491E-3</v>
      </c>
      <c r="AA28" s="5">
        <f t="shared" si="2"/>
        <v>2.482598607888642E-2</v>
      </c>
      <c r="AB28" s="5">
        <f t="shared" si="2"/>
        <v>-1.5842534805568964E-2</v>
      </c>
      <c r="AC28" s="5">
        <f t="shared" si="2"/>
        <v>1.6814062670597263E-2</v>
      </c>
      <c r="AD28" s="5">
        <f t="shared" si="2"/>
        <v>-6.9444444444444198E-4</v>
      </c>
      <c r="AE28" s="5">
        <f t="shared" si="2"/>
        <v>-2.266809618624599E-2</v>
      </c>
      <c r="AF28" s="5">
        <f t="shared" si="2"/>
        <v>4.5617464972302901E-3</v>
      </c>
      <c r="AG28" s="28">
        <f t="shared" si="2"/>
        <v>-7.7357929187741314E-3</v>
      </c>
      <c r="AH28" s="7">
        <f t="shared" si="3"/>
        <v>-3.0830005864858276E-2</v>
      </c>
      <c r="AI28" s="7">
        <f t="shared" si="3"/>
        <v>-1.5626324345918846E-2</v>
      </c>
      <c r="AJ28" s="7">
        <f t="shared" si="3"/>
        <v>1.1462797688332723E-2</v>
      </c>
      <c r="AK28" s="7">
        <f t="shared" si="3"/>
        <v>-2.8552872531832481E-2</v>
      </c>
      <c r="AL28" s="7">
        <f t="shared" si="3"/>
        <v>1.8043761938787577E-2</v>
      </c>
      <c r="AM28" s="7">
        <f t="shared" si="3"/>
        <v>-2.8097576702113755E-2</v>
      </c>
      <c r="AN28" s="7">
        <f t="shared" si="3"/>
        <v>2.8187762521024253E-2</v>
      </c>
      <c r="AO28" s="7">
        <f t="shared" si="3"/>
        <v>-4.0014051969931531E-3</v>
      </c>
      <c r="AP28" s="7">
        <f t="shared" si="3"/>
        <v>5.6632271426865092E-3</v>
      </c>
      <c r="AQ28" s="7">
        <f t="shared" si="3"/>
        <v>2.6532886257765866E-2</v>
      </c>
      <c r="AR28" s="7">
        <f t="shared" si="3"/>
        <v>-1.26125327104256E-2</v>
      </c>
      <c r="AS28" s="7">
        <f t="shared" si="3"/>
        <v>1.2283403509222661E-2</v>
      </c>
      <c r="AT28" s="7">
        <f t="shared" si="3"/>
        <v>-2.084214816420191E-3</v>
      </c>
      <c r="AU28" s="7">
        <f t="shared" si="3"/>
        <v>-1.8187683629539292E-2</v>
      </c>
      <c r="AV28" s="7">
        <f t="shared" si="3"/>
        <v>5.180643041591145E-3</v>
      </c>
      <c r="AW28" s="7">
        <f t="shared" si="3"/>
        <v>-8.171622161816227E-3</v>
      </c>
    </row>
    <row r="29" spans="1:49" x14ac:dyDescent="0.2">
      <c r="A29">
        <v>191.4</v>
      </c>
      <c r="B29">
        <v>21.42</v>
      </c>
      <c r="C29">
        <v>179.9</v>
      </c>
      <c r="D29">
        <v>50.04</v>
      </c>
      <c r="E29">
        <v>25.59</v>
      </c>
      <c r="F29">
        <v>68.25</v>
      </c>
      <c r="G29">
        <v>37.664999999999999</v>
      </c>
      <c r="H29">
        <v>86.44</v>
      </c>
      <c r="I29">
        <v>119.2</v>
      </c>
      <c r="J29">
        <v>90.04</v>
      </c>
      <c r="K29">
        <v>205.75</v>
      </c>
      <c r="L29">
        <v>9.5760000000000005</v>
      </c>
      <c r="M29">
        <v>14.37</v>
      </c>
      <c r="N29">
        <v>31.885000000000002</v>
      </c>
      <c r="O29">
        <v>15.82</v>
      </c>
      <c r="P29" s="4">
        <v>66.37</v>
      </c>
      <c r="Q29" s="4">
        <v>0.46400000000000002</v>
      </c>
      <c r="R29" s="5">
        <f t="shared" si="2"/>
        <v>-4.4213263979193673E-3</v>
      </c>
      <c r="S29" s="5">
        <f t="shared" si="2"/>
        <v>3.2537960954446943E-2</v>
      </c>
      <c r="T29" s="5">
        <f t="shared" si="2"/>
        <v>-5.8027079303674123E-3</v>
      </c>
      <c r="U29" s="5">
        <f t="shared" si="2"/>
        <v>1.8522287807856586E-2</v>
      </c>
      <c r="V29" s="5">
        <f t="shared" si="2"/>
        <v>2.5445802444399979E-2</v>
      </c>
      <c r="W29" s="5">
        <f t="shared" si="2"/>
        <v>7.8263437684584769E-3</v>
      </c>
      <c r="X29" s="5">
        <f t="shared" si="2"/>
        <v>1.1820013431833365E-2</v>
      </c>
      <c r="Y29" s="5">
        <f t="shared" si="2"/>
        <v>1.718051306189694E-2</v>
      </c>
      <c r="Z29" s="5">
        <f t="shared" si="2"/>
        <v>2.2737022737022716E-2</v>
      </c>
      <c r="AA29" s="5">
        <f t="shared" si="2"/>
        <v>1.9243830654290361E-2</v>
      </c>
      <c r="AB29" s="5">
        <f t="shared" si="2"/>
        <v>3.6585365853658569E-3</v>
      </c>
      <c r="AC29" s="5">
        <f t="shared" si="2"/>
        <v>2.8240094491570833E-2</v>
      </c>
      <c r="AD29" s="5">
        <f t="shared" si="2"/>
        <v>-1.389854065323215E-3</v>
      </c>
      <c r="AE29" s="5">
        <f t="shared" si="2"/>
        <v>-6.2686099357467384E-4</v>
      </c>
      <c r="AF29" s="5">
        <f t="shared" si="2"/>
        <v>2.627311060655213E-2</v>
      </c>
      <c r="AG29" s="28">
        <f t="shared" si="2"/>
        <v>-4.9475262368815498E-3</v>
      </c>
      <c r="AH29" s="7">
        <f t="shared" si="3"/>
        <v>-6.7015596503471183E-3</v>
      </c>
      <c r="AI29" s="7">
        <f t="shared" si="3"/>
        <v>2.8112780555143851E-2</v>
      </c>
      <c r="AJ29" s="7">
        <f t="shared" si="3"/>
        <v>-5.7988258373393425E-3</v>
      </c>
      <c r="AK29" s="7">
        <f t="shared" si="3"/>
        <v>1.9596118811477374E-2</v>
      </c>
      <c r="AL29" s="7">
        <f t="shared" si="3"/>
        <v>2.6992619373004272E-2</v>
      </c>
      <c r="AM29" s="7">
        <f t="shared" si="3"/>
        <v>1.105475762563525E-2</v>
      </c>
      <c r="AN29" s="7">
        <f t="shared" si="3"/>
        <v>9.4153064068995523E-3</v>
      </c>
      <c r="AO29" s="7">
        <f t="shared" si="3"/>
        <v>1.3414401982550787E-2</v>
      </c>
      <c r="AP29" s="7">
        <f t="shared" si="3"/>
        <v>2.6250636810061775E-2</v>
      </c>
      <c r="AQ29" s="7">
        <f t="shared" si="3"/>
        <v>2.0950730833169808E-2</v>
      </c>
      <c r="AR29" s="7">
        <f t="shared" si="3"/>
        <v>6.8885386805092215E-3</v>
      </c>
      <c r="AS29" s="7">
        <f t="shared" si="3"/>
        <v>2.3709435330196232E-2</v>
      </c>
      <c r="AT29" s="7">
        <f t="shared" si="3"/>
        <v>-2.779624437298964E-3</v>
      </c>
      <c r="AU29" s="7">
        <f t="shared" si="3"/>
        <v>3.8535515631320221E-3</v>
      </c>
      <c r="AV29" s="7">
        <f t="shared" si="3"/>
        <v>2.6892007150912986E-2</v>
      </c>
      <c r="AW29" s="7">
        <f t="shared" si="3"/>
        <v>-5.3833554799236454E-3</v>
      </c>
    </row>
    <row r="30" spans="1:49" x14ac:dyDescent="0.2">
      <c r="A30">
        <v>192.5</v>
      </c>
      <c r="B30">
        <v>21.16</v>
      </c>
      <c r="C30">
        <v>180.75</v>
      </c>
      <c r="D30">
        <v>50.11</v>
      </c>
      <c r="E30">
        <v>25.94</v>
      </c>
      <c r="F30">
        <v>70.38</v>
      </c>
      <c r="G30">
        <v>37.229999999999997</v>
      </c>
      <c r="H30">
        <v>86.93</v>
      </c>
      <c r="I30">
        <v>119.6</v>
      </c>
      <c r="J30">
        <v>89.97</v>
      </c>
      <c r="K30">
        <v>205.8</v>
      </c>
      <c r="L30">
        <v>9.4</v>
      </c>
      <c r="M30">
        <v>14.31</v>
      </c>
      <c r="N30">
        <v>30.945</v>
      </c>
      <c r="O30">
        <v>15.835000000000001</v>
      </c>
      <c r="P30" s="4">
        <v>68.319999999999993</v>
      </c>
      <c r="Q30" s="4">
        <v>0.45900000000000002</v>
      </c>
      <c r="R30" s="5">
        <f t="shared" si="2"/>
        <v>5.7471264367816577E-3</v>
      </c>
      <c r="S30" s="5">
        <f t="shared" si="2"/>
        <v>-1.2138188608776912E-2</v>
      </c>
      <c r="T30" s="5">
        <f t="shared" si="2"/>
        <v>4.7248471372984824E-3</v>
      </c>
      <c r="U30" s="5">
        <f t="shared" si="2"/>
        <v>1.3988808952838383E-3</v>
      </c>
      <c r="V30" s="5">
        <f t="shared" si="2"/>
        <v>1.3677217663149666E-2</v>
      </c>
      <c r="W30" s="5">
        <f t="shared" si="2"/>
        <v>3.1208791208791054E-2</v>
      </c>
      <c r="X30" s="5">
        <f t="shared" si="2"/>
        <v>-1.1549183592194368E-2</v>
      </c>
      <c r="Y30" s="5">
        <f t="shared" si="2"/>
        <v>5.6686719111522788E-3</v>
      </c>
      <c r="Z30" s="5">
        <f t="shared" si="2"/>
        <v>3.3557046979864058E-3</v>
      </c>
      <c r="AA30" s="5">
        <f t="shared" si="2"/>
        <v>-7.7743225233239954E-4</v>
      </c>
      <c r="AB30" s="5">
        <f t="shared" si="2"/>
        <v>2.4301336573517851E-4</v>
      </c>
      <c r="AC30" s="5">
        <f t="shared" si="2"/>
        <v>-1.8379281537176273E-2</v>
      </c>
      <c r="AD30" s="5">
        <f t="shared" si="2"/>
        <v>-4.1753653444676075E-3</v>
      </c>
      <c r="AE30" s="5">
        <f t="shared" si="2"/>
        <v>-2.9480947153834092E-2</v>
      </c>
      <c r="AF30" s="5">
        <f t="shared" si="2"/>
        <v>9.4816687737053762E-4</v>
      </c>
      <c r="AG30" s="28">
        <f t="shared" si="2"/>
        <v>2.9380744312189178E-2</v>
      </c>
      <c r="AH30" s="7">
        <f t="shared" si="3"/>
        <v>3.4668931843539067E-3</v>
      </c>
      <c r="AI30" s="7">
        <f t="shared" si="3"/>
        <v>-1.6563369008080003E-2</v>
      </c>
      <c r="AJ30" s="7">
        <f t="shared" si="3"/>
        <v>4.7287292303265522E-3</v>
      </c>
      <c r="AK30" s="7">
        <f t="shared" si="3"/>
        <v>2.4727118989046272E-3</v>
      </c>
      <c r="AL30" s="7">
        <f t="shared" si="3"/>
        <v>1.5224034591753959E-2</v>
      </c>
      <c r="AM30" s="7">
        <f t="shared" si="3"/>
        <v>3.4437205065967827E-2</v>
      </c>
      <c r="AN30" s="7">
        <f t="shared" si="3"/>
        <v>-1.395389061712818E-2</v>
      </c>
      <c r="AO30" s="7">
        <f t="shared" si="3"/>
        <v>1.9025608318061259E-3</v>
      </c>
      <c r="AP30" s="7">
        <f t="shared" si="3"/>
        <v>6.8693187710254658E-3</v>
      </c>
      <c r="AQ30" s="7">
        <f t="shared" si="3"/>
        <v>9.2946792654704851E-4</v>
      </c>
      <c r="AR30" s="7">
        <f t="shared" si="3"/>
        <v>3.4730154608785427E-3</v>
      </c>
      <c r="AS30" s="7">
        <f t="shared" si="3"/>
        <v>-2.2909940698550874E-2</v>
      </c>
      <c r="AT30" s="7">
        <f t="shared" si="3"/>
        <v>-5.5651357164433566E-3</v>
      </c>
      <c r="AU30" s="7">
        <f t="shared" si="3"/>
        <v>-2.5000534597127394E-2</v>
      </c>
      <c r="AV30" s="7">
        <f t="shared" si="3"/>
        <v>1.5670634217313923E-3</v>
      </c>
      <c r="AW30" s="7">
        <f t="shared" si="3"/>
        <v>2.8944915069147082E-2</v>
      </c>
    </row>
    <row r="31" spans="1:49" x14ac:dyDescent="0.2">
      <c r="A31">
        <v>193.1</v>
      </c>
      <c r="B31">
        <v>21.254999999999999</v>
      </c>
      <c r="C31">
        <v>188.5</v>
      </c>
      <c r="D31">
        <v>51.75</v>
      </c>
      <c r="E31">
        <v>25.31</v>
      </c>
      <c r="F31">
        <v>69.45</v>
      </c>
      <c r="G31">
        <v>38.204999999999998</v>
      </c>
      <c r="H31">
        <v>85.83</v>
      </c>
      <c r="I31">
        <v>119.9</v>
      </c>
      <c r="J31">
        <v>88.9</v>
      </c>
      <c r="K31">
        <v>208.2</v>
      </c>
      <c r="L31">
        <v>9.99</v>
      </c>
      <c r="M31">
        <v>14.43</v>
      </c>
      <c r="N31">
        <v>31.18</v>
      </c>
      <c r="O31">
        <v>15.755000000000001</v>
      </c>
      <c r="P31" s="4">
        <v>68.89</v>
      </c>
      <c r="Q31" s="4">
        <v>0.40300000000000002</v>
      </c>
      <c r="R31" s="5">
        <f t="shared" si="2"/>
        <v>3.1168831168830735E-3</v>
      </c>
      <c r="S31" s="5">
        <f t="shared" si="2"/>
        <v>4.4896030245746843E-3</v>
      </c>
      <c r="T31" s="5">
        <f t="shared" si="2"/>
        <v>4.2876901798063694E-2</v>
      </c>
      <c r="U31" s="5">
        <f t="shared" si="2"/>
        <v>3.272799840351226E-2</v>
      </c>
      <c r="V31" s="5">
        <f t="shared" si="2"/>
        <v>-2.4286815728604583E-2</v>
      </c>
      <c r="W31" s="5">
        <f t="shared" si="2"/>
        <v>-1.3213981244671658E-2</v>
      </c>
      <c r="X31" s="5">
        <f t="shared" si="2"/>
        <v>2.6188557614826857E-2</v>
      </c>
      <c r="Y31" s="5">
        <f t="shared" si="2"/>
        <v>-1.265385942712538E-2</v>
      </c>
      <c r="Z31" s="5">
        <f t="shared" si="2"/>
        <v>2.5083612040135428E-3</v>
      </c>
      <c r="AA31" s="5">
        <f t="shared" si="2"/>
        <v>-1.1892853173279927E-2</v>
      </c>
      <c r="AB31" s="5">
        <f t="shared" si="2"/>
        <v>1.1661807580174877E-2</v>
      </c>
      <c r="AC31" s="5">
        <f t="shared" si="2"/>
        <v>6.2765957446808462E-2</v>
      </c>
      <c r="AD31" s="5">
        <f t="shared" si="2"/>
        <v>8.3857442348007627E-3</v>
      </c>
      <c r="AE31" s="5">
        <f t="shared" si="2"/>
        <v>7.5941185975116898E-3</v>
      </c>
      <c r="AF31" s="5">
        <f t="shared" si="2"/>
        <v>-5.0520997789705868E-3</v>
      </c>
      <c r="AG31" s="28">
        <f t="shared" si="2"/>
        <v>8.3430913348947477E-3</v>
      </c>
      <c r="AH31" s="7">
        <f t="shared" si="3"/>
        <v>8.366498644553225E-4</v>
      </c>
      <c r="AI31" s="7">
        <f t="shared" si="3"/>
        <v>6.4422625271591191E-5</v>
      </c>
      <c r="AJ31" s="7">
        <f t="shared" si="3"/>
        <v>4.2880783891091762E-2</v>
      </c>
      <c r="AK31" s="7">
        <f t="shared" si="3"/>
        <v>3.3801829407133048E-2</v>
      </c>
      <c r="AL31" s="7">
        <f t="shared" si="3"/>
        <v>-2.2739998800000289E-2</v>
      </c>
      <c r="AM31" s="7">
        <f t="shared" si="3"/>
        <v>-9.9855673874948842E-3</v>
      </c>
      <c r="AN31" s="7">
        <f t="shared" si="3"/>
        <v>2.3783850589893043E-2</v>
      </c>
      <c r="AO31" s="7">
        <f t="shared" si="3"/>
        <v>-1.6419970506471534E-2</v>
      </c>
      <c r="AP31" s="7">
        <f t="shared" si="3"/>
        <v>6.0219752770526028E-3</v>
      </c>
      <c r="AQ31" s="7">
        <f t="shared" si="3"/>
        <v>-1.0185952994400478E-2</v>
      </c>
      <c r="AR31" s="7">
        <f t="shared" si="3"/>
        <v>1.4891809675318241E-2</v>
      </c>
      <c r="AS31" s="7">
        <f t="shared" si="3"/>
        <v>5.8235298285433862E-2</v>
      </c>
      <c r="AT31" s="7">
        <f t="shared" si="3"/>
        <v>6.9959738628250136E-3</v>
      </c>
      <c r="AU31" s="7">
        <f t="shared" si="3"/>
        <v>1.2074531154218386E-2</v>
      </c>
      <c r="AV31" s="7">
        <f t="shared" si="3"/>
        <v>-4.433203234609732E-3</v>
      </c>
      <c r="AW31" s="7">
        <f t="shared" si="3"/>
        <v>7.9072620918526522E-3</v>
      </c>
    </row>
    <row r="32" spans="1:49" x14ac:dyDescent="0.2">
      <c r="A32">
        <v>187.25</v>
      </c>
      <c r="B32">
        <v>20.815000000000001</v>
      </c>
      <c r="C32">
        <v>185.55</v>
      </c>
      <c r="D32">
        <v>47.79</v>
      </c>
      <c r="E32">
        <v>25.475000000000001</v>
      </c>
      <c r="F32">
        <v>71.17</v>
      </c>
      <c r="G32">
        <v>38.22</v>
      </c>
      <c r="H32">
        <v>86.34</v>
      </c>
      <c r="I32">
        <v>115.9</v>
      </c>
      <c r="J32">
        <v>90.45</v>
      </c>
      <c r="K32">
        <v>206.9</v>
      </c>
      <c r="L32">
        <v>10.039999999999999</v>
      </c>
      <c r="M32">
        <v>14.32</v>
      </c>
      <c r="N32">
        <v>30.99</v>
      </c>
      <c r="O32">
        <v>16.32</v>
      </c>
      <c r="P32" s="4">
        <v>70.290000000000006</v>
      </c>
      <c r="Q32" s="4">
        <v>0.45200000000000001</v>
      </c>
      <c r="R32" s="5">
        <f t="shared" si="2"/>
        <v>-3.0295183842568574E-2</v>
      </c>
      <c r="S32" s="5">
        <f t="shared" si="2"/>
        <v>-2.0701011526699453E-2</v>
      </c>
      <c r="T32" s="5">
        <f t="shared" si="2"/>
        <v>-1.56498673740052E-2</v>
      </c>
      <c r="U32" s="5">
        <f t="shared" si="2"/>
        <v>-7.6521739130434807E-2</v>
      </c>
      <c r="V32" s="5">
        <f t="shared" si="2"/>
        <v>6.5191623864087056E-3</v>
      </c>
      <c r="W32" s="5">
        <f t="shared" si="2"/>
        <v>2.4766018718502592E-2</v>
      </c>
      <c r="X32" s="5">
        <f t="shared" si="2"/>
        <v>3.9261876717699984E-4</v>
      </c>
      <c r="Y32" s="5">
        <f t="shared" si="2"/>
        <v>5.9419783292555817E-3</v>
      </c>
      <c r="Z32" s="5">
        <f t="shared" si="2"/>
        <v>-3.3361134278565463E-2</v>
      </c>
      <c r="AA32" s="5">
        <f t="shared" si="2"/>
        <v>1.7435320584926917E-2</v>
      </c>
      <c r="AB32" s="5">
        <f t="shared" si="2"/>
        <v>-6.2439961575407876E-3</v>
      </c>
      <c r="AC32" s="5">
        <f t="shared" si="2"/>
        <v>5.0050050050050032E-3</v>
      </c>
      <c r="AD32" s="5">
        <f t="shared" si="2"/>
        <v>-7.6230076230076049E-3</v>
      </c>
      <c r="AE32" s="5">
        <f t="shared" si="2"/>
        <v>-6.0936497754972008E-3</v>
      </c>
      <c r="AF32" s="5">
        <f t="shared" si="2"/>
        <v>3.5861631228181423E-2</v>
      </c>
      <c r="AG32" s="28">
        <f t="shared" si="2"/>
        <v>2.0322252866889379E-2</v>
      </c>
      <c r="AH32" s="7">
        <f t="shared" si="3"/>
        <v>-3.2575417094996326E-2</v>
      </c>
      <c r="AI32" s="7">
        <f t="shared" si="3"/>
        <v>-2.5126191926002545E-2</v>
      </c>
      <c r="AJ32" s="7">
        <f t="shared" si="3"/>
        <v>-1.5645985280977128E-2</v>
      </c>
      <c r="AK32" s="7">
        <f t="shared" si="3"/>
        <v>-7.5447908126814012E-2</v>
      </c>
      <c r="AL32" s="7">
        <f t="shared" si="3"/>
        <v>8.0659793150129992E-3</v>
      </c>
      <c r="AM32" s="7">
        <f t="shared" si="3"/>
        <v>2.7994432575679365E-2</v>
      </c>
      <c r="AN32" s="7">
        <f t="shared" si="3"/>
        <v>-2.0120882577568133E-3</v>
      </c>
      <c r="AO32" s="7">
        <f t="shared" si="3"/>
        <v>2.1758672499094288E-3</v>
      </c>
      <c r="AP32" s="7">
        <f t="shared" si="3"/>
        <v>-2.9847520205526404E-2</v>
      </c>
      <c r="AQ32" s="7">
        <f t="shared" si="3"/>
        <v>1.9142220763806363E-2</v>
      </c>
      <c r="AR32" s="7">
        <f t="shared" si="3"/>
        <v>-3.0139940623974235E-3</v>
      </c>
      <c r="AS32" s="7">
        <f t="shared" si="3"/>
        <v>4.7434584363040093E-4</v>
      </c>
      <c r="AT32" s="7">
        <f t="shared" si="3"/>
        <v>-9.012777994983354E-3</v>
      </c>
      <c r="AU32" s="7">
        <f t="shared" si="3"/>
        <v>-1.6132372187905048E-3</v>
      </c>
      <c r="AV32" s="7">
        <f t="shared" si="3"/>
        <v>3.6480527772542279E-2</v>
      </c>
      <c r="AW32" s="7">
        <f t="shared" si="3"/>
        <v>1.9886423623847283E-2</v>
      </c>
    </row>
    <row r="33" spans="1:49" x14ac:dyDescent="0.2">
      <c r="A33">
        <v>191.4</v>
      </c>
      <c r="B33">
        <v>20.555</v>
      </c>
      <c r="C33">
        <v>190.2</v>
      </c>
      <c r="D33">
        <v>49.195</v>
      </c>
      <c r="E33">
        <v>25.754999999999999</v>
      </c>
      <c r="F33">
        <v>72.08</v>
      </c>
      <c r="G33">
        <v>39.1</v>
      </c>
      <c r="H33">
        <v>91.22</v>
      </c>
      <c r="I33">
        <v>120.5</v>
      </c>
      <c r="J33">
        <v>93.83</v>
      </c>
      <c r="K33">
        <v>212.9</v>
      </c>
      <c r="L33">
        <v>10.074999999999999</v>
      </c>
      <c r="M33">
        <v>14.5</v>
      </c>
      <c r="N33">
        <v>31.26</v>
      </c>
      <c r="O33">
        <v>16.164999999999999</v>
      </c>
      <c r="P33" s="4">
        <v>70</v>
      </c>
      <c r="Q33" s="4">
        <v>0.38300000000000001</v>
      </c>
      <c r="R33" s="5">
        <f t="shared" si="2"/>
        <v>2.2162883845126879E-2</v>
      </c>
      <c r="S33" s="5">
        <f t="shared" si="2"/>
        <v>-1.2490992073024287E-2</v>
      </c>
      <c r="T33" s="5">
        <f t="shared" si="2"/>
        <v>2.5060630557800945E-2</v>
      </c>
      <c r="U33" s="5">
        <f t="shared" si="2"/>
        <v>2.9399455953128317E-2</v>
      </c>
      <c r="V33" s="5">
        <f t="shared" si="2"/>
        <v>1.0991167811579938E-2</v>
      </c>
      <c r="W33" s="5">
        <f t="shared" si="2"/>
        <v>1.2786286356610832E-2</v>
      </c>
      <c r="X33" s="5">
        <f t="shared" si="2"/>
        <v>2.3024594453165959E-2</v>
      </c>
      <c r="Y33" s="5">
        <f t="shared" si="2"/>
        <v>5.6520731989807782E-2</v>
      </c>
      <c r="Z33" s="5">
        <f t="shared" si="2"/>
        <v>3.9689387402933596E-2</v>
      </c>
      <c r="AA33" s="5">
        <f t="shared" si="2"/>
        <v>3.7368711995577675E-2</v>
      </c>
      <c r="AB33" s="5">
        <f t="shared" si="2"/>
        <v>2.8999516674722114E-2</v>
      </c>
      <c r="AC33" s="5">
        <f t="shared" si="2"/>
        <v>3.4860557768925382E-3</v>
      </c>
      <c r="AD33" s="5">
        <f t="shared" si="2"/>
        <v>1.2569832402234526E-2</v>
      </c>
      <c r="AE33" s="5">
        <f t="shared" si="2"/>
        <v>8.7124878993225519E-3</v>
      </c>
      <c r="AF33" s="5">
        <f t="shared" si="2"/>
        <v>-9.4975490196078649E-3</v>
      </c>
      <c r="AG33" s="28">
        <f t="shared" si="2"/>
        <v>-4.1257646891450506E-3</v>
      </c>
      <c r="AH33" s="7">
        <f t="shared" si="3"/>
        <v>1.9882650592699128E-2</v>
      </c>
      <c r="AI33" s="7">
        <f t="shared" si="3"/>
        <v>-1.6916172472327379E-2</v>
      </c>
      <c r="AJ33" s="7">
        <f t="shared" si="3"/>
        <v>2.5064512650829016E-2</v>
      </c>
      <c r="AK33" s="7">
        <f t="shared" si="3"/>
        <v>3.0473286956749106E-2</v>
      </c>
      <c r="AL33" s="7">
        <f t="shared" si="3"/>
        <v>1.2537984740184232E-2</v>
      </c>
      <c r="AM33" s="7">
        <f t="shared" si="3"/>
        <v>1.6014700213787605E-2</v>
      </c>
      <c r="AN33" s="7">
        <f t="shared" si="3"/>
        <v>2.0619887428232144E-2</v>
      </c>
      <c r="AO33" s="7">
        <f t="shared" si="3"/>
        <v>5.2754620910461632E-2</v>
      </c>
      <c r="AP33" s="7">
        <f t="shared" si="3"/>
        <v>4.3203001475972655E-2</v>
      </c>
      <c r="AQ33" s="7">
        <f t="shared" si="3"/>
        <v>3.9075612174457125E-2</v>
      </c>
      <c r="AR33" s="7">
        <f t="shared" si="3"/>
        <v>3.2229518769865476E-2</v>
      </c>
      <c r="AS33" s="7">
        <f t="shared" si="3"/>
        <v>-1.0446033844820641E-3</v>
      </c>
      <c r="AT33" s="7">
        <f t="shared" si="3"/>
        <v>1.1180062030258777E-2</v>
      </c>
      <c r="AU33" s="7">
        <f t="shared" si="3"/>
        <v>1.3192900456029248E-2</v>
      </c>
      <c r="AV33" s="7">
        <f t="shared" si="3"/>
        <v>-8.8786524752470109E-3</v>
      </c>
      <c r="AW33" s="7">
        <f t="shared" si="3"/>
        <v>-4.5615939321871461E-3</v>
      </c>
    </row>
    <row r="34" spans="1:49" x14ac:dyDescent="0.2">
      <c r="A34">
        <v>187</v>
      </c>
      <c r="B34">
        <v>21.74</v>
      </c>
      <c r="C34">
        <v>192.6</v>
      </c>
      <c r="D34">
        <v>49.42</v>
      </c>
      <c r="E34">
        <v>25.475000000000001</v>
      </c>
      <c r="F34">
        <v>69.77</v>
      </c>
      <c r="G34">
        <v>40.215000000000003</v>
      </c>
      <c r="H34">
        <v>91.34</v>
      </c>
      <c r="I34">
        <v>124.2</v>
      </c>
      <c r="J34">
        <v>97.01</v>
      </c>
      <c r="K34">
        <v>216.05</v>
      </c>
      <c r="L34">
        <v>10.365</v>
      </c>
      <c r="M34">
        <v>14.635</v>
      </c>
      <c r="N34">
        <v>31.15</v>
      </c>
      <c r="O34">
        <v>16.27</v>
      </c>
      <c r="P34" s="4">
        <v>70.53</v>
      </c>
      <c r="Q34" s="4">
        <v>0.36399999999999999</v>
      </c>
      <c r="R34" s="5">
        <f t="shared" ref="R34:AG49" si="4">A34/A33-1</f>
        <v>-2.298850574712652E-2</v>
      </c>
      <c r="S34" s="5">
        <f t="shared" si="4"/>
        <v>5.765020676234478E-2</v>
      </c>
      <c r="T34" s="5">
        <f t="shared" si="4"/>
        <v>1.2618296529968376E-2</v>
      </c>
      <c r="U34" s="5">
        <f t="shared" si="4"/>
        <v>4.5736355320662447E-3</v>
      </c>
      <c r="V34" s="5">
        <f t="shared" si="4"/>
        <v>-1.0871675402834291E-2</v>
      </c>
      <c r="W34" s="5">
        <f t="shared" si="4"/>
        <v>-3.2047724750277506E-2</v>
      </c>
      <c r="X34" s="5">
        <f t="shared" si="4"/>
        <v>2.8516624040920702E-2</v>
      </c>
      <c r="Y34" s="5">
        <f t="shared" si="4"/>
        <v>1.315500986625695E-3</v>
      </c>
      <c r="Z34" s="5">
        <f t="shared" si="4"/>
        <v>3.0705394190871482E-2</v>
      </c>
      <c r="AA34" s="5">
        <f t="shared" si="4"/>
        <v>3.389107961206439E-2</v>
      </c>
      <c r="AB34" s="5">
        <f t="shared" si="4"/>
        <v>1.4795678722404837E-2</v>
      </c>
      <c r="AC34" s="5">
        <f t="shared" si="4"/>
        <v>2.8784119106699757E-2</v>
      </c>
      <c r="AD34" s="5">
        <f t="shared" si="4"/>
        <v>9.3103448275861922E-3</v>
      </c>
      <c r="AE34" s="5">
        <f t="shared" si="4"/>
        <v>-3.5188739603327912E-3</v>
      </c>
      <c r="AF34" s="5">
        <f t="shared" si="4"/>
        <v>6.495515001546659E-3</v>
      </c>
      <c r="AG34" s="28">
        <f t="shared" si="4"/>
        <v>7.5714285714285623E-3</v>
      </c>
      <c r="AH34" s="7">
        <f t="shared" ref="AH34:AW49" si="5">R34-R$56</f>
        <v>-2.5268738999554272E-2</v>
      </c>
      <c r="AI34" s="7">
        <f t="shared" si="5"/>
        <v>5.3225026363041689E-2</v>
      </c>
      <c r="AJ34" s="7">
        <f t="shared" si="5"/>
        <v>1.2622178622996446E-2</v>
      </c>
      <c r="AK34" s="7">
        <f t="shared" si="5"/>
        <v>5.6474665356870332E-3</v>
      </c>
      <c r="AL34" s="7">
        <f t="shared" si="5"/>
        <v>-9.3248584742299974E-3</v>
      </c>
      <c r="AM34" s="7">
        <f t="shared" si="5"/>
        <v>-2.8819310893100733E-2</v>
      </c>
      <c r="AN34" s="7">
        <f t="shared" si="5"/>
        <v>2.6111917015986887E-2</v>
      </c>
      <c r="AO34" s="7">
        <f t="shared" si="5"/>
        <v>-2.4506100927204578E-3</v>
      </c>
      <c r="AP34" s="7">
        <f t="shared" si="5"/>
        <v>3.4219008263910541E-2</v>
      </c>
      <c r="AQ34" s="7">
        <f t="shared" si="5"/>
        <v>3.559797979094384E-2</v>
      </c>
      <c r="AR34" s="7">
        <f t="shared" si="5"/>
        <v>1.8025680817548202E-2</v>
      </c>
      <c r="AS34" s="7">
        <f t="shared" si="5"/>
        <v>2.4253459945325156E-2</v>
      </c>
      <c r="AT34" s="7">
        <f t="shared" si="5"/>
        <v>7.9205744556104431E-3</v>
      </c>
      <c r="AU34" s="7">
        <f t="shared" si="5"/>
        <v>9.6153859637390475E-4</v>
      </c>
      <c r="AV34" s="7">
        <f t="shared" si="5"/>
        <v>7.1144115459075138E-3</v>
      </c>
      <c r="AW34" s="7">
        <f t="shared" si="5"/>
        <v>7.1355993283864667E-3</v>
      </c>
    </row>
    <row r="35" spans="1:49" x14ac:dyDescent="0.2">
      <c r="A35">
        <v>181</v>
      </c>
      <c r="B35">
        <v>20.875</v>
      </c>
      <c r="C35">
        <v>186.2</v>
      </c>
      <c r="D35">
        <v>48.81</v>
      </c>
      <c r="E35">
        <v>25.215</v>
      </c>
      <c r="F35">
        <v>68.39</v>
      </c>
      <c r="G35">
        <v>39.204999999999998</v>
      </c>
      <c r="H35">
        <v>87</v>
      </c>
      <c r="I35">
        <v>116.95</v>
      </c>
      <c r="J35">
        <v>94.43</v>
      </c>
      <c r="K35">
        <v>218.85</v>
      </c>
      <c r="L35">
        <v>10.255000000000001</v>
      </c>
      <c r="M35">
        <v>14.734999999999999</v>
      </c>
      <c r="N35">
        <v>29.555</v>
      </c>
      <c r="O35">
        <v>17.059999999999999</v>
      </c>
      <c r="P35" s="4">
        <v>68.959999999999994</v>
      </c>
      <c r="Q35" s="4">
        <v>0.41</v>
      </c>
      <c r="R35" s="5">
        <f t="shared" si="4"/>
        <v>-3.208556149732622E-2</v>
      </c>
      <c r="S35" s="5">
        <f t="shared" si="4"/>
        <v>-3.9788408463661384E-2</v>
      </c>
      <c r="T35" s="5">
        <f t="shared" si="4"/>
        <v>-3.3229491173416448E-2</v>
      </c>
      <c r="U35" s="5">
        <f t="shared" si="4"/>
        <v>-1.234318089842168E-2</v>
      </c>
      <c r="V35" s="5">
        <f t="shared" si="4"/>
        <v>-1.0206084396467197E-2</v>
      </c>
      <c r="W35" s="5">
        <f t="shared" si="4"/>
        <v>-1.9779274759925358E-2</v>
      </c>
      <c r="X35" s="5">
        <f t="shared" si="4"/>
        <v>-2.5115006838244525E-2</v>
      </c>
      <c r="Y35" s="5">
        <f t="shared" si="4"/>
        <v>-4.7514779943069851E-2</v>
      </c>
      <c r="Z35" s="5">
        <f t="shared" si="4"/>
        <v>-5.8373590982286672E-2</v>
      </c>
      <c r="AA35" s="5">
        <f t="shared" si="4"/>
        <v>-2.659519637150809E-2</v>
      </c>
      <c r="AB35" s="5">
        <f t="shared" si="4"/>
        <v>1.2959962971534233E-2</v>
      </c>
      <c r="AC35" s="5">
        <f t="shared" si="4"/>
        <v>-1.0612638687891862E-2</v>
      </c>
      <c r="AD35" s="5">
        <f t="shared" si="4"/>
        <v>6.8329347454731959E-3</v>
      </c>
      <c r="AE35" s="5">
        <f t="shared" si="4"/>
        <v>-5.1203852327447841E-2</v>
      </c>
      <c r="AF35" s="5">
        <f t="shared" si="4"/>
        <v>4.8555623847572171E-2</v>
      </c>
      <c r="AG35" s="28">
        <f t="shared" si="4"/>
        <v>-2.2260031192400498E-2</v>
      </c>
      <c r="AH35" s="7">
        <f t="shared" si="5"/>
        <v>-3.4365794749753972E-2</v>
      </c>
      <c r="AI35" s="7">
        <f t="shared" si="5"/>
        <v>-4.4213588862964476E-2</v>
      </c>
      <c r="AJ35" s="7">
        <f t="shared" si="5"/>
        <v>-3.322560908038838E-2</v>
      </c>
      <c r="AK35" s="7">
        <f t="shared" si="5"/>
        <v>-1.1269349894800891E-2</v>
      </c>
      <c r="AL35" s="7">
        <f t="shared" si="5"/>
        <v>-8.6592674678629029E-3</v>
      </c>
      <c r="AM35" s="7">
        <f t="shared" si="5"/>
        <v>-1.6550860902748585E-2</v>
      </c>
      <c r="AN35" s="7">
        <f t="shared" si="5"/>
        <v>-2.7519713863178339E-2</v>
      </c>
      <c r="AO35" s="7">
        <f t="shared" si="5"/>
        <v>-5.1280891022416002E-2</v>
      </c>
      <c r="AP35" s="7">
        <f t="shared" si="5"/>
        <v>-5.4859976909247612E-2</v>
      </c>
      <c r="AQ35" s="7">
        <f t="shared" si="5"/>
        <v>-2.4888296192628643E-2</v>
      </c>
      <c r="AR35" s="7">
        <f t="shared" si="5"/>
        <v>1.6189965066677598E-2</v>
      </c>
      <c r="AS35" s="7">
        <f t="shared" si="5"/>
        <v>-1.5143297849266464E-2</v>
      </c>
      <c r="AT35" s="7">
        <f t="shared" si="5"/>
        <v>5.4431643734974468E-3</v>
      </c>
      <c r="AU35" s="7">
        <f t="shared" si="5"/>
        <v>-4.6723439770741143E-2</v>
      </c>
      <c r="AV35" s="7">
        <f t="shared" si="5"/>
        <v>4.9174520391933027E-2</v>
      </c>
      <c r="AW35" s="7">
        <f t="shared" si="5"/>
        <v>-2.2695860435442593E-2</v>
      </c>
    </row>
    <row r="36" spans="1:49" x14ac:dyDescent="0.2">
      <c r="A36">
        <v>185.8</v>
      </c>
      <c r="B36">
        <v>22.61</v>
      </c>
      <c r="C36">
        <v>185.4</v>
      </c>
      <c r="D36">
        <v>47.585000000000001</v>
      </c>
      <c r="E36">
        <v>25.14</v>
      </c>
      <c r="F36">
        <v>63.37</v>
      </c>
      <c r="G36">
        <v>39.07</v>
      </c>
      <c r="H36">
        <v>87.21</v>
      </c>
      <c r="I36">
        <v>114.9</v>
      </c>
      <c r="J36">
        <v>92.01</v>
      </c>
      <c r="K36">
        <v>218.2</v>
      </c>
      <c r="L36">
        <v>9.7780000000000005</v>
      </c>
      <c r="M36">
        <v>14.305</v>
      </c>
      <c r="N36">
        <v>29.265000000000001</v>
      </c>
      <c r="O36">
        <v>17.004999999999999</v>
      </c>
      <c r="P36" s="4">
        <v>68.92</v>
      </c>
      <c r="Q36" s="4">
        <v>0.36099999999999999</v>
      </c>
      <c r="R36" s="5">
        <f t="shared" si="4"/>
        <v>2.6519337016574607E-2</v>
      </c>
      <c r="S36" s="5">
        <f t="shared" si="4"/>
        <v>8.3113772455089885E-2</v>
      </c>
      <c r="T36" s="5">
        <f t="shared" si="4"/>
        <v>-4.2964554242749253E-3</v>
      </c>
      <c r="U36" s="5">
        <f t="shared" si="4"/>
        <v>-2.5097316123745217E-2</v>
      </c>
      <c r="V36" s="5">
        <f t="shared" si="4"/>
        <v>-2.9744199881023281E-3</v>
      </c>
      <c r="W36" s="5">
        <f t="shared" si="4"/>
        <v>-7.3402544231612854E-2</v>
      </c>
      <c r="X36" s="5">
        <f t="shared" si="4"/>
        <v>-3.4434383369467136E-3</v>
      </c>
      <c r="Y36" s="5">
        <f t="shared" si="4"/>
        <v>2.4137931034482474E-3</v>
      </c>
      <c r="Z36" s="5">
        <f t="shared" si="4"/>
        <v>-1.7528858486532628E-2</v>
      </c>
      <c r="AA36" s="5">
        <f t="shared" si="4"/>
        <v>-2.5627448903950079E-2</v>
      </c>
      <c r="AB36" s="5">
        <f t="shared" si="4"/>
        <v>-2.970070824765858E-3</v>
      </c>
      <c r="AC36" s="5">
        <f t="shared" si="4"/>
        <v>-4.6513895660653337E-2</v>
      </c>
      <c r="AD36" s="5">
        <f t="shared" si="4"/>
        <v>-2.9182219205972193E-2</v>
      </c>
      <c r="AE36" s="5">
        <f t="shared" si="4"/>
        <v>-9.8122145153104467E-3</v>
      </c>
      <c r="AF36" s="5">
        <f t="shared" si="4"/>
        <v>-3.2239155920281704E-3</v>
      </c>
      <c r="AG36" s="28">
        <f t="shared" si="4"/>
        <v>-5.8004640371223104E-4</v>
      </c>
      <c r="AH36" s="7">
        <f t="shared" si="5"/>
        <v>2.4239103764146855E-2</v>
      </c>
      <c r="AI36" s="7">
        <f t="shared" si="5"/>
        <v>7.8688592055786793E-2</v>
      </c>
      <c r="AJ36" s="7">
        <f t="shared" si="5"/>
        <v>-4.2925733312468555E-3</v>
      </c>
      <c r="AK36" s="7">
        <f t="shared" si="5"/>
        <v>-2.4023485120124428E-2</v>
      </c>
      <c r="AL36" s="7">
        <f t="shared" si="5"/>
        <v>-1.4276030594980343E-3</v>
      </c>
      <c r="AM36" s="7">
        <f t="shared" si="5"/>
        <v>-7.0174130374436081E-2</v>
      </c>
      <c r="AN36" s="7">
        <f t="shared" si="5"/>
        <v>-5.8481453618805263E-3</v>
      </c>
      <c r="AO36" s="7">
        <f t="shared" si="5"/>
        <v>-1.3523179758979055E-3</v>
      </c>
      <c r="AP36" s="7">
        <f t="shared" si="5"/>
        <v>-1.4015244413493569E-2</v>
      </c>
      <c r="AQ36" s="7">
        <f t="shared" si="5"/>
        <v>-2.3920548725070632E-2</v>
      </c>
      <c r="AR36" s="7">
        <f t="shared" si="5"/>
        <v>2.5993127037750611E-4</v>
      </c>
      <c r="AS36" s="7">
        <f t="shared" si="5"/>
        <v>-5.1044554822027938E-2</v>
      </c>
      <c r="AT36" s="7">
        <f t="shared" si="5"/>
        <v>-3.057198957794794E-2</v>
      </c>
      <c r="AU36" s="7">
        <f t="shared" si="5"/>
        <v>-5.3318019586037508E-3</v>
      </c>
      <c r="AV36" s="7">
        <f t="shared" si="5"/>
        <v>-2.6050190476673155E-3</v>
      </c>
      <c r="AW36" s="7">
        <f t="shared" si="5"/>
        <v>-1.0158756467543268E-3</v>
      </c>
    </row>
    <row r="37" spans="1:49" x14ac:dyDescent="0.2">
      <c r="A37">
        <v>180</v>
      </c>
      <c r="B37">
        <v>23.274999999999999</v>
      </c>
      <c r="C37">
        <v>187.2</v>
      </c>
      <c r="D37">
        <v>48.465000000000003</v>
      </c>
      <c r="E37">
        <v>25.35</v>
      </c>
      <c r="F37">
        <v>60.76</v>
      </c>
      <c r="G37">
        <v>39.56</v>
      </c>
      <c r="H37">
        <v>86.8</v>
      </c>
      <c r="I37">
        <v>114.05</v>
      </c>
      <c r="J37">
        <v>95.1</v>
      </c>
      <c r="K37">
        <v>218.3</v>
      </c>
      <c r="L37">
        <v>9.7219999999999995</v>
      </c>
      <c r="M37">
        <v>14.455</v>
      </c>
      <c r="N37">
        <v>29.475000000000001</v>
      </c>
      <c r="O37">
        <v>17.015000000000001</v>
      </c>
      <c r="P37" s="4">
        <v>70.790000000000006</v>
      </c>
      <c r="Q37" s="4">
        <v>0.36</v>
      </c>
      <c r="R37" s="5">
        <f t="shared" si="4"/>
        <v>-3.1216361679225035E-2</v>
      </c>
      <c r="S37" s="5">
        <f t="shared" si="4"/>
        <v>2.9411764705882248E-2</v>
      </c>
      <c r="T37" s="5">
        <f t="shared" si="4"/>
        <v>9.7087378640776656E-3</v>
      </c>
      <c r="U37" s="5">
        <f t="shared" si="4"/>
        <v>1.8493222654197838E-2</v>
      </c>
      <c r="V37" s="5">
        <f t="shared" si="4"/>
        <v>8.3532219570405797E-3</v>
      </c>
      <c r="W37" s="5">
        <f t="shared" si="4"/>
        <v>-4.1186681394981828E-2</v>
      </c>
      <c r="X37" s="5">
        <f t="shared" si="4"/>
        <v>1.2541592014333247E-2</v>
      </c>
      <c r="Y37" s="5">
        <f t="shared" si="4"/>
        <v>-4.7012957229675134E-3</v>
      </c>
      <c r="Z37" s="5">
        <f t="shared" si="4"/>
        <v>-7.397737162750273E-3</v>
      </c>
      <c r="AA37" s="5">
        <f t="shared" si="4"/>
        <v>3.3583306162373594E-2</v>
      </c>
      <c r="AB37" s="5">
        <f t="shared" si="4"/>
        <v>4.5829514207151867E-4</v>
      </c>
      <c r="AC37" s="5">
        <f t="shared" si="4"/>
        <v>-5.7271425649417784E-3</v>
      </c>
      <c r="AD37" s="5">
        <f t="shared" si="4"/>
        <v>1.0485844110450948E-2</v>
      </c>
      <c r="AE37" s="5">
        <f t="shared" si="4"/>
        <v>7.1758072783187909E-3</v>
      </c>
      <c r="AF37" s="5">
        <f t="shared" si="4"/>
        <v>5.8806233460750867E-4</v>
      </c>
      <c r="AG37" s="28">
        <f t="shared" si="4"/>
        <v>2.7132907719094712E-2</v>
      </c>
      <c r="AH37" s="7">
        <f t="shared" si="5"/>
        <v>-3.3496594931652787E-2</v>
      </c>
      <c r="AI37" s="7">
        <f t="shared" si="5"/>
        <v>2.4986584306579157E-2</v>
      </c>
      <c r="AJ37" s="7">
        <f t="shared" si="5"/>
        <v>9.7126199571057354E-3</v>
      </c>
      <c r="AK37" s="7">
        <f t="shared" si="5"/>
        <v>1.9567053657818627E-2</v>
      </c>
      <c r="AL37" s="7">
        <f t="shared" si="5"/>
        <v>9.9000388856448733E-3</v>
      </c>
      <c r="AM37" s="7">
        <f t="shared" si="5"/>
        <v>-3.7958267537805054E-2</v>
      </c>
      <c r="AN37" s="7">
        <f t="shared" si="5"/>
        <v>1.0136884989399434E-2</v>
      </c>
      <c r="AO37" s="7">
        <f t="shared" si="5"/>
        <v>-8.4674068023136671E-3</v>
      </c>
      <c r="AP37" s="7">
        <f t="shared" si="5"/>
        <v>-3.884123089711213E-3</v>
      </c>
      <c r="AQ37" s="7">
        <f t="shared" si="5"/>
        <v>3.5290206341253044E-2</v>
      </c>
      <c r="AR37" s="7">
        <f t="shared" si="5"/>
        <v>3.6882972372148828E-3</v>
      </c>
      <c r="AS37" s="7">
        <f t="shared" si="5"/>
        <v>-1.0257801726316381E-2</v>
      </c>
      <c r="AT37" s="7">
        <f t="shared" si="5"/>
        <v>9.0960737384751991E-3</v>
      </c>
      <c r="AU37" s="7">
        <f t="shared" si="5"/>
        <v>1.1656219835025487E-2</v>
      </c>
      <c r="AV37" s="7">
        <f t="shared" si="5"/>
        <v>1.2069588789683633E-3</v>
      </c>
      <c r="AW37" s="7">
        <f t="shared" si="5"/>
        <v>2.6697078476052617E-2</v>
      </c>
    </row>
    <row r="38" spans="1:49" x14ac:dyDescent="0.2">
      <c r="A38">
        <v>175.1</v>
      </c>
      <c r="B38">
        <v>22.05</v>
      </c>
      <c r="C38">
        <v>184.6</v>
      </c>
      <c r="D38">
        <v>47.77</v>
      </c>
      <c r="E38">
        <v>25.23</v>
      </c>
      <c r="F38">
        <v>60.6</v>
      </c>
      <c r="G38">
        <v>39.26</v>
      </c>
      <c r="H38">
        <v>87.75</v>
      </c>
      <c r="I38">
        <v>113.05</v>
      </c>
      <c r="J38">
        <v>92.64</v>
      </c>
      <c r="K38">
        <v>214.55</v>
      </c>
      <c r="L38">
        <v>9.6140000000000008</v>
      </c>
      <c r="M38">
        <v>14.69</v>
      </c>
      <c r="N38">
        <v>29.57</v>
      </c>
      <c r="O38">
        <v>17.995000000000001</v>
      </c>
      <c r="P38" s="4">
        <v>69.790000000000006</v>
      </c>
      <c r="Q38" s="4">
        <v>0.30499999999999999</v>
      </c>
      <c r="R38" s="5">
        <f t="shared" si="4"/>
        <v>-2.7222222222222259E-2</v>
      </c>
      <c r="S38" s="5">
        <f t="shared" si="4"/>
        <v>-5.2631578947368363E-2</v>
      </c>
      <c r="T38" s="5">
        <f t="shared" si="4"/>
        <v>-1.388888888888884E-2</v>
      </c>
      <c r="U38" s="5">
        <f t="shared" si="4"/>
        <v>-1.434024553801716E-2</v>
      </c>
      <c r="V38" s="5">
        <f t="shared" si="4"/>
        <v>-4.7337278106509562E-3</v>
      </c>
      <c r="W38" s="5">
        <f t="shared" si="4"/>
        <v>-2.6333113890717463E-3</v>
      </c>
      <c r="X38" s="5">
        <f t="shared" si="4"/>
        <v>-7.5834175935288739E-3</v>
      </c>
      <c r="Y38" s="5">
        <f t="shared" si="4"/>
        <v>1.0944700460829626E-2</v>
      </c>
      <c r="Z38" s="5">
        <f t="shared" si="4"/>
        <v>-8.7680841736080817E-3</v>
      </c>
      <c r="AA38" s="5">
        <f t="shared" si="4"/>
        <v>-2.5867507886435215E-2</v>
      </c>
      <c r="AB38" s="5">
        <f t="shared" si="4"/>
        <v>-1.7178195144296859E-2</v>
      </c>
      <c r="AC38" s="5">
        <f t="shared" si="4"/>
        <v>-1.1108825344579132E-2</v>
      </c>
      <c r="AD38" s="5">
        <f t="shared" si="4"/>
        <v>1.6257350397786086E-2</v>
      </c>
      <c r="AE38" s="5">
        <f t="shared" si="4"/>
        <v>3.223070398642891E-3</v>
      </c>
      <c r="AF38" s="5">
        <f t="shared" si="4"/>
        <v>5.759623861298846E-2</v>
      </c>
      <c r="AG38" s="28">
        <f t="shared" si="4"/>
        <v>-1.4126289023873473E-2</v>
      </c>
      <c r="AH38" s="7">
        <f t="shared" si="5"/>
        <v>-2.9502455474650011E-2</v>
      </c>
      <c r="AI38" s="7">
        <f t="shared" si="5"/>
        <v>-5.7056759346671454E-2</v>
      </c>
      <c r="AJ38" s="7">
        <f t="shared" si="5"/>
        <v>-1.388500679586077E-2</v>
      </c>
      <c r="AK38" s="7">
        <f t="shared" si="5"/>
        <v>-1.3266414534396372E-2</v>
      </c>
      <c r="AL38" s="7">
        <f t="shared" si="5"/>
        <v>-3.1869108820466625E-3</v>
      </c>
      <c r="AM38" s="7">
        <f t="shared" si="5"/>
        <v>5.9510246810502623E-4</v>
      </c>
      <c r="AN38" s="7">
        <f t="shared" si="5"/>
        <v>-9.9881246184626866E-3</v>
      </c>
      <c r="AO38" s="7">
        <f t="shared" si="5"/>
        <v>7.1785893814834733E-3</v>
      </c>
      <c r="AP38" s="7">
        <f t="shared" si="5"/>
        <v>-5.2544701005690217E-3</v>
      </c>
      <c r="AQ38" s="7">
        <f t="shared" si="5"/>
        <v>-2.4160607707555768E-2</v>
      </c>
      <c r="AR38" s="7">
        <f t="shared" si="5"/>
        <v>-1.3948193049153495E-2</v>
      </c>
      <c r="AS38" s="7">
        <f t="shared" si="5"/>
        <v>-1.5639484505953732E-2</v>
      </c>
      <c r="AT38" s="7">
        <f t="shared" si="5"/>
        <v>1.4867580025810337E-2</v>
      </c>
      <c r="AU38" s="7">
        <f t="shared" si="5"/>
        <v>7.703482955349587E-3</v>
      </c>
      <c r="AV38" s="7">
        <f t="shared" si="5"/>
        <v>5.8215135157349315E-2</v>
      </c>
      <c r="AW38" s="7">
        <f t="shared" si="5"/>
        <v>-1.4562118266915568E-2</v>
      </c>
    </row>
    <row r="39" spans="1:49" x14ac:dyDescent="0.2">
      <c r="A39">
        <v>180.6</v>
      </c>
      <c r="B39">
        <v>22.195</v>
      </c>
      <c r="C39">
        <v>188.4</v>
      </c>
      <c r="D39">
        <v>48.814999999999998</v>
      </c>
      <c r="E39">
        <v>25.27</v>
      </c>
      <c r="F39">
        <v>66.22</v>
      </c>
      <c r="G39">
        <v>40.409999999999997</v>
      </c>
      <c r="H39">
        <v>89.07</v>
      </c>
      <c r="I39">
        <v>115.2</v>
      </c>
      <c r="J39">
        <v>94.08</v>
      </c>
      <c r="K39">
        <v>224.5</v>
      </c>
      <c r="L39">
        <v>9.7899999999999991</v>
      </c>
      <c r="M39">
        <v>14.815</v>
      </c>
      <c r="N39">
        <v>31.074999999999999</v>
      </c>
      <c r="O39">
        <v>18.565000000000001</v>
      </c>
      <c r="P39" s="4">
        <v>70.94</v>
      </c>
      <c r="Q39" s="4">
        <v>0.307</v>
      </c>
      <c r="R39" s="5">
        <f t="shared" si="4"/>
        <v>3.1410622501427676E-2</v>
      </c>
      <c r="S39" s="5">
        <f t="shared" si="4"/>
        <v>6.5759637188207432E-3</v>
      </c>
      <c r="T39" s="5">
        <f t="shared" si="4"/>
        <v>2.0585048754062862E-2</v>
      </c>
      <c r="U39" s="5">
        <f t="shared" si="4"/>
        <v>2.1875654176261028E-2</v>
      </c>
      <c r="V39" s="5">
        <f t="shared" si="4"/>
        <v>1.5854141894569018E-3</v>
      </c>
      <c r="W39" s="5">
        <f t="shared" si="4"/>
        <v>9.2739273927392674E-2</v>
      </c>
      <c r="X39" s="5">
        <f t="shared" si="4"/>
        <v>2.9291900152827344E-2</v>
      </c>
      <c r="Y39" s="5">
        <f t="shared" si="4"/>
        <v>1.50427350427349E-2</v>
      </c>
      <c r="Z39" s="5">
        <f t="shared" si="4"/>
        <v>1.9018133569217222E-2</v>
      </c>
      <c r="AA39" s="5">
        <f t="shared" si="4"/>
        <v>1.5544041450777257E-2</v>
      </c>
      <c r="AB39" s="5">
        <f t="shared" si="4"/>
        <v>4.6376136098811305E-2</v>
      </c>
      <c r="AC39" s="5">
        <f t="shared" si="4"/>
        <v>1.8306636155606348E-2</v>
      </c>
      <c r="AD39" s="5">
        <f t="shared" si="4"/>
        <v>8.509189925119065E-3</v>
      </c>
      <c r="AE39" s="5">
        <f t="shared" si="4"/>
        <v>5.0896178559350691E-2</v>
      </c>
      <c r="AF39" s="5">
        <f t="shared" si="4"/>
        <v>3.1675465407057457E-2</v>
      </c>
      <c r="AG39" s="28">
        <f t="shared" si="4"/>
        <v>1.6478005444906074E-2</v>
      </c>
      <c r="AH39" s="7">
        <f t="shared" si="5"/>
        <v>2.9130389248999924E-2</v>
      </c>
      <c r="AI39" s="7">
        <f t="shared" si="5"/>
        <v>2.15078331951765E-3</v>
      </c>
      <c r="AJ39" s="7">
        <f t="shared" si="5"/>
        <v>2.0588930847090934E-2</v>
      </c>
      <c r="AK39" s="7">
        <f t="shared" si="5"/>
        <v>2.2949485179881816E-2</v>
      </c>
      <c r="AL39" s="7">
        <f t="shared" si="5"/>
        <v>3.1322311180611954E-3</v>
      </c>
      <c r="AM39" s="7">
        <f t="shared" si="5"/>
        <v>9.5967687784569447E-2</v>
      </c>
      <c r="AN39" s="7">
        <f t="shared" si="5"/>
        <v>2.6887193127893529E-2</v>
      </c>
      <c r="AO39" s="7">
        <f t="shared" si="5"/>
        <v>1.1276623963388747E-2</v>
      </c>
      <c r="AP39" s="7">
        <f t="shared" si="5"/>
        <v>2.2531747642256281E-2</v>
      </c>
      <c r="AQ39" s="7">
        <f t="shared" si="5"/>
        <v>1.7250941629656704E-2</v>
      </c>
      <c r="AR39" s="7">
        <f t="shared" si="5"/>
        <v>4.9606138193954666E-2</v>
      </c>
      <c r="AS39" s="7">
        <f t="shared" si="5"/>
        <v>1.3775976994231746E-2</v>
      </c>
      <c r="AT39" s="7">
        <f t="shared" si="5"/>
        <v>7.119419553143316E-3</v>
      </c>
      <c r="AU39" s="7">
        <f t="shared" si="5"/>
        <v>5.5376591116057389E-2</v>
      </c>
      <c r="AV39" s="7">
        <f t="shared" si="5"/>
        <v>3.2294361951418313E-2</v>
      </c>
      <c r="AW39" s="7">
        <f t="shared" si="5"/>
        <v>1.6042176201863979E-2</v>
      </c>
    </row>
    <row r="40" spans="1:49" x14ac:dyDescent="0.2">
      <c r="A40">
        <v>172.25</v>
      </c>
      <c r="B40">
        <v>22.42</v>
      </c>
      <c r="C40">
        <v>187.25</v>
      </c>
      <c r="D40">
        <v>48.524999999999999</v>
      </c>
      <c r="E40">
        <v>25.274999999999999</v>
      </c>
      <c r="F40">
        <v>64.180000000000007</v>
      </c>
      <c r="G40">
        <v>40.354999999999997</v>
      </c>
      <c r="H40">
        <v>86.11</v>
      </c>
      <c r="I40">
        <v>116.45</v>
      </c>
      <c r="J40">
        <v>93.67</v>
      </c>
      <c r="K40">
        <v>212.05</v>
      </c>
      <c r="L40">
        <v>9.3870000000000005</v>
      </c>
      <c r="M40">
        <v>14.54</v>
      </c>
      <c r="N40">
        <v>29.954999999999998</v>
      </c>
      <c r="O40">
        <v>18.239999999999998</v>
      </c>
      <c r="P40" s="4">
        <v>71.2</v>
      </c>
      <c r="Q40" s="4">
        <v>0.30099999999999999</v>
      </c>
      <c r="R40" s="5">
        <f t="shared" si="4"/>
        <v>-4.6234772978958949E-2</v>
      </c>
      <c r="S40" s="5">
        <f t="shared" si="4"/>
        <v>1.01374183374634E-2</v>
      </c>
      <c r="T40" s="5">
        <f t="shared" si="4"/>
        <v>-6.1040339702760349E-3</v>
      </c>
      <c r="U40" s="5">
        <f t="shared" si="4"/>
        <v>-5.9407968862029703E-3</v>
      </c>
      <c r="V40" s="5">
        <f t="shared" si="4"/>
        <v>1.9786307874936071E-4</v>
      </c>
      <c r="W40" s="5">
        <f t="shared" si="4"/>
        <v>-3.0806402899426044E-2</v>
      </c>
      <c r="X40" s="5">
        <f t="shared" si="4"/>
        <v>-1.3610492452362788E-3</v>
      </c>
      <c r="Y40" s="5">
        <f t="shared" si="4"/>
        <v>-3.3232289210733068E-2</v>
      </c>
      <c r="Z40" s="5">
        <f t="shared" si="4"/>
        <v>1.085069444444442E-2</v>
      </c>
      <c r="AA40" s="5">
        <f t="shared" si="4"/>
        <v>-4.3579931972789199E-3</v>
      </c>
      <c r="AB40" s="5">
        <f t="shared" si="4"/>
        <v>-5.5456570155901996E-2</v>
      </c>
      <c r="AC40" s="5">
        <f t="shared" si="4"/>
        <v>-4.1164453524003997E-2</v>
      </c>
      <c r="AD40" s="5">
        <f t="shared" si="4"/>
        <v>-1.8562267971650392E-2</v>
      </c>
      <c r="AE40" s="5">
        <f t="shared" si="4"/>
        <v>-3.6041834271922757E-2</v>
      </c>
      <c r="AF40" s="5">
        <f t="shared" si="4"/>
        <v>-1.7506059789927475E-2</v>
      </c>
      <c r="AG40" s="28">
        <f t="shared" si="4"/>
        <v>3.6650690724555623E-3</v>
      </c>
      <c r="AH40" s="7">
        <f t="shared" si="5"/>
        <v>-4.8515006231386701E-2</v>
      </c>
      <c r="AI40" s="7">
        <f t="shared" si="5"/>
        <v>5.7122379381603066E-3</v>
      </c>
      <c r="AJ40" s="7">
        <f t="shared" si="5"/>
        <v>-6.1001518772479651E-3</v>
      </c>
      <c r="AK40" s="7">
        <f t="shared" si="5"/>
        <v>-4.8669658825821818E-3</v>
      </c>
      <c r="AL40" s="7">
        <f t="shared" si="5"/>
        <v>1.7446800073536545E-3</v>
      </c>
      <c r="AM40" s="7">
        <f t="shared" si="5"/>
        <v>-2.7577989042249271E-2</v>
      </c>
      <c r="AN40" s="7">
        <f t="shared" si="5"/>
        <v>-3.7657562701700919E-3</v>
      </c>
      <c r="AO40" s="7">
        <f t="shared" si="5"/>
        <v>-3.6998400290079218E-2</v>
      </c>
      <c r="AP40" s="7">
        <f t="shared" si="5"/>
        <v>1.4364308517483479E-2</v>
      </c>
      <c r="AQ40" s="7">
        <f t="shared" si="5"/>
        <v>-2.6510930183994718E-3</v>
      </c>
      <c r="AR40" s="7">
        <f t="shared" si="5"/>
        <v>-5.2226568060758635E-2</v>
      </c>
      <c r="AS40" s="7">
        <f t="shared" si="5"/>
        <v>-4.5695112685378597E-2</v>
      </c>
      <c r="AT40" s="7">
        <f t="shared" si="5"/>
        <v>-1.995203834362614E-2</v>
      </c>
      <c r="AU40" s="7">
        <f t="shared" si="5"/>
        <v>-3.1561421715216059E-2</v>
      </c>
      <c r="AV40" s="7">
        <f t="shared" si="5"/>
        <v>-1.6887163245566619E-2</v>
      </c>
      <c r="AW40" s="7">
        <f t="shared" si="5"/>
        <v>3.2292398294134664E-3</v>
      </c>
    </row>
    <row r="41" spans="1:49" x14ac:dyDescent="0.2">
      <c r="A41">
        <v>169.4</v>
      </c>
      <c r="B41">
        <v>22.765000000000001</v>
      </c>
      <c r="C41">
        <v>186.8</v>
      </c>
      <c r="D41">
        <v>47.48</v>
      </c>
      <c r="E41">
        <v>25.175000000000001</v>
      </c>
      <c r="F41">
        <v>65.36</v>
      </c>
      <c r="G41">
        <v>40.494999999999997</v>
      </c>
      <c r="H41">
        <v>88.05</v>
      </c>
      <c r="I41">
        <v>117.45</v>
      </c>
      <c r="J41">
        <v>93.51</v>
      </c>
      <c r="K41">
        <v>210.65</v>
      </c>
      <c r="L41">
        <v>9.2129999999999992</v>
      </c>
      <c r="M41">
        <v>14.565</v>
      </c>
      <c r="N41">
        <v>29.614999999999998</v>
      </c>
      <c r="O41">
        <v>18.2</v>
      </c>
      <c r="P41" s="4">
        <v>70.599999999999994</v>
      </c>
      <c r="Q41" s="4">
        <v>0.42</v>
      </c>
      <c r="R41" s="5">
        <f t="shared" si="4"/>
        <v>-1.6545718432510848E-2</v>
      </c>
      <c r="S41" s="5">
        <f t="shared" si="4"/>
        <v>1.5388046387154297E-2</v>
      </c>
      <c r="T41" s="5">
        <f t="shared" si="4"/>
        <v>-2.4032042723630687E-3</v>
      </c>
      <c r="U41" s="5">
        <f t="shared" si="4"/>
        <v>-2.1535291087068531E-2</v>
      </c>
      <c r="V41" s="5">
        <f t="shared" si="4"/>
        <v>-3.9564787339266827E-3</v>
      </c>
      <c r="W41" s="5">
        <f t="shared" si="4"/>
        <v>1.8385789965721377E-2</v>
      </c>
      <c r="X41" s="5">
        <f t="shared" si="4"/>
        <v>3.4692107545533091E-3</v>
      </c>
      <c r="Y41" s="5">
        <f t="shared" si="4"/>
        <v>2.2529322959006004E-2</v>
      </c>
      <c r="Z41" s="5">
        <f t="shared" si="4"/>
        <v>8.587376556461912E-3</v>
      </c>
      <c r="AA41" s="5">
        <f t="shared" si="4"/>
        <v>-1.7081242660402784E-3</v>
      </c>
      <c r="AB41" s="5">
        <f t="shared" si="4"/>
        <v>-6.6022164583824372E-3</v>
      </c>
      <c r="AC41" s="5">
        <f t="shared" si="4"/>
        <v>-1.8536273569830786E-2</v>
      </c>
      <c r="AD41" s="5">
        <f t="shared" si="4"/>
        <v>1.7193947730398396E-3</v>
      </c>
      <c r="AE41" s="5">
        <f t="shared" si="4"/>
        <v>-1.135035887164082E-2</v>
      </c>
      <c r="AF41" s="5">
        <f t="shared" si="4"/>
        <v>-2.1929824561403022E-3</v>
      </c>
      <c r="AG41" s="28">
        <f t="shared" si="4"/>
        <v>-8.4269662921349076E-3</v>
      </c>
      <c r="AH41" s="7">
        <f t="shared" si="5"/>
        <v>-1.8825951684938599E-2</v>
      </c>
      <c r="AI41" s="7">
        <f t="shared" si="5"/>
        <v>1.0962865987851204E-2</v>
      </c>
      <c r="AJ41" s="7">
        <f t="shared" si="5"/>
        <v>-2.3993221793349984E-3</v>
      </c>
      <c r="AK41" s="7">
        <f t="shared" si="5"/>
        <v>-2.0461460083447743E-2</v>
      </c>
      <c r="AL41" s="7">
        <f t="shared" si="5"/>
        <v>-2.4096618053223891E-3</v>
      </c>
      <c r="AM41" s="7">
        <f t="shared" si="5"/>
        <v>2.1614203822898151E-2</v>
      </c>
      <c r="AN41" s="7">
        <f t="shared" si="5"/>
        <v>1.064503729619496E-3</v>
      </c>
      <c r="AO41" s="7">
        <f t="shared" si="5"/>
        <v>1.876321187965985E-2</v>
      </c>
      <c r="AP41" s="7">
        <f t="shared" si="5"/>
        <v>1.2100990629500971E-2</v>
      </c>
      <c r="AQ41" s="7">
        <f t="shared" si="5"/>
        <v>-1.2240871608303928E-6</v>
      </c>
      <c r="AR41" s="7">
        <f t="shared" si="5"/>
        <v>-3.372214363239073E-3</v>
      </c>
      <c r="AS41" s="7">
        <f t="shared" si="5"/>
        <v>-2.3066932731205386E-2</v>
      </c>
      <c r="AT41" s="7">
        <f t="shared" si="5"/>
        <v>3.2962440106409072E-4</v>
      </c>
      <c r="AU41" s="7">
        <f t="shared" si="5"/>
        <v>-6.869946314934124E-3</v>
      </c>
      <c r="AV41" s="7">
        <f t="shared" si="5"/>
        <v>-1.5740859117794475E-3</v>
      </c>
      <c r="AW41" s="7">
        <f t="shared" si="5"/>
        <v>-8.8627955351770031E-3</v>
      </c>
    </row>
    <row r="42" spans="1:49" x14ac:dyDescent="0.2">
      <c r="A42">
        <v>167.15</v>
      </c>
      <c r="B42">
        <v>22.42</v>
      </c>
      <c r="C42">
        <v>184.95</v>
      </c>
      <c r="D42">
        <v>46.954999999999998</v>
      </c>
      <c r="E42">
        <v>24.734999999999999</v>
      </c>
      <c r="F42">
        <v>65.069999999999993</v>
      </c>
      <c r="G42">
        <v>39.75</v>
      </c>
      <c r="H42">
        <v>85.91</v>
      </c>
      <c r="I42">
        <v>116.15</v>
      </c>
      <c r="J42">
        <v>91.74</v>
      </c>
      <c r="K42">
        <v>210</v>
      </c>
      <c r="L42">
        <v>9.0609999999999999</v>
      </c>
      <c r="M42">
        <v>14.335000000000001</v>
      </c>
      <c r="N42">
        <v>29.045000000000002</v>
      </c>
      <c r="O42">
        <v>18.335000000000001</v>
      </c>
      <c r="P42" s="4">
        <v>69.95</v>
      </c>
      <c r="Q42" s="4">
        <v>0.42699999999999999</v>
      </c>
      <c r="R42" s="5">
        <f t="shared" si="4"/>
        <v>-1.3282172373081491E-2</v>
      </c>
      <c r="S42" s="5">
        <f t="shared" si="4"/>
        <v>-1.5154842960685255E-2</v>
      </c>
      <c r="T42" s="5">
        <f t="shared" si="4"/>
        <v>-9.9036402569594451E-3</v>
      </c>
      <c r="U42" s="5">
        <f t="shared" si="4"/>
        <v>-1.1057287278854244E-2</v>
      </c>
      <c r="V42" s="5">
        <f t="shared" si="4"/>
        <v>-1.7477656405163855E-2</v>
      </c>
      <c r="W42" s="5">
        <f t="shared" si="4"/>
        <v>-4.4369645042841022E-3</v>
      </c>
      <c r="X42" s="5">
        <f t="shared" si="4"/>
        <v>-1.8397333004074534E-2</v>
      </c>
      <c r="Y42" s="5">
        <f t="shared" si="4"/>
        <v>-2.4304372515616124E-2</v>
      </c>
      <c r="Z42" s="5">
        <f t="shared" si="4"/>
        <v>-1.1068539804171995E-2</v>
      </c>
      <c r="AA42" s="5">
        <f t="shared" si="4"/>
        <v>-1.8928456849534925E-2</v>
      </c>
      <c r="AB42" s="5">
        <f t="shared" si="4"/>
        <v>-3.0856871587942036E-3</v>
      </c>
      <c r="AC42" s="5">
        <f t="shared" si="4"/>
        <v>-1.6498426136980271E-2</v>
      </c>
      <c r="AD42" s="5">
        <f t="shared" si="4"/>
        <v>-1.5791280466872504E-2</v>
      </c>
      <c r="AE42" s="5">
        <f t="shared" si="4"/>
        <v>-1.924700320783379E-2</v>
      </c>
      <c r="AF42" s="5">
        <f t="shared" si="4"/>
        <v>7.4175824175826133E-3</v>
      </c>
      <c r="AG42" s="28">
        <f t="shared" si="4"/>
        <v>-9.2067988668553813E-3</v>
      </c>
      <c r="AH42" s="7">
        <f t="shared" si="5"/>
        <v>-1.5562405625509243E-2</v>
      </c>
      <c r="AI42" s="7">
        <f t="shared" si="5"/>
        <v>-1.9580023359988347E-2</v>
      </c>
      <c r="AJ42" s="7">
        <f t="shared" si="5"/>
        <v>-9.8997581639313752E-3</v>
      </c>
      <c r="AK42" s="7">
        <f t="shared" si="5"/>
        <v>-9.9834562752334557E-3</v>
      </c>
      <c r="AL42" s="7">
        <f t="shared" si="5"/>
        <v>-1.5930839476559561E-2</v>
      </c>
      <c r="AM42" s="7">
        <f t="shared" si="5"/>
        <v>-1.2085506471073296E-3</v>
      </c>
      <c r="AN42" s="7">
        <f t="shared" si="5"/>
        <v>-2.0802040029008349E-2</v>
      </c>
      <c r="AO42" s="7">
        <f t="shared" si="5"/>
        <v>-2.8070483594962278E-2</v>
      </c>
      <c r="AP42" s="7">
        <f t="shared" si="5"/>
        <v>-7.5549257311329351E-3</v>
      </c>
      <c r="AQ42" s="7">
        <f t="shared" si="5"/>
        <v>-1.7221556670655478E-2</v>
      </c>
      <c r="AR42" s="7">
        <f t="shared" si="5"/>
        <v>1.4431493634916052E-4</v>
      </c>
      <c r="AS42" s="7">
        <f t="shared" si="5"/>
        <v>-2.1029085298354872E-2</v>
      </c>
      <c r="AT42" s="7">
        <f t="shared" si="5"/>
        <v>-1.7181050838848251E-2</v>
      </c>
      <c r="AU42" s="7">
        <f t="shared" si="5"/>
        <v>-1.4766590651127095E-2</v>
      </c>
      <c r="AV42" s="7">
        <f t="shared" si="5"/>
        <v>8.0364789619434673E-3</v>
      </c>
      <c r="AW42" s="7">
        <f t="shared" si="5"/>
        <v>-9.6426281098974768E-3</v>
      </c>
    </row>
    <row r="43" spans="1:49" x14ac:dyDescent="0.2">
      <c r="A43">
        <v>172.05</v>
      </c>
      <c r="B43">
        <v>23.55</v>
      </c>
      <c r="C43">
        <v>186.9</v>
      </c>
      <c r="D43">
        <v>47.064999999999998</v>
      </c>
      <c r="E43">
        <v>25.504999999999999</v>
      </c>
      <c r="F43">
        <v>67.06</v>
      </c>
      <c r="G43">
        <v>40.76</v>
      </c>
      <c r="H43">
        <v>89.2</v>
      </c>
      <c r="I43">
        <v>120.12</v>
      </c>
      <c r="J43">
        <v>94.85</v>
      </c>
      <c r="K43">
        <v>211.1</v>
      </c>
      <c r="L43">
        <v>9.2370000000000001</v>
      </c>
      <c r="M43">
        <v>14.595000000000001</v>
      </c>
      <c r="N43">
        <v>29.6</v>
      </c>
      <c r="O43">
        <v>18.474</v>
      </c>
      <c r="P43" s="4">
        <v>71.75</v>
      </c>
      <c r="Q43" s="4">
        <v>0.439</v>
      </c>
      <c r="R43" s="5">
        <f t="shared" si="4"/>
        <v>2.9314986539036747E-2</v>
      </c>
      <c r="S43" s="5">
        <f t="shared" si="4"/>
        <v>5.0401427297056101E-2</v>
      </c>
      <c r="T43" s="5">
        <f t="shared" si="4"/>
        <v>1.0543390105433925E-2</v>
      </c>
      <c r="U43" s="5">
        <f t="shared" si="4"/>
        <v>2.3426685124054991E-3</v>
      </c>
      <c r="V43" s="5">
        <f t="shared" si="4"/>
        <v>3.1129977764301486E-2</v>
      </c>
      <c r="W43" s="5">
        <f t="shared" si="4"/>
        <v>3.0582449669586786E-2</v>
      </c>
      <c r="X43" s="5">
        <f t="shared" si="4"/>
        <v>2.5408805031446491E-2</v>
      </c>
      <c r="Y43" s="5">
        <f t="shared" si="4"/>
        <v>3.8295891048772068E-2</v>
      </c>
      <c r="Z43" s="5">
        <f t="shared" si="4"/>
        <v>3.4179939733103737E-2</v>
      </c>
      <c r="AA43" s="5">
        <f t="shared" si="4"/>
        <v>3.3900152605188527E-2</v>
      </c>
      <c r="AB43" s="5">
        <f t="shared" si="4"/>
        <v>5.2380952380952639E-3</v>
      </c>
      <c r="AC43" s="5">
        <f t="shared" si="4"/>
        <v>1.9423904646286294E-2</v>
      </c>
      <c r="AD43" s="5">
        <f t="shared" si="4"/>
        <v>1.8137425880711433E-2</v>
      </c>
      <c r="AE43" s="5">
        <f t="shared" si="4"/>
        <v>1.9108280254777066E-2</v>
      </c>
      <c r="AF43" s="5">
        <f t="shared" si="4"/>
        <v>7.5811289882736776E-3</v>
      </c>
      <c r="AG43" s="28">
        <f t="shared" si="4"/>
        <v>2.5732666190135811E-2</v>
      </c>
      <c r="AH43" s="7">
        <f t="shared" si="5"/>
        <v>2.7034753286608995E-2</v>
      </c>
      <c r="AI43" s="7">
        <f t="shared" si="5"/>
        <v>4.5976246897753009E-2</v>
      </c>
      <c r="AJ43" s="7">
        <f t="shared" si="5"/>
        <v>1.0547272198461995E-2</v>
      </c>
      <c r="AK43" s="7">
        <f t="shared" si="5"/>
        <v>3.416499516026288E-3</v>
      </c>
      <c r="AL43" s="7">
        <f t="shared" si="5"/>
        <v>3.2676794692905783E-2</v>
      </c>
      <c r="AM43" s="7">
        <f t="shared" si="5"/>
        <v>3.381086352676356E-2</v>
      </c>
      <c r="AN43" s="7">
        <f t="shared" si="5"/>
        <v>2.3004098006512676E-2</v>
      </c>
      <c r="AO43" s="7">
        <f t="shared" si="5"/>
        <v>3.4529779969425918E-2</v>
      </c>
      <c r="AP43" s="7">
        <f t="shared" si="5"/>
        <v>3.7693553806142796E-2</v>
      </c>
      <c r="AQ43" s="7">
        <f t="shared" si="5"/>
        <v>3.5607052784067977E-2</v>
      </c>
      <c r="AR43" s="7">
        <f t="shared" si="5"/>
        <v>8.4680973332386285E-3</v>
      </c>
      <c r="AS43" s="7">
        <f t="shared" si="5"/>
        <v>1.4893245484911692E-2</v>
      </c>
      <c r="AT43" s="7">
        <f t="shared" si="5"/>
        <v>1.6747655508735686E-2</v>
      </c>
      <c r="AU43" s="7">
        <f t="shared" si="5"/>
        <v>2.3588692811483764E-2</v>
      </c>
      <c r="AV43" s="7">
        <f t="shared" si="5"/>
        <v>8.2000255326345316E-3</v>
      </c>
      <c r="AW43" s="7">
        <f t="shared" si="5"/>
        <v>2.5296836947093716E-2</v>
      </c>
    </row>
    <row r="44" spans="1:49" x14ac:dyDescent="0.2">
      <c r="A44">
        <v>168.55</v>
      </c>
      <c r="B44">
        <v>23.38</v>
      </c>
      <c r="C44">
        <v>184.05</v>
      </c>
      <c r="D44">
        <v>45.715000000000003</v>
      </c>
      <c r="E44">
        <v>26.86</v>
      </c>
      <c r="F44">
        <v>65.42</v>
      </c>
      <c r="G44">
        <v>40.44</v>
      </c>
      <c r="H44">
        <v>90.48</v>
      </c>
      <c r="I44">
        <v>122.44</v>
      </c>
      <c r="J44">
        <v>94.87</v>
      </c>
      <c r="K44">
        <v>204.4</v>
      </c>
      <c r="L44">
        <v>8.9049999999999994</v>
      </c>
      <c r="M44">
        <v>14.56</v>
      </c>
      <c r="N44">
        <v>28.69</v>
      </c>
      <c r="O44">
        <v>18.37</v>
      </c>
      <c r="P44" s="4">
        <v>69.59</v>
      </c>
      <c r="Q44" s="4">
        <v>0.58099999999999996</v>
      </c>
      <c r="R44" s="5">
        <f t="shared" si="4"/>
        <v>-2.034292356873002E-2</v>
      </c>
      <c r="S44" s="5">
        <f t="shared" si="4"/>
        <v>-7.2186836518047803E-3</v>
      </c>
      <c r="T44" s="5">
        <f t="shared" si="4"/>
        <v>-1.5248796147672494E-2</v>
      </c>
      <c r="U44" s="5">
        <f t="shared" si="4"/>
        <v>-2.868373525974699E-2</v>
      </c>
      <c r="V44" s="5">
        <f t="shared" si="4"/>
        <v>5.3126837874926558E-2</v>
      </c>
      <c r="W44" s="5">
        <f t="shared" si="4"/>
        <v>-2.4455711303310479E-2</v>
      </c>
      <c r="X44" s="5">
        <f t="shared" si="4"/>
        <v>-7.8508341511285273E-3</v>
      </c>
      <c r="Y44" s="5">
        <f t="shared" si="4"/>
        <v>1.4349775784753271E-2</v>
      </c>
      <c r="Z44" s="5">
        <f t="shared" si="4"/>
        <v>1.9314019314019326E-2</v>
      </c>
      <c r="AA44" s="5">
        <f t="shared" si="4"/>
        <v>2.108592514498131E-4</v>
      </c>
      <c r="AB44" s="5">
        <f t="shared" si="4"/>
        <v>-3.1738512553292186E-2</v>
      </c>
      <c r="AC44" s="5">
        <f t="shared" si="4"/>
        <v>-3.5942405542925271E-2</v>
      </c>
      <c r="AD44" s="5">
        <f t="shared" si="4"/>
        <v>-2.3980815347721673E-3</v>
      </c>
      <c r="AE44" s="5">
        <f t="shared" si="4"/>
        <v>-3.074324324324329E-2</v>
      </c>
      <c r="AF44" s="5">
        <f t="shared" si="4"/>
        <v>-5.6295333982894213E-3</v>
      </c>
      <c r="AG44" s="28">
        <f t="shared" si="4"/>
        <v>-3.0104529616724718E-2</v>
      </c>
      <c r="AH44" s="7">
        <f t="shared" si="5"/>
        <v>-2.2623156821157772E-2</v>
      </c>
      <c r="AI44" s="7">
        <f t="shared" si="5"/>
        <v>-1.1643864051107873E-2</v>
      </c>
      <c r="AJ44" s="7">
        <f t="shared" si="5"/>
        <v>-1.5244914054644424E-2</v>
      </c>
      <c r="AK44" s="7">
        <f t="shared" si="5"/>
        <v>-2.7609904256126201E-2</v>
      </c>
      <c r="AL44" s="7">
        <f t="shared" si="5"/>
        <v>5.4673654803530855E-2</v>
      </c>
      <c r="AM44" s="7">
        <f t="shared" si="5"/>
        <v>-2.1227297446133706E-2</v>
      </c>
      <c r="AN44" s="7">
        <f t="shared" si="5"/>
        <v>-1.025554117606234E-2</v>
      </c>
      <c r="AO44" s="7">
        <f t="shared" si="5"/>
        <v>1.0583664705407118E-2</v>
      </c>
      <c r="AP44" s="7">
        <f t="shared" si="5"/>
        <v>2.2827633387058385E-2</v>
      </c>
      <c r="AQ44" s="7">
        <f t="shared" si="5"/>
        <v>1.9177594303292612E-3</v>
      </c>
      <c r="AR44" s="7">
        <f t="shared" si="5"/>
        <v>-2.8508510458148822E-2</v>
      </c>
      <c r="AS44" s="7">
        <f t="shared" si="5"/>
        <v>-4.0473064704299871E-2</v>
      </c>
      <c r="AT44" s="7">
        <f t="shared" si="5"/>
        <v>-3.7878519067479164E-3</v>
      </c>
      <c r="AU44" s="7">
        <f t="shared" si="5"/>
        <v>-2.6262830686536592E-2</v>
      </c>
      <c r="AV44" s="7">
        <f t="shared" si="5"/>
        <v>-5.0106368539285665E-3</v>
      </c>
      <c r="AW44" s="7">
        <f t="shared" si="5"/>
        <v>-3.0540358859766813E-2</v>
      </c>
    </row>
    <row r="45" spans="1:49" x14ac:dyDescent="0.2">
      <c r="A45">
        <v>182.8</v>
      </c>
      <c r="B45">
        <v>23.64</v>
      </c>
      <c r="C45">
        <v>185.8</v>
      </c>
      <c r="D45">
        <v>47.07</v>
      </c>
      <c r="E45">
        <v>27.335000000000001</v>
      </c>
      <c r="F45">
        <v>67.14</v>
      </c>
      <c r="G45">
        <v>40.96</v>
      </c>
      <c r="H45">
        <v>91.26</v>
      </c>
      <c r="I45">
        <v>123.7</v>
      </c>
      <c r="J45">
        <v>97.67</v>
      </c>
      <c r="K45">
        <v>203</v>
      </c>
      <c r="L45">
        <v>8.92</v>
      </c>
      <c r="M45">
        <v>14.42</v>
      </c>
      <c r="N45">
        <v>28.56</v>
      </c>
      <c r="O45">
        <v>18.821999999999999</v>
      </c>
      <c r="P45" s="4">
        <v>70.39</v>
      </c>
      <c r="Q45" s="4">
        <v>0.56799999999999995</v>
      </c>
      <c r="R45" s="5">
        <f t="shared" si="4"/>
        <v>8.4544645505784555E-2</v>
      </c>
      <c r="S45" s="5">
        <f t="shared" si="4"/>
        <v>1.1120615911035081E-2</v>
      </c>
      <c r="T45" s="5">
        <f t="shared" si="4"/>
        <v>9.5082857919044361E-3</v>
      </c>
      <c r="U45" s="5">
        <f t="shared" si="4"/>
        <v>2.9640161872470649E-2</v>
      </c>
      <c r="V45" s="5">
        <f t="shared" si="4"/>
        <v>1.7684288905435608E-2</v>
      </c>
      <c r="W45" s="5">
        <f t="shared" si="4"/>
        <v>2.6291653928462333E-2</v>
      </c>
      <c r="X45" s="5">
        <f t="shared" si="4"/>
        <v>1.2858555885262302E-2</v>
      </c>
      <c r="Y45" s="5">
        <f t="shared" si="4"/>
        <v>8.6206896551723755E-3</v>
      </c>
      <c r="Z45" s="5">
        <f t="shared" si="4"/>
        <v>1.0290754655341461E-2</v>
      </c>
      <c r="AA45" s="5">
        <f t="shared" si="4"/>
        <v>2.9514071887846605E-2</v>
      </c>
      <c r="AB45" s="5">
        <f t="shared" si="4"/>
        <v>-6.8493150684931781E-3</v>
      </c>
      <c r="AC45" s="5">
        <f t="shared" si="4"/>
        <v>1.6844469399215356E-3</v>
      </c>
      <c r="AD45" s="5">
        <f t="shared" si="4"/>
        <v>-9.6153846153846922E-3</v>
      </c>
      <c r="AE45" s="5">
        <f t="shared" si="4"/>
        <v>-4.5311955385152203E-3</v>
      </c>
      <c r="AF45" s="5">
        <f t="shared" si="4"/>
        <v>2.4605334784975508E-2</v>
      </c>
      <c r="AG45" s="28">
        <f t="shared" si="4"/>
        <v>1.1495904583991967E-2</v>
      </c>
      <c r="AH45" s="7">
        <f t="shared" si="5"/>
        <v>8.2264412253356803E-2</v>
      </c>
      <c r="AI45" s="7">
        <f t="shared" si="5"/>
        <v>6.695435511731988E-3</v>
      </c>
      <c r="AJ45" s="7">
        <f t="shared" si="5"/>
        <v>9.5121678849325059E-3</v>
      </c>
      <c r="AK45" s="7">
        <f t="shared" si="5"/>
        <v>3.0713992876091438E-2</v>
      </c>
      <c r="AL45" s="7">
        <f t="shared" si="5"/>
        <v>1.9231105834039901E-2</v>
      </c>
      <c r="AM45" s="7">
        <f t="shared" si="5"/>
        <v>2.9520067785639106E-2</v>
      </c>
      <c r="AN45" s="7">
        <f t="shared" si="5"/>
        <v>1.0453848860328489E-2</v>
      </c>
      <c r="AO45" s="7">
        <f t="shared" si="5"/>
        <v>4.8545785758262227E-3</v>
      </c>
      <c r="AP45" s="7">
        <f t="shared" si="5"/>
        <v>1.380436872838052E-2</v>
      </c>
      <c r="AQ45" s="7">
        <f t="shared" si="5"/>
        <v>3.1220972066726051E-2</v>
      </c>
      <c r="AR45" s="7">
        <f t="shared" si="5"/>
        <v>-3.6193129733498139E-3</v>
      </c>
      <c r="AS45" s="7">
        <f t="shared" si="5"/>
        <v>-2.8462122214530667E-3</v>
      </c>
      <c r="AT45" s="7">
        <f t="shared" si="5"/>
        <v>-1.1005154987360441E-2</v>
      </c>
      <c r="AU45" s="7">
        <f t="shared" si="5"/>
        <v>-5.0782981808524322E-5</v>
      </c>
      <c r="AV45" s="7">
        <f t="shared" si="5"/>
        <v>2.5224231329336363E-2</v>
      </c>
      <c r="AW45" s="7">
        <f t="shared" si="5"/>
        <v>1.1060075340949872E-2</v>
      </c>
    </row>
    <row r="46" spans="1:49" x14ac:dyDescent="0.2">
      <c r="A46">
        <v>184.5</v>
      </c>
      <c r="B46">
        <v>23.25</v>
      </c>
      <c r="C46">
        <v>182.6</v>
      </c>
      <c r="D46">
        <v>46.155000000000001</v>
      </c>
      <c r="E46">
        <v>26.92</v>
      </c>
      <c r="F46">
        <v>69.66</v>
      </c>
      <c r="G46">
        <v>38.96</v>
      </c>
      <c r="H46">
        <v>90.04</v>
      </c>
      <c r="I46">
        <v>121.06</v>
      </c>
      <c r="J46">
        <v>95.29</v>
      </c>
      <c r="K46">
        <v>205.1</v>
      </c>
      <c r="L46">
        <v>8.6180000000000003</v>
      </c>
      <c r="M46">
        <v>13.994999999999999</v>
      </c>
      <c r="N46">
        <v>29.01</v>
      </c>
      <c r="O46">
        <v>18.440000000000001</v>
      </c>
      <c r="P46" s="4">
        <v>69.86</v>
      </c>
      <c r="Q46" s="4">
        <v>0.629</v>
      </c>
      <c r="R46" s="5">
        <f t="shared" si="4"/>
        <v>9.2997811816191156E-3</v>
      </c>
      <c r="S46" s="5">
        <f t="shared" si="4"/>
        <v>-1.6497461928934087E-2</v>
      </c>
      <c r="T46" s="5">
        <f t="shared" si="4"/>
        <v>-1.7222820236813874E-2</v>
      </c>
      <c r="U46" s="5">
        <f t="shared" si="4"/>
        <v>-1.9439133205863546E-2</v>
      </c>
      <c r="V46" s="5">
        <f t="shared" si="4"/>
        <v>-1.5182001097494013E-2</v>
      </c>
      <c r="W46" s="5">
        <f t="shared" si="4"/>
        <v>3.7533512064343189E-2</v>
      </c>
      <c r="X46" s="5">
        <f t="shared" si="4"/>
        <v>-4.8828125E-2</v>
      </c>
      <c r="Y46" s="5">
        <f t="shared" si="4"/>
        <v>-1.3368397983782532E-2</v>
      </c>
      <c r="Z46" s="5">
        <f t="shared" si="4"/>
        <v>-2.1341956345998336E-2</v>
      </c>
      <c r="AA46" s="5">
        <f t="shared" si="4"/>
        <v>-2.436776901812221E-2</v>
      </c>
      <c r="AB46" s="5">
        <f t="shared" si="4"/>
        <v>1.0344827586206806E-2</v>
      </c>
      <c r="AC46" s="5">
        <f t="shared" si="4"/>
        <v>-3.385650224215242E-2</v>
      </c>
      <c r="AD46" s="5">
        <f t="shared" si="4"/>
        <v>-2.9472954230235882E-2</v>
      </c>
      <c r="AE46" s="5">
        <f t="shared" si="4"/>
        <v>1.5756302521008569E-2</v>
      </c>
      <c r="AF46" s="5">
        <f t="shared" si="4"/>
        <v>-2.0295399001168724E-2</v>
      </c>
      <c r="AG46" s="28">
        <f t="shared" si="4"/>
        <v>-7.5294786191220098E-3</v>
      </c>
      <c r="AH46" s="7">
        <f t="shared" si="5"/>
        <v>7.0195479291913646E-3</v>
      </c>
      <c r="AI46" s="7">
        <f t="shared" si="5"/>
        <v>-2.0922642328237179E-2</v>
      </c>
      <c r="AJ46" s="7">
        <f t="shared" si="5"/>
        <v>-1.7218938143785802E-2</v>
      </c>
      <c r="AK46" s="7">
        <f t="shared" si="5"/>
        <v>-1.8365302202242757E-2</v>
      </c>
      <c r="AL46" s="7">
        <f t="shared" si="5"/>
        <v>-1.363518416888972E-2</v>
      </c>
      <c r="AM46" s="7">
        <f t="shared" si="5"/>
        <v>4.0761925921519962E-2</v>
      </c>
      <c r="AN46" s="7">
        <f t="shared" si="5"/>
        <v>-5.1232832024933811E-2</v>
      </c>
      <c r="AO46" s="7">
        <f t="shared" si="5"/>
        <v>-1.7134509063128685E-2</v>
      </c>
      <c r="AP46" s="7">
        <f t="shared" si="5"/>
        <v>-1.7828342272959277E-2</v>
      </c>
      <c r="AQ46" s="7">
        <f t="shared" si="5"/>
        <v>-2.2660868839242763E-2</v>
      </c>
      <c r="AR46" s="7">
        <f t="shared" si="5"/>
        <v>1.3574829681350171E-2</v>
      </c>
      <c r="AS46" s="7">
        <f t="shared" si="5"/>
        <v>-3.838716140352702E-2</v>
      </c>
      <c r="AT46" s="7">
        <f t="shared" si="5"/>
        <v>-3.0862724602211629E-2</v>
      </c>
      <c r="AU46" s="7">
        <f t="shared" si="5"/>
        <v>2.0236715077715267E-2</v>
      </c>
      <c r="AV46" s="7">
        <f t="shared" si="5"/>
        <v>-1.9676502456807868E-2</v>
      </c>
      <c r="AW46" s="7">
        <f t="shared" si="5"/>
        <v>-7.9653078621641053E-3</v>
      </c>
    </row>
    <row r="47" spans="1:49" x14ac:dyDescent="0.2">
      <c r="A47">
        <v>180.25</v>
      </c>
      <c r="B47">
        <v>22.66</v>
      </c>
      <c r="C47">
        <v>180.65</v>
      </c>
      <c r="D47">
        <v>46.704999999999998</v>
      </c>
      <c r="E47">
        <v>26.565000000000001</v>
      </c>
      <c r="F47">
        <v>66.680000000000007</v>
      </c>
      <c r="G47">
        <v>37.229999999999997</v>
      </c>
      <c r="H47">
        <v>86.74</v>
      </c>
      <c r="I47">
        <v>114.88</v>
      </c>
      <c r="J47">
        <v>90.39</v>
      </c>
      <c r="K47">
        <v>201.1</v>
      </c>
      <c r="L47">
        <v>8.2349999999999994</v>
      </c>
      <c r="M47">
        <v>13.574999999999999</v>
      </c>
      <c r="N47">
        <v>27.65</v>
      </c>
      <c r="O47">
        <v>17.850000000000001</v>
      </c>
      <c r="P47" s="4">
        <v>68.5</v>
      </c>
      <c r="Q47" s="4">
        <v>0.76700000000000002</v>
      </c>
      <c r="R47" s="5">
        <f t="shared" si="4"/>
        <v>-2.3035230352303482E-2</v>
      </c>
      <c r="S47" s="5">
        <f t="shared" si="4"/>
        <v>-2.5376344086021518E-2</v>
      </c>
      <c r="T47" s="5">
        <f t="shared" si="4"/>
        <v>-1.0679079956188331E-2</v>
      </c>
      <c r="U47" s="5">
        <f t="shared" si="4"/>
        <v>1.1916368757447726E-2</v>
      </c>
      <c r="V47" s="5">
        <f t="shared" si="4"/>
        <v>-1.3187221396731119E-2</v>
      </c>
      <c r="W47" s="5">
        <f t="shared" si="4"/>
        <v>-4.2779213321848863E-2</v>
      </c>
      <c r="X47" s="5">
        <f t="shared" si="4"/>
        <v>-4.440451745379892E-2</v>
      </c>
      <c r="Y47" s="5">
        <f t="shared" si="4"/>
        <v>-3.6650377609951268E-2</v>
      </c>
      <c r="Z47" s="5">
        <f t="shared" si="4"/>
        <v>-5.1049066578556124E-2</v>
      </c>
      <c r="AA47" s="5">
        <f t="shared" si="4"/>
        <v>-5.1421975023612232E-2</v>
      </c>
      <c r="AB47" s="5">
        <f t="shared" si="4"/>
        <v>-1.9502681618722595E-2</v>
      </c>
      <c r="AC47" s="5">
        <f t="shared" si="4"/>
        <v>-4.4441865862149044E-2</v>
      </c>
      <c r="AD47" s="5">
        <f t="shared" si="4"/>
        <v>-3.0010718113612E-2</v>
      </c>
      <c r="AE47" s="5">
        <f t="shared" si="4"/>
        <v>-4.6880386073767766E-2</v>
      </c>
      <c r="AF47" s="5">
        <f t="shared" si="4"/>
        <v>-3.1995661605206061E-2</v>
      </c>
      <c r="AG47" s="28">
        <f t="shared" si="4"/>
        <v>-1.9467506441454341E-2</v>
      </c>
      <c r="AH47" s="7">
        <f t="shared" si="5"/>
        <v>-2.5315463604731234E-2</v>
      </c>
      <c r="AI47" s="7">
        <f t="shared" si="5"/>
        <v>-2.980152448532461E-2</v>
      </c>
      <c r="AJ47" s="7">
        <f t="shared" si="5"/>
        <v>-1.0675197863160261E-2</v>
      </c>
      <c r="AK47" s="7">
        <f t="shared" si="5"/>
        <v>1.2990199761068515E-2</v>
      </c>
      <c r="AL47" s="7">
        <f t="shared" si="5"/>
        <v>-1.1640404468126826E-2</v>
      </c>
      <c r="AM47" s="7">
        <f t="shared" si="5"/>
        <v>-3.955079946467209E-2</v>
      </c>
      <c r="AN47" s="7">
        <f t="shared" si="5"/>
        <v>-4.6809224478732731E-2</v>
      </c>
      <c r="AO47" s="7">
        <f t="shared" si="5"/>
        <v>-4.0416488689297418E-2</v>
      </c>
      <c r="AP47" s="7">
        <f t="shared" si="5"/>
        <v>-4.7535452505517065E-2</v>
      </c>
      <c r="AQ47" s="7">
        <f t="shared" si="5"/>
        <v>-4.9715074844732782E-2</v>
      </c>
      <c r="AR47" s="7">
        <f t="shared" si="5"/>
        <v>-1.627267952357923E-2</v>
      </c>
      <c r="AS47" s="7">
        <f t="shared" si="5"/>
        <v>-4.8972525023523644E-2</v>
      </c>
      <c r="AT47" s="7">
        <f t="shared" si="5"/>
        <v>-3.1400488485587748E-2</v>
      </c>
      <c r="AU47" s="7">
        <f t="shared" si="5"/>
        <v>-4.2399973517061068E-2</v>
      </c>
      <c r="AV47" s="7">
        <f t="shared" si="5"/>
        <v>-3.1376765060845205E-2</v>
      </c>
      <c r="AW47" s="7">
        <f t="shared" si="5"/>
        <v>-1.9903335684496436E-2</v>
      </c>
    </row>
    <row r="48" spans="1:49" x14ac:dyDescent="0.2">
      <c r="A48">
        <v>176.85</v>
      </c>
      <c r="B48">
        <v>21.29</v>
      </c>
      <c r="C48">
        <v>172.35</v>
      </c>
      <c r="D48">
        <v>43.725000000000001</v>
      </c>
      <c r="E48">
        <v>24.91</v>
      </c>
      <c r="F48">
        <v>61.62</v>
      </c>
      <c r="G48">
        <v>35.950000000000003</v>
      </c>
      <c r="H48">
        <v>83.1</v>
      </c>
      <c r="I48">
        <v>107.02</v>
      </c>
      <c r="J48">
        <v>84.83</v>
      </c>
      <c r="K48">
        <v>187.35</v>
      </c>
      <c r="L48">
        <v>7.992</v>
      </c>
      <c r="M48">
        <v>12.635</v>
      </c>
      <c r="N48">
        <v>26.11</v>
      </c>
      <c r="O48">
        <v>17.533999999999999</v>
      </c>
      <c r="P48" s="4">
        <v>63.79</v>
      </c>
      <c r="Q48" s="4">
        <v>0.745</v>
      </c>
      <c r="R48" s="5">
        <f t="shared" si="4"/>
        <v>-1.8862690707350915E-2</v>
      </c>
      <c r="S48" s="5">
        <f t="shared" si="4"/>
        <v>-6.0458958517210948E-2</v>
      </c>
      <c r="T48" s="5">
        <f t="shared" si="4"/>
        <v>-4.5945197896484991E-2</v>
      </c>
      <c r="U48" s="5">
        <f t="shared" si="4"/>
        <v>-6.3804731827427408E-2</v>
      </c>
      <c r="V48" s="5">
        <f t="shared" si="4"/>
        <v>-6.2300018821757952E-2</v>
      </c>
      <c r="W48" s="5">
        <f t="shared" si="4"/>
        <v>-7.5884823035393012E-2</v>
      </c>
      <c r="X48" s="5">
        <f t="shared" si="4"/>
        <v>-3.4380875637926245E-2</v>
      </c>
      <c r="Y48" s="5">
        <f t="shared" si="4"/>
        <v>-4.196449158404425E-2</v>
      </c>
      <c r="Z48" s="5">
        <f t="shared" si="4"/>
        <v>-6.8419220055710328E-2</v>
      </c>
      <c r="AA48" s="5">
        <f t="shared" si="4"/>
        <v>-6.1511229118265343E-2</v>
      </c>
      <c r="AB48" s="5">
        <f t="shared" si="4"/>
        <v>-6.8373943311785146E-2</v>
      </c>
      <c r="AC48" s="5">
        <f t="shared" si="4"/>
        <v>-2.9508196721311442E-2</v>
      </c>
      <c r="AD48" s="5">
        <f t="shared" si="4"/>
        <v>-6.9244935543278041E-2</v>
      </c>
      <c r="AE48" s="5">
        <f t="shared" si="4"/>
        <v>-5.5696202531645533E-2</v>
      </c>
      <c r="AF48" s="5">
        <f t="shared" si="4"/>
        <v>-1.770308123249309E-2</v>
      </c>
      <c r="AG48" s="28">
        <f t="shared" si="4"/>
        <v>-6.8759124087591217E-2</v>
      </c>
      <c r="AH48" s="7">
        <f t="shared" si="5"/>
        <v>-2.1142923959778667E-2</v>
      </c>
      <c r="AI48" s="7">
        <f t="shared" si="5"/>
        <v>-6.4884138916514039E-2</v>
      </c>
      <c r="AJ48" s="7">
        <f t="shared" si="5"/>
        <v>-4.5941315803456922E-2</v>
      </c>
      <c r="AK48" s="7">
        <f t="shared" si="5"/>
        <v>-6.2730900823806612E-2</v>
      </c>
      <c r="AL48" s="7">
        <f t="shared" si="5"/>
        <v>-6.0753201893153655E-2</v>
      </c>
      <c r="AM48" s="7">
        <f t="shared" si="5"/>
        <v>-7.2656409178216239E-2</v>
      </c>
      <c r="AN48" s="7">
        <f t="shared" si="5"/>
        <v>-3.6785582662860056E-2</v>
      </c>
      <c r="AO48" s="7">
        <f t="shared" si="5"/>
        <v>-4.57306026633904E-2</v>
      </c>
      <c r="AP48" s="7">
        <f t="shared" si="5"/>
        <v>-6.4905605982671269E-2</v>
      </c>
      <c r="AQ48" s="7">
        <f t="shared" si="5"/>
        <v>-5.9804328939385892E-2</v>
      </c>
      <c r="AR48" s="7">
        <f t="shared" si="5"/>
        <v>-6.5143941216641785E-2</v>
      </c>
      <c r="AS48" s="7">
        <f t="shared" si="5"/>
        <v>-3.4038855882686042E-2</v>
      </c>
      <c r="AT48" s="7">
        <f t="shared" si="5"/>
        <v>-7.0634705915253795E-2</v>
      </c>
      <c r="AU48" s="7">
        <f t="shared" si="5"/>
        <v>-5.1215789974938836E-2</v>
      </c>
      <c r="AV48" s="7">
        <f t="shared" si="5"/>
        <v>-1.7084184688132234E-2</v>
      </c>
      <c r="AW48" s="7">
        <f t="shared" si="5"/>
        <v>-6.9194953330633316E-2</v>
      </c>
    </row>
    <row r="49" spans="1:54" x14ac:dyDescent="0.2">
      <c r="A49">
        <v>180.25</v>
      </c>
      <c r="B49">
        <v>20.86</v>
      </c>
      <c r="C49">
        <v>176.8</v>
      </c>
      <c r="D49">
        <v>43.965000000000003</v>
      </c>
      <c r="E49">
        <v>25.22</v>
      </c>
      <c r="F49">
        <v>63.94</v>
      </c>
      <c r="G49">
        <v>37.26</v>
      </c>
      <c r="H49">
        <v>89.1</v>
      </c>
      <c r="I49">
        <v>111.18</v>
      </c>
      <c r="J49">
        <v>86.74</v>
      </c>
      <c r="K49">
        <v>188.85</v>
      </c>
      <c r="L49">
        <v>8.14</v>
      </c>
      <c r="M49">
        <v>12.65</v>
      </c>
      <c r="N49">
        <v>26.82</v>
      </c>
      <c r="O49">
        <v>17.788</v>
      </c>
      <c r="P49" s="4">
        <v>65.489999999999995</v>
      </c>
      <c r="Q49" s="4">
        <v>0.70599999999999996</v>
      </c>
      <c r="R49" s="5">
        <f t="shared" si="4"/>
        <v>1.9225332202431389E-2</v>
      </c>
      <c r="S49" s="5">
        <f t="shared" si="4"/>
        <v>-2.0197275716298702E-2</v>
      </c>
      <c r="T49" s="5">
        <f t="shared" si="4"/>
        <v>2.5819553234696979E-2</v>
      </c>
      <c r="U49" s="5">
        <f t="shared" si="4"/>
        <v>5.4888507718697799E-3</v>
      </c>
      <c r="V49" s="5">
        <f t="shared" si="4"/>
        <v>1.2444801284624551E-2</v>
      </c>
      <c r="W49" s="5">
        <f t="shared" si="4"/>
        <v>3.7650113599480672E-2</v>
      </c>
      <c r="X49" s="5">
        <f t="shared" si="4"/>
        <v>3.6439499304589562E-2</v>
      </c>
      <c r="Y49" s="5">
        <f t="shared" si="4"/>
        <v>7.2202166064981865E-2</v>
      </c>
      <c r="Z49" s="5">
        <f t="shared" si="4"/>
        <v>3.8871239020743964E-2</v>
      </c>
      <c r="AA49" s="5">
        <f t="shared" si="4"/>
        <v>2.2515619474242632E-2</v>
      </c>
      <c r="AB49" s="5">
        <f t="shared" si="4"/>
        <v>8.0064051240993361E-3</v>
      </c>
      <c r="AC49" s="5">
        <f t="shared" si="4"/>
        <v>1.8518518518518601E-2</v>
      </c>
      <c r="AD49" s="5">
        <f t="shared" si="4"/>
        <v>1.1871784724970524E-3</v>
      </c>
      <c r="AE49" s="5">
        <f t="shared" si="4"/>
        <v>2.7192646495595607E-2</v>
      </c>
      <c r="AF49" s="5">
        <f t="shared" si="4"/>
        <v>1.4486141211360826E-2</v>
      </c>
      <c r="AG49" s="28">
        <f t="shared" ref="AG49:AG54" si="6">P49/P48-1</f>
        <v>2.6649945132465769E-2</v>
      </c>
      <c r="AH49" s="7">
        <f t="shared" si="5"/>
        <v>1.6945098950003637E-2</v>
      </c>
      <c r="AI49" s="7">
        <f t="shared" si="5"/>
        <v>-2.4622456115601793E-2</v>
      </c>
      <c r="AJ49" s="7">
        <f t="shared" si="5"/>
        <v>2.5823435327725051E-2</v>
      </c>
      <c r="AK49" s="7">
        <f t="shared" si="5"/>
        <v>6.5626817754905684E-3</v>
      </c>
      <c r="AL49" s="7">
        <f t="shared" si="5"/>
        <v>1.3991618213228845E-2</v>
      </c>
      <c r="AM49" s="7">
        <f t="shared" si="5"/>
        <v>4.0878527456657446E-2</v>
      </c>
      <c r="AN49" s="7">
        <f t="shared" si="5"/>
        <v>3.4034792279655751E-2</v>
      </c>
      <c r="AO49" s="7">
        <f t="shared" si="5"/>
        <v>6.8436054985635708E-2</v>
      </c>
      <c r="AP49" s="7">
        <f t="shared" si="5"/>
        <v>4.2384853093783023E-2</v>
      </c>
      <c r="AQ49" s="7">
        <f t="shared" si="5"/>
        <v>2.4222519653122079E-2</v>
      </c>
      <c r="AR49" s="7">
        <f t="shared" si="5"/>
        <v>1.1236407219242701E-2</v>
      </c>
      <c r="AS49" s="7">
        <f t="shared" si="5"/>
        <v>1.3987859357143998E-2</v>
      </c>
      <c r="AT49" s="7">
        <f t="shared" si="5"/>
        <v>-2.025918994786964E-4</v>
      </c>
      <c r="AU49" s="7">
        <f t="shared" si="5"/>
        <v>3.1673059052302305E-2</v>
      </c>
      <c r="AV49" s="7">
        <f t="shared" si="5"/>
        <v>1.510503775572168E-2</v>
      </c>
      <c r="AW49" s="7">
        <f t="shared" ref="AW49:AW54" si="7">AG49-AG$56</f>
        <v>2.6214115889423673E-2</v>
      </c>
    </row>
    <row r="50" spans="1:54" x14ac:dyDescent="0.2">
      <c r="A50">
        <v>181.8</v>
      </c>
      <c r="B50">
        <v>20.9</v>
      </c>
      <c r="C50">
        <v>178.7</v>
      </c>
      <c r="D50">
        <v>43.484999999999999</v>
      </c>
      <c r="E50">
        <v>25.48</v>
      </c>
      <c r="F50">
        <v>63.48</v>
      </c>
      <c r="G50">
        <v>37.43</v>
      </c>
      <c r="H50">
        <v>90.3</v>
      </c>
      <c r="I50">
        <v>110.72</v>
      </c>
      <c r="J50">
        <v>88.07</v>
      </c>
      <c r="K50">
        <v>192.55</v>
      </c>
      <c r="L50">
        <v>8.6839999999999993</v>
      </c>
      <c r="M50">
        <v>12.975</v>
      </c>
      <c r="N50">
        <v>25</v>
      </c>
      <c r="O50">
        <v>17.62</v>
      </c>
      <c r="P50" s="4">
        <v>65.819999999999993</v>
      </c>
      <c r="Q50" s="4">
        <v>0.65300000000000002</v>
      </c>
      <c r="R50" s="5">
        <f t="shared" ref="R50:AF54" si="8">A50/A49-1</f>
        <v>8.5991678224688339E-3</v>
      </c>
      <c r="S50" s="5">
        <f t="shared" si="8"/>
        <v>1.9175455417066445E-3</v>
      </c>
      <c r="T50" s="5">
        <f t="shared" si="8"/>
        <v>1.0746606334841591E-2</v>
      </c>
      <c r="U50" s="5">
        <f t="shared" si="8"/>
        <v>-1.0917775503241356E-2</v>
      </c>
      <c r="V50" s="5">
        <f t="shared" si="8"/>
        <v>1.0309278350515427E-2</v>
      </c>
      <c r="W50" s="5">
        <f t="shared" si="8"/>
        <v>-7.1942446043166131E-3</v>
      </c>
      <c r="X50" s="5">
        <f t="shared" si="8"/>
        <v>4.5625335480408147E-3</v>
      </c>
      <c r="Y50" s="5">
        <f t="shared" si="8"/>
        <v>1.3468013468013407E-2</v>
      </c>
      <c r="Z50" s="5">
        <f t="shared" si="8"/>
        <v>-4.1374347904300501E-3</v>
      </c>
      <c r="AA50" s="5">
        <f t="shared" si="8"/>
        <v>1.5333179617246895E-2</v>
      </c>
      <c r="AB50" s="5">
        <f t="shared" si="8"/>
        <v>1.9592268996558193E-2</v>
      </c>
      <c r="AC50" s="5">
        <f t="shared" si="8"/>
        <v>6.6830466830466673E-2</v>
      </c>
      <c r="AD50" s="5">
        <f t="shared" si="8"/>
        <v>2.5691699604742935E-2</v>
      </c>
      <c r="AE50" s="5">
        <f t="shared" si="8"/>
        <v>-6.785980611483966E-2</v>
      </c>
      <c r="AF50" s="5">
        <f t="shared" si="8"/>
        <v>-9.4445693726107338E-3</v>
      </c>
      <c r="AG50" s="28">
        <f t="shared" si="6"/>
        <v>5.0389372423269574E-3</v>
      </c>
      <c r="AH50" s="7">
        <f t="shared" ref="AH50:AV54" si="9">R50-R$56</f>
        <v>6.3189345700410829E-3</v>
      </c>
      <c r="AI50" s="7">
        <f t="shared" si="9"/>
        <v>-2.5076348575964486E-3</v>
      </c>
      <c r="AJ50" s="7">
        <f t="shared" si="9"/>
        <v>1.0750488427869661E-2</v>
      </c>
      <c r="AK50" s="7">
        <f t="shared" si="9"/>
        <v>-9.8439444996205674E-3</v>
      </c>
      <c r="AL50" s="7">
        <f t="shared" si="9"/>
        <v>1.1856095279119721E-2</v>
      </c>
      <c r="AM50" s="7">
        <f t="shared" si="9"/>
        <v>-3.9658307471398405E-3</v>
      </c>
      <c r="AN50" s="7">
        <f t="shared" si="9"/>
        <v>2.1578265231070016E-3</v>
      </c>
      <c r="AO50" s="7">
        <f t="shared" si="9"/>
        <v>9.701902388667253E-3</v>
      </c>
      <c r="AP50" s="7">
        <f t="shared" si="9"/>
        <v>-6.2382071739099012E-4</v>
      </c>
      <c r="AQ50" s="7">
        <f t="shared" si="9"/>
        <v>1.7040079796126342E-2</v>
      </c>
      <c r="AR50" s="7">
        <f t="shared" si="9"/>
        <v>2.2822271091701558E-2</v>
      </c>
      <c r="AS50" s="7">
        <f t="shared" si="9"/>
        <v>6.2299807669092072E-2</v>
      </c>
      <c r="AT50" s="7">
        <f t="shared" si="9"/>
        <v>2.4301929232767187E-2</v>
      </c>
      <c r="AU50" s="7">
        <f t="shared" si="9"/>
        <v>-6.3379393558132963E-2</v>
      </c>
      <c r="AV50" s="7">
        <f t="shared" si="9"/>
        <v>-8.8256728282498798E-3</v>
      </c>
      <c r="AW50" s="7">
        <f t="shared" si="7"/>
        <v>4.6031079992848618E-3</v>
      </c>
    </row>
    <row r="51" spans="1:54" x14ac:dyDescent="0.2">
      <c r="A51">
        <v>172.2</v>
      </c>
      <c r="B51">
        <v>20.350000000000001</v>
      </c>
      <c r="C51">
        <v>171.1</v>
      </c>
      <c r="D51">
        <v>42.17</v>
      </c>
      <c r="E51">
        <v>25.05</v>
      </c>
      <c r="F51">
        <v>62.9</v>
      </c>
      <c r="G51">
        <v>36.119999999999997</v>
      </c>
      <c r="H51">
        <v>84.84</v>
      </c>
      <c r="I51">
        <v>102.98</v>
      </c>
      <c r="J51">
        <v>82.82</v>
      </c>
      <c r="K51">
        <v>187.4</v>
      </c>
      <c r="L51">
        <v>8.0269999999999992</v>
      </c>
      <c r="M51">
        <v>12.27</v>
      </c>
      <c r="N51">
        <v>24</v>
      </c>
      <c r="O51">
        <v>18.378</v>
      </c>
      <c r="P51" s="4">
        <v>63.77</v>
      </c>
      <c r="Q51" s="4">
        <v>0.65100000000000002</v>
      </c>
      <c r="R51" s="5">
        <f t="shared" si="8"/>
        <v>-5.2805280528052889E-2</v>
      </c>
      <c r="S51" s="5">
        <f t="shared" si="8"/>
        <v>-2.631578947368407E-2</v>
      </c>
      <c r="T51" s="5">
        <f t="shared" si="8"/>
        <v>-4.2529378847229959E-2</v>
      </c>
      <c r="U51" s="5">
        <f t="shared" si="8"/>
        <v>-3.0240312751523502E-2</v>
      </c>
      <c r="V51" s="5">
        <f t="shared" si="8"/>
        <v>-1.6875981161695419E-2</v>
      </c>
      <c r="W51" s="5">
        <f t="shared" si="8"/>
        <v>-9.1367359798361081E-3</v>
      </c>
      <c r="X51" s="5">
        <f t="shared" si="8"/>
        <v>-3.4998664173123251E-2</v>
      </c>
      <c r="Y51" s="5">
        <f t="shared" si="8"/>
        <v>-6.0465116279069697E-2</v>
      </c>
      <c r="Z51" s="5">
        <f t="shared" si="8"/>
        <v>-6.9906069364161771E-2</v>
      </c>
      <c r="AA51" s="5">
        <f t="shared" si="8"/>
        <v>-5.9611672533212201E-2</v>
      </c>
      <c r="AB51" s="5">
        <f t="shared" si="8"/>
        <v>-2.6746299662425366E-2</v>
      </c>
      <c r="AC51" s="5">
        <f t="shared" si="8"/>
        <v>-7.5656379548595165E-2</v>
      </c>
      <c r="AD51" s="5">
        <f t="shared" si="8"/>
        <v>-5.4335260115606965E-2</v>
      </c>
      <c r="AE51" s="5">
        <f t="shared" si="8"/>
        <v>-4.0000000000000036E-2</v>
      </c>
      <c r="AF51" s="5">
        <f t="shared" si="8"/>
        <v>4.3019296254256378E-2</v>
      </c>
      <c r="AG51" s="28">
        <f t="shared" si="6"/>
        <v>-3.1145548465511874E-2</v>
      </c>
      <c r="AH51" s="7">
        <f t="shared" si="9"/>
        <v>-5.5085513780480641E-2</v>
      </c>
      <c r="AI51" s="7">
        <f t="shared" si="9"/>
        <v>-3.0740969872987162E-2</v>
      </c>
      <c r="AJ51" s="7">
        <f t="shared" si="9"/>
        <v>-4.2525496754201891E-2</v>
      </c>
      <c r="AK51" s="7">
        <f t="shared" si="9"/>
        <v>-2.9166481747902713E-2</v>
      </c>
      <c r="AL51" s="7">
        <f t="shared" si="9"/>
        <v>-1.5329164233091126E-2</v>
      </c>
      <c r="AM51" s="7">
        <f t="shared" si="9"/>
        <v>-5.9083221226593355E-3</v>
      </c>
      <c r="AN51" s="7">
        <f t="shared" si="9"/>
        <v>-3.7403371198057062E-2</v>
      </c>
      <c r="AO51" s="7">
        <f t="shared" si="9"/>
        <v>-6.4231227358415854E-2</v>
      </c>
      <c r="AP51" s="7">
        <f t="shared" si="9"/>
        <v>-6.6392455291122712E-2</v>
      </c>
      <c r="AQ51" s="7">
        <f t="shared" si="9"/>
        <v>-5.7904772354332751E-2</v>
      </c>
      <c r="AR51" s="7">
        <f t="shared" si="9"/>
        <v>-2.3516297567282001E-2</v>
      </c>
      <c r="AS51" s="7">
        <f t="shared" si="9"/>
        <v>-8.0187038709969766E-2</v>
      </c>
      <c r="AT51" s="7">
        <f t="shared" si="9"/>
        <v>-5.5725030487582712E-2</v>
      </c>
      <c r="AU51" s="7">
        <f t="shared" si="9"/>
        <v>-3.5519587443293338E-2</v>
      </c>
      <c r="AV51" s="7">
        <f t="shared" si="9"/>
        <v>4.3638192798617234E-2</v>
      </c>
      <c r="AW51" s="7">
        <f t="shared" si="7"/>
        <v>-3.1581377708553973E-2</v>
      </c>
    </row>
    <row r="52" spans="1:54" x14ac:dyDescent="0.2">
      <c r="A52">
        <v>173.7</v>
      </c>
      <c r="B52">
        <v>21.27</v>
      </c>
      <c r="C52">
        <v>181.65</v>
      </c>
      <c r="D52">
        <v>44.734999999999999</v>
      </c>
      <c r="E52">
        <v>22.49</v>
      </c>
      <c r="F52">
        <v>65.900000000000006</v>
      </c>
      <c r="G52">
        <v>37.19</v>
      </c>
      <c r="H52">
        <v>88.76</v>
      </c>
      <c r="I52">
        <v>105.7</v>
      </c>
      <c r="J52">
        <v>84.99</v>
      </c>
      <c r="K52">
        <v>190.75</v>
      </c>
      <c r="L52">
        <v>8.4529999999999994</v>
      </c>
      <c r="M52">
        <v>13.175000000000001</v>
      </c>
      <c r="N52">
        <v>24.07</v>
      </c>
      <c r="O52">
        <v>18.202000000000002</v>
      </c>
      <c r="P52" s="4">
        <v>67.5</v>
      </c>
      <c r="Q52" s="4">
        <v>0.64800000000000002</v>
      </c>
      <c r="R52" s="5">
        <f t="shared" si="8"/>
        <v>8.7108013937282625E-3</v>
      </c>
      <c r="S52" s="5">
        <f t="shared" si="8"/>
        <v>4.520884520884505E-2</v>
      </c>
      <c r="T52" s="5">
        <f t="shared" si="8"/>
        <v>6.1659848042080689E-2</v>
      </c>
      <c r="U52" s="5">
        <f t="shared" si="8"/>
        <v>6.0825231207019215E-2</v>
      </c>
      <c r="V52" s="5">
        <f t="shared" si="8"/>
        <v>-0.10219560878243517</v>
      </c>
      <c r="W52" s="5">
        <f t="shared" si="8"/>
        <v>4.7694753577106619E-2</v>
      </c>
      <c r="X52" s="5">
        <f t="shared" si="8"/>
        <v>2.9623477297895828E-2</v>
      </c>
      <c r="Y52" s="5">
        <f t="shared" si="8"/>
        <v>4.620462046204632E-2</v>
      </c>
      <c r="Z52" s="5">
        <f t="shared" si="8"/>
        <v>2.6412895707904394E-2</v>
      </c>
      <c r="AA52" s="5">
        <f t="shared" si="8"/>
        <v>2.6201400627867688E-2</v>
      </c>
      <c r="AB52" s="5">
        <f t="shared" si="8"/>
        <v>1.7876200640341455E-2</v>
      </c>
      <c r="AC52" s="5">
        <f t="shared" si="8"/>
        <v>5.3070885760558184E-2</v>
      </c>
      <c r="AD52" s="5">
        <f t="shared" si="8"/>
        <v>7.3757131214344129E-2</v>
      </c>
      <c r="AE52" s="5">
        <f t="shared" si="8"/>
        <v>2.9166666666666785E-3</v>
      </c>
      <c r="AF52" s="5">
        <f t="shared" si="8"/>
        <v>-9.5766677549242729E-3</v>
      </c>
      <c r="AG52" s="28">
        <f t="shared" si="6"/>
        <v>5.849145366159636E-2</v>
      </c>
      <c r="AH52" s="7">
        <f t="shared" si="9"/>
        <v>6.4305681413005114E-3</v>
      </c>
      <c r="AI52" s="7">
        <f t="shared" si="9"/>
        <v>4.0783664809541958E-2</v>
      </c>
      <c r="AJ52" s="7">
        <f t="shared" si="9"/>
        <v>6.1663730135108757E-2</v>
      </c>
      <c r="AK52" s="7">
        <f t="shared" si="9"/>
        <v>6.1899062210640003E-2</v>
      </c>
      <c r="AL52" s="7">
        <f t="shared" si="9"/>
        <v>-0.10064879185383087</v>
      </c>
      <c r="AM52" s="7">
        <f t="shared" si="9"/>
        <v>5.0923167434283392E-2</v>
      </c>
      <c r="AN52" s="7">
        <f t="shared" si="9"/>
        <v>2.7218770272962014E-2</v>
      </c>
      <c r="AO52" s="7">
        <f t="shared" si="9"/>
        <v>4.2438509382700169E-2</v>
      </c>
      <c r="AP52" s="7">
        <f t="shared" si="9"/>
        <v>2.9926509780943453E-2</v>
      </c>
      <c r="AQ52" s="7">
        <f t="shared" si="9"/>
        <v>2.7908300806747135E-2</v>
      </c>
      <c r="AR52" s="7">
        <f t="shared" si="9"/>
        <v>2.110620273548482E-2</v>
      </c>
      <c r="AS52" s="7">
        <f t="shared" si="9"/>
        <v>4.8540226599183584E-2</v>
      </c>
      <c r="AT52" s="7">
        <f t="shared" si="9"/>
        <v>7.2367360842368375E-2</v>
      </c>
      <c r="AU52" s="7">
        <f t="shared" si="9"/>
        <v>7.3970792233733745E-3</v>
      </c>
      <c r="AV52" s="7">
        <f t="shared" si="9"/>
        <v>-8.9577712105634189E-3</v>
      </c>
      <c r="AW52" s="7">
        <f t="shared" si="7"/>
        <v>5.8055624418554261E-2</v>
      </c>
    </row>
    <row r="53" spans="1:54" x14ac:dyDescent="0.2">
      <c r="A53">
        <v>194.1</v>
      </c>
      <c r="B53">
        <v>21.72</v>
      </c>
      <c r="C53">
        <v>180.05</v>
      </c>
      <c r="D53">
        <v>43.22</v>
      </c>
      <c r="E53">
        <v>22.795000000000002</v>
      </c>
      <c r="F53">
        <v>63.92</v>
      </c>
      <c r="G53">
        <v>36.86</v>
      </c>
      <c r="H53">
        <v>87.98</v>
      </c>
      <c r="I53">
        <v>107.16</v>
      </c>
      <c r="J53">
        <v>84.74</v>
      </c>
      <c r="K53">
        <v>191.6</v>
      </c>
      <c r="L53">
        <v>9.0329999999999995</v>
      </c>
      <c r="M53">
        <v>13.54</v>
      </c>
      <c r="N53">
        <v>25.87</v>
      </c>
      <c r="O53">
        <v>18.54</v>
      </c>
      <c r="P53" s="4">
        <v>67.28</v>
      </c>
      <c r="Q53" s="4">
        <v>0.57099999999999995</v>
      </c>
      <c r="R53" s="5">
        <f t="shared" si="8"/>
        <v>0.11744386873920565</v>
      </c>
      <c r="S53" s="5">
        <f t="shared" si="8"/>
        <v>2.1156558533145242E-2</v>
      </c>
      <c r="T53" s="5">
        <f t="shared" si="8"/>
        <v>-8.8081475364711892E-3</v>
      </c>
      <c r="U53" s="5">
        <f t="shared" si="8"/>
        <v>-3.3866100368838747E-2</v>
      </c>
      <c r="V53" s="5">
        <f t="shared" si="8"/>
        <v>1.3561582925744942E-2</v>
      </c>
      <c r="W53" s="5">
        <f t="shared" si="8"/>
        <v>-3.0045523520485617E-2</v>
      </c>
      <c r="X53" s="5">
        <f t="shared" si="8"/>
        <v>-8.8733530518956272E-3</v>
      </c>
      <c r="Y53" s="5">
        <f t="shared" si="8"/>
        <v>-8.7877422262280236E-3</v>
      </c>
      <c r="Z53" s="5">
        <f t="shared" si="8"/>
        <v>1.3812677388836292E-2</v>
      </c>
      <c r="AA53" s="5">
        <f t="shared" si="8"/>
        <v>-2.9415225320625904E-3</v>
      </c>
      <c r="AB53" s="5">
        <f t="shared" si="8"/>
        <v>4.4560943643512374E-3</v>
      </c>
      <c r="AC53" s="5">
        <f t="shared" si="8"/>
        <v>6.8614693008399508E-2</v>
      </c>
      <c r="AD53" s="5">
        <f t="shared" si="8"/>
        <v>2.770398481973424E-2</v>
      </c>
      <c r="AE53" s="5">
        <f t="shared" si="8"/>
        <v>7.4781886165351086E-2</v>
      </c>
      <c r="AF53" s="5">
        <f t="shared" si="8"/>
        <v>1.8569387979342711E-2</v>
      </c>
      <c r="AG53" s="28">
        <f t="shared" si="6"/>
        <v>-3.259259259259295E-3</v>
      </c>
      <c r="AH53" s="7">
        <f t="shared" si="9"/>
        <v>0.1151636354867779</v>
      </c>
      <c r="AI53" s="7">
        <f t="shared" si="9"/>
        <v>1.6731378133842151E-2</v>
      </c>
      <c r="AJ53" s="7">
        <f t="shared" si="9"/>
        <v>-8.8042654434431194E-3</v>
      </c>
      <c r="AK53" s="7">
        <f t="shared" si="9"/>
        <v>-3.2792269365217959E-2</v>
      </c>
      <c r="AL53" s="7">
        <f t="shared" si="9"/>
        <v>1.5108399854349235E-2</v>
      </c>
      <c r="AM53" s="7">
        <f t="shared" si="9"/>
        <v>-2.6817109663308844E-2</v>
      </c>
      <c r="AN53" s="7">
        <f t="shared" si="9"/>
        <v>-1.127806007682944E-2</v>
      </c>
      <c r="AO53" s="7">
        <f t="shared" si="9"/>
        <v>-1.2553853305574177E-2</v>
      </c>
      <c r="AP53" s="7">
        <f t="shared" si="9"/>
        <v>1.7326291461875351E-2</v>
      </c>
      <c r="AQ53" s="7">
        <f t="shared" si="9"/>
        <v>-1.2346223531831423E-3</v>
      </c>
      <c r="AR53" s="7">
        <f t="shared" si="9"/>
        <v>7.686096459494602E-3</v>
      </c>
      <c r="AS53" s="7">
        <f t="shared" si="9"/>
        <v>6.4084033847024907E-2</v>
      </c>
      <c r="AT53" s="7">
        <f t="shared" si="9"/>
        <v>2.6314214447758492E-2</v>
      </c>
      <c r="AU53" s="7">
        <f t="shared" si="9"/>
        <v>7.9262298722057783E-2</v>
      </c>
      <c r="AV53" s="7">
        <f t="shared" si="9"/>
        <v>1.9188284523703567E-2</v>
      </c>
      <c r="AW53" s="7">
        <f t="shared" si="7"/>
        <v>-3.695088502301391E-3</v>
      </c>
    </row>
    <row r="54" spans="1:54" x14ac:dyDescent="0.2">
      <c r="A54">
        <v>195.6</v>
      </c>
      <c r="B54">
        <v>21.05</v>
      </c>
      <c r="C54">
        <v>175.95</v>
      </c>
      <c r="D54">
        <v>43.44</v>
      </c>
      <c r="E54">
        <v>21.31</v>
      </c>
      <c r="F54">
        <v>60.74</v>
      </c>
      <c r="G54">
        <v>35.04</v>
      </c>
      <c r="H54">
        <v>82.96</v>
      </c>
      <c r="I54">
        <v>101.44</v>
      </c>
      <c r="J54">
        <v>81.069999999999993</v>
      </c>
      <c r="K54">
        <v>185.75</v>
      </c>
      <c r="L54">
        <v>8.8640000000000008</v>
      </c>
      <c r="M54">
        <v>13.255000000000001</v>
      </c>
      <c r="N54">
        <v>25.08</v>
      </c>
      <c r="O54">
        <v>18.692</v>
      </c>
      <c r="P54" s="4">
        <v>64.16</v>
      </c>
      <c r="Q54" s="4">
        <v>0.52700000000000002</v>
      </c>
      <c r="R54" s="5">
        <f t="shared" si="8"/>
        <v>7.7279752704790816E-3</v>
      </c>
      <c r="S54" s="5">
        <f t="shared" si="8"/>
        <v>-3.0847145488029359E-2</v>
      </c>
      <c r="T54" s="5">
        <f t="shared" si="8"/>
        <v>-2.2771452374340639E-2</v>
      </c>
      <c r="U54" s="5">
        <f t="shared" si="8"/>
        <v>5.0902360018509896E-3</v>
      </c>
      <c r="V54" s="5">
        <f t="shared" si="8"/>
        <v>-6.5145865321342478E-2</v>
      </c>
      <c r="W54" s="5">
        <f t="shared" si="8"/>
        <v>-4.9749687108886054E-2</v>
      </c>
      <c r="X54" s="5">
        <f t="shared" si="8"/>
        <v>-4.9376017362995128E-2</v>
      </c>
      <c r="Y54" s="5">
        <f t="shared" si="8"/>
        <v>-5.7058422368720274E-2</v>
      </c>
      <c r="Z54" s="5">
        <f t="shared" si="8"/>
        <v>-5.3378126166479967E-2</v>
      </c>
      <c r="AA54" s="5">
        <f t="shared" si="8"/>
        <v>-4.3308945008260546E-2</v>
      </c>
      <c r="AB54" s="5">
        <f t="shared" si="8"/>
        <v>-3.0532359081419602E-2</v>
      </c>
      <c r="AC54" s="5">
        <f t="shared" si="8"/>
        <v>-1.8709177460422777E-2</v>
      </c>
      <c r="AD54" s="5">
        <f t="shared" si="8"/>
        <v>-2.1048744460856583E-2</v>
      </c>
      <c r="AE54" s="5">
        <f t="shared" si="8"/>
        <v>-3.0537301894085878E-2</v>
      </c>
      <c r="AF54" s="5">
        <f t="shared" si="8"/>
        <v>8.1984897518878608E-3</v>
      </c>
      <c r="AG54" s="28">
        <f t="shared" si="6"/>
        <v>-4.6373365041617154E-2</v>
      </c>
      <c r="AH54" s="7">
        <f t="shared" si="9"/>
        <v>5.4477420180513306E-3</v>
      </c>
      <c r="AI54" s="7">
        <f t="shared" si="9"/>
        <v>-3.5272325887332451E-2</v>
      </c>
      <c r="AJ54" s="7">
        <f t="shared" si="9"/>
        <v>-2.2767570281312568E-2</v>
      </c>
      <c r="AK54" s="7">
        <f t="shared" si="9"/>
        <v>6.164067005471778E-3</v>
      </c>
      <c r="AL54" s="7">
        <f t="shared" si="9"/>
        <v>-6.3599048392738181E-2</v>
      </c>
      <c r="AM54" s="7">
        <f t="shared" si="9"/>
        <v>-4.652127325170928E-2</v>
      </c>
      <c r="AN54" s="7">
        <f t="shared" si="9"/>
        <v>-5.1780724387928939E-2</v>
      </c>
      <c r="AO54" s="7">
        <f t="shared" si="9"/>
        <v>-6.0824533448066424E-2</v>
      </c>
      <c r="AP54" s="7">
        <f t="shared" si="9"/>
        <v>-4.9864512093440908E-2</v>
      </c>
      <c r="AQ54" s="7">
        <f t="shared" si="9"/>
        <v>-4.1602044829381096E-2</v>
      </c>
      <c r="AR54" s="7">
        <f t="shared" si="9"/>
        <v>-2.7302356986276238E-2</v>
      </c>
      <c r="AS54" s="7">
        <f t="shared" si="9"/>
        <v>-2.3239836621797377E-2</v>
      </c>
      <c r="AT54" s="7">
        <f t="shared" si="9"/>
        <v>-2.2438514832832331E-2</v>
      </c>
      <c r="AU54" s="7">
        <f t="shared" si="9"/>
        <v>-2.605688933737918E-2</v>
      </c>
      <c r="AV54" s="7">
        <f t="shared" si="9"/>
        <v>8.8173862962487148E-3</v>
      </c>
      <c r="AW54" s="7">
        <f t="shared" si="7"/>
        <v>-4.6809194284659253E-2</v>
      </c>
    </row>
    <row r="55" spans="1:54" x14ac:dyDescent="0.2">
      <c r="P55" s="35"/>
      <c r="Q55" s="4"/>
      <c r="AG55" s="4"/>
    </row>
    <row r="56" spans="1:54" x14ac:dyDescent="0.2">
      <c r="P56" s="35"/>
      <c r="Q56" s="4"/>
      <c r="R56" s="7">
        <f>AVERAGE(R3:R54)</f>
        <v>2.280233252427751E-3</v>
      </c>
      <c r="S56" s="7">
        <f t="shared" ref="S56:AG56" si="10">AVERAGE(S3:S54)</f>
        <v>4.4251803993030931E-3</v>
      </c>
      <c r="T56" s="7">
        <f t="shared" si="10"/>
        <v>-3.8820930280702141E-6</v>
      </c>
      <c r="U56" s="7">
        <f t="shared" si="10"/>
        <v>-1.0738310036207889E-3</v>
      </c>
      <c r="V56" s="7">
        <f t="shared" si="10"/>
        <v>-1.5468169286042938E-3</v>
      </c>
      <c r="W56" s="7">
        <f t="shared" si="10"/>
        <v>-3.2284138571767726E-3</v>
      </c>
      <c r="X56" s="7">
        <f t="shared" si="10"/>
        <v>2.4047070249338131E-3</v>
      </c>
      <c r="Y56" s="7">
        <f t="shared" si="10"/>
        <v>3.7661110793461528E-3</v>
      </c>
      <c r="Z56" s="7">
        <f t="shared" si="10"/>
        <v>-3.51361407303906E-3</v>
      </c>
      <c r="AA56" s="7">
        <f t="shared" si="10"/>
        <v>-1.7069001788794481E-3</v>
      </c>
      <c r="AB56" s="7">
        <f t="shared" si="10"/>
        <v>-3.2300020951433642E-3</v>
      </c>
      <c r="AC56" s="7">
        <f t="shared" si="10"/>
        <v>4.5306591613746023E-3</v>
      </c>
      <c r="AD56" s="7">
        <f>AVERAGE(AD3:AD54)</f>
        <v>1.3897703719757488E-3</v>
      </c>
      <c r="AE56" s="7">
        <f t="shared" si="10"/>
        <v>-4.480412556706696E-3</v>
      </c>
      <c r="AF56" s="7">
        <f t="shared" si="10"/>
        <v>-6.1889654436085464E-4</v>
      </c>
      <c r="AG56" s="47">
        <f t="shared" si="10"/>
        <v>4.3582924304209583E-4</v>
      </c>
    </row>
    <row r="57" spans="1:54" x14ac:dyDescent="0.2">
      <c r="Q57" s="35"/>
    </row>
    <row r="58" spans="1:54" x14ac:dyDescent="0.2">
      <c r="A58" s="242" t="s">
        <v>181</v>
      </c>
      <c r="B58" s="242"/>
      <c r="C58" s="242"/>
      <c r="D58" s="242"/>
      <c r="E58" s="242"/>
      <c r="F58" s="242"/>
      <c r="G58" s="242"/>
      <c r="H58" s="242"/>
      <c r="I58" s="242"/>
      <c r="J58" s="242"/>
      <c r="K58" s="242"/>
      <c r="L58" s="242"/>
      <c r="M58" s="242"/>
      <c r="N58" s="242"/>
      <c r="O58" s="242"/>
      <c r="P58" s="242"/>
      <c r="Q58" s="242"/>
      <c r="S58" s="242" t="s">
        <v>182</v>
      </c>
      <c r="T58" s="242"/>
      <c r="U58" s="242"/>
      <c r="V58" s="242"/>
      <c r="W58" s="242"/>
      <c r="X58" s="242"/>
      <c r="Y58" s="242"/>
      <c r="Z58" s="242"/>
      <c r="AA58" s="242"/>
      <c r="AB58" s="242"/>
      <c r="AC58" s="242"/>
      <c r="AD58" s="242"/>
      <c r="AE58" s="242"/>
      <c r="AF58" s="242"/>
      <c r="AG58" s="242"/>
      <c r="AH58" s="242"/>
      <c r="AI58" s="242"/>
      <c r="AL58" s="242" t="s">
        <v>183</v>
      </c>
      <c r="AM58" s="242"/>
      <c r="AN58" s="242"/>
      <c r="AO58" s="242"/>
      <c r="AP58" s="242"/>
      <c r="AQ58" s="242"/>
      <c r="AR58" s="242"/>
      <c r="AS58" s="242"/>
      <c r="AT58" s="242"/>
      <c r="AU58" s="242"/>
      <c r="AV58" s="242"/>
      <c r="AW58" s="242"/>
      <c r="AX58" s="242"/>
      <c r="AY58" s="242"/>
      <c r="AZ58" s="242"/>
      <c r="BA58" s="242"/>
      <c r="BB58" s="242"/>
    </row>
    <row r="59" spans="1:54" x14ac:dyDescent="0.2">
      <c r="B59" t="s">
        <v>15</v>
      </c>
      <c r="C59" t="s">
        <v>163</v>
      </c>
      <c r="D59" t="s">
        <v>123</v>
      </c>
      <c r="E59" t="s">
        <v>160</v>
      </c>
      <c r="F59" t="s">
        <v>57</v>
      </c>
      <c r="G59" t="s">
        <v>96</v>
      </c>
      <c r="H59" t="s">
        <v>69</v>
      </c>
      <c r="I59" t="s">
        <v>132</v>
      </c>
      <c r="J59" t="s">
        <v>147</v>
      </c>
      <c r="K59" t="s">
        <v>35</v>
      </c>
      <c r="L59" t="s">
        <v>156</v>
      </c>
      <c r="M59" t="s">
        <v>90</v>
      </c>
      <c r="N59" t="s">
        <v>83</v>
      </c>
      <c r="O59" t="s">
        <v>111</v>
      </c>
      <c r="P59" t="s">
        <v>12</v>
      </c>
      <c r="Q59" s="4" t="s">
        <v>48</v>
      </c>
      <c r="T59" t="s">
        <v>15</v>
      </c>
      <c r="U59" t="s">
        <v>163</v>
      </c>
      <c r="V59" t="s">
        <v>123</v>
      </c>
      <c r="W59" t="s">
        <v>160</v>
      </c>
      <c r="X59" t="s">
        <v>57</v>
      </c>
      <c r="Y59" t="s">
        <v>96</v>
      </c>
      <c r="Z59" t="s">
        <v>69</v>
      </c>
      <c r="AA59" t="s">
        <v>132</v>
      </c>
      <c r="AB59" t="s">
        <v>147</v>
      </c>
      <c r="AC59" t="s">
        <v>35</v>
      </c>
      <c r="AD59" t="s">
        <v>156</v>
      </c>
      <c r="AE59" t="s">
        <v>90</v>
      </c>
      <c r="AF59" t="s">
        <v>83</v>
      </c>
      <c r="AG59" t="s">
        <v>111</v>
      </c>
      <c r="AH59" t="s">
        <v>12</v>
      </c>
      <c r="AI59" s="4" t="s">
        <v>48</v>
      </c>
      <c r="AJ59" s="32" t="s">
        <v>176</v>
      </c>
      <c r="AM59" t="s">
        <v>15</v>
      </c>
      <c r="AN59" t="s">
        <v>163</v>
      </c>
      <c r="AO59" t="s">
        <v>123</v>
      </c>
      <c r="AP59" t="s">
        <v>160</v>
      </c>
      <c r="AQ59" t="s">
        <v>57</v>
      </c>
      <c r="AR59" t="s">
        <v>96</v>
      </c>
      <c r="AS59" t="s">
        <v>69</v>
      </c>
      <c r="AT59" t="s">
        <v>132</v>
      </c>
      <c r="AU59" t="s">
        <v>147</v>
      </c>
      <c r="AV59" t="s">
        <v>35</v>
      </c>
      <c r="AW59" t="s">
        <v>156</v>
      </c>
      <c r="AX59" t="s">
        <v>90</v>
      </c>
      <c r="AY59" t="s">
        <v>83</v>
      </c>
      <c r="AZ59" t="s">
        <v>111</v>
      </c>
      <c r="BA59" t="s">
        <v>12</v>
      </c>
      <c r="BB59" s="4" t="s">
        <v>48</v>
      </c>
    </row>
    <row r="60" spans="1:54" x14ac:dyDescent="0.2">
      <c r="A60" t="s">
        <v>15</v>
      </c>
      <c r="B60">
        <f t="array" ref="B60:Q75">MMULT(TRANSPOSE(AH3:AW54),AH3:AW54)/52</f>
        <v>1.0776587530672646E-3</v>
      </c>
      <c r="C60">
        <v>3.1212009031071506E-4</v>
      </c>
      <c r="D60">
        <v>1.2847625805916427E-4</v>
      </c>
      <c r="E60">
        <v>1.2481704691333224E-4</v>
      </c>
      <c r="F60">
        <v>2.7090181178703938E-4</v>
      </c>
      <c r="G60">
        <v>1.9001939708432331E-4</v>
      </c>
      <c r="H60">
        <v>2.1107350755631961E-4</v>
      </c>
      <c r="I60">
        <v>2.7368793470845142E-4</v>
      </c>
      <c r="J60">
        <v>2.8158582231599508E-4</v>
      </c>
      <c r="K60">
        <v>2.3439014826915808E-4</v>
      </c>
      <c r="L60">
        <v>1.4966422428591895E-4</v>
      </c>
      <c r="M60">
        <v>2.7029462842766957E-4</v>
      </c>
      <c r="N60">
        <v>1.9313636175111103E-4</v>
      </c>
      <c r="O60">
        <v>4.1558816146139665E-4</v>
      </c>
      <c r="P60">
        <v>-1.0713530357799643E-5</v>
      </c>
      <c r="Q60" s="35">
        <v>1.5601001292313746E-4</v>
      </c>
      <c r="S60" t="s">
        <v>15</v>
      </c>
      <c r="T60">
        <f t="array" ref="T60:AI75">MMULT(AJ60:AJ75,TRANSPOSE(AJ60:AJ75))</f>
        <v>1.0776587530672652E-3</v>
      </c>
      <c r="U60">
        <v>1.0337937889084528E-3</v>
      </c>
      <c r="V60">
        <v>6.6189635019925971E-4</v>
      </c>
      <c r="W60">
        <v>7.6631455316330567E-4</v>
      </c>
      <c r="X60">
        <v>8.8686170221090321E-4</v>
      </c>
      <c r="Y60">
        <v>1.0512237832018517E-3</v>
      </c>
      <c r="Z60">
        <v>8.2893785978689453E-4</v>
      </c>
      <c r="AA60">
        <v>9.0979530830562379E-4</v>
      </c>
      <c r="AB60">
        <v>9.1647887471475883E-4</v>
      </c>
      <c r="AC60">
        <v>8.7139474921576305E-4</v>
      </c>
      <c r="AD60">
        <v>7.3346963577496354E-4</v>
      </c>
      <c r="AE60">
        <v>1.2279027965914732E-3</v>
      </c>
      <c r="AF60">
        <v>9.1165437167655696E-4</v>
      </c>
      <c r="AG60">
        <v>9.3095714293713473E-4</v>
      </c>
      <c r="AH60">
        <v>1.0071677942036169E-3</v>
      </c>
      <c r="AI60">
        <v>7.6213126046210348E-4</v>
      </c>
      <c r="AJ60" s="18">
        <f>_xlfn.STDEV.P(R3:R54)</f>
        <v>3.2827713186685197E-2</v>
      </c>
      <c r="AL60" t="s">
        <v>15</v>
      </c>
      <c r="AM60" s="5">
        <f t="array" ref="AM60:BB75">B60:Q75/T60:AI75</f>
        <v>0.99999999999999944</v>
      </c>
      <c r="AN60" s="5">
        <v>0.30191716535680863</v>
      </c>
      <c r="AO60" s="5">
        <v>0.19410328825727366</v>
      </c>
      <c r="AP60" s="5">
        <v>0.16287965091892631</v>
      </c>
      <c r="AQ60" s="5">
        <v>0.30546116842309717</v>
      </c>
      <c r="AR60" s="5">
        <v>0.18076017696779656</v>
      </c>
      <c r="AS60" s="5">
        <v>0.25463127912939448</v>
      </c>
      <c r="AT60" s="5">
        <v>0.30082363825128955</v>
      </c>
      <c r="AU60" s="5">
        <v>0.30724747736671476</v>
      </c>
      <c r="AV60" s="5">
        <v>0.26898274115158977</v>
      </c>
      <c r="AW60" s="5">
        <v>0.20404965248191617</v>
      </c>
      <c r="AX60" s="5">
        <v>0.22012705661879634</v>
      </c>
      <c r="AY60" s="5">
        <v>0.21185261405145028</v>
      </c>
      <c r="AZ60" s="5">
        <v>0.44640955237770846</v>
      </c>
      <c r="BA60" s="5">
        <v>-1.0637284491677969E-2</v>
      </c>
      <c r="BB60" s="5">
        <v>0.2047022881971064</v>
      </c>
    </row>
    <row r="61" spans="1:54" x14ac:dyDescent="0.2">
      <c r="A61" t="s">
        <v>163</v>
      </c>
      <c r="B61">
        <v>3.1212009031071506E-4</v>
      </c>
      <c r="C61">
        <v>9.9171430190108365E-4</v>
      </c>
      <c r="D61">
        <v>3.3116570580396179E-4</v>
      </c>
      <c r="E61">
        <v>2.6171075550529002E-4</v>
      </c>
      <c r="F61">
        <v>2.3680490935484893E-4</v>
      </c>
      <c r="G61">
        <v>2.324783742952573E-4</v>
      </c>
      <c r="H61">
        <v>3.5945717359649155E-4</v>
      </c>
      <c r="I61">
        <v>3.5210261789974062E-4</v>
      </c>
      <c r="J61">
        <v>4.5651304140653453E-4</v>
      </c>
      <c r="K61">
        <v>4.5168775578870678E-4</v>
      </c>
      <c r="L61">
        <v>2.7069953011960832E-4</v>
      </c>
      <c r="M61">
        <v>2.7412306218677302E-4</v>
      </c>
      <c r="N61">
        <v>3.4680074409490968E-4</v>
      </c>
      <c r="O61">
        <v>3.7473513587525019E-4</v>
      </c>
      <c r="P61">
        <v>-2.4951303473261805E-5</v>
      </c>
      <c r="Q61" s="35">
        <v>3.9175477381404525E-4</v>
      </c>
      <c r="S61" t="s">
        <v>163</v>
      </c>
      <c r="T61">
        <v>1.0337937889084528E-3</v>
      </c>
      <c r="U61">
        <v>9.91714301901083E-4</v>
      </c>
      <c r="V61">
        <v>6.3495455661599263E-4</v>
      </c>
      <c r="W61">
        <v>7.3512252663987174E-4</v>
      </c>
      <c r="X61">
        <v>8.5076293098988352E-4</v>
      </c>
      <c r="Y61">
        <v>1.0084348266404214E-3</v>
      </c>
      <c r="Z61">
        <v>7.9519681754514396E-4</v>
      </c>
      <c r="AA61">
        <v>8.7276304881058961E-4</v>
      </c>
      <c r="AB61">
        <v>8.7917456769062013E-4</v>
      </c>
      <c r="AC61">
        <v>8.3592554402095215E-4</v>
      </c>
      <c r="AD61">
        <v>7.0361452700952877E-4</v>
      </c>
      <c r="AE61">
        <v>1.1779223069330474E-3</v>
      </c>
      <c r="AF61">
        <v>8.7454644096565529E-4</v>
      </c>
      <c r="AG61">
        <v>8.9306351325881765E-4</v>
      </c>
      <c r="AH61">
        <v>9.6617209025846081E-4</v>
      </c>
      <c r="AI61">
        <v>7.3110951046069647E-4</v>
      </c>
      <c r="AJ61" s="18">
        <f>_xlfn.STDEV.P(S3:S54)</f>
        <v>3.1491495707588787E-2</v>
      </c>
      <c r="AL61" t="s">
        <v>163</v>
      </c>
      <c r="AM61" s="5">
        <v>0.30191716535680863</v>
      </c>
      <c r="AN61" s="5">
        <v>1.0000000000000007</v>
      </c>
      <c r="AO61" s="5">
        <v>0.52155812152749692</v>
      </c>
      <c r="AP61" s="5">
        <v>0.35600970725455566</v>
      </c>
      <c r="AQ61" s="5">
        <v>0.27834417877060136</v>
      </c>
      <c r="AR61" s="5">
        <v>0.23053386114177943</v>
      </c>
      <c r="AS61" s="5">
        <v>0.45203547809229616</v>
      </c>
      <c r="AT61" s="5">
        <v>0.40343437818499495</v>
      </c>
      <c r="AU61" s="5">
        <v>0.51925187349957624</v>
      </c>
      <c r="AV61" s="5">
        <v>0.54034448285430714</v>
      </c>
      <c r="AW61" s="5">
        <v>0.38472703409084436</v>
      </c>
      <c r="AX61" s="5">
        <v>0.23271743864033476</v>
      </c>
      <c r="AY61" s="5">
        <v>0.39654926010787922</v>
      </c>
      <c r="AZ61" s="5">
        <v>0.41960636652574634</v>
      </c>
      <c r="BA61" s="5">
        <v>-2.582490606470228E-2</v>
      </c>
      <c r="BB61" s="5">
        <v>0.53583597013693274</v>
      </c>
    </row>
    <row r="62" spans="1:54" x14ac:dyDescent="0.2">
      <c r="A62" t="s">
        <v>123</v>
      </c>
      <c r="B62">
        <v>1.2847625805916427E-4</v>
      </c>
      <c r="C62">
        <v>3.3116570580396179E-4</v>
      </c>
      <c r="D62">
        <v>4.0653572121986499E-4</v>
      </c>
      <c r="E62">
        <v>3.2493162636259681E-4</v>
      </c>
      <c r="F62">
        <v>1.2136463549744373E-5</v>
      </c>
      <c r="G62">
        <v>3.5236319175629217E-4</v>
      </c>
      <c r="H62">
        <v>3.286637744084822E-4</v>
      </c>
      <c r="I62">
        <v>3.5692910889765887E-4</v>
      </c>
      <c r="J62">
        <v>3.5912691360842739E-4</v>
      </c>
      <c r="K62">
        <v>3.5968175132288817E-4</v>
      </c>
      <c r="L62">
        <v>2.8181657854424365E-4</v>
      </c>
      <c r="M62">
        <v>3.3395171605918642E-4</v>
      </c>
      <c r="N62">
        <v>3.5977351707162355E-4</v>
      </c>
      <c r="O62">
        <v>2.6026579574807993E-4</v>
      </c>
      <c r="P62">
        <v>-4.3906138216736378E-5</v>
      </c>
      <c r="Q62" s="35">
        <v>3.371605855864594E-4</v>
      </c>
      <c r="S62" t="s">
        <v>123</v>
      </c>
      <c r="T62">
        <v>6.6189635019925971E-4</v>
      </c>
      <c r="U62">
        <v>6.3495455661599263E-4</v>
      </c>
      <c r="V62">
        <v>4.0653572121986505E-4</v>
      </c>
      <c r="W62">
        <v>4.7066922103096301E-4</v>
      </c>
      <c r="X62">
        <v>5.4470909474277677E-4</v>
      </c>
      <c r="Y62">
        <v>6.4566003232800089E-4</v>
      </c>
      <c r="Z62">
        <v>5.0913235973195346E-4</v>
      </c>
      <c r="AA62">
        <v>5.5879488036628534E-4</v>
      </c>
      <c r="AB62">
        <v>5.6289991658478177E-4</v>
      </c>
      <c r="AC62">
        <v>5.3520931597974208E-4</v>
      </c>
      <c r="AD62">
        <v>4.5049592324067182E-4</v>
      </c>
      <c r="AE62">
        <v>7.5417601086624352E-4</v>
      </c>
      <c r="AF62">
        <v>5.5993671423206848E-4</v>
      </c>
      <c r="AG62">
        <v>5.7179244667960151E-4</v>
      </c>
      <c r="AH62">
        <v>6.1860091158189013E-4</v>
      </c>
      <c r="AI62">
        <v>4.6809984908194855E-4</v>
      </c>
      <c r="AJ62" s="18">
        <f>_xlfn.STDEV.P(T3:T54)</f>
        <v>2.0162730996069581E-2</v>
      </c>
      <c r="AL62" t="s">
        <v>123</v>
      </c>
      <c r="AM62" s="5">
        <v>0.19410328825727366</v>
      </c>
      <c r="AN62" s="5">
        <v>0.52155812152749692</v>
      </c>
      <c r="AO62" s="5">
        <v>0.99999999999999989</v>
      </c>
      <c r="AP62" s="5">
        <v>0.69036089857514005</v>
      </c>
      <c r="AQ62" s="5">
        <v>2.228063321666305E-2</v>
      </c>
      <c r="AR62" s="5">
        <v>0.54574106203508754</v>
      </c>
      <c r="AS62" s="5">
        <v>0.64553699666922792</v>
      </c>
      <c r="AT62" s="5">
        <v>0.63874799401113846</v>
      </c>
      <c r="AU62" s="5">
        <v>0.63799425622110051</v>
      </c>
      <c r="AV62" s="5">
        <v>0.67203940698315923</v>
      </c>
      <c r="AW62" s="5">
        <v>0.62556965336551262</v>
      </c>
      <c r="AX62" s="5">
        <v>0.44280341889370206</v>
      </c>
      <c r="AY62" s="5">
        <v>0.64252532103567994</v>
      </c>
      <c r="AZ62" s="5">
        <v>0.45517529526569173</v>
      </c>
      <c r="BA62" s="5">
        <v>-7.0976517161055144E-2</v>
      </c>
      <c r="BB62" s="5">
        <v>0.72027492905137402</v>
      </c>
    </row>
    <row r="63" spans="1:54" x14ac:dyDescent="0.2">
      <c r="A63" t="s">
        <v>160</v>
      </c>
      <c r="B63">
        <v>1.2481704691333224E-4</v>
      </c>
      <c r="C63">
        <v>2.6171075550529002E-4</v>
      </c>
      <c r="D63">
        <v>3.2493162636259681E-4</v>
      </c>
      <c r="E63">
        <v>5.4492017321667175E-4</v>
      </c>
      <c r="F63">
        <v>-9.3339982845335739E-5</v>
      </c>
      <c r="G63">
        <v>2.5648874901769777E-4</v>
      </c>
      <c r="H63">
        <v>2.0246570722424296E-4</v>
      </c>
      <c r="I63">
        <v>2.5037602381067285E-4</v>
      </c>
      <c r="J63">
        <v>2.8001588839137907E-4</v>
      </c>
      <c r="K63">
        <v>2.3473121784287995E-4</v>
      </c>
      <c r="L63">
        <v>2.8334149140303209E-4</v>
      </c>
      <c r="M63">
        <v>2.5356184102296104E-4</v>
      </c>
      <c r="N63">
        <v>2.7503875969214553E-4</v>
      </c>
      <c r="O63">
        <v>2.0566794332015892E-4</v>
      </c>
      <c r="P63">
        <v>-1.6896959347360628E-5</v>
      </c>
      <c r="Q63" s="35">
        <v>2.6804601653101671E-4</v>
      </c>
      <c r="S63" t="s">
        <v>160</v>
      </c>
      <c r="T63">
        <v>7.6631455316330567E-4</v>
      </c>
      <c r="U63">
        <v>7.3512252663987174E-4</v>
      </c>
      <c r="V63">
        <v>4.7066922103096301E-4</v>
      </c>
      <c r="W63">
        <v>5.4492017321667186E-4</v>
      </c>
      <c r="X63">
        <v>6.3064029045656236E-4</v>
      </c>
      <c r="Y63">
        <v>7.4751685671009885E-4</v>
      </c>
      <c r="Z63">
        <v>5.8945110761151264E-4</v>
      </c>
      <c r="AA63">
        <v>6.4694819502920963E-4</v>
      </c>
      <c r="AB63">
        <v>6.5170082585207082E-4</v>
      </c>
      <c r="AC63">
        <v>6.1964186341318371E-4</v>
      </c>
      <c r="AD63">
        <v>5.2156441415055312E-4</v>
      </c>
      <c r="AE63">
        <v>8.7315189545835348E-4</v>
      </c>
      <c r="AF63">
        <v>6.4827016018037108E-4</v>
      </c>
      <c r="AG63">
        <v>6.61996207030788E-4</v>
      </c>
      <c r="AH63">
        <v>7.1618899394532403E-4</v>
      </c>
      <c r="AI63">
        <v>5.419454671068307E-4</v>
      </c>
      <c r="AJ63" s="18">
        <f>_xlfn.STDEV.P(U3:U54)</f>
        <v>2.3343525295393408E-2</v>
      </c>
      <c r="AL63" t="s">
        <v>160</v>
      </c>
      <c r="AM63" s="5">
        <v>0.16287965091892631</v>
      </c>
      <c r="AN63" s="5">
        <v>0.35600970725455566</v>
      </c>
      <c r="AO63" s="5">
        <v>0.69036089857514005</v>
      </c>
      <c r="AP63" s="5">
        <v>0.99999999999999978</v>
      </c>
      <c r="AQ63" s="5">
        <v>-0.14800827707624062</v>
      </c>
      <c r="AR63" s="5">
        <v>0.34312102358003271</v>
      </c>
      <c r="AS63" s="5">
        <v>0.34348176567967581</v>
      </c>
      <c r="AT63" s="5">
        <v>0.38701093184032825</v>
      </c>
      <c r="AU63" s="5">
        <v>0.42966937785489273</v>
      </c>
      <c r="AV63" s="5">
        <v>0.37881755850049581</v>
      </c>
      <c r="AW63" s="5">
        <v>0.54325311258916453</v>
      </c>
      <c r="AX63" s="5">
        <v>0.29039831711051367</v>
      </c>
      <c r="AY63" s="5">
        <v>0.42426564816066847</v>
      </c>
      <c r="AZ63" s="5">
        <v>0.31067843159197095</v>
      </c>
      <c r="BA63" s="5">
        <v>-2.3592877704359964E-2</v>
      </c>
      <c r="BB63" s="5">
        <v>0.4945996097392919</v>
      </c>
    </row>
    <row r="64" spans="1:54" x14ac:dyDescent="0.2">
      <c r="A64" t="s">
        <v>57</v>
      </c>
      <c r="B64">
        <v>2.7090181178703938E-4</v>
      </c>
      <c r="C64">
        <v>2.3680490935484893E-4</v>
      </c>
      <c r="D64">
        <v>1.2136463549744373E-5</v>
      </c>
      <c r="E64">
        <v>-9.3339982845335739E-5</v>
      </c>
      <c r="F64">
        <v>7.2984483873934436E-4</v>
      </c>
      <c r="G64">
        <v>1.6922817494446901E-4</v>
      </c>
      <c r="H64">
        <v>2.7214529283610406E-4</v>
      </c>
      <c r="I64">
        <v>2.8259324616981211E-4</v>
      </c>
      <c r="J64">
        <v>3.3069903762829062E-4</v>
      </c>
      <c r="K64">
        <v>2.9371793081487546E-4</v>
      </c>
      <c r="L64">
        <v>3.9868254445743851E-5</v>
      </c>
      <c r="M64">
        <v>-2.7526328236584968E-6</v>
      </c>
      <c r="N64">
        <v>8.7023291952113997E-5</v>
      </c>
      <c r="O64">
        <v>2.1954765805781224E-4</v>
      </c>
      <c r="P64">
        <v>9.8466734543134531E-5</v>
      </c>
      <c r="Q64" s="35">
        <v>9.3376007802889664E-5</v>
      </c>
      <c r="S64" t="s">
        <v>57</v>
      </c>
      <c r="T64">
        <v>8.8686170221090321E-4</v>
      </c>
      <c r="U64">
        <v>8.5076293098988352E-4</v>
      </c>
      <c r="V64">
        <v>5.4470909474277677E-4</v>
      </c>
      <c r="W64">
        <v>6.3064029045656236E-4</v>
      </c>
      <c r="X64">
        <v>7.2984483873934415E-4</v>
      </c>
      <c r="Y64">
        <v>8.6510698411855068E-4</v>
      </c>
      <c r="Z64">
        <v>6.8217628193085501E-4</v>
      </c>
      <c r="AA64">
        <v>7.4871810161695627E-4</v>
      </c>
      <c r="AB64">
        <v>7.5421835767257165E-4</v>
      </c>
      <c r="AC64">
        <v>7.1711627487602077E-4</v>
      </c>
      <c r="AD64">
        <v>6.0361049158832699E-4</v>
      </c>
      <c r="AE64">
        <v>1.0105053768042569E-3</v>
      </c>
      <c r="AF64">
        <v>7.5024802201241643E-4</v>
      </c>
      <c r="AG64">
        <v>7.6613328117151424E-4</v>
      </c>
      <c r="AH64">
        <v>8.2885100857494514E-4</v>
      </c>
      <c r="AI64">
        <v>6.2719764028991638E-4</v>
      </c>
      <c r="AJ64" s="18">
        <f>_xlfn.STDEV.P(V3:V54)</f>
        <v>2.7015640631666393E-2</v>
      </c>
      <c r="AL64" t="s">
        <v>57</v>
      </c>
      <c r="AM64" s="5">
        <v>0.30546116842309717</v>
      </c>
      <c r="AN64" s="5">
        <v>0.27834417877060136</v>
      </c>
      <c r="AO64" s="5">
        <v>2.228063321666305E-2</v>
      </c>
      <c r="AP64" s="5">
        <v>-0.14800827707624062</v>
      </c>
      <c r="AQ64" s="5">
        <v>1.0000000000000002</v>
      </c>
      <c r="AR64" s="5">
        <v>0.19561531469647536</v>
      </c>
      <c r="AS64" s="5">
        <v>0.39893690244670299</v>
      </c>
      <c r="AT64" s="5">
        <v>0.37743610787493242</v>
      </c>
      <c r="AU64" s="5">
        <v>0.43846590879700753</v>
      </c>
      <c r="AV64" s="5">
        <v>0.40958201773576414</v>
      </c>
      <c r="AW64" s="5">
        <v>6.6049637972387512E-2</v>
      </c>
      <c r="AX64" s="5">
        <v>-2.7240160090624675E-3</v>
      </c>
      <c r="AY64" s="5">
        <v>0.11599269761310185</v>
      </c>
      <c r="AZ64" s="5">
        <v>0.28656588018483709</v>
      </c>
      <c r="BA64" s="5">
        <v>0.11879907670309738</v>
      </c>
      <c r="BB64" s="5">
        <v>0.14887812358434172</v>
      </c>
    </row>
    <row r="65" spans="1:54" x14ac:dyDescent="0.2">
      <c r="A65" t="s">
        <v>96</v>
      </c>
      <c r="B65">
        <v>1.9001939708432331E-4</v>
      </c>
      <c r="C65">
        <v>2.324783742952573E-4</v>
      </c>
      <c r="D65">
        <v>3.5236319175629217E-4</v>
      </c>
      <c r="E65">
        <v>2.5648874901769777E-4</v>
      </c>
      <c r="F65">
        <v>1.6922817494446901E-4</v>
      </c>
      <c r="G65">
        <v>1.0254372631632463E-3</v>
      </c>
      <c r="H65">
        <v>2.6242952140908274E-4</v>
      </c>
      <c r="I65">
        <v>4.5840044881375306E-4</v>
      </c>
      <c r="J65">
        <v>4.0395124438366141E-4</v>
      </c>
      <c r="K65">
        <v>4.0482399867686241E-4</v>
      </c>
      <c r="L65">
        <v>4.0124668243648234E-4</v>
      </c>
      <c r="M65">
        <v>2.7046096542656045E-4</v>
      </c>
      <c r="N65">
        <v>4.1612846126901104E-4</v>
      </c>
      <c r="O65">
        <v>3.9845126395609409E-4</v>
      </c>
      <c r="P65">
        <v>7.9623829378377899E-5</v>
      </c>
      <c r="Q65" s="35">
        <v>3.8761084340548118E-4</v>
      </c>
      <c r="S65" t="s">
        <v>96</v>
      </c>
      <c r="T65">
        <v>1.0512237832018517E-3</v>
      </c>
      <c r="U65">
        <v>1.0084348266404214E-3</v>
      </c>
      <c r="V65">
        <v>6.4566003232800089E-4</v>
      </c>
      <c r="W65">
        <v>7.4751685671009885E-4</v>
      </c>
      <c r="X65">
        <v>8.6510698411855068E-4</v>
      </c>
      <c r="Y65">
        <v>1.0254372631632468E-3</v>
      </c>
      <c r="Z65">
        <v>8.0860401358428396E-4</v>
      </c>
      <c r="AA65">
        <v>8.8747802884187813E-4</v>
      </c>
      <c r="AB65">
        <v>8.9399764736294927E-4</v>
      </c>
      <c r="AC65">
        <v>8.5001943548974868E-4</v>
      </c>
      <c r="AD65">
        <v>7.1547762516518498E-4</v>
      </c>
      <c r="AE65">
        <v>1.1977823402474171E-3</v>
      </c>
      <c r="AF65">
        <v>8.8929148938719652E-4</v>
      </c>
      <c r="AG65">
        <v>9.0812076365706174E-4</v>
      </c>
      <c r="AH65">
        <v>9.8246196760182094E-4</v>
      </c>
      <c r="AI65">
        <v>7.4343618018139074E-4</v>
      </c>
      <c r="AJ65" s="18">
        <f>_xlfn.STDEV.P(W3:W54)</f>
        <v>3.2022449362334025E-2</v>
      </c>
      <c r="AL65" t="s">
        <v>96</v>
      </c>
      <c r="AM65" s="5">
        <v>0.18076017696779656</v>
      </c>
      <c r="AN65" s="5">
        <v>0.23053386114177943</v>
      </c>
      <c r="AO65" s="5">
        <v>0.54574106203508754</v>
      </c>
      <c r="AP65" s="5">
        <v>0.34312102358003271</v>
      </c>
      <c r="AQ65" s="5">
        <v>0.19561531469647536</v>
      </c>
      <c r="AR65" s="5">
        <v>0.99999999999999956</v>
      </c>
      <c r="AS65" s="5">
        <v>0.32454639972143634</v>
      </c>
      <c r="AT65" s="5">
        <v>0.5165203350576989</v>
      </c>
      <c r="AU65" s="5">
        <v>0.45184821858895052</v>
      </c>
      <c r="AV65" s="5">
        <v>0.4762526382042292</v>
      </c>
      <c r="AW65" s="5">
        <v>0.56080954641152481</v>
      </c>
      <c r="AX65" s="5">
        <v>0.22580143014188481</v>
      </c>
      <c r="AY65" s="5">
        <v>0.46793258030138324</v>
      </c>
      <c r="AZ65" s="5">
        <v>0.43876462239615005</v>
      </c>
      <c r="BA65" s="5">
        <v>8.1045202770280059E-2</v>
      </c>
      <c r="BB65" s="5">
        <v>0.52137742786597785</v>
      </c>
    </row>
    <row r="66" spans="1:54" x14ac:dyDescent="0.2">
      <c r="A66" t="s">
        <v>69</v>
      </c>
      <c r="B66">
        <v>2.1107350755631961E-4</v>
      </c>
      <c r="C66">
        <v>3.5945717359649155E-4</v>
      </c>
      <c r="D66">
        <v>3.286637744084822E-4</v>
      </c>
      <c r="E66">
        <v>2.0246570722424296E-4</v>
      </c>
      <c r="F66">
        <v>2.7214529283610406E-4</v>
      </c>
      <c r="G66">
        <v>2.6242952140908274E-4</v>
      </c>
      <c r="H66">
        <v>6.3762111469175587E-4</v>
      </c>
      <c r="I66">
        <v>4.4898469400330863E-4</v>
      </c>
      <c r="J66">
        <v>4.7484703646396263E-4</v>
      </c>
      <c r="K66">
        <v>4.7463550974928027E-4</v>
      </c>
      <c r="L66">
        <v>2.0887273178759637E-4</v>
      </c>
      <c r="M66">
        <v>3.5733968937597859E-4</v>
      </c>
      <c r="N66">
        <v>2.9165010604778439E-4</v>
      </c>
      <c r="O66">
        <v>2.9730950276363671E-4</v>
      </c>
      <c r="P66">
        <v>7.8424637716100108E-5</v>
      </c>
      <c r="Q66" s="35">
        <v>3.4729542284765106E-4</v>
      </c>
      <c r="S66" t="s">
        <v>69</v>
      </c>
      <c r="T66">
        <v>8.2893785978689453E-4</v>
      </c>
      <c r="U66">
        <v>7.9519681754514396E-4</v>
      </c>
      <c r="V66">
        <v>5.0913235973195346E-4</v>
      </c>
      <c r="W66">
        <v>5.8945110761151264E-4</v>
      </c>
      <c r="X66">
        <v>6.8217628193085501E-4</v>
      </c>
      <c r="Y66">
        <v>8.0860401358428396E-4</v>
      </c>
      <c r="Z66">
        <v>6.3762111469175587E-4</v>
      </c>
      <c r="AA66">
        <v>6.9981687019615236E-4</v>
      </c>
      <c r="AB66">
        <v>7.0495788651431712E-4</v>
      </c>
      <c r="AC66">
        <v>6.7027906226208315E-4</v>
      </c>
      <c r="AD66">
        <v>5.641867134354554E-4</v>
      </c>
      <c r="AE66">
        <v>9.4450596103435171E-4</v>
      </c>
      <c r="AF66">
        <v>7.0124686647978429E-4</v>
      </c>
      <c r="AG66">
        <v>7.1609460733574378E-4</v>
      </c>
      <c r="AH66">
        <v>7.7471603454913184E-4</v>
      </c>
      <c r="AI66">
        <v>5.8623330820263032E-4</v>
      </c>
      <c r="AJ66" s="18">
        <f>_xlfn.STDEV.P(X3:X54)</f>
        <v>2.5251160660289575E-2</v>
      </c>
      <c r="AL66" t="s">
        <v>69</v>
      </c>
      <c r="AM66" s="5">
        <v>0.25463127912939448</v>
      </c>
      <c r="AN66" s="5">
        <v>0.45203547809229616</v>
      </c>
      <c r="AO66" s="5">
        <v>0.64553699666922792</v>
      </c>
      <c r="AP66" s="5">
        <v>0.34348176567967581</v>
      </c>
      <c r="AQ66" s="5">
        <v>0.39893690244670299</v>
      </c>
      <c r="AR66" s="5">
        <v>0.32454639972143634</v>
      </c>
      <c r="AS66" s="5">
        <v>1</v>
      </c>
      <c r="AT66" s="5">
        <v>0.64157455060702129</v>
      </c>
      <c r="AU66" s="5">
        <v>0.6735821324190816</v>
      </c>
      <c r="AV66" s="5">
        <v>0.70811627047913805</v>
      </c>
      <c r="AW66" s="5">
        <v>0.37021916116337611</v>
      </c>
      <c r="AX66" s="5">
        <v>0.37833502817139142</v>
      </c>
      <c r="AY66" s="5">
        <v>0.41590218792969413</v>
      </c>
      <c r="AZ66" s="5">
        <v>0.41518187641405035</v>
      </c>
      <c r="BA66" s="5">
        <v>0.10123017237114702</v>
      </c>
      <c r="BB66" s="5">
        <v>0.5924184415799334</v>
      </c>
    </row>
    <row r="67" spans="1:54" x14ac:dyDescent="0.2">
      <c r="A67" t="s">
        <v>132</v>
      </c>
      <c r="B67">
        <v>2.7368793470845142E-4</v>
      </c>
      <c r="C67">
        <v>3.5210261789974062E-4</v>
      </c>
      <c r="D67">
        <v>3.5692910889765887E-4</v>
      </c>
      <c r="E67">
        <v>2.5037602381067285E-4</v>
      </c>
      <c r="F67">
        <v>2.8259324616981211E-4</v>
      </c>
      <c r="G67">
        <v>4.5840044881375306E-4</v>
      </c>
      <c r="H67">
        <v>4.4898469400330863E-4</v>
      </c>
      <c r="I67">
        <v>7.680794135054551E-4</v>
      </c>
      <c r="J67">
        <v>5.4918411193140596E-4</v>
      </c>
      <c r="K67">
        <v>4.8062803465376887E-4</v>
      </c>
      <c r="L67">
        <v>2.921948063294841E-4</v>
      </c>
      <c r="M67">
        <v>2.9848937442362625E-4</v>
      </c>
      <c r="N67">
        <v>3.3907632966241434E-4</v>
      </c>
      <c r="O67">
        <v>4.4900415797829855E-4</v>
      </c>
      <c r="P67">
        <v>-1.7848199163078139E-5</v>
      </c>
      <c r="Q67" s="35">
        <v>3.7072138134929748E-4</v>
      </c>
      <c r="S67" t="s">
        <v>132</v>
      </c>
      <c r="T67">
        <v>9.0979530830562379E-4</v>
      </c>
      <c r="U67">
        <v>8.7276304881058961E-4</v>
      </c>
      <c r="V67">
        <v>5.5879488036628534E-4</v>
      </c>
      <c r="W67">
        <v>6.4694819502920963E-4</v>
      </c>
      <c r="X67">
        <v>7.4871810161695627E-4</v>
      </c>
      <c r="Y67">
        <v>8.8747802884187813E-4</v>
      </c>
      <c r="Z67">
        <v>6.9981687019615236E-4</v>
      </c>
      <c r="AA67">
        <v>7.6807941350545499E-4</v>
      </c>
      <c r="AB67">
        <v>7.7372190222878517E-4</v>
      </c>
      <c r="AC67">
        <v>7.3566038624211171E-4</v>
      </c>
      <c r="AD67">
        <v>6.1921942499273204E-4</v>
      </c>
      <c r="AE67">
        <v>1.0366363194421599E-3</v>
      </c>
      <c r="AF67">
        <v>7.6964889654255173E-4</v>
      </c>
      <c r="AG67">
        <v>7.859449370843151E-4</v>
      </c>
      <c r="AH67">
        <v>8.5028449983348328E-4</v>
      </c>
      <c r="AI67">
        <v>6.4341652040401844E-4</v>
      </c>
      <c r="AJ67" s="18">
        <f>_xlfn.STDEV.P(Y3:Y54)</f>
        <v>2.7714245678088643E-2</v>
      </c>
      <c r="AL67" t="s">
        <v>132</v>
      </c>
      <c r="AM67" s="5">
        <v>0.30082363825128955</v>
      </c>
      <c r="AN67" s="5">
        <v>0.40343437818499495</v>
      </c>
      <c r="AO67" s="5">
        <v>0.63874799401113846</v>
      </c>
      <c r="AP67" s="5">
        <v>0.38701093184032825</v>
      </c>
      <c r="AQ67" s="5">
        <v>0.37743610787493242</v>
      </c>
      <c r="AR67" s="5">
        <v>0.5165203350576989</v>
      </c>
      <c r="AS67" s="5">
        <v>0.64157455060702129</v>
      </c>
      <c r="AT67" s="5">
        <v>1.0000000000000002</v>
      </c>
      <c r="AU67" s="5">
        <v>0.7097952253250488</v>
      </c>
      <c r="AV67" s="5">
        <v>0.65332868758763141</v>
      </c>
      <c r="AW67" s="5">
        <v>0.4718760338193746</v>
      </c>
      <c r="AX67" s="5">
        <v>0.28794030155556477</v>
      </c>
      <c r="AY67" s="5">
        <v>0.4405597554750314</v>
      </c>
      <c r="AZ67" s="5">
        <v>0.57129213102893239</v>
      </c>
      <c r="BA67" s="5">
        <v>-2.099085560959122E-2</v>
      </c>
      <c r="BB67" s="5">
        <v>0.57617634859066347</v>
      </c>
    </row>
    <row r="68" spans="1:54" x14ac:dyDescent="0.2">
      <c r="A68" t="s">
        <v>147</v>
      </c>
      <c r="B68">
        <v>2.8158582231599508E-4</v>
      </c>
      <c r="C68">
        <v>4.5651304140653453E-4</v>
      </c>
      <c r="D68">
        <v>3.5912691360842739E-4</v>
      </c>
      <c r="E68">
        <v>2.8001588839137907E-4</v>
      </c>
      <c r="F68">
        <v>3.3069903762829062E-4</v>
      </c>
      <c r="G68">
        <v>4.0395124438366141E-4</v>
      </c>
      <c r="H68">
        <v>4.7484703646396263E-4</v>
      </c>
      <c r="I68">
        <v>5.4918411193140596E-4</v>
      </c>
      <c r="J68">
        <v>7.7940584197714366E-4</v>
      </c>
      <c r="K68">
        <v>5.5819020527809744E-4</v>
      </c>
      <c r="L68">
        <v>2.6597938161024011E-4</v>
      </c>
      <c r="M68">
        <v>3.4405412626509028E-4</v>
      </c>
      <c r="N68">
        <v>4.1267494860055756E-4</v>
      </c>
      <c r="O68">
        <v>4.4808470528884281E-4</v>
      </c>
      <c r="P68">
        <v>1.2266215368427977E-4</v>
      </c>
      <c r="Q68" s="35">
        <v>3.2800925148303306E-4</v>
      </c>
      <c r="S68" t="s">
        <v>147</v>
      </c>
      <c r="T68">
        <v>9.1647887471475883E-4</v>
      </c>
      <c r="U68">
        <v>8.7917456769062013E-4</v>
      </c>
      <c r="V68">
        <v>5.6289991658478177E-4</v>
      </c>
      <c r="W68">
        <v>6.5170082585207082E-4</v>
      </c>
      <c r="X68">
        <v>7.5421835767257165E-4</v>
      </c>
      <c r="Y68">
        <v>8.9399764736294927E-4</v>
      </c>
      <c r="Z68">
        <v>7.0495788651431712E-4</v>
      </c>
      <c r="AA68">
        <v>7.7372190222878517E-4</v>
      </c>
      <c r="AB68">
        <v>7.7940584197714366E-4</v>
      </c>
      <c r="AC68">
        <v>7.4106471730551993E-4</v>
      </c>
      <c r="AD68">
        <v>6.2376835386825341E-4</v>
      </c>
      <c r="AE68">
        <v>1.0442516892070538E-3</v>
      </c>
      <c r="AF68">
        <v>7.7530291505067061E-4</v>
      </c>
      <c r="AG68">
        <v>7.9171867006905575E-4</v>
      </c>
      <c r="AH68">
        <v>8.5653088610236714E-4</v>
      </c>
      <c r="AI68">
        <v>6.4814320672960924E-4</v>
      </c>
      <c r="AJ68" s="18">
        <f>_xlfn.STDEV.P(Z3:Z54)</f>
        <v>2.7917840926137961E-2</v>
      </c>
      <c r="AL68" t="s">
        <v>147</v>
      </c>
      <c r="AM68" s="5">
        <v>0.30724747736671476</v>
      </c>
      <c r="AN68" s="5">
        <v>0.51925187349957624</v>
      </c>
      <c r="AO68" s="5">
        <v>0.63799425622110051</v>
      </c>
      <c r="AP68" s="5">
        <v>0.42966937785489273</v>
      </c>
      <c r="AQ68" s="5">
        <v>0.43846590879700753</v>
      </c>
      <c r="AR68" s="5">
        <v>0.45184821858895052</v>
      </c>
      <c r="AS68" s="5">
        <v>0.6735821324190816</v>
      </c>
      <c r="AT68" s="5">
        <v>0.7097952253250488</v>
      </c>
      <c r="AU68" s="5">
        <v>1</v>
      </c>
      <c r="AV68" s="5">
        <v>0.7532273393174802</v>
      </c>
      <c r="AW68" s="5">
        <v>0.42640730322528964</v>
      </c>
      <c r="AX68" s="5">
        <v>0.32947433058628395</v>
      </c>
      <c r="AY68" s="5">
        <v>0.53227576033760537</v>
      </c>
      <c r="AZ68" s="5">
        <v>0.56596455562903381</v>
      </c>
      <c r="BA68" s="5">
        <v>0.14320809170402754</v>
      </c>
      <c r="BB68" s="5">
        <v>0.5060752748425722</v>
      </c>
    </row>
    <row r="69" spans="1:54" x14ac:dyDescent="0.2">
      <c r="A69" t="s">
        <v>35</v>
      </c>
      <c r="B69">
        <v>2.3439014826915808E-4</v>
      </c>
      <c r="C69">
        <v>4.5168775578870678E-4</v>
      </c>
      <c r="D69">
        <v>3.5968175132288817E-4</v>
      </c>
      <c r="E69">
        <v>2.3473121784287995E-4</v>
      </c>
      <c r="F69">
        <v>2.9371793081487546E-4</v>
      </c>
      <c r="G69">
        <v>4.0482399867686241E-4</v>
      </c>
      <c r="H69">
        <v>4.7463550974928027E-4</v>
      </c>
      <c r="I69">
        <v>4.8062803465376887E-4</v>
      </c>
      <c r="J69">
        <v>5.5819020527809744E-4</v>
      </c>
      <c r="K69">
        <v>7.0460969838511279E-4</v>
      </c>
      <c r="L69">
        <v>3.0720966624244665E-4</v>
      </c>
      <c r="M69">
        <v>4.9569302134366432E-4</v>
      </c>
      <c r="N69">
        <v>4.8467923802087359E-4</v>
      </c>
      <c r="O69">
        <v>3.4008133748446409E-4</v>
      </c>
      <c r="P69">
        <v>1.0865591240637758E-4</v>
      </c>
      <c r="Q69" s="35">
        <v>4.2791610929551478E-4</v>
      </c>
      <c r="S69" t="s">
        <v>35</v>
      </c>
      <c r="T69">
        <v>8.7139474921576305E-4</v>
      </c>
      <c r="U69">
        <v>8.3592554402095215E-4</v>
      </c>
      <c r="V69">
        <v>5.3520931597974208E-4</v>
      </c>
      <c r="W69">
        <v>6.1964186341318371E-4</v>
      </c>
      <c r="X69">
        <v>7.1711627487602077E-4</v>
      </c>
      <c r="Y69">
        <v>8.5001943548974868E-4</v>
      </c>
      <c r="Z69">
        <v>6.7027906226208315E-4</v>
      </c>
      <c r="AA69">
        <v>7.3566038624211171E-4</v>
      </c>
      <c r="AB69">
        <v>7.4106471730551993E-4</v>
      </c>
      <c r="AC69">
        <v>7.046096983851129E-4</v>
      </c>
      <c r="AD69">
        <v>5.930834668250568E-4</v>
      </c>
      <c r="AE69">
        <v>9.9288206628650151E-4</v>
      </c>
      <c r="AF69">
        <v>7.3716362467939978E-4</v>
      </c>
      <c r="AG69">
        <v>7.5277184339790019E-4</v>
      </c>
      <c r="AH69">
        <v>8.1439576763078878E-4</v>
      </c>
      <c r="AI69">
        <v>6.1625925339504504E-4</v>
      </c>
      <c r="AJ69" s="18">
        <f>_xlfn.STDEV.P(AA3:AA54)</f>
        <v>2.6544485272559211E-2</v>
      </c>
      <c r="AL69" t="s">
        <v>35</v>
      </c>
      <c r="AM69" s="5">
        <v>0.26898274115158977</v>
      </c>
      <c r="AN69" s="5">
        <v>0.54034448285430714</v>
      </c>
      <c r="AO69" s="5">
        <v>0.67203940698315923</v>
      </c>
      <c r="AP69" s="5">
        <v>0.37881755850049581</v>
      </c>
      <c r="AQ69" s="5">
        <v>0.40958201773576414</v>
      </c>
      <c r="AR69" s="5">
        <v>0.4762526382042292</v>
      </c>
      <c r="AS69" s="5">
        <v>0.70811627047913805</v>
      </c>
      <c r="AT69" s="5">
        <v>0.65332868758763141</v>
      </c>
      <c r="AU69" s="5">
        <v>0.7532273393174802</v>
      </c>
      <c r="AV69" s="5">
        <v>0.99999999999999989</v>
      </c>
      <c r="AW69" s="5">
        <v>0.51798723691797832</v>
      </c>
      <c r="AX69" s="5">
        <v>0.49924662573231471</v>
      </c>
      <c r="AY69" s="5">
        <v>0.65749207068059778</v>
      </c>
      <c r="AZ69" s="5">
        <v>0.45177212785933585</v>
      </c>
      <c r="BA69" s="5">
        <v>0.13341905339522514</v>
      </c>
      <c r="BB69" s="5">
        <v>0.69437676909202473</v>
      </c>
    </row>
    <row r="70" spans="1:54" x14ac:dyDescent="0.2">
      <c r="A70" t="s">
        <v>156</v>
      </c>
      <c r="B70">
        <v>1.4966422428591895E-4</v>
      </c>
      <c r="C70">
        <v>2.7069953011960832E-4</v>
      </c>
      <c r="D70">
        <v>2.8181657854424365E-4</v>
      </c>
      <c r="E70">
        <v>2.8334149140303209E-4</v>
      </c>
      <c r="F70">
        <v>3.9868254445743851E-5</v>
      </c>
      <c r="G70">
        <v>4.0124668243648234E-4</v>
      </c>
      <c r="H70">
        <v>2.0887273178759637E-4</v>
      </c>
      <c r="I70">
        <v>2.921948063294841E-4</v>
      </c>
      <c r="J70">
        <v>2.6597938161024011E-4</v>
      </c>
      <c r="K70">
        <v>3.0720966624244665E-4</v>
      </c>
      <c r="L70">
        <v>4.9920970351017809E-4</v>
      </c>
      <c r="M70">
        <v>3.5056705901000189E-4</v>
      </c>
      <c r="N70">
        <v>3.6616543572744198E-4</v>
      </c>
      <c r="O70">
        <v>2.9879365896210878E-4</v>
      </c>
      <c r="P70">
        <v>1.2282978930428269E-4</v>
      </c>
      <c r="Q70" s="35">
        <v>3.3815753831295878E-4</v>
      </c>
      <c r="S70" t="s">
        <v>156</v>
      </c>
      <c r="T70">
        <v>7.3346963577496354E-4</v>
      </c>
      <c r="U70">
        <v>7.0361452700952877E-4</v>
      </c>
      <c r="V70">
        <v>4.5049592324067182E-4</v>
      </c>
      <c r="W70">
        <v>5.2156441415055312E-4</v>
      </c>
      <c r="X70">
        <v>6.0361049158832699E-4</v>
      </c>
      <c r="Y70">
        <v>7.1547762516518498E-4</v>
      </c>
      <c r="Z70">
        <v>5.641867134354554E-4</v>
      </c>
      <c r="AA70">
        <v>6.1921942499273204E-4</v>
      </c>
      <c r="AB70">
        <v>6.2376835386825341E-4</v>
      </c>
      <c r="AC70">
        <v>5.930834668250568E-4</v>
      </c>
      <c r="AD70">
        <v>4.992097035101782E-4</v>
      </c>
      <c r="AE70">
        <v>8.3572783538351841E-4</v>
      </c>
      <c r="AF70">
        <v>6.2048472955197214E-4</v>
      </c>
      <c r="AG70">
        <v>6.3362246593247893E-4</v>
      </c>
      <c r="AH70">
        <v>6.854925022194764E-4</v>
      </c>
      <c r="AI70">
        <v>5.1871720656730138E-4</v>
      </c>
      <c r="AJ70" s="18">
        <f>_xlfn.STDEV.P(AB3:AB54)</f>
        <v>2.2343001219849095E-2</v>
      </c>
      <c r="AL70" t="s">
        <v>156</v>
      </c>
      <c r="AM70" s="5">
        <v>0.20404965248191617</v>
      </c>
      <c r="AN70" s="5">
        <v>0.38472703409084436</v>
      </c>
      <c r="AO70" s="5">
        <v>0.62556965336551262</v>
      </c>
      <c r="AP70" s="5">
        <v>0.54325311258916453</v>
      </c>
      <c r="AQ70" s="5">
        <v>6.6049637972387512E-2</v>
      </c>
      <c r="AR70" s="5">
        <v>0.56080954641152481</v>
      </c>
      <c r="AS70" s="5">
        <v>0.37021916116337611</v>
      </c>
      <c r="AT70" s="5">
        <v>0.4718760338193746</v>
      </c>
      <c r="AU70" s="5">
        <v>0.42640730322528964</v>
      </c>
      <c r="AV70" s="5">
        <v>0.51798723691797832</v>
      </c>
      <c r="AW70" s="5">
        <v>0.99999999999999978</v>
      </c>
      <c r="AX70" s="5">
        <v>0.41947514988432261</v>
      </c>
      <c r="AY70" s="5">
        <v>0.59012803746489584</v>
      </c>
      <c r="AZ70" s="5">
        <v>0.47156418060774585</v>
      </c>
      <c r="BA70" s="5">
        <v>0.17918473055005912</v>
      </c>
      <c r="BB70" s="5">
        <v>0.65191116475733157</v>
      </c>
    </row>
    <row r="71" spans="1:54" x14ac:dyDescent="0.2">
      <c r="A71" t="s">
        <v>90</v>
      </c>
      <c r="B71">
        <v>2.7029462842766957E-4</v>
      </c>
      <c r="C71">
        <v>2.7412306218677302E-4</v>
      </c>
      <c r="D71">
        <v>3.3395171605918642E-4</v>
      </c>
      <c r="E71">
        <v>2.5356184102296104E-4</v>
      </c>
      <c r="F71">
        <v>-2.7526328236584968E-6</v>
      </c>
      <c r="G71">
        <v>2.7046096542656045E-4</v>
      </c>
      <c r="H71">
        <v>3.5733968937597859E-4</v>
      </c>
      <c r="I71">
        <v>2.9848937442362625E-4</v>
      </c>
      <c r="J71">
        <v>3.4405412626509028E-4</v>
      </c>
      <c r="K71">
        <v>4.9569302134366432E-4</v>
      </c>
      <c r="L71">
        <v>3.5056705901000189E-4</v>
      </c>
      <c r="M71">
        <v>1.3990934269180943E-3</v>
      </c>
      <c r="N71">
        <v>5.8136029332207957E-4</v>
      </c>
      <c r="O71">
        <v>2.8012563116142249E-4</v>
      </c>
      <c r="P71">
        <v>-1.0176164939607349E-5</v>
      </c>
      <c r="Q71" s="35">
        <v>3.4127723299086268E-4</v>
      </c>
      <c r="S71" t="s">
        <v>90</v>
      </c>
      <c r="T71">
        <v>1.2279027965914732E-3</v>
      </c>
      <c r="U71">
        <v>1.1779223069330474E-3</v>
      </c>
      <c r="V71">
        <v>7.5417601086624352E-4</v>
      </c>
      <c r="W71">
        <v>8.7315189545835348E-4</v>
      </c>
      <c r="X71">
        <v>1.0105053768042569E-3</v>
      </c>
      <c r="Y71">
        <v>1.1977823402474171E-3</v>
      </c>
      <c r="Z71">
        <v>9.4450596103435171E-4</v>
      </c>
      <c r="AA71">
        <v>1.0366363194421599E-3</v>
      </c>
      <c r="AB71">
        <v>1.0442516892070538E-3</v>
      </c>
      <c r="AC71">
        <v>9.9288206628650151E-4</v>
      </c>
      <c r="AD71">
        <v>8.3572783538351841E-4</v>
      </c>
      <c r="AE71">
        <v>1.399093426918095E-3</v>
      </c>
      <c r="AF71">
        <v>1.0387545680117672E-3</v>
      </c>
      <c r="AG71">
        <v>1.060748475401623E-3</v>
      </c>
      <c r="AH71">
        <v>1.1475841936230201E-3</v>
      </c>
      <c r="AI71">
        <v>8.6838538027704342E-4</v>
      </c>
      <c r="AJ71" s="18">
        <f>_xlfn.STDEV.P(AC3:AC54)</f>
        <v>3.7404457313508707E-2</v>
      </c>
      <c r="AL71" t="s">
        <v>90</v>
      </c>
      <c r="AM71" s="5">
        <v>0.22012705661879634</v>
      </c>
      <c r="AN71" s="5">
        <v>0.23271743864033476</v>
      </c>
      <c r="AO71" s="5">
        <v>0.44280341889370206</v>
      </c>
      <c r="AP71" s="5">
        <v>0.29039831711051367</v>
      </c>
      <c r="AQ71" s="5">
        <v>-2.7240160090624675E-3</v>
      </c>
      <c r="AR71" s="5">
        <v>0.22580143014188481</v>
      </c>
      <c r="AS71" s="5">
        <v>0.37833502817139142</v>
      </c>
      <c r="AT71" s="5">
        <v>0.28794030155556477</v>
      </c>
      <c r="AU71" s="5">
        <v>0.32947433058628395</v>
      </c>
      <c r="AV71" s="5">
        <v>0.49924662573231471</v>
      </c>
      <c r="AW71" s="5">
        <v>0.41947514988432261</v>
      </c>
      <c r="AX71" s="5">
        <v>0.99999999999999956</v>
      </c>
      <c r="AY71" s="5">
        <v>0.55967050468411883</v>
      </c>
      <c r="AZ71" s="5">
        <v>0.264082992016897</v>
      </c>
      <c r="BA71" s="5">
        <v>-8.8674669764144606E-3</v>
      </c>
      <c r="BB71" s="5">
        <v>0.39300204810217332</v>
      </c>
    </row>
    <row r="72" spans="1:54" x14ac:dyDescent="0.2">
      <c r="A72" t="s">
        <v>83</v>
      </c>
      <c r="B72">
        <v>1.9313636175111103E-4</v>
      </c>
      <c r="C72">
        <v>3.4680074409490968E-4</v>
      </c>
      <c r="D72">
        <v>3.5977351707162355E-4</v>
      </c>
      <c r="E72">
        <v>2.7503875969214553E-4</v>
      </c>
      <c r="F72">
        <v>8.7023291952113997E-5</v>
      </c>
      <c r="G72">
        <v>4.1612846126901104E-4</v>
      </c>
      <c r="H72">
        <v>2.9165010604778439E-4</v>
      </c>
      <c r="I72">
        <v>3.3907632966241434E-4</v>
      </c>
      <c r="J72">
        <v>4.1267494860055756E-4</v>
      </c>
      <c r="K72">
        <v>4.8467923802087359E-4</v>
      </c>
      <c r="L72">
        <v>3.6616543572744198E-4</v>
      </c>
      <c r="M72">
        <v>5.8136029332207957E-4</v>
      </c>
      <c r="N72">
        <v>7.7122158663996078E-4</v>
      </c>
      <c r="O72">
        <v>2.9718900831506403E-4</v>
      </c>
      <c r="P72">
        <v>7.8078340402942277E-5</v>
      </c>
      <c r="Q72" s="35">
        <v>3.9241841741797801E-4</v>
      </c>
      <c r="S72" t="s">
        <v>83</v>
      </c>
      <c r="T72">
        <v>9.1165437167655696E-4</v>
      </c>
      <c r="U72">
        <v>8.7454644096565529E-4</v>
      </c>
      <c r="V72">
        <v>5.5993671423206848E-4</v>
      </c>
      <c r="W72">
        <v>6.4827016018037108E-4</v>
      </c>
      <c r="X72">
        <v>7.5024802201241643E-4</v>
      </c>
      <c r="Y72">
        <v>8.8929148938719652E-4</v>
      </c>
      <c r="Z72">
        <v>7.0124686647978429E-4</v>
      </c>
      <c r="AA72">
        <v>7.6964889654255173E-4</v>
      </c>
      <c r="AB72">
        <v>7.7530291505067061E-4</v>
      </c>
      <c r="AC72">
        <v>7.3716362467939978E-4</v>
      </c>
      <c r="AD72">
        <v>6.2048472955197214E-4</v>
      </c>
      <c r="AE72">
        <v>1.0387545680117672E-3</v>
      </c>
      <c r="AF72">
        <v>7.7122158663996078E-4</v>
      </c>
      <c r="AG72">
        <v>7.8755092628954087E-4</v>
      </c>
      <c r="AH72">
        <v>8.5202195962700168E-4</v>
      </c>
      <c r="AI72">
        <v>6.4473126897923825E-4</v>
      </c>
      <c r="AJ72" s="18">
        <f>_xlfn.STDEV.P(AD3:AD54)</f>
        <v>2.7770876591133396E-2</v>
      </c>
      <c r="AL72" t="s">
        <v>83</v>
      </c>
      <c r="AM72" s="5">
        <v>0.21185261405145028</v>
      </c>
      <c r="AN72" s="5">
        <v>0.39654926010787922</v>
      </c>
      <c r="AO72" s="5">
        <v>0.64252532103567994</v>
      </c>
      <c r="AP72" s="5">
        <v>0.42426564816066847</v>
      </c>
      <c r="AQ72" s="5">
        <v>0.11599269761310185</v>
      </c>
      <c r="AR72" s="5">
        <v>0.46793258030138324</v>
      </c>
      <c r="AS72" s="5">
        <v>0.41590218792969413</v>
      </c>
      <c r="AT72" s="5">
        <v>0.4405597554750314</v>
      </c>
      <c r="AU72" s="5">
        <v>0.53227576033760537</v>
      </c>
      <c r="AV72" s="5">
        <v>0.65749207068059778</v>
      </c>
      <c r="AW72" s="5">
        <v>0.59012803746489584</v>
      </c>
      <c r="AX72" s="5">
        <v>0.55967050468411883</v>
      </c>
      <c r="AY72" s="5">
        <v>1</v>
      </c>
      <c r="AZ72" s="5">
        <v>0.37735846456969735</v>
      </c>
      <c r="BA72" s="5">
        <v>9.163888268457708E-2</v>
      </c>
      <c r="BB72" s="5">
        <v>0.60865423518122364</v>
      </c>
    </row>
    <row r="73" spans="1:54" x14ac:dyDescent="0.2">
      <c r="A73" t="s">
        <v>111</v>
      </c>
      <c r="B73">
        <v>4.1558816146139665E-4</v>
      </c>
      <c r="C73">
        <v>3.7473513587525019E-4</v>
      </c>
      <c r="D73">
        <v>2.6026579574807993E-4</v>
      </c>
      <c r="E73">
        <v>2.0566794332015892E-4</v>
      </c>
      <c r="F73">
        <v>2.1954765805781224E-4</v>
      </c>
      <c r="G73">
        <v>3.9845126395609409E-4</v>
      </c>
      <c r="H73">
        <v>2.9730950276363671E-4</v>
      </c>
      <c r="I73">
        <v>4.4900415797829855E-4</v>
      </c>
      <c r="J73">
        <v>4.4808470528884281E-4</v>
      </c>
      <c r="K73">
        <v>3.4008133748446409E-4</v>
      </c>
      <c r="L73">
        <v>2.9879365896210878E-4</v>
      </c>
      <c r="M73">
        <v>2.8012563116142249E-4</v>
      </c>
      <c r="N73">
        <v>2.9718900831506403E-4</v>
      </c>
      <c r="O73">
        <v>8.0422601265836536E-4</v>
      </c>
      <c r="P73">
        <v>2.3278624583399882E-4</v>
      </c>
      <c r="Q73" s="35">
        <v>2.9431534638711047E-4</v>
      </c>
      <c r="S73" t="s">
        <v>111</v>
      </c>
      <c r="T73">
        <v>9.3095714293713473E-4</v>
      </c>
      <c r="U73">
        <v>8.9306351325881765E-4</v>
      </c>
      <c r="V73">
        <v>5.7179244667960151E-4</v>
      </c>
      <c r="W73">
        <v>6.61996207030788E-4</v>
      </c>
      <c r="X73">
        <v>7.6613328117151424E-4</v>
      </c>
      <c r="Y73">
        <v>9.0812076365706174E-4</v>
      </c>
      <c r="Z73">
        <v>7.1609460733574378E-4</v>
      </c>
      <c r="AA73">
        <v>7.859449370843151E-4</v>
      </c>
      <c r="AB73">
        <v>7.9171867006905575E-4</v>
      </c>
      <c r="AC73">
        <v>7.5277184339790019E-4</v>
      </c>
      <c r="AD73">
        <v>6.3362246593247893E-4</v>
      </c>
      <c r="AE73">
        <v>1.060748475401623E-3</v>
      </c>
      <c r="AF73">
        <v>7.8755092628954087E-4</v>
      </c>
      <c r="AG73">
        <v>8.0422601265836547E-4</v>
      </c>
      <c r="AH73">
        <v>8.7006211333725463E-4</v>
      </c>
      <c r="AI73">
        <v>6.5838238567027252E-4</v>
      </c>
      <c r="AJ73" s="18">
        <f>_xlfn.STDEV.P(AE3:AE54)</f>
        <v>2.8358878903411634E-2</v>
      </c>
      <c r="AL73" t="s">
        <v>111</v>
      </c>
      <c r="AM73" s="5">
        <v>0.44640955237770846</v>
      </c>
      <c r="AN73" s="5">
        <v>0.41960636652574634</v>
      </c>
      <c r="AO73" s="5">
        <v>0.45517529526569173</v>
      </c>
      <c r="AP73" s="5">
        <v>0.31067843159197095</v>
      </c>
      <c r="AQ73" s="5">
        <v>0.28656588018483709</v>
      </c>
      <c r="AR73" s="5">
        <v>0.43876462239615005</v>
      </c>
      <c r="AS73" s="5">
        <v>0.41518187641405035</v>
      </c>
      <c r="AT73" s="5">
        <v>0.57129213102893239</v>
      </c>
      <c r="AU73" s="5">
        <v>0.56596455562903381</v>
      </c>
      <c r="AV73" s="5">
        <v>0.45177212785933585</v>
      </c>
      <c r="AW73" s="5">
        <v>0.47156418060774585</v>
      </c>
      <c r="AX73" s="5">
        <v>0.264082992016897</v>
      </c>
      <c r="AY73" s="5">
        <v>0.37735846456969735</v>
      </c>
      <c r="AZ73" s="5">
        <v>0.99999999999999989</v>
      </c>
      <c r="BA73" s="5">
        <v>0.26755129578175979</v>
      </c>
      <c r="BB73" s="5">
        <v>0.44702797765082963</v>
      </c>
    </row>
    <row r="74" spans="1:54" x14ac:dyDescent="0.2">
      <c r="A74" t="s">
        <v>12</v>
      </c>
      <c r="B74">
        <v>-1.0713530357799643E-5</v>
      </c>
      <c r="C74">
        <v>-2.4951303473261805E-5</v>
      </c>
      <c r="D74">
        <v>-4.3906138216736378E-5</v>
      </c>
      <c r="E74">
        <v>-1.6896959347360628E-5</v>
      </c>
      <c r="F74">
        <v>9.8466734543134531E-5</v>
      </c>
      <c r="G74">
        <v>7.9623829378377899E-5</v>
      </c>
      <c r="H74">
        <v>7.8424637716100108E-5</v>
      </c>
      <c r="I74">
        <v>-1.7848199163078139E-5</v>
      </c>
      <c r="J74">
        <v>1.2266215368427977E-4</v>
      </c>
      <c r="K74">
        <v>1.0865591240637758E-4</v>
      </c>
      <c r="L74">
        <v>1.2282978930428269E-4</v>
      </c>
      <c r="M74">
        <v>-1.0176164939607349E-5</v>
      </c>
      <c r="N74">
        <v>7.8078340402942277E-5</v>
      </c>
      <c r="O74">
        <v>2.3278624583399882E-4</v>
      </c>
      <c r="P74">
        <v>9.4128773398239522E-4</v>
      </c>
      <c r="Q74" s="35">
        <v>4.6896665017681174E-5</v>
      </c>
      <c r="S74" t="s">
        <v>12</v>
      </c>
      <c r="T74">
        <v>1.0071677942036169E-3</v>
      </c>
      <c r="U74">
        <v>9.6617209025846081E-4</v>
      </c>
      <c r="V74">
        <v>6.1860091158189013E-4</v>
      </c>
      <c r="W74">
        <v>7.1618899394532403E-4</v>
      </c>
      <c r="X74">
        <v>8.2885100857494514E-4</v>
      </c>
      <c r="Y74">
        <v>9.8246196760182094E-4</v>
      </c>
      <c r="Z74">
        <v>7.7471603454913184E-4</v>
      </c>
      <c r="AA74">
        <v>8.5028449983348328E-4</v>
      </c>
      <c r="AB74">
        <v>8.5653088610236714E-4</v>
      </c>
      <c r="AC74">
        <v>8.1439576763078878E-4</v>
      </c>
      <c r="AD74">
        <v>6.854925022194764E-4</v>
      </c>
      <c r="AE74">
        <v>1.1475841936230201E-3</v>
      </c>
      <c r="AF74">
        <v>8.5202195962700168E-4</v>
      </c>
      <c r="AG74">
        <v>8.7006211333725463E-4</v>
      </c>
      <c r="AH74">
        <v>9.4128773398239511E-4</v>
      </c>
      <c r="AI74">
        <v>7.1227933546541479E-4</v>
      </c>
      <c r="AJ74" s="18">
        <f>_xlfn.STDEV.P(AF3:AF54)</f>
        <v>3.0680412871772034E-2</v>
      </c>
      <c r="AL74" t="s">
        <v>12</v>
      </c>
      <c r="AM74" s="5">
        <v>-1.0637284491677969E-2</v>
      </c>
      <c r="AN74" s="5">
        <v>-2.582490606470228E-2</v>
      </c>
      <c r="AO74" s="5">
        <v>-7.0976517161055144E-2</v>
      </c>
      <c r="AP74" s="5">
        <v>-2.3592877704359964E-2</v>
      </c>
      <c r="AQ74" s="5">
        <v>0.11879907670309738</v>
      </c>
      <c r="AR74" s="5">
        <v>8.1045202770280059E-2</v>
      </c>
      <c r="AS74" s="5">
        <v>0.10123017237114702</v>
      </c>
      <c r="AT74" s="5">
        <v>-2.099085560959122E-2</v>
      </c>
      <c r="AU74" s="5">
        <v>0.14320809170402754</v>
      </c>
      <c r="AV74" s="5">
        <v>0.13341905339522514</v>
      </c>
      <c r="AW74" s="5">
        <v>0.17918473055005912</v>
      </c>
      <c r="AX74" s="5">
        <v>-8.8674669764144606E-3</v>
      </c>
      <c r="AY74" s="5">
        <v>9.163888268457708E-2</v>
      </c>
      <c r="AZ74" s="5">
        <v>0.26755129578175979</v>
      </c>
      <c r="BA74" s="5">
        <v>1.0000000000000002</v>
      </c>
      <c r="BB74" s="5">
        <v>6.5840271762254821E-2</v>
      </c>
    </row>
    <row r="75" spans="1:54" x14ac:dyDescent="0.2">
      <c r="A75" s="4" t="s">
        <v>48</v>
      </c>
      <c r="B75">
        <v>1.5601001292313746E-4</v>
      </c>
      <c r="C75">
        <v>3.9175477381404525E-4</v>
      </c>
      <c r="D75">
        <v>3.371605855864594E-4</v>
      </c>
      <c r="E75">
        <v>2.6804601653101671E-4</v>
      </c>
      <c r="F75">
        <v>9.3376007802889664E-5</v>
      </c>
      <c r="G75">
        <v>3.8761084340548118E-4</v>
      </c>
      <c r="H75">
        <v>3.4729542284765106E-4</v>
      </c>
      <c r="I75">
        <v>3.7072138134929748E-4</v>
      </c>
      <c r="J75">
        <v>3.2800925148303306E-4</v>
      </c>
      <c r="K75">
        <v>4.2791610929551478E-4</v>
      </c>
      <c r="L75">
        <v>3.3815753831295878E-4</v>
      </c>
      <c r="M75">
        <v>3.4127723299086268E-4</v>
      </c>
      <c r="N75">
        <v>3.9241841741797801E-4</v>
      </c>
      <c r="O75">
        <v>2.9431534638711047E-4</v>
      </c>
      <c r="P75">
        <v>4.6896665017681174E-5</v>
      </c>
      <c r="Q75" s="35">
        <v>5.3898699984604448E-4</v>
      </c>
      <c r="S75" s="4" t="s">
        <v>48</v>
      </c>
      <c r="T75">
        <v>7.6213126046210348E-4</v>
      </c>
      <c r="U75">
        <v>7.3110951046069647E-4</v>
      </c>
      <c r="V75">
        <v>4.6809984908194855E-4</v>
      </c>
      <c r="W75">
        <v>5.419454671068307E-4</v>
      </c>
      <c r="X75">
        <v>6.2719764028991638E-4</v>
      </c>
      <c r="Y75">
        <v>7.4343618018139074E-4</v>
      </c>
      <c r="Z75">
        <v>5.8623330820263032E-4</v>
      </c>
      <c r="AA75">
        <v>6.4341652040401844E-4</v>
      </c>
      <c r="AB75">
        <v>6.4814320672960924E-4</v>
      </c>
      <c r="AC75">
        <v>6.1625925339504504E-4</v>
      </c>
      <c r="AD75">
        <v>5.1871720656730138E-4</v>
      </c>
      <c r="AE75">
        <v>8.6838538027704342E-4</v>
      </c>
      <c r="AF75">
        <v>6.4473126897923825E-4</v>
      </c>
      <c r="AG75">
        <v>6.5838238567027252E-4</v>
      </c>
      <c r="AH75">
        <v>7.1227933546541479E-4</v>
      </c>
      <c r="AI75">
        <v>5.3898699984604459E-4</v>
      </c>
      <c r="AJ75" s="18">
        <f>_xlfn.STDEV.P(AG3:AG54)</f>
        <v>2.3216093552663949E-2</v>
      </c>
      <c r="AL75" s="4" t="s">
        <v>48</v>
      </c>
      <c r="AM75" s="5">
        <v>0.2047022881971064</v>
      </c>
      <c r="AN75" s="5">
        <v>0.53583597013693274</v>
      </c>
      <c r="AO75" s="5">
        <v>0.72027492905137402</v>
      </c>
      <c r="AP75" s="5">
        <v>0.4945996097392919</v>
      </c>
      <c r="AQ75" s="5">
        <v>0.14887812358434172</v>
      </c>
      <c r="AR75" s="5">
        <v>0.52137742786597785</v>
      </c>
      <c r="AS75" s="5">
        <v>0.5924184415799334</v>
      </c>
      <c r="AT75" s="5">
        <v>0.57617634859066347</v>
      </c>
      <c r="AU75" s="5">
        <v>0.5060752748425722</v>
      </c>
      <c r="AV75" s="5">
        <v>0.69437676909202473</v>
      </c>
      <c r="AW75" s="5">
        <v>0.65191116475733157</v>
      </c>
      <c r="AX75" s="5">
        <v>0.39300204810217332</v>
      </c>
      <c r="AY75" s="5">
        <v>0.60865423518122364</v>
      </c>
      <c r="AZ75" s="5">
        <v>0.44702797765082963</v>
      </c>
      <c r="BA75" s="5">
        <v>6.5840271762254821E-2</v>
      </c>
      <c r="BB75" s="5">
        <v>0.99999999999999978</v>
      </c>
    </row>
    <row r="76" spans="1:54" x14ac:dyDescent="0.2">
      <c r="Q76" s="35"/>
    </row>
    <row r="77" spans="1:54" x14ac:dyDescent="0.2">
      <c r="Q77" s="35"/>
    </row>
    <row r="78" spans="1:54" x14ac:dyDescent="0.2">
      <c r="Q78" s="35"/>
    </row>
    <row r="79" spans="1:54" x14ac:dyDescent="0.2">
      <c r="A79" s="243" t="s">
        <v>184</v>
      </c>
      <c r="B79" s="243"/>
      <c r="C79" s="243"/>
      <c r="D79" s="243"/>
      <c r="E79" s="243"/>
      <c r="Q79" s="35"/>
    </row>
    <row r="80" spans="1:54" x14ac:dyDescent="0.2">
      <c r="B80" t="s">
        <v>185</v>
      </c>
      <c r="C80" s="5" t="s">
        <v>186</v>
      </c>
      <c r="D80" s="5" t="s">
        <v>187</v>
      </c>
      <c r="E80" s="5" t="s">
        <v>188</v>
      </c>
      <c r="Q80" s="35"/>
    </row>
    <row r="81" spans="1:17" x14ac:dyDescent="0.2">
      <c r="A81" t="s">
        <v>189</v>
      </c>
      <c r="C81" s="5">
        <f>MIN(AJ60:AJ75)</f>
        <v>2.0162730996069581E-2</v>
      </c>
      <c r="D81" s="5">
        <f>MAX(G84:G99)</f>
        <v>4.5306591613746023E-3</v>
      </c>
      <c r="E81" s="5"/>
      <c r="Q81" s="35"/>
    </row>
    <row r="82" spans="1:17" x14ac:dyDescent="0.2">
      <c r="A82" t="s">
        <v>190</v>
      </c>
      <c r="C82" s="5"/>
      <c r="D82" s="5"/>
      <c r="E82" s="5"/>
      <c r="Q82" s="35"/>
    </row>
    <row r="83" spans="1:17" x14ac:dyDescent="0.2">
      <c r="B83" s="241" t="s">
        <v>191</v>
      </c>
      <c r="C83" s="241"/>
      <c r="D83" s="241"/>
      <c r="E83" s="241"/>
      <c r="G83" t="s">
        <v>192</v>
      </c>
      <c r="Q83" s="35"/>
    </row>
    <row r="84" spans="1:17" x14ac:dyDescent="0.2">
      <c r="A84" t="s">
        <v>15</v>
      </c>
      <c r="B84" s="48">
        <v>0.15</v>
      </c>
      <c r="C84" s="5"/>
      <c r="D84" s="5"/>
      <c r="E84" s="5"/>
      <c r="G84" s="7">
        <f>R56</f>
        <v>2.280233252427751E-3</v>
      </c>
      <c r="I84" s="48"/>
      <c r="Q84" s="35"/>
    </row>
    <row r="85" spans="1:17" x14ac:dyDescent="0.2">
      <c r="A85" t="s">
        <v>163</v>
      </c>
      <c r="B85" s="48">
        <v>0.12</v>
      </c>
      <c r="C85" s="5"/>
      <c r="D85" s="5"/>
      <c r="E85" s="5"/>
      <c r="G85" s="7">
        <f>S56</f>
        <v>4.4251803993030931E-3</v>
      </c>
      <c r="I85" s="48"/>
      <c r="Q85" s="35"/>
    </row>
    <row r="86" spans="1:17" x14ac:dyDescent="0.2">
      <c r="A86" t="s">
        <v>123</v>
      </c>
      <c r="B86" s="48">
        <v>3.5999999999999997E-2</v>
      </c>
      <c r="C86" s="5"/>
      <c r="D86" s="5"/>
      <c r="E86" s="5"/>
      <c r="G86" s="7">
        <f>T56</f>
        <v>-3.8820930280702141E-6</v>
      </c>
      <c r="I86" s="48"/>
      <c r="Q86" s="35"/>
    </row>
    <row r="87" spans="1:17" x14ac:dyDescent="0.2">
      <c r="A87" t="s">
        <v>160</v>
      </c>
      <c r="B87" s="48">
        <v>3.5999999999999997E-2</v>
      </c>
      <c r="C87" s="5"/>
      <c r="D87" s="5"/>
      <c r="E87" s="5"/>
      <c r="G87" s="7">
        <f>U56</f>
        <v>-1.0738310036207889E-3</v>
      </c>
      <c r="I87" s="48"/>
      <c r="Q87" s="35"/>
    </row>
    <row r="88" spans="1:17" x14ac:dyDescent="0.2">
      <c r="A88" t="s">
        <v>57</v>
      </c>
      <c r="B88" s="48">
        <v>0.04</v>
      </c>
      <c r="C88" s="5"/>
      <c r="D88" s="5"/>
      <c r="E88" s="5"/>
      <c r="G88" s="7">
        <f>V56</f>
        <v>-1.5468169286042938E-3</v>
      </c>
      <c r="I88" s="48"/>
      <c r="Q88" s="35"/>
    </row>
    <row r="89" spans="1:17" x14ac:dyDescent="0.2">
      <c r="A89" t="s">
        <v>96</v>
      </c>
      <c r="B89" s="48">
        <v>0.03</v>
      </c>
      <c r="C89" s="5"/>
      <c r="D89" s="5"/>
      <c r="E89" s="5"/>
      <c r="G89" s="7">
        <f>W56</f>
        <v>-3.2284138571767726E-3</v>
      </c>
      <c r="I89" s="48"/>
      <c r="Q89" s="35"/>
    </row>
    <row r="90" spans="1:17" x14ac:dyDescent="0.2">
      <c r="A90" t="s">
        <v>69</v>
      </c>
      <c r="B90" s="48">
        <v>0.08</v>
      </c>
      <c r="C90" s="5"/>
      <c r="D90" s="5"/>
      <c r="E90" s="5"/>
      <c r="G90" s="7">
        <f>X56</f>
        <v>2.4047070249338131E-3</v>
      </c>
      <c r="I90" s="48"/>
      <c r="Q90" s="35"/>
    </row>
    <row r="91" spans="1:17" x14ac:dyDescent="0.2">
      <c r="A91" t="s">
        <v>132</v>
      </c>
      <c r="B91" s="48">
        <v>3.5999999999999997E-2</v>
      </c>
      <c r="C91" s="5"/>
      <c r="D91" s="5"/>
      <c r="E91" s="5"/>
      <c r="G91" s="7">
        <f>Y56</f>
        <v>3.7661110793461528E-3</v>
      </c>
      <c r="I91" s="48"/>
      <c r="Q91" s="35"/>
    </row>
    <row r="92" spans="1:17" x14ac:dyDescent="0.2">
      <c r="A92" t="s">
        <v>147</v>
      </c>
      <c r="B92" s="48">
        <v>3.5999999999999997E-2</v>
      </c>
      <c r="C92" s="5"/>
      <c r="D92" s="5"/>
      <c r="E92" s="5"/>
      <c r="G92" s="7">
        <f>Z56</f>
        <v>-3.51361407303906E-3</v>
      </c>
      <c r="I92" s="48"/>
      <c r="Q92" s="35"/>
    </row>
    <row r="93" spans="1:17" x14ac:dyDescent="0.2">
      <c r="A93" t="s">
        <v>35</v>
      </c>
      <c r="B93" s="48">
        <v>0.08</v>
      </c>
      <c r="C93" s="5"/>
      <c r="D93" s="5"/>
      <c r="E93" s="5"/>
      <c r="G93" s="7">
        <f>AA56</f>
        <v>-1.7069001788794481E-3</v>
      </c>
      <c r="I93" s="48"/>
      <c r="Q93" s="35"/>
    </row>
    <row r="94" spans="1:17" x14ac:dyDescent="0.2">
      <c r="A94" t="s">
        <v>156</v>
      </c>
      <c r="B94" s="48">
        <v>0.15</v>
      </c>
      <c r="C94" s="5"/>
      <c r="D94" s="5"/>
      <c r="E94" s="5"/>
      <c r="G94" s="7">
        <f>AB56</f>
        <v>-3.2300020951433642E-3</v>
      </c>
      <c r="I94" s="48"/>
      <c r="Q94" s="35"/>
    </row>
    <row r="95" spans="1:17" x14ac:dyDescent="0.2">
      <c r="A95" t="s">
        <v>90</v>
      </c>
      <c r="B95" s="48">
        <v>3.5999999999999997E-2</v>
      </c>
      <c r="C95" s="5"/>
      <c r="D95" s="5"/>
      <c r="E95" s="5"/>
      <c r="G95" s="7">
        <f>AC56</f>
        <v>4.5306591613746023E-3</v>
      </c>
      <c r="I95" s="48"/>
      <c r="Q95" s="35"/>
    </row>
    <row r="96" spans="1:17" x14ac:dyDescent="0.2">
      <c r="A96" t="s">
        <v>83</v>
      </c>
      <c r="B96" s="48">
        <v>3.5999999999999997E-2</v>
      </c>
      <c r="C96" s="5"/>
      <c r="D96" s="5"/>
      <c r="E96" s="5"/>
      <c r="G96" s="7">
        <f>AD56</f>
        <v>1.3897703719757488E-3</v>
      </c>
      <c r="I96" s="48"/>
      <c r="Q96" s="35"/>
    </row>
    <row r="97" spans="1:17" x14ac:dyDescent="0.2">
      <c r="A97" t="s">
        <v>111</v>
      </c>
      <c r="B97" s="48">
        <v>3.5999999999999997E-2</v>
      </c>
      <c r="C97" s="5"/>
      <c r="D97" s="5"/>
      <c r="E97" s="5"/>
      <c r="G97" s="7">
        <f>AE56</f>
        <v>-4.480412556706696E-3</v>
      </c>
      <c r="I97" s="48"/>
      <c r="Q97" s="35"/>
    </row>
    <row r="98" spans="1:17" x14ac:dyDescent="0.2">
      <c r="A98" t="s">
        <v>12</v>
      </c>
      <c r="B98" s="48">
        <v>0.06</v>
      </c>
      <c r="C98" s="5"/>
      <c r="D98" s="5"/>
      <c r="E98" s="5"/>
      <c r="G98" s="7">
        <f>AF56</f>
        <v>-6.1889654436085464E-4</v>
      </c>
      <c r="I98" s="48"/>
      <c r="Q98" s="35"/>
    </row>
    <row r="99" spans="1:17" x14ac:dyDescent="0.2">
      <c r="A99" s="49" t="s">
        <v>48</v>
      </c>
      <c r="B99" s="48">
        <v>3.5999999999999997E-2</v>
      </c>
      <c r="C99" s="6"/>
      <c r="D99" s="6"/>
      <c r="E99" s="6"/>
      <c r="G99" s="7">
        <f>AG56</f>
        <v>4.3582924304209583E-4</v>
      </c>
      <c r="I99" s="48"/>
      <c r="Q99" s="35"/>
    </row>
    <row r="100" spans="1:17" x14ac:dyDescent="0.2">
      <c r="A100" s="32" t="s">
        <v>193</v>
      </c>
      <c r="B100" s="9">
        <f t="shared" ref="B100" si="11">SUM(B84:B99)</f>
        <v>0.998</v>
      </c>
      <c r="C100" s="9"/>
      <c r="D100" s="9"/>
      <c r="E100" s="9"/>
      <c r="G100" s="7"/>
      <c r="I100" s="9"/>
      <c r="Q100" s="35"/>
    </row>
    <row r="101" spans="1:17" x14ac:dyDescent="0.2">
      <c r="A101" t="s">
        <v>194</v>
      </c>
      <c r="B101" s="15">
        <f t="array" ref="B101">MMULT(TRANSPOSE(B84:B99),$G$84:$G$99)</f>
        <v>2.8634466832863566E-4</v>
      </c>
      <c r="C101" s="15"/>
      <c r="D101" s="15"/>
      <c r="E101" s="15"/>
      <c r="G101" s="7"/>
      <c r="I101" s="15"/>
      <c r="Q101" s="35"/>
    </row>
    <row r="102" spans="1:17" x14ac:dyDescent="0.2">
      <c r="A102" t="s">
        <v>195</v>
      </c>
      <c r="B102" s="15">
        <f t="shared" ref="B102" si="12">B101*52</f>
        <v>1.4889922753089055E-2</v>
      </c>
      <c r="C102" s="15"/>
      <c r="D102" s="15"/>
      <c r="E102" s="15"/>
      <c r="G102" s="7"/>
      <c r="I102" s="15"/>
      <c r="Q102" s="35"/>
    </row>
    <row r="103" spans="1:17" x14ac:dyDescent="0.2">
      <c r="A103" t="s">
        <v>196</v>
      </c>
      <c r="B103" s="15">
        <f t="array" ref="B103">SQRT(MMULT(MMULT(TRANSPOSE(B84:B99), $B$60:$Q$75), B84:B99))</f>
        <v>1.7611410013581678E-2</v>
      </c>
      <c r="C103" s="15"/>
      <c r="D103" s="15"/>
      <c r="E103" s="15"/>
      <c r="G103" s="7"/>
      <c r="I103" s="15"/>
      <c r="Q103" s="35"/>
    </row>
    <row r="104" spans="1:17" x14ac:dyDescent="0.2">
      <c r="A104" s="5" t="s">
        <v>197</v>
      </c>
      <c r="B104" s="15">
        <f t="shared" ref="B104" si="13">B103*SQRT(52)</f>
        <v>0.12699768367437739</v>
      </c>
      <c r="C104" s="15"/>
      <c r="D104" s="15"/>
      <c r="E104" s="15"/>
      <c r="G104" s="7"/>
      <c r="I104" s="15"/>
      <c r="Q104" s="35"/>
    </row>
    <row r="105" spans="1:17" x14ac:dyDescent="0.2">
      <c r="A105" t="s">
        <v>198</v>
      </c>
      <c r="B105" s="41">
        <f t="shared" ref="B105" si="14">B102/B104</f>
        <v>0.11724562466246928</v>
      </c>
      <c r="C105" s="41"/>
      <c r="D105" s="41"/>
      <c r="E105" s="41"/>
      <c r="G105" s="7"/>
      <c r="I105" s="41"/>
      <c r="Q105" s="35"/>
    </row>
    <row r="106" spans="1:17" x14ac:dyDescent="0.2">
      <c r="G106" s="7"/>
      <c r="Q106" s="35"/>
    </row>
    <row r="107" spans="1:17" x14ac:dyDescent="0.2">
      <c r="G107" s="7"/>
      <c r="Q107" s="35"/>
    </row>
    <row r="108" spans="1:17" x14ac:dyDescent="0.2">
      <c r="G108" s="7"/>
      <c r="Q108" s="35"/>
    </row>
    <row r="109" spans="1:17" x14ac:dyDescent="0.2">
      <c r="G109" s="7"/>
      <c r="Q109" s="35"/>
    </row>
    <row r="110" spans="1:17" x14ac:dyDescent="0.2">
      <c r="G110" s="7"/>
      <c r="Q110" s="35"/>
    </row>
    <row r="111" spans="1:17" x14ac:dyDescent="0.2">
      <c r="Q111" s="35"/>
    </row>
    <row r="112" spans="1:17" x14ac:dyDescent="0.2">
      <c r="Q112" s="35"/>
    </row>
    <row r="113" spans="17:17" x14ac:dyDescent="0.2">
      <c r="Q113" s="35"/>
    </row>
    <row r="114" spans="17:17" x14ac:dyDescent="0.2">
      <c r="Q114" s="35"/>
    </row>
    <row r="115" spans="17:17" x14ac:dyDescent="0.2">
      <c r="Q115" s="35"/>
    </row>
    <row r="116" spans="17:17" x14ac:dyDescent="0.2">
      <c r="Q116" s="35"/>
    </row>
    <row r="117" spans="17:17" x14ac:dyDescent="0.2">
      <c r="Q117" s="35"/>
    </row>
  </sheetData>
  <mergeCells count="7">
    <mergeCell ref="B83:E83"/>
    <mergeCell ref="R1:AG1"/>
    <mergeCell ref="AH1:AW1"/>
    <mergeCell ref="A58:Q58"/>
    <mergeCell ref="S58:AI58"/>
    <mergeCell ref="AL58:BB58"/>
    <mergeCell ref="A79:E7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5"/>
  <sheetViews>
    <sheetView topLeftCell="A26" workbookViewId="0">
      <selection activeCell="H54" sqref="H54"/>
    </sheetView>
  </sheetViews>
  <sheetFormatPr baseColWidth="10" defaultRowHeight="15" x14ac:dyDescent="0.2"/>
  <cols>
    <col min="2" max="2" width="15.1640625" customWidth="1"/>
    <col min="5" max="5" width="18" customWidth="1"/>
    <col min="8" max="8" width="18.83203125" customWidth="1"/>
  </cols>
  <sheetData>
    <row r="1" spans="1:11" ht="19" x14ac:dyDescent="0.25">
      <c r="A1" s="59"/>
      <c r="B1" s="59" t="s">
        <v>213</v>
      </c>
      <c r="C1" s="59"/>
      <c r="D1" s="59"/>
      <c r="E1" s="59"/>
      <c r="F1" s="59"/>
      <c r="G1" s="59"/>
      <c r="H1" s="59"/>
      <c r="I1" s="59"/>
      <c r="J1" s="59"/>
      <c r="K1" s="59"/>
    </row>
    <row r="3" spans="1:11" x14ac:dyDescent="0.2">
      <c r="A3" s="60"/>
      <c r="B3" s="61"/>
      <c r="C3" s="60"/>
      <c r="D3" s="60"/>
      <c r="E3" s="60"/>
      <c r="F3" s="60"/>
      <c r="G3" s="60"/>
      <c r="H3" s="60"/>
      <c r="I3" s="60"/>
      <c r="J3" s="60"/>
      <c r="K3" s="60"/>
    </row>
    <row r="4" spans="1:11" ht="16" x14ac:dyDescent="0.2">
      <c r="A4" s="60"/>
      <c r="B4" s="62" t="s">
        <v>241</v>
      </c>
      <c r="C4" s="62" t="s">
        <v>170</v>
      </c>
      <c r="D4" s="62" t="s">
        <v>242</v>
      </c>
      <c r="E4" s="62" t="s">
        <v>170</v>
      </c>
      <c r="F4" s="60"/>
      <c r="G4" s="60"/>
      <c r="H4" s="60"/>
      <c r="I4" s="60"/>
      <c r="J4" s="60"/>
      <c r="K4" s="60"/>
    </row>
    <row r="5" spans="1:11" ht="16" x14ac:dyDescent="0.2">
      <c r="A5" s="60"/>
      <c r="B5" s="62" t="s">
        <v>262</v>
      </c>
      <c r="C5" s="62" t="s">
        <v>245</v>
      </c>
      <c r="D5" s="62" t="s">
        <v>244</v>
      </c>
      <c r="E5" s="63" t="s">
        <v>246</v>
      </c>
      <c r="F5" s="60"/>
      <c r="G5" s="60"/>
      <c r="H5" s="60"/>
      <c r="I5" s="60"/>
      <c r="J5" s="60"/>
      <c r="K5" s="60"/>
    </row>
    <row r="6" spans="1:11" x14ac:dyDescent="0.2">
      <c r="A6" s="60"/>
      <c r="B6" t="s">
        <v>18</v>
      </c>
      <c r="C6" s="28">
        <v>0.1537</v>
      </c>
      <c r="D6" s="133">
        <v>-0.193</v>
      </c>
      <c r="E6" s="65">
        <f>C6*D6</f>
        <v>-2.9664100000000002E-2</v>
      </c>
      <c r="F6" s="60"/>
      <c r="G6" s="60"/>
      <c r="H6" s="60"/>
      <c r="I6" s="60"/>
      <c r="J6" s="60"/>
      <c r="K6" s="60"/>
    </row>
    <row r="7" spans="1:11" x14ac:dyDescent="0.2">
      <c r="A7" s="60"/>
      <c r="B7" t="s">
        <v>11</v>
      </c>
      <c r="C7" s="28">
        <v>0.15129999999999999</v>
      </c>
      <c r="D7" s="47">
        <v>-0.10489999999999999</v>
      </c>
      <c r="E7" s="65">
        <f t="shared" ref="E7:E16" si="0">C7*D7</f>
        <v>-1.5871369999999999E-2</v>
      </c>
      <c r="F7" s="60"/>
      <c r="G7" s="60"/>
      <c r="H7" s="60"/>
      <c r="I7" s="60"/>
      <c r="J7" s="60"/>
      <c r="K7" s="60"/>
    </row>
    <row r="8" spans="1:11" x14ac:dyDescent="0.2">
      <c r="A8" s="60"/>
      <c r="B8" t="s">
        <v>89</v>
      </c>
      <c r="C8" s="28">
        <v>6.2600000000000003E-2</v>
      </c>
      <c r="D8" s="47">
        <v>-4.0800000000000003E-2</v>
      </c>
      <c r="E8" s="65">
        <f t="shared" si="0"/>
        <v>-2.5540800000000002E-3</v>
      </c>
      <c r="F8" s="60"/>
      <c r="G8" s="60"/>
      <c r="H8" s="60"/>
      <c r="I8" s="60"/>
      <c r="J8" s="60"/>
      <c r="K8" s="60"/>
    </row>
    <row r="9" spans="1:11" x14ac:dyDescent="0.2">
      <c r="A9" s="60"/>
      <c r="B9" t="s">
        <v>30</v>
      </c>
      <c r="C9" s="28">
        <v>0.18809999999999999</v>
      </c>
      <c r="D9" s="47">
        <v>-0.54979999999999996</v>
      </c>
      <c r="E9" s="65">
        <f t="shared" si="0"/>
        <v>-0.10341737999999999</v>
      </c>
      <c r="F9" s="60"/>
      <c r="G9" s="60"/>
      <c r="H9" s="60"/>
      <c r="I9" s="60"/>
      <c r="J9" s="60"/>
      <c r="K9" s="60"/>
    </row>
    <row r="10" spans="1:11" x14ac:dyDescent="0.2">
      <c r="A10" s="60"/>
      <c r="B10" t="s">
        <v>41</v>
      </c>
      <c r="C10" s="28">
        <v>7.7100000000000002E-2</v>
      </c>
      <c r="D10" s="47">
        <v>-0.17530000000000001</v>
      </c>
      <c r="E10" s="65">
        <f t="shared" si="0"/>
        <v>-1.3515630000000001E-2</v>
      </c>
      <c r="F10" s="60"/>
      <c r="G10" s="60"/>
      <c r="H10" s="60"/>
      <c r="I10" s="60"/>
      <c r="J10" s="60"/>
      <c r="K10" s="60"/>
    </row>
    <row r="11" spans="1:11" x14ac:dyDescent="0.2">
      <c r="A11" s="60"/>
      <c r="B11" t="s">
        <v>26</v>
      </c>
      <c r="C11" s="28">
        <v>0.13639999999999999</v>
      </c>
      <c r="D11" s="47">
        <v>-0.41389999999999999</v>
      </c>
      <c r="E11" s="65">
        <f t="shared" si="0"/>
        <v>-5.6455959999999993E-2</v>
      </c>
      <c r="F11" s="60"/>
      <c r="G11" s="60"/>
      <c r="H11" s="60"/>
      <c r="I11" s="60"/>
      <c r="J11" s="60"/>
      <c r="K11" s="60"/>
    </row>
    <row r="12" spans="1:11" x14ac:dyDescent="0.2">
      <c r="A12" s="60"/>
      <c r="B12" t="s">
        <v>34</v>
      </c>
      <c r="C12" s="28">
        <v>7.2499999999999995E-2</v>
      </c>
      <c r="D12" s="47">
        <v>-0.13489999999999999</v>
      </c>
      <c r="E12" s="65">
        <f t="shared" si="0"/>
        <v>-9.780249999999999E-3</v>
      </c>
      <c r="F12" s="60"/>
      <c r="G12" s="60"/>
      <c r="H12" s="60"/>
      <c r="I12" s="60"/>
      <c r="J12" s="60"/>
      <c r="K12" s="60"/>
    </row>
    <row r="13" spans="1:11" x14ac:dyDescent="0.2">
      <c r="A13" s="60"/>
      <c r="B13" t="s">
        <v>22</v>
      </c>
      <c r="C13" s="28">
        <v>5.0900000000000001E-2</v>
      </c>
      <c r="D13" s="47">
        <v>-9.7900000000000001E-2</v>
      </c>
      <c r="E13" s="65">
        <f t="shared" si="0"/>
        <v>-4.9831099999999998E-3</v>
      </c>
      <c r="F13" s="60"/>
      <c r="G13" s="60"/>
      <c r="H13" s="60"/>
      <c r="I13" s="60"/>
      <c r="J13" s="60"/>
      <c r="K13" s="60"/>
    </row>
    <row r="14" spans="1:11" x14ac:dyDescent="0.2">
      <c r="A14" s="60"/>
      <c r="B14" t="s">
        <v>159</v>
      </c>
      <c r="C14" s="28">
        <v>6.7999999999999996E-3</v>
      </c>
      <c r="D14" s="47">
        <v>-3.0499999999999999E-2</v>
      </c>
      <c r="E14" s="65">
        <f t="shared" si="0"/>
        <v>-2.0739999999999997E-4</v>
      </c>
      <c r="F14" s="60"/>
      <c r="G14" s="60"/>
      <c r="H14" s="60"/>
      <c r="I14" s="60"/>
      <c r="J14" s="60"/>
      <c r="K14" s="60"/>
    </row>
    <row r="15" spans="1:11" x14ac:dyDescent="0.2">
      <c r="A15" s="60"/>
      <c r="B15" t="s">
        <v>75</v>
      </c>
      <c r="C15" s="28">
        <v>5.0299999999999997E-2</v>
      </c>
      <c r="D15" s="47">
        <v>-0.11890000000000001</v>
      </c>
      <c r="E15" s="65">
        <f t="shared" si="0"/>
        <v>-5.9806699999999996E-3</v>
      </c>
      <c r="F15" s="60"/>
      <c r="G15" s="60"/>
      <c r="H15" s="60"/>
      <c r="I15" s="60"/>
      <c r="J15" s="60"/>
      <c r="K15" s="60"/>
    </row>
    <row r="16" spans="1:11" x14ac:dyDescent="0.2">
      <c r="A16" s="60"/>
      <c r="B16" s="37" t="s">
        <v>82</v>
      </c>
      <c r="C16" s="126">
        <v>5.0299999999999997E-2</v>
      </c>
      <c r="D16" s="134">
        <v>-9.5100000000000004E-2</v>
      </c>
      <c r="E16" s="65">
        <f t="shared" si="0"/>
        <v>-4.7835300000000002E-3</v>
      </c>
      <c r="F16" s="60"/>
      <c r="G16" s="60"/>
      <c r="H16" s="60"/>
      <c r="I16" s="60"/>
      <c r="J16" s="60"/>
      <c r="K16" s="60"/>
    </row>
    <row r="17" spans="1:11" x14ac:dyDescent="0.2">
      <c r="A17" s="60"/>
      <c r="B17" s="60"/>
      <c r="C17" s="60"/>
      <c r="D17" s="60"/>
      <c r="E17" s="68" t="s">
        <v>247</v>
      </c>
      <c r="F17" s="69">
        <f>SUM(E6:E16)</f>
        <v>-0.24721347999999999</v>
      </c>
      <c r="G17" s="60"/>
      <c r="H17" s="60"/>
      <c r="I17" s="60"/>
      <c r="J17" s="60"/>
      <c r="K17" s="60"/>
    </row>
    <row r="18" spans="1:11" x14ac:dyDescent="0.2">
      <c r="A18" s="60"/>
      <c r="B18" s="60"/>
      <c r="C18" s="60"/>
      <c r="D18" s="60"/>
      <c r="E18" s="68"/>
      <c r="F18" s="68"/>
      <c r="G18" s="60"/>
      <c r="H18" s="60"/>
      <c r="I18" s="60"/>
      <c r="J18" s="60"/>
      <c r="K18" s="60"/>
    </row>
    <row r="19" spans="1:11" x14ac:dyDescent="0.2">
      <c r="A19" s="60"/>
      <c r="B19" s="60"/>
      <c r="C19" s="60"/>
      <c r="D19" s="60"/>
      <c r="E19" s="68"/>
      <c r="F19" s="68"/>
      <c r="G19" s="60"/>
      <c r="H19" s="60"/>
      <c r="I19" s="60"/>
      <c r="J19" s="60"/>
      <c r="K19" s="60"/>
    </row>
    <row r="20" spans="1:11" ht="16" x14ac:dyDescent="0.2">
      <c r="A20" s="60"/>
      <c r="B20" s="62" t="s">
        <v>248</v>
      </c>
      <c r="C20" s="62" t="s">
        <v>249</v>
      </c>
      <c r="D20" s="70" t="s">
        <v>250</v>
      </c>
      <c r="E20" s="70" t="s">
        <v>251</v>
      </c>
      <c r="F20" s="60"/>
      <c r="G20" s="60"/>
      <c r="H20" s="60"/>
      <c r="I20" s="60"/>
      <c r="J20" s="60"/>
      <c r="K20" s="60"/>
    </row>
    <row r="21" spans="1:11" ht="16" x14ac:dyDescent="0.2">
      <c r="A21" s="60"/>
      <c r="B21" s="62" t="s">
        <v>243</v>
      </c>
      <c r="C21" s="62" t="s">
        <v>245</v>
      </c>
      <c r="D21" s="70" t="s">
        <v>252</v>
      </c>
      <c r="E21" s="63" t="s">
        <v>246</v>
      </c>
      <c r="F21" s="60"/>
      <c r="G21" s="60"/>
      <c r="H21" s="60"/>
      <c r="I21" s="60"/>
      <c r="J21" s="60"/>
      <c r="K21" s="60"/>
    </row>
    <row r="22" spans="1:11" x14ac:dyDescent="0.2">
      <c r="A22" s="60"/>
      <c r="B22" t="s">
        <v>18</v>
      </c>
      <c r="C22" s="7">
        <v>0.23599999999999999</v>
      </c>
      <c r="D22" s="132">
        <v>1.6899999999999998E-2</v>
      </c>
      <c r="E22" s="65">
        <f>C22*D22</f>
        <v>3.9883999999999996E-3</v>
      </c>
      <c r="F22" s="60"/>
      <c r="G22" s="60"/>
      <c r="H22" s="60"/>
      <c r="I22" s="60"/>
      <c r="J22" s="60"/>
      <c r="K22" s="60"/>
    </row>
    <row r="23" spans="1:11" x14ac:dyDescent="0.2">
      <c r="A23" s="60"/>
      <c r="B23" t="s">
        <v>11</v>
      </c>
      <c r="C23" s="7">
        <v>0.38600000000000001</v>
      </c>
      <c r="D23" s="7">
        <v>0.15190000000000001</v>
      </c>
      <c r="E23" s="65">
        <f t="shared" ref="E23:E32" si="1">C23*D23</f>
        <v>5.8633400000000002E-2</v>
      </c>
      <c r="F23" s="60"/>
      <c r="G23" s="60"/>
      <c r="H23" s="60"/>
      <c r="I23" s="60"/>
      <c r="J23" s="60"/>
      <c r="K23" s="60"/>
    </row>
    <row r="24" spans="1:11" x14ac:dyDescent="0.2">
      <c r="A24" s="60"/>
      <c r="B24" t="s">
        <v>89</v>
      </c>
      <c r="C24" s="125">
        <v>0</v>
      </c>
      <c r="D24" s="7">
        <v>0</v>
      </c>
      <c r="E24" s="65">
        <f t="shared" si="1"/>
        <v>0</v>
      </c>
      <c r="F24" s="60"/>
      <c r="G24" s="60"/>
      <c r="H24" s="60"/>
      <c r="I24" s="60"/>
      <c r="J24" s="60"/>
      <c r="K24" s="60"/>
    </row>
    <row r="25" spans="1:11" x14ac:dyDescent="0.2">
      <c r="A25" s="60"/>
      <c r="B25" t="s">
        <v>30</v>
      </c>
      <c r="C25" s="7">
        <v>0.04</v>
      </c>
      <c r="D25" s="7">
        <v>1.3599999999999999E-2</v>
      </c>
      <c r="E25" s="65">
        <f t="shared" si="1"/>
        <v>5.44E-4</v>
      </c>
      <c r="F25" s="60"/>
      <c r="G25" s="60"/>
      <c r="H25" s="60"/>
      <c r="I25" s="60"/>
      <c r="J25" s="60"/>
      <c r="K25" s="60"/>
    </row>
    <row r="26" spans="1:11" x14ac:dyDescent="0.2">
      <c r="A26" s="60"/>
      <c r="B26" t="s">
        <v>41</v>
      </c>
      <c r="C26" s="7">
        <v>3.5999999999999997E-2</v>
      </c>
      <c r="D26" s="7">
        <v>2.1700000000000001E-2</v>
      </c>
      <c r="E26" s="65">
        <f t="shared" si="1"/>
        <v>7.8119999999999991E-4</v>
      </c>
      <c r="F26" s="60"/>
      <c r="G26" s="60"/>
      <c r="H26" s="60"/>
      <c r="I26" s="60"/>
      <c r="J26" s="60"/>
      <c r="K26" s="60"/>
    </row>
    <row r="27" spans="1:11" x14ac:dyDescent="0.2">
      <c r="A27" s="60"/>
      <c r="B27" t="s">
        <v>26</v>
      </c>
      <c r="C27" s="7">
        <v>0.104</v>
      </c>
      <c r="D27" s="7">
        <v>7.0599999999999996E-2</v>
      </c>
      <c r="E27" s="65">
        <f t="shared" si="1"/>
        <v>7.3423999999999989E-3</v>
      </c>
      <c r="F27" s="60"/>
      <c r="G27" s="60"/>
      <c r="H27" s="60"/>
      <c r="I27" s="60"/>
      <c r="J27" s="60"/>
      <c r="K27" s="60"/>
    </row>
    <row r="28" spans="1:11" x14ac:dyDescent="0.2">
      <c r="A28" s="60"/>
      <c r="B28" t="s">
        <v>34</v>
      </c>
      <c r="C28" s="7">
        <v>0</v>
      </c>
      <c r="D28" s="7">
        <v>0</v>
      </c>
      <c r="E28" s="65">
        <f t="shared" si="1"/>
        <v>0</v>
      </c>
      <c r="F28" s="60"/>
      <c r="G28" s="60"/>
      <c r="H28" s="60"/>
      <c r="I28" s="60"/>
      <c r="J28" s="60"/>
      <c r="K28" s="60"/>
    </row>
    <row r="29" spans="1:11" x14ac:dyDescent="0.2">
      <c r="A29" s="60"/>
      <c r="B29" t="s">
        <v>22</v>
      </c>
      <c r="C29" s="7">
        <v>3.5999999999999997E-2</v>
      </c>
      <c r="D29" s="7">
        <v>1.7299999999999999E-2</v>
      </c>
      <c r="E29" s="65">
        <f t="shared" si="1"/>
        <v>6.2279999999999996E-4</v>
      </c>
      <c r="F29" s="60"/>
      <c r="G29" s="60"/>
      <c r="H29" s="60"/>
      <c r="I29" s="60"/>
      <c r="J29" s="60"/>
      <c r="K29" s="60"/>
    </row>
    <row r="30" spans="1:11" x14ac:dyDescent="0.2">
      <c r="A30" s="60"/>
      <c r="B30" t="s">
        <v>159</v>
      </c>
      <c r="C30" s="7">
        <v>3.5999999999999997E-2</v>
      </c>
      <c r="D30" s="7">
        <v>-5.0000000000000001E-4</v>
      </c>
      <c r="E30" s="65">
        <f t="shared" si="1"/>
        <v>-1.8E-5</v>
      </c>
      <c r="F30" s="60"/>
      <c r="G30" s="60"/>
      <c r="H30" s="60"/>
      <c r="I30" s="60"/>
      <c r="J30" s="60"/>
      <c r="K30" s="60"/>
    </row>
    <row r="31" spans="1:11" x14ac:dyDescent="0.2">
      <c r="A31" s="60"/>
      <c r="B31" t="s">
        <v>75</v>
      </c>
      <c r="C31" s="125">
        <v>0</v>
      </c>
      <c r="D31" s="7">
        <v>0</v>
      </c>
      <c r="E31" s="65">
        <f t="shared" si="1"/>
        <v>0</v>
      </c>
      <c r="F31" s="60"/>
      <c r="G31" s="60"/>
      <c r="H31" s="60"/>
      <c r="I31" s="60"/>
      <c r="J31" s="60"/>
      <c r="K31" s="60"/>
    </row>
    <row r="32" spans="1:11" x14ac:dyDescent="0.2">
      <c r="A32" s="60"/>
      <c r="B32" s="37" t="s">
        <v>82</v>
      </c>
      <c r="C32" s="8">
        <v>0.126</v>
      </c>
      <c r="D32" s="8">
        <v>4.02E-2</v>
      </c>
      <c r="E32" s="65">
        <f t="shared" si="1"/>
        <v>5.0651999999999997E-3</v>
      </c>
      <c r="F32" s="60"/>
      <c r="G32" s="60"/>
      <c r="H32" s="60"/>
      <c r="I32" s="60"/>
      <c r="J32" s="60"/>
      <c r="K32" s="60"/>
    </row>
    <row r="33" spans="1:11" x14ac:dyDescent="0.2">
      <c r="A33" s="60"/>
      <c r="B33" s="60"/>
      <c r="C33" s="60" t="s">
        <v>253</v>
      </c>
      <c r="D33" s="60"/>
      <c r="E33" s="69">
        <f>SUM(E22:E32)</f>
        <v>7.6959400000000011E-2</v>
      </c>
      <c r="F33" s="60"/>
      <c r="G33" s="60"/>
      <c r="H33" s="60"/>
      <c r="I33" s="60"/>
      <c r="J33" s="60"/>
      <c r="K33" s="60"/>
    </row>
    <row r="34" spans="1:11" ht="16" x14ac:dyDescent="0.2">
      <c r="A34" s="60"/>
      <c r="B34" s="60"/>
      <c r="C34" s="60"/>
      <c r="D34" s="60" t="s">
        <v>254</v>
      </c>
      <c r="E34" s="60"/>
      <c r="F34" s="71">
        <f>E33-F17</f>
        <v>0.32417288</v>
      </c>
      <c r="G34" s="60"/>
      <c r="H34" s="60"/>
      <c r="I34" s="60"/>
      <c r="J34" s="60"/>
      <c r="K34" s="60"/>
    </row>
    <row r="35" spans="1:11" x14ac:dyDescent="0.2">
      <c r="A35" s="60"/>
      <c r="B35" s="60"/>
      <c r="C35" s="60"/>
      <c r="D35" s="60"/>
      <c r="E35" s="60"/>
      <c r="F35" s="60"/>
      <c r="G35" s="60"/>
      <c r="H35" s="60"/>
      <c r="I35" s="60"/>
      <c r="J35" s="60"/>
      <c r="K35" s="60"/>
    </row>
    <row r="36" spans="1:11" x14ac:dyDescent="0.2">
      <c r="A36" s="60"/>
      <c r="B36" s="60"/>
      <c r="C36" s="60"/>
      <c r="D36" s="60"/>
      <c r="E36" s="60"/>
      <c r="F36" s="60"/>
      <c r="G36" s="60"/>
      <c r="H36" s="60"/>
      <c r="I36" s="60"/>
      <c r="J36" s="60"/>
      <c r="K36" s="60"/>
    </row>
    <row r="37" spans="1:11" x14ac:dyDescent="0.2">
      <c r="A37" s="60"/>
      <c r="B37" s="60"/>
      <c r="C37" s="60"/>
      <c r="D37" s="60"/>
      <c r="E37" s="60"/>
      <c r="F37" s="60"/>
      <c r="G37" s="60"/>
      <c r="H37" s="60"/>
      <c r="I37" s="60"/>
      <c r="J37" s="60"/>
      <c r="K37" s="60"/>
    </row>
    <row r="38" spans="1:11" x14ac:dyDescent="0.2">
      <c r="A38" s="60"/>
      <c r="B38" s="60"/>
      <c r="C38" s="60"/>
      <c r="D38" s="60"/>
      <c r="E38" s="60"/>
      <c r="F38" s="60"/>
      <c r="G38" s="60"/>
      <c r="H38" s="60"/>
      <c r="I38" s="60"/>
      <c r="J38" s="60"/>
      <c r="K38" s="60"/>
    </row>
    <row r="39" spans="1:11" ht="16" x14ac:dyDescent="0.2">
      <c r="A39" s="60"/>
      <c r="B39" s="184"/>
      <c r="C39" s="185"/>
      <c r="D39" s="185"/>
      <c r="E39" s="185"/>
      <c r="F39" s="186"/>
      <c r="G39" s="186"/>
      <c r="H39" s="186"/>
      <c r="I39" s="187"/>
      <c r="J39" s="187"/>
      <c r="K39" s="60"/>
    </row>
    <row r="40" spans="1:11" ht="16" x14ac:dyDescent="0.2">
      <c r="A40" s="60"/>
      <c r="B40" s="179"/>
      <c r="C40" s="180" t="s">
        <v>255</v>
      </c>
      <c r="D40" s="181"/>
      <c r="E40" s="181"/>
      <c r="F40" s="182" t="s">
        <v>252</v>
      </c>
      <c r="G40" s="183"/>
      <c r="H40" s="183"/>
      <c r="I40" s="244" t="s">
        <v>256</v>
      </c>
      <c r="J40" s="245"/>
      <c r="K40" s="60"/>
    </row>
    <row r="41" spans="1:11" ht="16" x14ac:dyDescent="0.2">
      <c r="A41" s="60"/>
      <c r="B41" s="72"/>
      <c r="C41" s="102" t="s">
        <v>257</v>
      </c>
      <c r="D41" s="103"/>
      <c r="E41" s="103" t="s">
        <v>258</v>
      </c>
      <c r="F41" s="193" t="s">
        <v>285</v>
      </c>
      <c r="G41" s="104"/>
      <c r="H41" s="105" t="s">
        <v>259</v>
      </c>
      <c r="I41" s="246" t="s">
        <v>286</v>
      </c>
      <c r="J41" s="248" t="s">
        <v>287</v>
      </c>
      <c r="K41" s="60"/>
    </row>
    <row r="42" spans="1:11" ht="16" x14ac:dyDescent="0.2">
      <c r="A42" s="60"/>
      <c r="B42" s="106" t="s">
        <v>272</v>
      </c>
      <c r="C42" s="191" t="s">
        <v>249</v>
      </c>
      <c r="D42" s="192" t="s">
        <v>170</v>
      </c>
      <c r="E42" s="90" t="s">
        <v>245</v>
      </c>
      <c r="F42" s="194" t="s">
        <v>249</v>
      </c>
      <c r="G42" s="195" t="s">
        <v>170</v>
      </c>
      <c r="H42" s="107" t="s">
        <v>252</v>
      </c>
      <c r="I42" s="247"/>
      <c r="J42" s="249"/>
      <c r="K42" s="60"/>
    </row>
    <row r="43" spans="1:11" ht="16" x14ac:dyDescent="0.2">
      <c r="A43" s="60"/>
      <c r="B43" s="108" t="s">
        <v>18</v>
      </c>
      <c r="C43" s="109">
        <v>0.23599999999999999</v>
      </c>
      <c r="D43" s="110">
        <v>0.1537</v>
      </c>
      <c r="E43" s="188">
        <f>'Perf. Attribution_P4'!$C43-'Perf. Attribution_P4'!$D43</f>
        <v>0.1157272079789087</v>
      </c>
      <c r="F43" s="113">
        <v>1.6899999999999998E-2</v>
      </c>
      <c r="G43" s="113">
        <v>-0.193</v>
      </c>
      <c r="H43" s="113">
        <f>F43-G43</f>
        <v>0.2099</v>
      </c>
      <c r="I43" s="112">
        <f>(C43-D43)*(G43-$G$54)</f>
        <v>4.4617694039999975E-3</v>
      </c>
      <c r="J43" s="122">
        <f>C43*(F43-G43)</f>
        <v>4.9536400000000001E-2</v>
      </c>
      <c r="K43" s="60"/>
    </row>
    <row r="44" spans="1:11" ht="16" x14ac:dyDescent="0.2">
      <c r="A44" s="60"/>
      <c r="B44" s="75" t="s">
        <v>11</v>
      </c>
      <c r="C44" s="91">
        <v>0.38600000000000001</v>
      </c>
      <c r="D44" s="93">
        <v>0.15129999999999999</v>
      </c>
      <c r="E44" s="189">
        <f>'Perf. Attribution_P4'!$C44-'Perf. Attribution_P4'!$D44</f>
        <v>-5.8242834096398521E-2</v>
      </c>
      <c r="F44" s="76">
        <v>0.15190000000000001</v>
      </c>
      <c r="G44" s="76">
        <v>-0.10489999999999999</v>
      </c>
      <c r="H44" s="113">
        <f t="shared" ref="H44:H53" si="2">F44-G44</f>
        <v>0.25680000000000003</v>
      </c>
      <c r="I44" s="112">
        <f t="shared" ref="I44:I53" si="3">(C44-D44)*(G44-$G$54)</f>
        <v>3.3400973755999999E-2</v>
      </c>
      <c r="J44" s="122">
        <f t="shared" ref="J44:J53" si="4">C44*(F44-G44)</f>
        <v>9.9124800000000013E-2</v>
      </c>
      <c r="K44" s="60"/>
    </row>
    <row r="45" spans="1:11" ht="16" x14ac:dyDescent="0.2">
      <c r="A45" s="60"/>
      <c r="B45" s="53" t="s">
        <v>89</v>
      </c>
      <c r="C45" s="80">
        <v>0</v>
      </c>
      <c r="D45" s="92">
        <v>6.2600000000000003E-2</v>
      </c>
      <c r="E45" s="188">
        <f>'Perf. Attribution_P4'!$C45-'Perf. Attribution_P4'!$D45</f>
        <v>-5.433483509751403E-2</v>
      </c>
      <c r="F45" s="74">
        <v>0</v>
      </c>
      <c r="G45" s="74">
        <v>-4.0800000000000003E-2</v>
      </c>
      <c r="H45" s="113">
        <f t="shared" si="2"/>
        <v>4.0800000000000003E-2</v>
      </c>
      <c r="I45" s="112">
        <f t="shared" si="3"/>
        <v>-1.2921483847999999E-2</v>
      </c>
      <c r="J45" s="122">
        <f t="shared" si="4"/>
        <v>0</v>
      </c>
      <c r="K45" s="60"/>
    </row>
    <row r="46" spans="1:11" ht="16" x14ac:dyDescent="0.2">
      <c r="A46" s="60"/>
      <c r="B46" s="75" t="s">
        <v>30</v>
      </c>
      <c r="C46" s="91">
        <v>0.04</v>
      </c>
      <c r="D46" s="93">
        <v>0.18809999999999999</v>
      </c>
      <c r="E46" s="189">
        <f>'Perf. Attribution_P4'!$C46-'Perf. Attribution_P4'!$D46</f>
        <v>-1.7502592446307669E-2</v>
      </c>
      <c r="F46" s="76">
        <v>1.3599999999999999E-2</v>
      </c>
      <c r="G46" s="76">
        <v>-0.54979999999999996</v>
      </c>
      <c r="H46" s="113">
        <f t="shared" si="2"/>
        <v>0.5633999999999999</v>
      </c>
      <c r="I46" s="112">
        <f t="shared" si="3"/>
        <v>4.4813063611999993E-2</v>
      </c>
      <c r="J46" s="122">
        <f t="shared" si="4"/>
        <v>2.2535999999999997E-2</v>
      </c>
      <c r="K46" s="60"/>
    </row>
    <row r="47" spans="1:11" ht="16" x14ac:dyDescent="0.2">
      <c r="A47" s="60"/>
      <c r="B47" s="53" t="s">
        <v>41</v>
      </c>
      <c r="C47" s="80">
        <v>3.5999999999999997E-2</v>
      </c>
      <c r="D47" s="92">
        <v>7.7100000000000002E-2</v>
      </c>
      <c r="E47" s="188">
        <f>'Perf. Attribution_P4'!$C47-'Perf. Attribution_P4'!$D47</f>
        <v>-5.8270781888397641E-2</v>
      </c>
      <c r="F47" s="74">
        <v>2.1700000000000001E-2</v>
      </c>
      <c r="G47" s="74">
        <v>-0.17530000000000001</v>
      </c>
      <c r="H47" s="113">
        <f t="shared" si="2"/>
        <v>0.19700000000000001</v>
      </c>
      <c r="I47" s="112">
        <f t="shared" si="3"/>
        <v>-2.9556440279999993E-3</v>
      </c>
      <c r="J47" s="122">
        <f t="shared" si="4"/>
        <v>7.0919999999999993E-3</v>
      </c>
      <c r="K47" s="60"/>
    </row>
    <row r="48" spans="1:11" ht="16" x14ac:dyDescent="0.2">
      <c r="A48" s="60"/>
      <c r="B48" s="75" t="s">
        <v>26</v>
      </c>
      <c r="C48" s="91">
        <v>0.104</v>
      </c>
      <c r="D48" s="93">
        <v>0.13639999999999999</v>
      </c>
      <c r="E48" s="189">
        <f>'Perf. Attribution_P4'!$C48-'Perf. Attribution_P4'!$D48</f>
        <v>0.10074951654240705</v>
      </c>
      <c r="F48" s="76">
        <v>7.0599999999999996E-2</v>
      </c>
      <c r="G48" s="76">
        <v>-0.41389999999999999</v>
      </c>
      <c r="H48" s="113">
        <f t="shared" si="2"/>
        <v>0.48449999999999999</v>
      </c>
      <c r="I48" s="112">
        <f t="shared" si="3"/>
        <v>5.400643248E-3</v>
      </c>
      <c r="J48" s="122">
        <f t="shared" si="4"/>
        <v>5.0387999999999995E-2</v>
      </c>
      <c r="K48" s="60"/>
    </row>
    <row r="49" spans="1:11" ht="16" x14ac:dyDescent="0.2">
      <c r="A49" s="60"/>
      <c r="B49" s="53" t="s">
        <v>34</v>
      </c>
      <c r="C49" s="80">
        <v>0</v>
      </c>
      <c r="D49" s="92">
        <v>7.2499999999999995E-2</v>
      </c>
      <c r="E49" s="188">
        <f>'Perf. Attribution_P4'!$C49-'Perf. Attribution_P4'!$D49</f>
        <v>1.0361723301603162E-2</v>
      </c>
      <c r="F49" s="74">
        <v>0</v>
      </c>
      <c r="G49" s="74">
        <v>-0.13489999999999999</v>
      </c>
      <c r="H49" s="113">
        <f t="shared" si="2"/>
        <v>0.13489999999999999</v>
      </c>
      <c r="I49" s="112">
        <f t="shared" si="3"/>
        <v>-8.1427272999999994E-3</v>
      </c>
      <c r="J49" s="122">
        <f t="shared" si="4"/>
        <v>0</v>
      </c>
      <c r="K49" s="60"/>
    </row>
    <row r="50" spans="1:11" ht="16" x14ac:dyDescent="0.2">
      <c r="A50" s="60"/>
      <c r="B50" s="75" t="s">
        <v>22</v>
      </c>
      <c r="C50" s="91">
        <v>3.5999999999999997E-2</v>
      </c>
      <c r="D50" s="93">
        <v>5.0900000000000001E-2</v>
      </c>
      <c r="E50" s="189">
        <f>'Perf. Attribution_P4'!$C50-'Perf. Attribution_P4'!$D50</f>
        <v>-3.5030487193002564E-2</v>
      </c>
      <c r="F50" s="76">
        <v>1.7299999999999999E-2</v>
      </c>
      <c r="G50" s="76">
        <v>-9.7900000000000001E-2</v>
      </c>
      <c r="H50" s="113">
        <f t="shared" si="2"/>
        <v>0.1152</v>
      </c>
      <c r="I50" s="112">
        <f t="shared" si="3"/>
        <v>-2.2247708520000005E-3</v>
      </c>
      <c r="J50" s="122">
        <f t="shared" si="4"/>
        <v>4.1471999999999993E-3</v>
      </c>
      <c r="K50" s="60"/>
    </row>
    <row r="51" spans="1:11" ht="16" x14ac:dyDescent="0.2">
      <c r="A51" s="60"/>
      <c r="B51" s="53" t="s">
        <v>159</v>
      </c>
      <c r="C51" s="80">
        <v>3.5999999999999997E-2</v>
      </c>
      <c r="D51" s="79">
        <v>6.7999999999999996E-3</v>
      </c>
      <c r="E51" s="188">
        <f>'Perf. Attribution_P4'!$C51-'Perf. Attribution_P4'!$D51</f>
        <v>-1.6334566974761872E-3</v>
      </c>
      <c r="F51" s="92">
        <v>-5.0000000000000001E-4</v>
      </c>
      <c r="G51" s="74">
        <v>-3.0499999999999999E-2</v>
      </c>
      <c r="H51" s="113">
        <f t="shared" si="2"/>
        <v>0.03</v>
      </c>
      <c r="I51" s="112">
        <f t="shared" si="3"/>
        <v>6.3280336159999987E-3</v>
      </c>
      <c r="J51" s="122">
        <f t="shared" si="4"/>
        <v>1.0799999999999998E-3</v>
      </c>
      <c r="K51" s="60"/>
    </row>
    <row r="52" spans="1:11" ht="16" x14ac:dyDescent="0.2">
      <c r="A52" s="60"/>
      <c r="B52" s="75" t="s">
        <v>75</v>
      </c>
      <c r="C52" s="91">
        <v>0</v>
      </c>
      <c r="D52" s="93">
        <v>5.0299999999999997E-2</v>
      </c>
      <c r="E52" s="189">
        <f>'Perf. Attribution_P4'!$C52-'Perf. Attribution_P4'!$D52</f>
        <v>-3.5977442193195867E-2</v>
      </c>
      <c r="F52" s="76">
        <v>0</v>
      </c>
      <c r="G52" s="76">
        <v>-0.11890000000000001</v>
      </c>
      <c r="H52" s="113">
        <f t="shared" si="2"/>
        <v>0.11890000000000001</v>
      </c>
      <c r="I52" s="112">
        <f t="shared" si="3"/>
        <v>-6.4541680439999987E-3</v>
      </c>
      <c r="J52" s="122">
        <f t="shared" si="4"/>
        <v>0</v>
      </c>
      <c r="K52" s="60"/>
    </row>
    <row r="53" spans="1:11" ht="16" x14ac:dyDescent="0.2">
      <c r="A53" s="60"/>
      <c r="B53" s="116" t="s">
        <v>82</v>
      </c>
      <c r="C53" s="92">
        <v>0.126</v>
      </c>
      <c r="D53" s="73">
        <v>5.0299999999999997E-2</v>
      </c>
      <c r="E53" s="190">
        <f>'Perf. Attribution_P4'!$C53-'Perf. Attribution_P4'!$D53</f>
        <v>3.4153981789373733E-2</v>
      </c>
      <c r="F53" s="74">
        <v>4.02E-2</v>
      </c>
      <c r="G53" s="74">
        <v>-9.5100000000000004E-2</v>
      </c>
      <c r="H53" s="113">
        <f t="shared" si="2"/>
        <v>0.1353</v>
      </c>
      <c r="I53" s="112">
        <f t="shared" si="3"/>
        <v>1.1514990435999998E-2</v>
      </c>
      <c r="J53" s="123">
        <f t="shared" si="4"/>
        <v>1.7047800000000002E-2</v>
      </c>
      <c r="K53" s="60"/>
    </row>
    <row r="54" spans="1:11" ht="16" x14ac:dyDescent="0.2">
      <c r="A54" s="60"/>
      <c r="B54" s="117"/>
      <c r="C54" s="118">
        <f>SUM(C43:C53)</f>
        <v>1</v>
      </c>
      <c r="D54" s="118">
        <f>SUM(D43:D53)</f>
        <v>1</v>
      </c>
      <c r="E54" s="88">
        <f>SUM(E51:E53)</f>
        <v>-3.4569171012983207E-3</v>
      </c>
      <c r="F54" s="121">
        <f t="array" ref="F54">SUM(C43:C53*F43:F53)</f>
        <v>7.6959400000000011E-2</v>
      </c>
      <c r="G54" s="119">
        <f t="array" ref="G54">SUM(D43:D53*G43:G53)</f>
        <v>-0.24721347999999999</v>
      </c>
      <c r="H54" s="119">
        <f>F54-G54</f>
        <v>0.32417288</v>
      </c>
      <c r="I54" s="120">
        <f>SUM(I43:I53)</f>
        <v>7.3220679999999996E-2</v>
      </c>
      <c r="J54" s="120">
        <f>SUM(J43:J53)</f>
        <v>0.25095219999999996</v>
      </c>
      <c r="K54" s="60"/>
    </row>
    <row r="55" spans="1:11" ht="16" x14ac:dyDescent="0.2">
      <c r="A55" s="60"/>
      <c r="B55" s="85"/>
      <c r="C55" s="85"/>
      <c r="D55" s="85"/>
      <c r="E55" s="85"/>
      <c r="F55" s="89"/>
      <c r="G55" s="85"/>
      <c r="H55" s="85"/>
      <c r="I55" s="86" t="s">
        <v>261</v>
      </c>
      <c r="J55" s="87">
        <f>I54+J54</f>
        <v>0.32417287999999994</v>
      </c>
      <c r="K55" s="60"/>
    </row>
    <row r="56" spans="1:11" x14ac:dyDescent="0.2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</row>
    <row r="57" spans="1:11" x14ac:dyDescent="0.2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</row>
    <row r="58" spans="1:11" x14ac:dyDescent="0.2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</row>
    <row r="59" spans="1:11" x14ac:dyDescent="0.2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</row>
    <row r="60" spans="1:11" x14ac:dyDescent="0.2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</row>
    <row r="61" spans="1:11" x14ac:dyDescent="0.2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</row>
    <row r="62" spans="1:11" x14ac:dyDescent="0.2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</row>
    <row r="63" spans="1:11" x14ac:dyDescent="0.2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</row>
    <row r="64" spans="1:11" x14ac:dyDescent="0.2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</row>
    <row r="65" spans="1:11" x14ac:dyDescent="0.2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</row>
  </sheetData>
  <mergeCells count="3">
    <mergeCell ref="I40:J40"/>
    <mergeCell ref="I41:I42"/>
    <mergeCell ref="J41:J4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4"/>
  <sheetViews>
    <sheetView zoomScale="50" workbookViewId="0">
      <selection activeCell="S2" sqref="S2:S54"/>
    </sheetView>
  </sheetViews>
  <sheetFormatPr baseColWidth="10" defaultColWidth="11.5" defaultRowHeight="15" x14ac:dyDescent="0.2"/>
  <sheetData>
    <row r="1" spans="1:19" x14ac:dyDescent="0.2">
      <c r="B1" t="s">
        <v>15</v>
      </c>
      <c r="C1" t="s">
        <v>163</v>
      </c>
      <c r="D1" t="s">
        <v>123</v>
      </c>
      <c r="E1" t="s">
        <v>160</v>
      </c>
      <c r="F1" t="s">
        <v>57</v>
      </c>
      <c r="G1" t="s">
        <v>96</v>
      </c>
      <c r="H1" t="s">
        <v>69</v>
      </c>
      <c r="I1" t="s">
        <v>132</v>
      </c>
      <c r="J1" t="s">
        <v>147</v>
      </c>
      <c r="K1" t="s">
        <v>35</v>
      </c>
      <c r="L1" t="s">
        <v>156</v>
      </c>
      <c r="M1" t="s">
        <v>90</v>
      </c>
      <c r="N1" t="s">
        <v>83</v>
      </c>
      <c r="O1" t="s">
        <v>111</v>
      </c>
      <c r="P1" t="s">
        <v>12</v>
      </c>
      <c r="Q1" s="4" t="s">
        <v>48</v>
      </c>
      <c r="S1" t="s">
        <v>297</v>
      </c>
    </row>
    <row r="2" spans="1:19" x14ac:dyDescent="0.2">
      <c r="A2" s="1">
        <v>42825</v>
      </c>
      <c r="B2">
        <v>-1.4001680201624067E-3</v>
      </c>
      <c r="C2">
        <v>6.1753568307602924E-2</v>
      </c>
      <c r="D2">
        <v>1.293224627495082E-2</v>
      </c>
      <c r="E2">
        <v>-6.4377682403438108E-4</v>
      </c>
      <c r="F2">
        <v>2.9936305732483959E-2</v>
      </c>
      <c r="G2">
        <v>2.0593415526351411E-2</v>
      </c>
      <c r="H2">
        <v>2.1151399491093903E-2</v>
      </c>
      <c r="I2">
        <v>6.1781609195403764E-3</v>
      </c>
      <c r="J2">
        <v>3.256936067551286E-2</v>
      </c>
      <c r="K2">
        <v>2.9470418790161768E-2</v>
      </c>
      <c r="L2">
        <v>-1.616524472384373E-2</v>
      </c>
      <c r="M2">
        <v>2.6025888185072787E-2</v>
      </c>
      <c r="N2">
        <v>5.5643879173290944E-2</v>
      </c>
      <c r="O2">
        <v>2.1329211746522247E-2</v>
      </c>
      <c r="P2">
        <v>1.3131313131313105E-2</v>
      </c>
      <c r="Q2">
        <v>2.358119792485347E-3</v>
      </c>
      <c r="S2">
        <f t="array" ref="S2">SUMPRODUCT(B2:Q2,$B$54:$Q$54)</f>
        <v>1.7058646468740845E-2</v>
      </c>
    </row>
    <row r="3" spans="1:19" x14ac:dyDescent="0.2">
      <c r="A3" s="1">
        <v>42832</v>
      </c>
      <c r="B3">
        <v>0</v>
      </c>
      <c r="C3">
        <v>-8.2304526748971929E-3</v>
      </c>
      <c r="D3">
        <v>3.0530113794060565E-3</v>
      </c>
      <c r="E3">
        <v>2.3190895426240088E-2</v>
      </c>
      <c r="F3">
        <v>-2.3706452277880818E-2</v>
      </c>
      <c r="G3">
        <v>-8.628700384972654E-3</v>
      </c>
      <c r="H3">
        <v>-1.713128796137664E-2</v>
      </c>
      <c r="I3">
        <v>3.9982864486648451E-2</v>
      </c>
      <c r="J3">
        <v>0</v>
      </c>
      <c r="K3">
        <v>3.7666810159275865E-3</v>
      </c>
      <c r="L3">
        <v>2.0082154267457852E-2</v>
      </c>
      <c r="M3">
        <v>-8.186820560998509E-3</v>
      </c>
      <c r="N3">
        <v>1.2801204819277157E-2</v>
      </c>
      <c r="O3">
        <v>2.6634382566586012E-2</v>
      </c>
      <c r="P3">
        <v>-3.5892323030907169E-2</v>
      </c>
      <c r="Q3">
        <v>6.430363864491806E-3</v>
      </c>
      <c r="S3">
        <f t="array" ref="S3">SUMPRODUCT(B3:Q3,$B$54:$Q$54)</f>
        <v>1.3354542503156864E-3</v>
      </c>
    </row>
    <row r="4" spans="1:19" x14ac:dyDescent="0.2">
      <c r="A4" s="1">
        <v>42839</v>
      </c>
      <c r="B4">
        <v>-1.4021312394839613E-3</v>
      </c>
      <c r="C4">
        <v>-4.1493775933609811E-3</v>
      </c>
      <c r="D4">
        <v>1.9369120088545966E-3</v>
      </c>
      <c r="E4">
        <v>6.7156348373558217E-3</v>
      </c>
      <c r="F4">
        <v>-1.8158783783783772E-2</v>
      </c>
      <c r="G4">
        <v>3.2137118371717843E-3</v>
      </c>
      <c r="H4">
        <v>-1.4577721438757796E-2</v>
      </c>
      <c r="I4">
        <v>-4.1191816559116301E-4</v>
      </c>
      <c r="J4">
        <v>-1.4408099688473563E-2</v>
      </c>
      <c r="K4">
        <v>-2.680390264822563E-2</v>
      </c>
      <c r="L4">
        <v>2.6845637583892135E-3</v>
      </c>
      <c r="M4">
        <v>-1.4614343707713084E-2</v>
      </c>
      <c r="N4">
        <v>-2.1189591078066949E-2</v>
      </c>
      <c r="O4">
        <v>1.1939858490566113E-2</v>
      </c>
      <c r="P4">
        <v>2.585315408479838E-3</v>
      </c>
      <c r="Q4">
        <v>1.5583606046438714E-3</v>
      </c>
      <c r="S4">
        <f t="array" ref="S4">SUMPRODUCT(B4:Q4,$B$54:$Q$54)</f>
        <v>-5.1159461531968872E-3</v>
      </c>
    </row>
    <row r="5" spans="1:19" x14ac:dyDescent="0.2">
      <c r="A5" s="1">
        <v>42846</v>
      </c>
      <c r="B5">
        <v>1.3198539736029247E-2</v>
      </c>
      <c r="C5">
        <v>-1.8888888888888844E-2</v>
      </c>
      <c r="D5">
        <v>-1.3808340237503325E-3</v>
      </c>
      <c r="E5">
        <v>-5.6285178236397115E-3</v>
      </c>
      <c r="F5">
        <v>1.0537634408602115E-2</v>
      </c>
      <c r="G5">
        <v>-1.8286171916711225E-2</v>
      </c>
      <c r="H5">
        <v>-1.222061424666343E-2</v>
      </c>
      <c r="I5">
        <v>1.2774725274725451E-2</v>
      </c>
      <c r="J5">
        <v>-9.4824180165942185E-3</v>
      </c>
      <c r="K5">
        <v>-2.2033711578715476E-2</v>
      </c>
      <c r="L5">
        <v>-1.9857206604194544E-2</v>
      </c>
      <c r="M5">
        <v>-1.4831090359791244E-2</v>
      </c>
      <c r="N5">
        <v>-2.8864413216862839E-2</v>
      </c>
      <c r="O5">
        <v>-3.9329934450110793E-3</v>
      </c>
      <c r="P5">
        <v>-4.3063434760185704E-2</v>
      </c>
      <c r="Q5">
        <v>-3.2985840983351444E-2</v>
      </c>
      <c r="S5">
        <f t="array" ref="S5">SUMPRODUCT(B5:Q5,$B$54:$Q$54)</f>
        <v>-1.1752628403084078E-2</v>
      </c>
    </row>
    <row r="6" spans="1:19" x14ac:dyDescent="0.2">
      <c r="A6" s="1">
        <v>42853</v>
      </c>
      <c r="B6">
        <v>1.9401330376940029E-2</v>
      </c>
      <c r="C6">
        <v>3.1426953567383897E-2</v>
      </c>
      <c r="D6">
        <v>1.1338495575221152E-2</v>
      </c>
      <c r="E6">
        <v>9.3291404612159123E-3</v>
      </c>
      <c r="F6">
        <v>4.3200680995956642E-2</v>
      </c>
      <c r="G6">
        <v>1.1692726036709677E-2</v>
      </c>
      <c r="H6">
        <v>7.4393618753052282E-2</v>
      </c>
      <c r="I6">
        <v>3.1059270310592524E-2</v>
      </c>
      <c r="J6">
        <v>4.986039090546468E-2</v>
      </c>
      <c r="K6">
        <v>7.7728962487326747E-3</v>
      </c>
      <c r="L6">
        <v>2.6405645344866668E-2</v>
      </c>
      <c r="M6">
        <v>-2.3696682464455776E-3</v>
      </c>
      <c r="N6">
        <v>1.2905748924520788E-2</v>
      </c>
      <c r="O6">
        <v>2.9833284586136433E-2</v>
      </c>
      <c r="P6">
        <v>2.5060630557801167E-2</v>
      </c>
      <c r="Q6">
        <v>3.2662912308930148E-2</v>
      </c>
      <c r="S6">
        <f t="array" ref="S6">SUMPRODUCT(B6:Q6,$B$54:$Q$54)</f>
        <v>2.7084353534630391E-2</v>
      </c>
    </row>
    <row r="7" spans="1:19" x14ac:dyDescent="0.2">
      <c r="A7" s="1">
        <v>42860</v>
      </c>
      <c r="B7">
        <v>1.3594344752583254E-3</v>
      </c>
      <c r="C7">
        <v>2.9096898160856588E-2</v>
      </c>
      <c r="D7">
        <v>3.1173092698933536E-2</v>
      </c>
      <c r="E7">
        <v>-4.1541177692394626E-4</v>
      </c>
      <c r="F7">
        <v>1.9991840065279431E-2</v>
      </c>
      <c r="G7">
        <v>6.020696142991544E-2</v>
      </c>
      <c r="H7">
        <v>2.5757575757576756E-3</v>
      </c>
      <c r="I7">
        <v>2.7755853722704504E-2</v>
      </c>
      <c r="J7">
        <v>3.0395136778116338E-3</v>
      </c>
      <c r="K7">
        <v>7.6011625307401687E-3</v>
      </c>
      <c r="L7">
        <v>1.8407629186072416E-2</v>
      </c>
      <c r="M7">
        <v>-1.271482464719853E-2</v>
      </c>
      <c r="N7">
        <v>6.7953667953668084E-2</v>
      </c>
      <c r="O7">
        <v>3.1383129792672548E-2</v>
      </c>
      <c r="P7">
        <v>3.0494216614090464E-2</v>
      </c>
      <c r="Q7">
        <v>1.2932377687753238E-2</v>
      </c>
      <c r="S7">
        <f t="array" ref="S7">SUMPRODUCT(B7:Q7,$B$54:$Q$54)</f>
        <v>1.7506242747315454E-2</v>
      </c>
    </row>
    <row r="8" spans="1:19" x14ac:dyDescent="0.2">
      <c r="A8" s="1">
        <v>42867</v>
      </c>
      <c r="B8">
        <v>-4.3171327721965858E-2</v>
      </c>
      <c r="C8">
        <v>2.6940517471325531E-2</v>
      </c>
      <c r="D8">
        <v>7.9554494828957267E-3</v>
      </c>
      <c r="E8">
        <v>2.1194805194805211E-2</v>
      </c>
      <c r="F8">
        <v>-3.0600000000000072E-2</v>
      </c>
      <c r="G8">
        <v>7.6055266827226298E-3</v>
      </c>
      <c r="H8">
        <v>-3.0074051685053615E-2</v>
      </c>
      <c r="I8">
        <v>-1.40790989376679E-2</v>
      </c>
      <c r="J8">
        <v>-1.5151515151515138E-2</v>
      </c>
      <c r="K8">
        <v>-6.4344353228311668E-3</v>
      </c>
      <c r="L8">
        <v>3.1358885017421567E-2</v>
      </c>
      <c r="M8">
        <v>2.0379281064251353E-2</v>
      </c>
      <c r="N8">
        <v>-2.1691973969630851E-3</v>
      </c>
      <c r="O8">
        <v>3.0290513561888055E-3</v>
      </c>
      <c r="P8">
        <v>1.8112244897958929E-2</v>
      </c>
      <c r="Q8">
        <v>3.2456545146900551E-2</v>
      </c>
      <c r="S8">
        <f t="array" ref="S8">SUMPRODUCT(B8:Q8,$B$54:$Q$54)</f>
        <v>5.6136877192608839E-4</v>
      </c>
    </row>
    <row r="9" spans="1:19" x14ac:dyDescent="0.2">
      <c r="A9" s="1">
        <v>42874</v>
      </c>
      <c r="B9">
        <v>-2.0998864926220162E-2</v>
      </c>
      <c r="C9">
        <v>-1.6103896103896065E-2</v>
      </c>
      <c r="D9">
        <v>-1.5522230991844355E-2</v>
      </c>
      <c r="E9">
        <v>1.8313154949638477E-3</v>
      </c>
      <c r="F9">
        <v>-1.8361873323705424E-2</v>
      </c>
      <c r="G9">
        <v>-4.3401685746634611E-2</v>
      </c>
      <c r="H9">
        <v>-1.6360236833904751E-2</v>
      </c>
      <c r="I9">
        <v>-8.6979099052317821E-3</v>
      </c>
      <c r="J9">
        <v>-1.4230769230769158E-2</v>
      </c>
      <c r="K9">
        <v>-4.2652970075926833E-2</v>
      </c>
      <c r="L9">
        <v>-2.9560810810810856E-2</v>
      </c>
      <c r="M9">
        <v>2.5658807212205259E-2</v>
      </c>
      <c r="N9">
        <v>-2.3188405797101463E-2</v>
      </c>
      <c r="O9">
        <v>-1.3452299245023891E-2</v>
      </c>
      <c r="P9">
        <v>1.1275369581558614E-2</v>
      </c>
      <c r="Q9">
        <v>-1.8921334922527011E-2</v>
      </c>
      <c r="S9">
        <f t="array" ref="S9">SUMPRODUCT(B9:Q9,$B$54:$Q$54)</f>
        <v>-1.7992300562134272E-2</v>
      </c>
    </row>
    <row r="10" spans="1:19" x14ac:dyDescent="0.2">
      <c r="A10" s="1">
        <v>42881</v>
      </c>
      <c r="B10">
        <v>-2.0289855072463947E-3</v>
      </c>
      <c r="C10">
        <v>3.3790918690601801E-2</v>
      </c>
      <c r="D10">
        <v>1.0689470871191986E-2</v>
      </c>
      <c r="E10">
        <v>2.6505534680613341E-2</v>
      </c>
      <c r="F10">
        <v>-3.5729298024380629E-3</v>
      </c>
      <c r="G10">
        <v>3.9452919516043128E-3</v>
      </c>
      <c r="H10">
        <v>6.3361317915400228E-4</v>
      </c>
      <c r="I10">
        <v>4.2037716081718024E-2</v>
      </c>
      <c r="J10">
        <v>-1.6387046429964913E-2</v>
      </c>
      <c r="K10">
        <v>-2.1926755306741263E-2</v>
      </c>
      <c r="L10">
        <v>9.5735422106177914E-3</v>
      </c>
      <c r="M10">
        <v>1.9337390128465248E-2</v>
      </c>
      <c r="N10">
        <v>-1.7804154302670683E-2</v>
      </c>
      <c r="O10">
        <v>9.3223876443579989E-3</v>
      </c>
      <c r="P10">
        <v>-2.0069375619425234E-2</v>
      </c>
      <c r="Q10">
        <v>1.0630220197418438E-2</v>
      </c>
      <c r="S10">
        <f t="array" ref="S10">SUMPRODUCT(B10:Q10,$B$54:$Q$54)</f>
        <v>5.2903560868166966E-3</v>
      </c>
    </row>
    <row r="11" spans="1:19" x14ac:dyDescent="0.2">
      <c r="A11" s="1">
        <v>42888</v>
      </c>
      <c r="B11">
        <v>-3.7757769387162243E-3</v>
      </c>
      <c r="C11">
        <v>1.736465781409624E-2</v>
      </c>
      <c r="D11">
        <v>2.0095187731359099E-2</v>
      </c>
      <c r="E11">
        <v>1.0882469331222833E-2</v>
      </c>
      <c r="F11">
        <v>7.5933347395065187E-3</v>
      </c>
      <c r="G11">
        <v>6.1566675399529203E-3</v>
      </c>
      <c r="H11">
        <v>3.3243628304574946E-2</v>
      </c>
      <c r="I11">
        <v>2.63918562272214E-3</v>
      </c>
      <c r="J11">
        <v>2.7370091233637428E-2</v>
      </c>
      <c r="K11">
        <v>1.7290722632959721E-2</v>
      </c>
      <c r="L11">
        <v>1.7887931034482829E-2</v>
      </c>
      <c r="M11">
        <v>3.913504908463783E-2</v>
      </c>
      <c r="N11">
        <v>1.9637462235649439E-2</v>
      </c>
      <c r="O11">
        <v>1.089054314860749E-2</v>
      </c>
      <c r="P11">
        <v>-3.5398230088495852E-3</v>
      </c>
      <c r="Q11">
        <v>1.157024793388417E-2</v>
      </c>
      <c r="S11">
        <f t="array" ref="S11">SUMPRODUCT(B11:Q11,$B$54:$Q$54)</f>
        <v>1.3639302669889121E-2</v>
      </c>
    </row>
    <row r="12" spans="1:19" x14ac:dyDescent="0.2">
      <c r="A12" s="1">
        <v>42895</v>
      </c>
      <c r="B12">
        <v>-8.7463556851311575E-3</v>
      </c>
      <c r="C12">
        <v>6.5261044176705418E-3</v>
      </c>
      <c r="D12">
        <v>-1.4774494556765161E-2</v>
      </c>
      <c r="E12">
        <v>-1.6441573693482203E-2</v>
      </c>
      <c r="F12">
        <v>5.8614193008161841E-3</v>
      </c>
      <c r="G12">
        <v>1.236818122640293E-2</v>
      </c>
      <c r="H12">
        <v>-2.2215412900260412E-2</v>
      </c>
      <c r="I12">
        <v>-7.2699924793181436E-3</v>
      </c>
      <c r="J12">
        <v>-7.7220077220074845E-4</v>
      </c>
      <c r="K12">
        <v>1.5004102684327725E-2</v>
      </c>
      <c r="L12">
        <v>-1.1009951302138443E-2</v>
      </c>
      <c r="M12">
        <v>0.12306906676879881</v>
      </c>
      <c r="N12">
        <v>3.1851851851851798E-2</v>
      </c>
      <c r="O12">
        <v>-7.091231419609878E-3</v>
      </c>
      <c r="P12">
        <v>-2.1568129916264778E-2</v>
      </c>
      <c r="Q12">
        <v>-6.0903149138442636E-3</v>
      </c>
      <c r="S12">
        <f t="array" ref="S12">SUMPRODUCT(B12:Q12,$B$54:$Q$54)</f>
        <v>2.4351606687974636E-4</v>
      </c>
    </row>
    <row r="13" spans="1:19" x14ac:dyDescent="0.2">
      <c r="A13" s="1">
        <v>42902</v>
      </c>
      <c r="B13">
        <v>2.3823529411764799E-2</v>
      </c>
      <c r="C13">
        <v>2.5436408977556058E-2</v>
      </c>
      <c r="D13">
        <v>4.9986845566956095E-3</v>
      </c>
      <c r="E13">
        <v>-8.7562189054726236E-3</v>
      </c>
      <c r="F13">
        <v>8.3246618106140868E-3</v>
      </c>
      <c r="G13">
        <v>2.031893004115215E-2</v>
      </c>
      <c r="H13">
        <v>1.4885615794421714E-2</v>
      </c>
      <c r="I13">
        <v>1.2752525252525126E-2</v>
      </c>
      <c r="J13">
        <v>-3.7480680061823812E-2</v>
      </c>
      <c r="K13">
        <v>-1.8015937175193453E-2</v>
      </c>
      <c r="L13">
        <v>-6.6366944979662224E-3</v>
      </c>
      <c r="M13">
        <v>4.8880300102307483E-3</v>
      </c>
      <c r="N13">
        <v>6.1019382627423013E-3</v>
      </c>
      <c r="O13">
        <v>-3.2825161378931433E-2</v>
      </c>
      <c r="P13">
        <v>-0.1338174273858922</v>
      </c>
      <c r="Q13">
        <v>7.7716335375879186E-3</v>
      </c>
      <c r="S13">
        <f t="array" ref="S13">SUMPRODUCT(B13:Q13,$B$54:$Q$54)</f>
        <v>-3.2382956197316909E-3</v>
      </c>
    </row>
    <row r="14" spans="1:19" x14ac:dyDescent="0.2">
      <c r="A14" s="1">
        <v>42909</v>
      </c>
      <c r="B14">
        <v>-3.1887388681413498E-2</v>
      </c>
      <c r="C14">
        <v>1.7023346303501885E-3</v>
      </c>
      <c r="D14">
        <v>-1.5183246073298462E-2</v>
      </c>
      <c r="E14">
        <v>2.0076289901624911E-3</v>
      </c>
      <c r="F14">
        <v>-1.2590299277605799E-2</v>
      </c>
      <c r="G14">
        <v>-1.3864381144441773E-2</v>
      </c>
      <c r="H14">
        <v>3.3966342442488529E-3</v>
      </c>
      <c r="I14">
        <v>2.0072310185762277E-2</v>
      </c>
      <c r="J14">
        <v>1.6057808109193328E-3</v>
      </c>
      <c r="K14">
        <v>-5.8802775490995884E-4</v>
      </c>
      <c r="L14">
        <v>3.6637931034482207E-3</v>
      </c>
      <c r="M14">
        <v>7.3529411764705621E-3</v>
      </c>
      <c r="N14">
        <v>-7.1352122725651945E-3</v>
      </c>
      <c r="O14">
        <v>-9.9403578528827197E-3</v>
      </c>
      <c r="P14">
        <v>2.3353293413173715E-2</v>
      </c>
      <c r="Q14">
        <v>7.4150971377728858E-4</v>
      </c>
      <c r="S14">
        <f t="array" ref="S14">SUMPRODUCT(B14:Q14,$B$54:$Q$54)</f>
        <v>-3.3401476941322776E-3</v>
      </c>
    </row>
    <row r="15" spans="1:19" x14ac:dyDescent="0.2">
      <c r="A15" s="1">
        <v>42916</v>
      </c>
      <c r="B15">
        <v>-4.4510385756676429E-3</v>
      </c>
      <c r="C15">
        <v>-5.3653799465889773E-2</v>
      </c>
      <c r="D15">
        <v>-3.0303030303030276E-2</v>
      </c>
      <c r="E15">
        <v>-3.1857343217791989E-2</v>
      </c>
      <c r="F15">
        <v>1.2541806020065493E-3</v>
      </c>
      <c r="G15">
        <v>-4.0644171779141036E-2</v>
      </c>
      <c r="H15">
        <v>1.0001538698261259E-2</v>
      </c>
      <c r="I15">
        <v>-1.9310681984844758E-2</v>
      </c>
      <c r="J15">
        <v>-3.5270541082164319E-2</v>
      </c>
      <c r="K15">
        <v>-4.5775476582725405E-2</v>
      </c>
      <c r="L15">
        <v>-5.2394245222246005E-2</v>
      </c>
      <c r="M15">
        <v>-7.3778775968556976E-2</v>
      </c>
      <c r="N15">
        <v>-5.0305425799496928E-2</v>
      </c>
      <c r="O15">
        <v>-3.5857716580608101E-2</v>
      </c>
      <c r="P15">
        <v>-2.0479812755997751E-2</v>
      </c>
      <c r="Q15">
        <v>-2.4748073503260248E-2</v>
      </c>
      <c r="S15">
        <f t="array" ref="S15">SUMPRODUCT(B15:Q15,$B$54:$Q$54)</f>
        <v>-3.1076647414835915E-2</v>
      </c>
    </row>
    <row r="16" spans="1:19" x14ac:dyDescent="0.2">
      <c r="A16" s="1">
        <v>42923</v>
      </c>
      <c r="B16">
        <v>5.0372578241430599E-2</v>
      </c>
      <c r="C16">
        <v>3.0785017957928318E-3</v>
      </c>
      <c r="D16">
        <v>-1.6721491228070207E-2</v>
      </c>
      <c r="E16">
        <v>-5.173841059602613E-3</v>
      </c>
      <c r="F16">
        <v>4.3841336116910323E-2</v>
      </c>
      <c r="G16">
        <v>-4.5297095656808839E-3</v>
      </c>
      <c r="H16">
        <v>3.0469226081653034E-4</v>
      </c>
      <c r="I16">
        <v>2.1560319042871479E-2</v>
      </c>
      <c r="J16">
        <v>4.1545492314083443E-3</v>
      </c>
      <c r="K16">
        <v>3.6995930447658587E-4</v>
      </c>
      <c r="L16">
        <v>-3.2177656922728226E-2</v>
      </c>
      <c r="M16">
        <v>-6.0620756547025145E-4</v>
      </c>
      <c r="N16">
        <v>-9.0805902383653825E-3</v>
      </c>
      <c r="O16">
        <v>7.4382624218971571E-4</v>
      </c>
      <c r="P16">
        <v>-7.1684587813618528E-3</v>
      </c>
      <c r="Q16">
        <v>-3.4949095882085279E-3</v>
      </c>
      <c r="S16">
        <f t="array" ref="S16">SUMPRODUCT(B16:Q16,$B$54:$Q$54)</f>
        <v>4.0300247434713141E-3</v>
      </c>
    </row>
    <row r="17" spans="1:19" x14ac:dyDescent="0.2">
      <c r="A17" s="1">
        <v>42930</v>
      </c>
      <c r="B17">
        <v>2.4971623155505052E-2</v>
      </c>
      <c r="C17">
        <v>1.3554987212276215E-2</v>
      </c>
      <c r="D17">
        <v>2.6763311959855152E-2</v>
      </c>
      <c r="E17">
        <v>3.0892448512585879E-2</v>
      </c>
      <c r="F17">
        <v>8.599999999999941E-3</v>
      </c>
      <c r="G17">
        <v>2.0208779443254832E-2</v>
      </c>
      <c r="H17">
        <v>4.051172707889128E-2</v>
      </c>
      <c r="I17">
        <v>1.7811394412590165E-2</v>
      </c>
      <c r="J17">
        <v>-4.551096400496446E-3</v>
      </c>
      <c r="K17">
        <v>3.2051282051281937E-2</v>
      </c>
      <c r="L17">
        <v>8.1948021540623195E-3</v>
      </c>
      <c r="M17">
        <v>3.9912653160256939E-2</v>
      </c>
      <c r="N17">
        <v>1.6800305460099141E-2</v>
      </c>
      <c r="O17">
        <v>1.6797978296417604E-2</v>
      </c>
      <c r="P17">
        <v>3.4596871239470417E-2</v>
      </c>
      <c r="Q17">
        <v>5.4894784995425105E-3</v>
      </c>
      <c r="S17">
        <f t="array" ref="S17">SUMPRODUCT(B17:Q17,$B$54:$Q$54)</f>
        <v>2.0829671710418607E-2</v>
      </c>
    </row>
    <row r="18" spans="1:19" x14ac:dyDescent="0.2">
      <c r="A18" s="1">
        <v>42937</v>
      </c>
      <c r="B18">
        <v>-1.8826135105204922E-2</v>
      </c>
      <c r="C18">
        <v>-1.1607368155437836E-2</v>
      </c>
      <c r="D18">
        <v>-1.7648655986967188E-2</v>
      </c>
      <c r="E18">
        <v>2.2197558268590711E-3</v>
      </c>
      <c r="F18">
        <v>-2.5976601229427021E-2</v>
      </c>
      <c r="G18">
        <v>-3.6337399973763729E-2</v>
      </c>
      <c r="H18">
        <v>-3.1908665105386258E-2</v>
      </c>
      <c r="I18">
        <v>-2.8526908785808547E-2</v>
      </c>
      <c r="J18">
        <v>-3.6159600997506147E-2</v>
      </c>
      <c r="K18">
        <v>-3.3922599139990517E-2</v>
      </c>
      <c r="L18">
        <v>2.3223409196471145E-4</v>
      </c>
      <c r="M18">
        <v>-2.4615025664955548E-2</v>
      </c>
      <c r="N18">
        <v>1.9151333082989108E-2</v>
      </c>
      <c r="O18">
        <v>-1.6812865497076057E-2</v>
      </c>
      <c r="P18">
        <v>-3.198604245420178E-3</v>
      </c>
      <c r="Q18">
        <v>-1.9563239308462155E-2</v>
      </c>
      <c r="S18">
        <f t="array" ref="S18">SUMPRODUCT(B18:Q18,$B$54:$Q$54)</f>
        <v>-1.6159960237297308E-2</v>
      </c>
    </row>
    <row r="19" spans="1:19" x14ac:dyDescent="0.2">
      <c r="A19" s="1">
        <v>42944</v>
      </c>
      <c r="B19">
        <v>8.6625282167043016E-2</v>
      </c>
      <c r="C19">
        <v>1.2509573653306072E-2</v>
      </c>
      <c r="D19">
        <v>-2.6810392482034207E-2</v>
      </c>
      <c r="E19">
        <v>-4.6310278868417765E-3</v>
      </c>
      <c r="F19">
        <v>2.3819218241042384E-2</v>
      </c>
      <c r="G19">
        <v>-1.6471549142390352E-2</v>
      </c>
      <c r="H19">
        <v>-9.5252494708194524E-3</v>
      </c>
      <c r="I19">
        <v>-1.0980876002467665E-2</v>
      </c>
      <c r="J19">
        <v>-1.7248814144027458E-3</v>
      </c>
      <c r="K19">
        <v>-1.5331355093966326E-2</v>
      </c>
      <c r="L19">
        <v>-8.822846528906414E-3</v>
      </c>
      <c r="M19">
        <v>-1.1840688912809538E-2</v>
      </c>
      <c r="N19">
        <v>5.1584377302873463E-3</v>
      </c>
      <c r="O19">
        <v>-3.7174721189591198E-3</v>
      </c>
      <c r="P19">
        <v>1.6044340723453843E-2</v>
      </c>
      <c r="Q19">
        <v>-1.5467904098994678E-2</v>
      </c>
      <c r="S19">
        <f t="array" ref="S19">SUMPRODUCT(B19:Q19,$B$54:$Q$54)</f>
        <v>1.0083735531007568E-2</v>
      </c>
    </row>
    <row r="20" spans="1:19" x14ac:dyDescent="0.2">
      <c r="A20" s="1">
        <v>42951</v>
      </c>
      <c r="B20">
        <v>3.8431576213970198E-2</v>
      </c>
      <c r="C20">
        <v>2.16843166918812E-2</v>
      </c>
      <c r="D20">
        <v>2.8401022436808088E-3</v>
      </c>
      <c r="E20">
        <v>1.1125720643268E-3</v>
      </c>
      <c r="F20">
        <v>1.2925034798170643E-2</v>
      </c>
      <c r="G20">
        <v>-3.1833910034602009E-2</v>
      </c>
      <c r="H20">
        <v>4.4115402228667389E-2</v>
      </c>
      <c r="I20">
        <v>2.0084830339321291E-2</v>
      </c>
      <c r="J20">
        <v>-3.6285097192224613E-2</v>
      </c>
      <c r="K20">
        <v>3.1014565544952299E-2</v>
      </c>
      <c r="L20">
        <v>3.5137034434293835E-3</v>
      </c>
      <c r="M20">
        <v>6.632776567417098E-2</v>
      </c>
      <c r="N20">
        <v>1.5029325513196579E-2</v>
      </c>
      <c r="O20">
        <v>1.3731343283582165E-2</v>
      </c>
      <c r="P20">
        <v>-8.6132644272185477E-4</v>
      </c>
      <c r="Q20">
        <v>5.3417124901806723E-2</v>
      </c>
      <c r="S20">
        <f t="array" ref="S20">SUMPRODUCT(B20:Q20,$B$54:$Q$54)</f>
        <v>1.9319898683653698E-2</v>
      </c>
    </row>
    <row r="21" spans="1:19" x14ac:dyDescent="0.2">
      <c r="A21" s="1">
        <v>42958</v>
      </c>
      <c r="B21">
        <v>-3.9759939984996162E-2</v>
      </c>
      <c r="C21">
        <v>-6.3425468904244831E-2</v>
      </c>
      <c r="D21">
        <v>-1.6709147550269088E-2</v>
      </c>
      <c r="E21">
        <v>-6.9711052737926327E-3</v>
      </c>
      <c r="F21">
        <v>-3.5531998429524814E-2</v>
      </c>
      <c r="G21">
        <v>-2.2873481057898659E-2</v>
      </c>
      <c r="H21">
        <v>1.1695906432749315E-3</v>
      </c>
      <c r="I21">
        <v>-1.8711018711018768E-2</v>
      </c>
      <c r="J21">
        <v>-2.1066786194531506E-2</v>
      </c>
      <c r="K21">
        <v>-2.7280477408354598E-2</v>
      </c>
      <c r="L21">
        <v>-2.8244631185807556E-2</v>
      </c>
      <c r="M21">
        <v>5.0851305334846497E-2</v>
      </c>
      <c r="N21">
        <v>-2.0585048754062862E-2</v>
      </c>
      <c r="O21">
        <v>-2.3262661955241404E-2</v>
      </c>
      <c r="P21">
        <v>-3.4482758620689502E-2</v>
      </c>
      <c r="Q21">
        <v>-3.1767337807606211E-2</v>
      </c>
      <c r="S21">
        <f t="array" ref="S21">SUMPRODUCT(B21:Q21,$B$54:$Q$54)</f>
        <v>-2.7253047604315971E-2</v>
      </c>
    </row>
    <row r="22" spans="1:19" x14ac:dyDescent="0.2">
      <c r="A22" s="1">
        <v>42965</v>
      </c>
      <c r="B22">
        <v>-1.432291666666663E-2</v>
      </c>
      <c r="C22">
        <v>-1.5810276679842916E-3</v>
      </c>
      <c r="D22">
        <v>1.0368663594470195E-2</v>
      </c>
      <c r="E22">
        <v>1.4752263709431057E-2</v>
      </c>
      <c r="F22">
        <v>8.7522898432730312E-3</v>
      </c>
      <c r="G22">
        <v>5.1207022677397518E-3</v>
      </c>
      <c r="H22">
        <v>2.1612149532710179E-2</v>
      </c>
      <c r="I22">
        <v>3.4272183449651106E-2</v>
      </c>
      <c r="J22">
        <v>1.9230769230769162E-2</v>
      </c>
      <c r="K22">
        <v>1.9156128709152398E-2</v>
      </c>
      <c r="L22">
        <v>2.7143886620225821E-2</v>
      </c>
      <c r="M22">
        <v>3.9209332469215985E-2</v>
      </c>
      <c r="N22">
        <v>4.3510324483775786E-2</v>
      </c>
      <c r="O22">
        <v>8.2906240578835E-3</v>
      </c>
      <c r="P22">
        <v>-6.2499999999999778E-3</v>
      </c>
      <c r="Q22">
        <v>1.9562538508933969E-2</v>
      </c>
      <c r="S22">
        <f t="array" ref="S22">SUMPRODUCT(B22:Q22,$B$54:$Q$54)</f>
        <v>1.1934678276136593E-2</v>
      </c>
    </row>
    <row r="23" spans="1:19" x14ac:dyDescent="0.2">
      <c r="A23" s="1">
        <v>42972</v>
      </c>
      <c r="B23">
        <v>-8.1902245706737542E-3</v>
      </c>
      <c r="C23">
        <v>2.2961203483768733E-2</v>
      </c>
      <c r="D23">
        <v>1.5108323831242831E-2</v>
      </c>
      <c r="E23">
        <v>1.0026067776218728E-3</v>
      </c>
      <c r="F23">
        <v>4.0355125100877132E-4</v>
      </c>
      <c r="G23">
        <v>3.4788937409024667E-2</v>
      </c>
      <c r="H23">
        <v>-7.1469411092052182E-3</v>
      </c>
      <c r="I23">
        <v>5.542836486323699E-3</v>
      </c>
      <c r="J23">
        <v>-4.0431266846361336E-3</v>
      </c>
      <c r="K23">
        <v>1.1056511056510843E-2</v>
      </c>
      <c r="L23">
        <v>-7.7174929840972961E-3</v>
      </c>
      <c r="M23">
        <v>-1.7149984409105201E-2</v>
      </c>
      <c r="N23">
        <v>1.272084805653706E-2</v>
      </c>
      <c r="O23">
        <v>-1.0464942442817149E-3</v>
      </c>
      <c r="P23">
        <v>-7.4573225516621822E-2</v>
      </c>
      <c r="Q23">
        <v>7.705091403535258E-3</v>
      </c>
      <c r="S23">
        <f t="array" ref="S23">SUMPRODUCT(B23:Q23,$B$54:$Q$54)</f>
        <v>-2.0183873342446207E-3</v>
      </c>
    </row>
    <row r="24" spans="1:19" x14ac:dyDescent="0.2">
      <c r="A24" s="1">
        <v>42979</v>
      </c>
      <c r="B24">
        <v>1.4384656366542403E-2</v>
      </c>
      <c r="C24">
        <v>4.6439628482972228E-2</v>
      </c>
      <c r="D24">
        <v>-5.6163998876734844E-4</v>
      </c>
      <c r="E24">
        <v>2.804487179487225E-3</v>
      </c>
      <c r="F24">
        <v>-1.1899959661153647E-2</v>
      </c>
      <c r="G24">
        <v>2.9540019693345965E-3</v>
      </c>
      <c r="H24">
        <v>1.1661387849121851E-2</v>
      </c>
      <c r="I24">
        <v>-1.4499700419412953E-2</v>
      </c>
      <c r="J24">
        <v>-9.0211998195754983E-4</v>
      </c>
      <c r="K24">
        <v>1.7010935601458055E-3</v>
      </c>
      <c r="L24">
        <v>-5.1850106057035328E-3</v>
      </c>
      <c r="M24">
        <v>1.8295262267343571E-2</v>
      </c>
      <c r="N24">
        <v>-1.6050244242847178E-2</v>
      </c>
      <c r="O24">
        <v>-4.6692607003890885E-2</v>
      </c>
      <c r="P24">
        <v>-2.4271844660194164E-2</v>
      </c>
      <c r="Q24">
        <v>-1.3193403298350947E-2</v>
      </c>
      <c r="S24">
        <f t="array" ref="S24">SUMPRODUCT(B24:Q24,$B$54:$Q$54)</f>
        <v>3.6292130302638943E-3</v>
      </c>
    </row>
    <row r="25" spans="1:19" x14ac:dyDescent="0.2">
      <c r="A25" s="1">
        <v>42986</v>
      </c>
      <c r="B25">
        <v>2.3897058823529216E-2</v>
      </c>
      <c r="C25">
        <v>-1.6765285996055201E-2</v>
      </c>
      <c r="D25">
        <v>3.6527114357967072E-3</v>
      </c>
      <c r="E25">
        <v>7.5908909308828321E-3</v>
      </c>
      <c r="F25">
        <v>-2.2045315370483931E-2</v>
      </c>
      <c r="G25">
        <v>-1.4726507713884951E-2</v>
      </c>
      <c r="H25">
        <v>2.1346235947061754E-3</v>
      </c>
      <c r="I25">
        <v>-1.0700389105058328E-2</v>
      </c>
      <c r="J25">
        <v>1.3544018058690765E-2</v>
      </c>
      <c r="K25">
        <v>2.3774866569626463E-2</v>
      </c>
      <c r="L25">
        <v>7.3442312248281905E-3</v>
      </c>
      <c r="M25">
        <v>-4.984941323086467E-3</v>
      </c>
      <c r="N25">
        <v>4.6099290780141855E-2</v>
      </c>
      <c r="O25">
        <v>-2.9984301412872894E-2</v>
      </c>
      <c r="P25">
        <v>-6.9651741293531577E-3</v>
      </c>
      <c r="Q25">
        <v>2.4764509267700019E-2</v>
      </c>
      <c r="S25">
        <f t="array" ref="S25">SUMPRODUCT(B25:Q25,$B$54:$Q$54)</f>
        <v>4.8049444976355042E-3</v>
      </c>
    </row>
    <row r="26" spans="1:19" x14ac:dyDescent="0.2">
      <c r="A26" s="1">
        <v>42993</v>
      </c>
      <c r="B26">
        <v>1.5132085150038499E-2</v>
      </c>
      <c r="C26">
        <v>5.2156469408224604E-2</v>
      </c>
      <c r="D26">
        <v>1.6797312430012479E-3</v>
      </c>
      <c r="E26">
        <v>3.7668517049960215E-3</v>
      </c>
      <c r="F26">
        <v>2.4838238363598553E-2</v>
      </c>
      <c r="G26">
        <v>-4.839857651245616E-3</v>
      </c>
      <c r="H26">
        <v>2.5844930417495027E-2</v>
      </c>
      <c r="I26">
        <v>4.4739429695181965E-2</v>
      </c>
      <c r="J26">
        <v>3.6080178173719446E-2</v>
      </c>
      <c r="K26">
        <v>2.1327014218009532E-2</v>
      </c>
      <c r="L26">
        <v>-2.0225776105362137E-2</v>
      </c>
      <c r="M26">
        <v>-4.4045506732073747E-2</v>
      </c>
      <c r="N26">
        <v>-2.3728813559321993E-2</v>
      </c>
      <c r="O26">
        <v>5.6643469817122538E-2</v>
      </c>
      <c r="P26">
        <v>2.5050100200400882E-2</v>
      </c>
      <c r="Q26">
        <v>-3.4099332839140351E-3</v>
      </c>
      <c r="S26">
        <f t="array" ref="S26">SUMPRODUCT(B26:Q26,$B$54:$Q$54)</f>
        <v>1.4201932727673009E-2</v>
      </c>
    </row>
    <row r="27" spans="1:19" x14ac:dyDescent="0.2">
      <c r="A27" s="1">
        <v>43000</v>
      </c>
      <c r="B27">
        <v>-2.8549772612430524E-2</v>
      </c>
      <c r="C27">
        <v>-1.1201143946615755E-2</v>
      </c>
      <c r="D27">
        <v>1.1458915595304653E-2</v>
      </c>
      <c r="E27">
        <v>-2.9626703535453269E-2</v>
      </c>
      <c r="F27">
        <v>1.6496945010183284E-2</v>
      </c>
      <c r="G27">
        <v>-3.1325990559290529E-2</v>
      </c>
      <c r="H27">
        <v>3.0592469545958068E-2</v>
      </c>
      <c r="I27">
        <v>-2.3529411764700026E-4</v>
      </c>
      <c r="J27">
        <v>2.1496130696474491E-3</v>
      </c>
      <c r="K27">
        <v>2.482598607888642E-2</v>
      </c>
      <c r="L27">
        <v>-1.5842534805568964E-2</v>
      </c>
      <c r="M27">
        <v>1.6814062670597263E-2</v>
      </c>
      <c r="N27">
        <v>-6.9444444444444198E-4</v>
      </c>
      <c r="O27">
        <v>-2.266809618624599E-2</v>
      </c>
      <c r="P27">
        <v>4.5617464972302901E-3</v>
      </c>
      <c r="Q27">
        <v>-7.7357929187741314E-3</v>
      </c>
      <c r="S27">
        <f t="array" ref="S27">SUMPRODUCT(B27:Q27,$B$54:$Q$54)</f>
        <v>-4.6750626980563773E-3</v>
      </c>
    </row>
    <row r="28" spans="1:19" x14ac:dyDescent="0.2">
      <c r="A28" s="1">
        <v>43007</v>
      </c>
      <c r="B28">
        <v>-4.4213263979193673E-3</v>
      </c>
      <c r="C28">
        <v>3.2537960954446943E-2</v>
      </c>
      <c r="D28">
        <v>-5.8027079303674123E-3</v>
      </c>
      <c r="E28">
        <v>1.8522287807856586E-2</v>
      </c>
      <c r="F28">
        <v>2.5445802444399979E-2</v>
      </c>
      <c r="G28">
        <v>7.8263437684584769E-3</v>
      </c>
      <c r="H28">
        <v>1.1820013431833365E-2</v>
      </c>
      <c r="I28">
        <v>1.718051306189694E-2</v>
      </c>
      <c r="J28">
        <v>2.2737022737022716E-2</v>
      </c>
      <c r="K28">
        <v>1.9243830654290361E-2</v>
      </c>
      <c r="L28">
        <v>3.6585365853658569E-3</v>
      </c>
      <c r="M28">
        <v>2.8240094491570833E-2</v>
      </c>
      <c r="N28">
        <v>-1.389854065323215E-3</v>
      </c>
      <c r="O28">
        <v>-6.2686099357467384E-4</v>
      </c>
      <c r="P28">
        <v>2.627311060655213E-2</v>
      </c>
      <c r="Q28">
        <v>-4.9475262368815498E-3</v>
      </c>
      <c r="S28">
        <f t="array" ref="S28">SUMPRODUCT(B28:Q28,$B$54:$Q$54)</f>
        <v>1.1765120296162595E-2</v>
      </c>
    </row>
    <row r="29" spans="1:19" x14ac:dyDescent="0.2">
      <c r="A29" s="1">
        <v>43014</v>
      </c>
      <c r="B29">
        <v>5.7471264367816577E-3</v>
      </c>
      <c r="C29">
        <v>-1.2138188608776912E-2</v>
      </c>
      <c r="D29">
        <v>4.7248471372984824E-3</v>
      </c>
      <c r="E29">
        <v>1.3988808952838383E-3</v>
      </c>
      <c r="F29">
        <v>1.3677217663149666E-2</v>
      </c>
      <c r="G29">
        <v>3.1208791208791054E-2</v>
      </c>
      <c r="H29">
        <v>-1.1549183592194368E-2</v>
      </c>
      <c r="I29">
        <v>5.6686719111522788E-3</v>
      </c>
      <c r="J29">
        <v>3.3557046979864058E-3</v>
      </c>
      <c r="K29">
        <v>-7.7743225233239954E-4</v>
      </c>
      <c r="L29">
        <v>2.4301336573517851E-4</v>
      </c>
      <c r="M29">
        <v>-1.8379281537176273E-2</v>
      </c>
      <c r="N29">
        <v>-4.1753653444676075E-3</v>
      </c>
      <c r="O29">
        <v>-2.9480947153834092E-2</v>
      </c>
      <c r="P29">
        <v>9.4816687737053762E-4</v>
      </c>
      <c r="Q29">
        <v>2.9380744312189178E-2</v>
      </c>
      <c r="S29">
        <f t="array" ref="S29">SUMPRODUCT(B29:Q29,$B$54:$Q$54)</f>
        <v>-2.7419129774233515E-4</v>
      </c>
    </row>
    <row r="30" spans="1:19" x14ac:dyDescent="0.2">
      <c r="A30" s="1">
        <v>43021</v>
      </c>
      <c r="B30">
        <v>3.1168831168830735E-3</v>
      </c>
      <c r="C30">
        <v>4.4896030245746843E-3</v>
      </c>
      <c r="D30">
        <v>4.2876901798063694E-2</v>
      </c>
      <c r="E30">
        <v>3.272799840351226E-2</v>
      </c>
      <c r="F30">
        <v>-2.4286815728604583E-2</v>
      </c>
      <c r="G30">
        <v>-1.3213981244671658E-2</v>
      </c>
      <c r="H30">
        <v>2.6188557614826857E-2</v>
      </c>
      <c r="I30">
        <v>-1.265385942712538E-2</v>
      </c>
      <c r="J30">
        <v>2.5083612040135428E-3</v>
      </c>
      <c r="K30">
        <v>-1.1892853173279927E-2</v>
      </c>
      <c r="L30">
        <v>1.1661807580174877E-2</v>
      </c>
      <c r="M30">
        <v>6.2765957446808462E-2</v>
      </c>
      <c r="N30">
        <v>8.3857442348007627E-3</v>
      </c>
      <c r="O30">
        <v>7.5941185975116898E-3</v>
      </c>
      <c r="P30">
        <v>-5.0520997789705868E-3</v>
      </c>
      <c r="Q30">
        <v>8.3430913348947477E-3</v>
      </c>
      <c r="S30">
        <f t="array" ref="S30">SUMPRODUCT(B30:Q30,$B$54:$Q$54)</f>
        <v>7.7199335589381128E-3</v>
      </c>
    </row>
    <row r="31" spans="1:19" x14ac:dyDescent="0.2">
      <c r="A31" s="1">
        <v>43028</v>
      </c>
      <c r="B31">
        <v>-3.0295183842568574E-2</v>
      </c>
      <c r="C31">
        <v>-2.0701011526699453E-2</v>
      </c>
      <c r="D31">
        <v>-1.56498673740052E-2</v>
      </c>
      <c r="E31">
        <v>-7.6521739130434807E-2</v>
      </c>
      <c r="F31">
        <v>6.5191623864087056E-3</v>
      </c>
      <c r="G31">
        <v>2.4766018718502592E-2</v>
      </c>
      <c r="H31">
        <v>3.9261876717699984E-4</v>
      </c>
      <c r="I31">
        <v>5.9419783292555817E-3</v>
      </c>
      <c r="J31">
        <v>-3.3361134278565463E-2</v>
      </c>
      <c r="K31">
        <v>1.7435320584926917E-2</v>
      </c>
      <c r="L31">
        <v>-6.2439961575407876E-3</v>
      </c>
      <c r="M31">
        <v>5.0050050050050032E-3</v>
      </c>
      <c r="N31">
        <v>-7.6230076230076049E-3</v>
      </c>
      <c r="O31">
        <v>-6.0936497754972008E-3</v>
      </c>
      <c r="P31">
        <v>3.5861631228181423E-2</v>
      </c>
      <c r="Q31">
        <v>2.0322252866889379E-2</v>
      </c>
      <c r="S31">
        <f t="array" ref="S31">SUMPRODUCT(B31:Q31,$B$54:$Q$54)</f>
        <v>-7.2706041356426802E-3</v>
      </c>
    </row>
    <row r="32" spans="1:19" x14ac:dyDescent="0.2">
      <c r="A32" s="1">
        <v>43035</v>
      </c>
      <c r="B32">
        <v>2.2162883845126879E-2</v>
      </c>
      <c r="C32">
        <v>-1.2490992073024287E-2</v>
      </c>
      <c r="D32">
        <v>2.5060630557800945E-2</v>
      </c>
      <c r="E32">
        <v>2.9399455953128317E-2</v>
      </c>
      <c r="F32">
        <v>1.0991167811579938E-2</v>
      </c>
      <c r="G32">
        <v>1.2786286356610832E-2</v>
      </c>
      <c r="H32">
        <v>2.3024594453165959E-2</v>
      </c>
      <c r="I32">
        <v>5.6520731989807782E-2</v>
      </c>
      <c r="J32">
        <v>3.9689387402933596E-2</v>
      </c>
      <c r="K32">
        <v>3.7368711995577675E-2</v>
      </c>
      <c r="L32">
        <v>2.8999516674722114E-2</v>
      </c>
      <c r="M32">
        <v>3.4860557768925382E-3</v>
      </c>
      <c r="N32">
        <v>1.2569832402234526E-2</v>
      </c>
      <c r="O32">
        <v>8.7124878993225519E-3</v>
      </c>
      <c r="P32">
        <v>-9.4975490196078649E-3</v>
      </c>
      <c r="Q32">
        <v>-4.1257646891450506E-3</v>
      </c>
      <c r="S32">
        <f t="array" ref="S32">SUMPRODUCT(B32:Q32,$B$54:$Q$54)</f>
        <v>1.7427549329646082E-2</v>
      </c>
    </row>
    <row r="33" spans="1:19" x14ac:dyDescent="0.2">
      <c r="A33" s="1">
        <v>43042</v>
      </c>
      <c r="B33">
        <v>-2.298850574712652E-2</v>
      </c>
      <c r="C33">
        <v>5.765020676234478E-2</v>
      </c>
      <c r="D33">
        <v>1.2618296529968376E-2</v>
      </c>
      <c r="E33">
        <v>4.5736355320662447E-3</v>
      </c>
      <c r="F33">
        <v>-1.0871675402834291E-2</v>
      </c>
      <c r="G33">
        <v>-3.2047724750277506E-2</v>
      </c>
      <c r="H33">
        <v>2.8516624040920702E-2</v>
      </c>
      <c r="I33">
        <v>1.315500986625695E-3</v>
      </c>
      <c r="J33">
        <v>3.0705394190871482E-2</v>
      </c>
      <c r="K33">
        <v>3.389107961206439E-2</v>
      </c>
      <c r="L33">
        <v>1.4795678722404837E-2</v>
      </c>
      <c r="M33">
        <v>2.8784119106699757E-2</v>
      </c>
      <c r="N33">
        <v>9.3103448275861922E-3</v>
      </c>
      <c r="O33">
        <v>-3.5188739603327912E-3</v>
      </c>
      <c r="P33">
        <v>6.495515001546659E-3</v>
      </c>
      <c r="Q33">
        <v>7.5714285714285623E-3</v>
      </c>
      <c r="S33">
        <f t="array" ref="S33">SUMPRODUCT(B33:Q33,$B$54:$Q$54)</f>
        <v>1.2964103639739917E-2</v>
      </c>
    </row>
    <row r="34" spans="1:19" x14ac:dyDescent="0.2">
      <c r="A34" s="1">
        <v>43049</v>
      </c>
      <c r="B34">
        <v>-3.208556149732622E-2</v>
      </c>
      <c r="C34">
        <v>-3.9788408463661384E-2</v>
      </c>
      <c r="D34">
        <v>-3.3229491173416448E-2</v>
      </c>
      <c r="E34">
        <v>-1.234318089842168E-2</v>
      </c>
      <c r="F34">
        <v>-1.0206084396467197E-2</v>
      </c>
      <c r="G34">
        <v>-1.9779274759925358E-2</v>
      </c>
      <c r="H34">
        <v>-2.5115006838244525E-2</v>
      </c>
      <c r="I34">
        <v>-4.7514779943069851E-2</v>
      </c>
      <c r="J34">
        <v>-5.8373590982286672E-2</v>
      </c>
      <c r="K34">
        <v>-2.659519637150809E-2</v>
      </c>
      <c r="L34">
        <v>1.2959962971534233E-2</v>
      </c>
      <c r="M34">
        <v>-1.0612638687891862E-2</v>
      </c>
      <c r="N34">
        <v>6.8329347454731959E-3</v>
      </c>
      <c r="O34">
        <v>-5.1203852327447841E-2</v>
      </c>
      <c r="P34">
        <v>4.8555623847572171E-2</v>
      </c>
      <c r="Q34">
        <v>-2.2260031192400498E-2</v>
      </c>
      <c r="S34">
        <f t="array" ref="S34">SUMPRODUCT(B34:Q34,$B$54:$Q$54)</f>
        <v>-1.8101915935631117E-2</v>
      </c>
    </row>
    <row r="35" spans="1:19" x14ac:dyDescent="0.2">
      <c r="A35" s="1">
        <v>43056</v>
      </c>
      <c r="B35">
        <v>2.6519337016574607E-2</v>
      </c>
      <c r="C35">
        <v>8.3113772455089885E-2</v>
      </c>
      <c r="D35">
        <v>-4.2964554242749253E-3</v>
      </c>
      <c r="E35">
        <v>-2.5097316123745217E-2</v>
      </c>
      <c r="F35">
        <v>-2.9744199881023281E-3</v>
      </c>
      <c r="G35">
        <v>-7.3402544231612854E-2</v>
      </c>
      <c r="H35">
        <v>-3.4434383369467136E-3</v>
      </c>
      <c r="I35">
        <v>2.4137931034482474E-3</v>
      </c>
      <c r="J35">
        <v>-1.7528858486532628E-2</v>
      </c>
      <c r="K35">
        <v>-2.5627448903950079E-2</v>
      </c>
      <c r="L35">
        <v>-2.970070824765858E-3</v>
      </c>
      <c r="M35">
        <v>-4.6513895660653337E-2</v>
      </c>
      <c r="N35">
        <v>-2.9182219205972193E-2</v>
      </c>
      <c r="O35">
        <v>-9.8122145153104467E-3</v>
      </c>
      <c r="P35">
        <v>-3.2239155920281704E-3</v>
      </c>
      <c r="Q35">
        <v>-5.8004640371223104E-4</v>
      </c>
      <c r="S35">
        <f t="array" ref="S35">SUMPRODUCT(B35:Q35,$B$54:$Q$54)</f>
        <v>3.9643839243130889E-3</v>
      </c>
    </row>
    <row r="36" spans="1:19" x14ac:dyDescent="0.2">
      <c r="A36" s="1">
        <v>43063</v>
      </c>
      <c r="B36">
        <v>-3.1216361679225035E-2</v>
      </c>
      <c r="C36">
        <v>2.9411764705882248E-2</v>
      </c>
      <c r="D36">
        <v>9.7087378640776656E-3</v>
      </c>
      <c r="E36">
        <v>1.8493222654197838E-2</v>
      </c>
      <c r="F36">
        <v>8.3532219570405797E-3</v>
      </c>
      <c r="G36">
        <v>-4.1186681394981828E-2</v>
      </c>
      <c r="H36">
        <v>1.2541592014333247E-2</v>
      </c>
      <c r="I36">
        <v>-4.7012957229675134E-3</v>
      </c>
      <c r="J36">
        <v>-7.397737162750273E-3</v>
      </c>
      <c r="K36">
        <v>3.3583306162373594E-2</v>
      </c>
      <c r="L36">
        <v>4.5829514207151867E-4</v>
      </c>
      <c r="M36">
        <v>-5.7271425649417784E-3</v>
      </c>
      <c r="N36">
        <v>1.0485844110450948E-2</v>
      </c>
      <c r="O36">
        <v>7.1758072783187909E-3</v>
      </c>
      <c r="P36">
        <v>5.8806233460750867E-4</v>
      </c>
      <c r="Q36">
        <v>2.7132907719094712E-2</v>
      </c>
      <c r="S36">
        <f t="array" ref="S36">SUMPRODUCT(B36:Q36,$B$54:$Q$54)</f>
        <v>3.7256382050953026E-3</v>
      </c>
    </row>
    <row r="37" spans="1:19" x14ac:dyDescent="0.2">
      <c r="A37" s="1">
        <v>43070</v>
      </c>
      <c r="B37">
        <v>-2.7222222222222259E-2</v>
      </c>
      <c r="C37">
        <v>-5.2631578947368363E-2</v>
      </c>
      <c r="D37">
        <v>-1.388888888888884E-2</v>
      </c>
      <c r="E37">
        <v>-1.434024553801716E-2</v>
      </c>
      <c r="F37">
        <v>-4.7337278106509562E-3</v>
      </c>
      <c r="G37">
        <v>-2.6333113890717463E-3</v>
      </c>
      <c r="H37">
        <v>-7.5834175935288739E-3</v>
      </c>
      <c r="I37">
        <v>1.0944700460829626E-2</v>
      </c>
      <c r="J37">
        <v>-8.7680841736080817E-3</v>
      </c>
      <c r="K37">
        <v>-2.5867507886435215E-2</v>
      </c>
      <c r="L37">
        <v>-1.7178195144296859E-2</v>
      </c>
      <c r="M37">
        <v>-1.1108825344579132E-2</v>
      </c>
      <c r="N37">
        <v>1.6257350397786086E-2</v>
      </c>
      <c r="O37">
        <v>3.223070398642891E-3</v>
      </c>
      <c r="P37">
        <v>5.759623861298846E-2</v>
      </c>
      <c r="Q37">
        <v>-1.4126289023873473E-2</v>
      </c>
      <c r="S37">
        <f t="array" ref="S37">SUMPRODUCT(B37:Q37,$B$54:$Q$54)</f>
        <v>-1.3609559875999579E-2</v>
      </c>
    </row>
    <row r="38" spans="1:19" x14ac:dyDescent="0.2">
      <c r="A38" s="1">
        <v>43077</v>
      </c>
      <c r="B38">
        <v>3.1410622501427676E-2</v>
      </c>
      <c r="C38">
        <v>6.5759637188207432E-3</v>
      </c>
      <c r="D38">
        <v>2.0585048754062862E-2</v>
      </c>
      <c r="E38">
        <v>2.1875654176261028E-2</v>
      </c>
      <c r="F38">
        <v>1.5854141894569018E-3</v>
      </c>
      <c r="G38">
        <v>9.2739273927392674E-2</v>
      </c>
      <c r="H38">
        <v>2.9291900152827344E-2</v>
      </c>
      <c r="I38">
        <v>1.50427350427349E-2</v>
      </c>
      <c r="J38">
        <v>1.9018133569217222E-2</v>
      </c>
      <c r="K38">
        <v>1.5544041450777257E-2</v>
      </c>
      <c r="L38">
        <v>4.6376136098811305E-2</v>
      </c>
      <c r="M38">
        <v>1.8306636155606348E-2</v>
      </c>
      <c r="N38">
        <v>8.509189925119065E-3</v>
      </c>
      <c r="O38">
        <v>5.0896178559350691E-2</v>
      </c>
      <c r="P38">
        <v>3.1675465407057457E-2</v>
      </c>
      <c r="Q38">
        <v>1.6478005444906074E-2</v>
      </c>
      <c r="S38">
        <f t="array" ref="S38">SUMPRODUCT(B38:Q38,$B$54:$Q$54)</f>
        <v>2.6935744412987499E-2</v>
      </c>
    </row>
    <row r="39" spans="1:19" x14ac:dyDescent="0.2">
      <c r="A39" s="1">
        <v>43084</v>
      </c>
      <c r="B39">
        <v>-4.6234772978958949E-2</v>
      </c>
      <c r="C39">
        <v>1.01374183374634E-2</v>
      </c>
      <c r="D39">
        <v>-6.1040339702760349E-3</v>
      </c>
      <c r="E39">
        <v>-5.9407968862029703E-3</v>
      </c>
      <c r="F39">
        <v>1.9786307874936071E-4</v>
      </c>
      <c r="G39">
        <v>-3.0806402899426044E-2</v>
      </c>
      <c r="H39">
        <v>-1.3610492452362788E-3</v>
      </c>
      <c r="I39">
        <v>-3.3232289210733068E-2</v>
      </c>
      <c r="J39">
        <v>1.085069444444442E-2</v>
      </c>
      <c r="K39">
        <v>-4.3579931972789199E-3</v>
      </c>
      <c r="L39">
        <v>-5.5456570155901996E-2</v>
      </c>
      <c r="M39">
        <v>-4.1164453524003997E-2</v>
      </c>
      <c r="N39">
        <v>-1.8562267971650392E-2</v>
      </c>
      <c r="O39">
        <v>-3.6041834271922757E-2</v>
      </c>
      <c r="P39">
        <v>-1.7506059789927475E-2</v>
      </c>
      <c r="Q39">
        <v>3.6650690724555623E-3</v>
      </c>
      <c r="S39">
        <f t="array" ref="S39">SUMPRODUCT(B39:Q39,$B$54:$Q$54)</f>
        <v>-2.1016452659807221E-2</v>
      </c>
    </row>
    <row r="40" spans="1:19" x14ac:dyDescent="0.2">
      <c r="A40" s="1">
        <v>43091</v>
      </c>
      <c r="B40">
        <v>-1.6545718432510848E-2</v>
      </c>
      <c r="C40">
        <v>1.5388046387154297E-2</v>
      </c>
      <c r="D40">
        <v>-2.4032042723630687E-3</v>
      </c>
      <c r="E40">
        <v>-2.1535291087068531E-2</v>
      </c>
      <c r="F40">
        <v>-3.9564787339266827E-3</v>
      </c>
      <c r="G40">
        <v>1.8385789965721377E-2</v>
      </c>
      <c r="H40">
        <v>3.4692107545533091E-3</v>
      </c>
      <c r="I40">
        <v>2.2529322959006004E-2</v>
      </c>
      <c r="J40">
        <v>8.587376556461912E-3</v>
      </c>
      <c r="K40">
        <v>-1.7081242660402784E-3</v>
      </c>
      <c r="L40">
        <v>-6.6022164583824372E-3</v>
      </c>
      <c r="M40">
        <v>-1.8536273569830786E-2</v>
      </c>
      <c r="N40">
        <v>1.7193947730398396E-3</v>
      </c>
      <c r="O40">
        <v>-1.135035887164082E-2</v>
      </c>
      <c r="P40">
        <v>-2.1929824561403022E-3</v>
      </c>
      <c r="Q40">
        <v>-8.4269662921349076E-3</v>
      </c>
      <c r="S40">
        <f t="array" ref="S40">SUMPRODUCT(B40:Q40,$B$54:$Q$54)</f>
        <v>-2.2819781388113713E-3</v>
      </c>
    </row>
    <row r="41" spans="1:19" x14ac:dyDescent="0.2">
      <c r="A41" s="1">
        <v>43098</v>
      </c>
      <c r="B41">
        <v>-1.3282172373081491E-2</v>
      </c>
      <c r="C41">
        <v>-1.5154842960685255E-2</v>
      </c>
      <c r="D41">
        <v>-9.9036402569594451E-3</v>
      </c>
      <c r="E41">
        <v>-1.1057287278854244E-2</v>
      </c>
      <c r="F41">
        <v>-1.7477656405163855E-2</v>
      </c>
      <c r="G41">
        <v>-4.4369645042841022E-3</v>
      </c>
      <c r="H41">
        <v>-1.8397333004074534E-2</v>
      </c>
      <c r="I41">
        <v>-2.4304372515616124E-2</v>
      </c>
      <c r="J41">
        <v>-1.1068539804171995E-2</v>
      </c>
      <c r="K41">
        <v>-1.8928456849534925E-2</v>
      </c>
      <c r="L41">
        <v>-3.0856871587942036E-3</v>
      </c>
      <c r="M41">
        <v>-1.6498426136980271E-2</v>
      </c>
      <c r="N41">
        <v>-1.5791280466872504E-2</v>
      </c>
      <c r="O41">
        <v>-1.924700320783379E-2</v>
      </c>
      <c r="P41">
        <v>7.4175824175826133E-3</v>
      </c>
      <c r="Q41">
        <v>-9.2067988668553813E-3</v>
      </c>
      <c r="S41">
        <f t="array" ref="S41">SUMPRODUCT(B41:Q41,$B$54:$Q$54)</f>
        <v>-1.1861768066861634E-2</v>
      </c>
    </row>
    <row r="42" spans="1:19" x14ac:dyDescent="0.2">
      <c r="A42" s="1">
        <v>43105</v>
      </c>
      <c r="B42">
        <v>2.9314986539036747E-2</v>
      </c>
      <c r="C42">
        <v>5.0401427297056101E-2</v>
      </c>
      <c r="D42">
        <v>1.0543390105433925E-2</v>
      </c>
      <c r="E42">
        <v>2.3426685124054991E-3</v>
      </c>
      <c r="F42">
        <v>3.1129977764301486E-2</v>
      </c>
      <c r="G42">
        <v>3.0582449669586786E-2</v>
      </c>
      <c r="H42">
        <v>2.5408805031446491E-2</v>
      </c>
      <c r="I42">
        <v>3.8295891048772068E-2</v>
      </c>
      <c r="J42">
        <v>3.4179939733103737E-2</v>
      </c>
      <c r="K42">
        <v>3.3900152605188527E-2</v>
      </c>
      <c r="L42">
        <v>5.2380952380952639E-3</v>
      </c>
      <c r="M42">
        <v>1.9423904646286294E-2</v>
      </c>
      <c r="N42">
        <v>1.8137425880711433E-2</v>
      </c>
      <c r="O42">
        <v>1.9108280254777066E-2</v>
      </c>
      <c r="P42">
        <v>7.5811289882736776E-3</v>
      </c>
      <c r="Q42">
        <v>2.5732666190135811E-2</v>
      </c>
      <c r="S42">
        <f t="array" ref="S42">SUMPRODUCT(B42:Q42,$B$54:$Q$54)</f>
        <v>2.4632900482481949E-2</v>
      </c>
    </row>
    <row r="43" spans="1:19" x14ac:dyDescent="0.2">
      <c r="A43" s="1">
        <v>43112</v>
      </c>
      <c r="B43">
        <v>-2.034292356873002E-2</v>
      </c>
      <c r="C43">
        <v>-7.2186836518047803E-3</v>
      </c>
      <c r="D43">
        <v>-1.5248796147672494E-2</v>
      </c>
      <c r="E43">
        <v>-2.868373525974699E-2</v>
      </c>
      <c r="F43">
        <v>5.3126837874926558E-2</v>
      </c>
      <c r="G43">
        <v>-2.4455711303310479E-2</v>
      </c>
      <c r="H43">
        <v>-7.8508341511285273E-3</v>
      </c>
      <c r="I43">
        <v>1.4349775784753271E-2</v>
      </c>
      <c r="J43">
        <v>1.9314019314019326E-2</v>
      </c>
      <c r="K43">
        <v>2.108592514498131E-4</v>
      </c>
      <c r="L43">
        <v>-3.1738512553292186E-2</v>
      </c>
      <c r="M43">
        <v>-3.5942405542925271E-2</v>
      </c>
      <c r="N43">
        <v>-2.3980815347721673E-3</v>
      </c>
      <c r="O43">
        <v>-3.074324324324329E-2</v>
      </c>
      <c r="P43">
        <v>-5.6295333982894213E-3</v>
      </c>
      <c r="Q43">
        <v>-3.0104529616724718E-2</v>
      </c>
      <c r="S43">
        <f t="array" ref="S43">SUMPRODUCT(B43:Q43,$B$54:$Q$54)</f>
        <v>-1.2176477141361065E-2</v>
      </c>
    </row>
    <row r="44" spans="1:19" x14ac:dyDescent="0.2">
      <c r="A44" s="1">
        <v>43119</v>
      </c>
      <c r="B44">
        <v>8.4544645505784555E-2</v>
      </c>
      <c r="C44">
        <v>1.1120615911035081E-2</v>
      </c>
      <c r="D44">
        <v>9.5082857919044361E-3</v>
      </c>
      <c r="E44">
        <v>2.9640161872470649E-2</v>
      </c>
      <c r="F44">
        <v>1.7684288905435608E-2</v>
      </c>
      <c r="G44">
        <v>2.6291653928462333E-2</v>
      </c>
      <c r="H44">
        <v>1.2858555885262302E-2</v>
      </c>
      <c r="I44">
        <v>8.6206896551723755E-3</v>
      </c>
      <c r="J44">
        <v>1.0290754655341461E-2</v>
      </c>
      <c r="K44">
        <v>2.9514071887846605E-2</v>
      </c>
      <c r="L44">
        <v>-6.8493150684931781E-3</v>
      </c>
      <c r="M44">
        <v>1.6844469399215356E-3</v>
      </c>
      <c r="N44">
        <v>-9.6153846153846922E-3</v>
      </c>
      <c r="O44">
        <v>-4.5311955385152203E-3</v>
      </c>
      <c r="P44">
        <v>2.4605334784975508E-2</v>
      </c>
      <c r="Q44">
        <v>1.1495904583991967E-2</v>
      </c>
      <c r="S44">
        <f t="array" ref="S44">SUMPRODUCT(B44:Q44,$B$54:$Q$54)</f>
        <v>2.1406396838352944E-2</v>
      </c>
    </row>
    <row r="45" spans="1:19" x14ac:dyDescent="0.2">
      <c r="A45" s="1">
        <v>43126</v>
      </c>
      <c r="B45">
        <v>9.2997811816191156E-3</v>
      </c>
      <c r="C45">
        <v>-1.6497461928934087E-2</v>
      </c>
      <c r="D45">
        <v>-1.7222820236813874E-2</v>
      </c>
      <c r="E45">
        <v>-1.9439133205863546E-2</v>
      </c>
      <c r="F45">
        <v>-1.5182001097494013E-2</v>
      </c>
      <c r="G45">
        <v>3.7533512064343189E-2</v>
      </c>
      <c r="H45">
        <v>-4.8828125E-2</v>
      </c>
      <c r="I45">
        <v>-1.3368397983782532E-2</v>
      </c>
      <c r="J45">
        <v>-2.1341956345998336E-2</v>
      </c>
      <c r="K45">
        <v>-2.436776901812221E-2</v>
      </c>
      <c r="L45">
        <v>1.0344827586206806E-2</v>
      </c>
      <c r="M45">
        <v>-3.385650224215242E-2</v>
      </c>
      <c r="N45">
        <v>-2.9472954230235882E-2</v>
      </c>
      <c r="O45">
        <v>1.5756302521008569E-2</v>
      </c>
      <c r="P45">
        <v>-2.0295399001168724E-2</v>
      </c>
      <c r="Q45">
        <v>-7.5294786191220098E-3</v>
      </c>
      <c r="S45">
        <f t="array" ref="S45">SUMPRODUCT(B45:Q45,$B$54:$Q$54)</f>
        <v>-1.0140772112134128E-2</v>
      </c>
    </row>
    <row r="46" spans="1:19" x14ac:dyDescent="0.2">
      <c r="A46" s="1">
        <v>43133</v>
      </c>
      <c r="B46">
        <v>-2.3035230352303482E-2</v>
      </c>
      <c r="C46">
        <v>-2.5376344086021518E-2</v>
      </c>
      <c r="D46">
        <v>-1.0679079956188331E-2</v>
      </c>
      <c r="E46">
        <v>1.1916368757447726E-2</v>
      </c>
      <c r="F46">
        <v>-1.3187221396731119E-2</v>
      </c>
      <c r="G46">
        <v>-4.2779213321848863E-2</v>
      </c>
      <c r="H46">
        <v>-4.440451745379892E-2</v>
      </c>
      <c r="I46">
        <v>-3.6650377609951268E-2</v>
      </c>
      <c r="J46">
        <v>-5.1049066578556124E-2</v>
      </c>
      <c r="K46">
        <v>-5.1421975023612232E-2</v>
      </c>
      <c r="L46">
        <v>-1.9502681618722595E-2</v>
      </c>
      <c r="M46">
        <v>-4.4441865862149044E-2</v>
      </c>
      <c r="N46">
        <v>-3.0010718113612E-2</v>
      </c>
      <c r="O46">
        <v>-4.6880386073767766E-2</v>
      </c>
      <c r="P46">
        <v>-3.1995661605206061E-2</v>
      </c>
      <c r="Q46">
        <v>-1.9467506441454341E-2</v>
      </c>
      <c r="S46">
        <f t="array" ref="S46">SUMPRODUCT(B46:Q46,$B$54:$Q$54)</f>
        <v>-2.9004027183622778E-2</v>
      </c>
    </row>
    <row r="47" spans="1:19" x14ac:dyDescent="0.2">
      <c r="A47" s="1">
        <v>43140</v>
      </c>
      <c r="B47">
        <v>-1.8862690707350915E-2</v>
      </c>
      <c r="C47">
        <v>-6.0458958517210948E-2</v>
      </c>
      <c r="D47">
        <v>-4.5945197896484991E-2</v>
      </c>
      <c r="E47">
        <v>-6.3804731827427408E-2</v>
      </c>
      <c r="F47">
        <v>-6.2300018821757952E-2</v>
      </c>
      <c r="G47">
        <v>-7.5884823035393012E-2</v>
      </c>
      <c r="H47">
        <v>-3.4380875637926245E-2</v>
      </c>
      <c r="I47">
        <v>-4.196449158404425E-2</v>
      </c>
      <c r="J47">
        <v>-6.8419220055710328E-2</v>
      </c>
      <c r="K47">
        <v>-6.1511229118265343E-2</v>
      </c>
      <c r="L47">
        <v>-6.8373943311785146E-2</v>
      </c>
      <c r="M47">
        <v>-2.9508196721311442E-2</v>
      </c>
      <c r="N47">
        <v>-6.9244935543278041E-2</v>
      </c>
      <c r="O47">
        <v>-5.5696202531645533E-2</v>
      </c>
      <c r="P47">
        <v>-1.770308123249309E-2</v>
      </c>
      <c r="Q47">
        <v>-6.8759124087591217E-2</v>
      </c>
      <c r="S47">
        <f t="array" ref="S47">SUMPRODUCT(B47:Q47,$B$54:$Q$54)</f>
        <v>-4.9802984432222502E-2</v>
      </c>
    </row>
    <row r="48" spans="1:19" x14ac:dyDescent="0.2">
      <c r="A48" s="1">
        <v>43147</v>
      </c>
      <c r="B48">
        <v>1.9225332202431389E-2</v>
      </c>
      <c r="C48">
        <v>-2.0197275716298702E-2</v>
      </c>
      <c r="D48">
        <v>2.5819553234696979E-2</v>
      </c>
      <c r="E48">
        <v>5.4888507718697799E-3</v>
      </c>
      <c r="F48">
        <v>1.2444801284624551E-2</v>
      </c>
      <c r="G48">
        <v>3.7650113599480672E-2</v>
      </c>
      <c r="H48">
        <v>3.6439499304589562E-2</v>
      </c>
      <c r="I48">
        <v>7.2202166064981865E-2</v>
      </c>
      <c r="J48">
        <v>3.8871239020743964E-2</v>
      </c>
      <c r="K48">
        <v>2.2515619474242632E-2</v>
      </c>
      <c r="L48">
        <v>8.0064051240993361E-3</v>
      </c>
      <c r="M48">
        <v>1.8518518518518601E-2</v>
      </c>
      <c r="N48">
        <v>1.1871784724970524E-3</v>
      </c>
      <c r="O48">
        <v>2.7192646495595607E-2</v>
      </c>
      <c r="P48">
        <v>1.4486141211360826E-2</v>
      </c>
      <c r="Q48">
        <v>2.6649945132465769E-2</v>
      </c>
      <c r="S48">
        <f t="array" ref="S48">SUMPRODUCT(B48:Q48,$B$54:$Q$54)</f>
        <v>1.6647444464990696E-2</v>
      </c>
    </row>
    <row r="49" spans="1:19" x14ac:dyDescent="0.2">
      <c r="A49" s="1">
        <v>43154</v>
      </c>
      <c r="B49">
        <v>8.5991678224688339E-3</v>
      </c>
      <c r="C49">
        <v>1.9175455417066445E-3</v>
      </c>
      <c r="D49">
        <v>1.0746606334841591E-2</v>
      </c>
      <c r="E49">
        <v>-1.0917775503241356E-2</v>
      </c>
      <c r="F49">
        <v>1.0309278350515427E-2</v>
      </c>
      <c r="G49">
        <v>-7.1942446043166131E-3</v>
      </c>
      <c r="H49">
        <v>4.5625335480408147E-3</v>
      </c>
      <c r="I49">
        <v>1.3468013468013407E-2</v>
      </c>
      <c r="J49">
        <v>-4.1374347904300501E-3</v>
      </c>
      <c r="K49">
        <v>1.5333179617246895E-2</v>
      </c>
      <c r="L49">
        <v>1.9592268996558193E-2</v>
      </c>
      <c r="M49">
        <v>6.6830466830466673E-2</v>
      </c>
      <c r="N49">
        <v>2.5691699604742935E-2</v>
      </c>
      <c r="O49">
        <v>-6.785980611483966E-2</v>
      </c>
      <c r="P49">
        <v>-9.4445693726107338E-3</v>
      </c>
      <c r="Q49">
        <v>5.0389372423269574E-3</v>
      </c>
      <c r="S49">
        <f t="array" ref="S49">SUMPRODUCT(B49:Q49,$B$54:$Q$54)</f>
        <v>7.07933312920404E-3</v>
      </c>
    </row>
    <row r="50" spans="1:19" x14ac:dyDescent="0.2">
      <c r="A50" s="1">
        <v>43161</v>
      </c>
      <c r="B50">
        <v>-5.2805280528052889E-2</v>
      </c>
      <c r="C50">
        <v>-2.631578947368407E-2</v>
      </c>
      <c r="D50">
        <v>-4.2529378847229959E-2</v>
      </c>
      <c r="E50">
        <v>-3.0240312751523502E-2</v>
      </c>
      <c r="F50">
        <v>-1.6875981161695419E-2</v>
      </c>
      <c r="G50">
        <v>-9.1367359798361081E-3</v>
      </c>
      <c r="H50">
        <v>-3.4998664173123251E-2</v>
      </c>
      <c r="I50">
        <v>-6.0465116279069697E-2</v>
      </c>
      <c r="J50">
        <v>-6.9906069364161771E-2</v>
      </c>
      <c r="K50">
        <v>-5.9611672533212201E-2</v>
      </c>
      <c r="L50">
        <v>-2.6746299662425366E-2</v>
      </c>
      <c r="M50">
        <v>-7.5656379548595165E-2</v>
      </c>
      <c r="N50">
        <v>-5.4335260115606965E-2</v>
      </c>
      <c r="O50">
        <v>-4.0000000000000036E-2</v>
      </c>
      <c r="P50">
        <v>4.3019296254256378E-2</v>
      </c>
      <c r="Q50">
        <v>-3.1145548465511874E-2</v>
      </c>
      <c r="S50">
        <f t="array" ref="S50">SUMPRODUCT(B50:Q50,$B$54:$Q$54)</f>
        <v>-3.5581452605909343E-2</v>
      </c>
    </row>
    <row r="51" spans="1:19" x14ac:dyDescent="0.2">
      <c r="A51" s="1">
        <v>43168</v>
      </c>
      <c r="B51">
        <v>8.7108013937282625E-3</v>
      </c>
      <c r="C51">
        <v>4.520884520884505E-2</v>
      </c>
      <c r="D51">
        <v>6.1659848042080689E-2</v>
      </c>
      <c r="E51">
        <v>6.0825231207019215E-2</v>
      </c>
      <c r="F51">
        <v>-0.10219560878243517</v>
      </c>
      <c r="G51">
        <v>4.7694753577106619E-2</v>
      </c>
      <c r="H51">
        <v>2.9623477297895828E-2</v>
      </c>
      <c r="I51">
        <v>4.620462046204632E-2</v>
      </c>
      <c r="J51">
        <v>2.6412895707904394E-2</v>
      </c>
      <c r="K51">
        <v>2.6201400627867688E-2</v>
      </c>
      <c r="L51">
        <v>1.7876200640341455E-2</v>
      </c>
      <c r="M51">
        <v>5.3070885760558184E-2</v>
      </c>
      <c r="N51">
        <v>7.3757131214344129E-2</v>
      </c>
      <c r="O51">
        <v>2.9166666666666785E-3</v>
      </c>
      <c r="P51">
        <v>-9.5766677549242729E-3</v>
      </c>
      <c r="Q51">
        <v>5.849145366159636E-2</v>
      </c>
      <c r="S51">
        <f t="array" ref="S51">SUMPRODUCT(B51:Q51,$B$54:$Q$54)</f>
        <v>2.4447714532953052E-2</v>
      </c>
    </row>
    <row r="52" spans="1:19" x14ac:dyDescent="0.2">
      <c r="A52" s="1">
        <v>43175</v>
      </c>
      <c r="B52">
        <v>0.11744386873920565</v>
      </c>
      <c r="C52">
        <v>2.1156558533145242E-2</v>
      </c>
      <c r="D52">
        <v>-8.8081475364711892E-3</v>
      </c>
      <c r="E52">
        <v>-3.3866100368838747E-2</v>
      </c>
      <c r="F52">
        <v>1.3561582925744942E-2</v>
      </c>
      <c r="G52">
        <v>-3.0045523520485617E-2</v>
      </c>
      <c r="H52">
        <v>-8.8733530518956272E-3</v>
      </c>
      <c r="I52">
        <v>-8.7877422262280236E-3</v>
      </c>
      <c r="J52">
        <v>1.3812677388836292E-2</v>
      </c>
      <c r="K52">
        <v>-2.9415225320625904E-3</v>
      </c>
      <c r="L52">
        <v>4.4560943643512374E-3</v>
      </c>
      <c r="M52">
        <v>6.8614693008399508E-2</v>
      </c>
      <c r="N52">
        <v>2.770398481973424E-2</v>
      </c>
      <c r="O52">
        <v>7.4781886165351086E-2</v>
      </c>
      <c r="P52">
        <v>1.8569387979342711E-2</v>
      </c>
      <c r="Q52">
        <v>-3.259259259259295E-3</v>
      </c>
      <c r="S52">
        <f t="array" ref="S52">SUMPRODUCT(B52:Q52,$B$54:$Q$54)</f>
        <v>2.5320764044664955E-2</v>
      </c>
    </row>
    <row r="53" spans="1:19" x14ac:dyDescent="0.2">
      <c r="A53" s="1">
        <v>43182</v>
      </c>
      <c r="B53">
        <v>7.7279752704790816E-3</v>
      </c>
      <c r="C53">
        <v>-3.0847145488029359E-2</v>
      </c>
      <c r="D53">
        <v>-2.2771452374340639E-2</v>
      </c>
      <c r="E53">
        <v>5.0902360018509896E-3</v>
      </c>
      <c r="F53">
        <v>-6.5145865321342478E-2</v>
      </c>
      <c r="G53">
        <v>-4.9749687108886054E-2</v>
      </c>
      <c r="H53">
        <v>-4.9376017362995128E-2</v>
      </c>
      <c r="I53">
        <v>-5.7058422368720274E-2</v>
      </c>
      <c r="J53">
        <v>-5.3378126166479967E-2</v>
      </c>
      <c r="K53">
        <v>-4.3308945008260546E-2</v>
      </c>
      <c r="L53">
        <v>-3.0532359081419602E-2</v>
      </c>
      <c r="M53">
        <v>-1.8709177460422777E-2</v>
      </c>
      <c r="N53">
        <v>-2.1048744460856583E-2</v>
      </c>
      <c r="O53">
        <v>-3.0537301894085878E-2</v>
      </c>
      <c r="P53">
        <v>8.1984897518878608E-3</v>
      </c>
      <c r="Q53">
        <v>-4.6373365041617154E-2</v>
      </c>
      <c r="S53">
        <f t="array" ref="S53">SUMPRODUCT(B53:Q53,$B$54:$Q$54)</f>
        <v>-2.6955836596440262E-2</v>
      </c>
    </row>
    <row r="54" spans="1:19" x14ac:dyDescent="0.2">
      <c r="A54" t="s">
        <v>199</v>
      </c>
      <c r="B54" s="42">
        <v>0.15</v>
      </c>
      <c r="C54" s="42">
        <v>0.12</v>
      </c>
      <c r="D54" s="42">
        <v>3.5999999999999997E-2</v>
      </c>
      <c r="E54" s="42">
        <v>3.5999999999999997E-2</v>
      </c>
      <c r="F54" s="42">
        <v>0.04</v>
      </c>
      <c r="G54" s="42">
        <v>0.03</v>
      </c>
      <c r="H54" s="42">
        <v>0.08</v>
      </c>
      <c r="I54" s="42">
        <v>3.5999999999999997E-2</v>
      </c>
      <c r="J54" s="42">
        <v>3.5999999999999997E-2</v>
      </c>
      <c r="K54" s="42">
        <v>0.08</v>
      </c>
      <c r="L54" s="42">
        <v>0.15</v>
      </c>
      <c r="M54" s="42">
        <v>3.5999999999999997E-2</v>
      </c>
      <c r="N54" s="42">
        <v>3.5999999999999997E-2</v>
      </c>
      <c r="O54" s="42">
        <v>3.5999999999999997E-2</v>
      </c>
      <c r="P54" s="42">
        <v>0.06</v>
      </c>
      <c r="Q54" s="42">
        <v>3.5999999999999997E-2</v>
      </c>
      <c r="S54">
        <f t="array" ref="S54">SUMPRODUCT(B54:Q54,$B$54:$Q$54)</f>
        <v>8.8668000000000025E-2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112"/>
  <sheetViews>
    <sheetView zoomScale="75" workbookViewId="0">
      <selection activeCell="P98" sqref="P98"/>
    </sheetView>
  </sheetViews>
  <sheetFormatPr baseColWidth="10" defaultColWidth="11.5" defaultRowHeight="15" x14ac:dyDescent="0.2"/>
  <sheetData>
    <row r="1" spans="1:60" x14ac:dyDescent="0.2">
      <c r="A1" t="s">
        <v>12</v>
      </c>
      <c r="B1" t="s">
        <v>15</v>
      </c>
      <c r="C1" t="s">
        <v>28</v>
      </c>
      <c r="D1" t="s">
        <v>35</v>
      </c>
      <c r="E1" t="s">
        <v>39</v>
      </c>
      <c r="F1" t="s">
        <v>46</v>
      </c>
      <c r="G1" s="35" t="s">
        <v>48</v>
      </c>
      <c r="H1" t="s">
        <v>57</v>
      </c>
      <c r="I1" s="35" t="s">
        <v>61</v>
      </c>
      <c r="J1" t="s">
        <v>69</v>
      </c>
      <c r="K1" t="s">
        <v>83</v>
      </c>
      <c r="L1" t="s">
        <v>90</v>
      </c>
      <c r="M1" t="s">
        <v>96</v>
      </c>
      <c r="N1" t="s">
        <v>111</v>
      </c>
      <c r="O1" t="s">
        <v>123</v>
      </c>
      <c r="P1" t="s">
        <v>132</v>
      </c>
      <c r="Q1" s="35" t="s">
        <v>147</v>
      </c>
      <c r="R1" s="35" t="s">
        <v>156</v>
      </c>
      <c r="S1" t="s">
        <v>160</v>
      </c>
      <c r="T1" s="4" t="s">
        <v>163</v>
      </c>
      <c r="U1" s="235" t="s">
        <v>179</v>
      </c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7"/>
      <c r="AO1" s="235" t="s">
        <v>200</v>
      </c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</row>
    <row r="2" spans="1:60" x14ac:dyDescent="0.2">
      <c r="A2">
        <v>19.8</v>
      </c>
      <c r="B2">
        <v>178.55</v>
      </c>
      <c r="C2">
        <v>169.55</v>
      </c>
      <c r="D2">
        <v>90.26</v>
      </c>
      <c r="E2">
        <v>107</v>
      </c>
      <c r="F2">
        <v>83.68</v>
      </c>
      <c r="G2" s="35">
        <v>63.61</v>
      </c>
      <c r="H2">
        <v>23.55</v>
      </c>
      <c r="I2" s="35">
        <v>70.56</v>
      </c>
      <c r="J2">
        <v>31.44</v>
      </c>
      <c r="K2">
        <v>12.58</v>
      </c>
      <c r="L2">
        <v>7.2620000000000005</v>
      </c>
      <c r="M2">
        <v>73.81</v>
      </c>
      <c r="N2">
        <v>32.35</v>
      </c>
      <c r="O2">
        <v>177.85</v>
      </c>
      <c r="P2">
        <v>69.599999999999994</v>
      </c>
      <c r="Q2" s="35">
        <v>124.35</v>
      </c>
      <c r="R2" s="35">
        <v>222.7</v>
      </c>
      <c r="S2">
        <v>46.6</v>
      </c>
      <c r="T2" s="4">
        <v>17.164999999999999</v>
      </c>
      <c r="U2" t="s">
        <v>12</v>
      </c>
      <c r="V2" t="s">
        <v>15</v>
      </c>
      <c r="W2" t="s">
        <v>28</v>
      </c>
      <c r="X2" t="s">
        <v>35</v>
      </c>
      <c r="Y2" t="s">
        <v>39</v>
      </c>
      <c r="Z2" t="s">
        <v>46</v>
      </c>
      <c r="AA2" s="35" t="s">
        <v>48</v>
      </c>
      <c r="AB2" t="s">
        <v>57</v>
      </c>
      <c r="AC2" s="35" t="s">
        <v>61</v>
      </c>
      <c r="AD2" t="s">
        <v>69</v>
      </c>
      <c r="AE2" t="s">
        <v>83</v>
      </c>
      <c r="AF2" t="s">
        <v>90</v>
      </c>
      <c r="AG2" t="s">
        <v>96</v>
      </c>
      <c r="AH2" t="s">
        <v>111</v>
      </c>
      <c r="AI2" t="s">
        <v>123</v>
      </c>
      <c r="AJ2" t="s">
        <v>132</v>
      </c>
      <c r="AK2" s="35" t="s">
        <v>147</v>
      </c>
      <c r="AL2" s="35" t="s">
        <v>156</v>
      </c>
      <c r="AM2" t="s">
        <v>160</v>
      </c>
      <c r="AN2" s="4" t="s">
        <v>163</v>
      </c>
      <c r="AO2" t="s">
        <v>12</v>
      </c>
      <c r="AP2" t="s">
        <v>15</v>
      </c>
      <c r="AQ2" t="s">
        <v>28</v>
      </c>
      <c r="AR2" t="s">
        <v>35</v>
      </c>
      <c r="AS2" t="s">
        <v>39</v>
      </c>
      <c r="AT2" t="s">
        <v>46</v>
      </c>
      <c r="AU2" s="35" t="s">
        <v>48</v>
      </c>
      <c r="AV2" t="s">
        <v>57</v>
      </c>
      <c r="AW2" s="35" t="s">
        <v>61</v>
      </c>
      <c r="AX2" t="s">
        <v>69</v>
      </c>
      <c r="AY2" t="s">
        <v>83</v>
      </c>
      <c r="AZ2" t="s">
        <v>90</v>
      </c>
      <c r="BA2" t="s">
        <v>96</v>
      </c>
      <c r="BB2" t="s">
        <v>111</v>
      </c>
      <c r="BC2" t="s">
        <v>123</v>
      </c>
      <c r="BD2" t="s">
        <v>132</v>
      </c>
      <c r="BE2" s="35" t="s">
        <v>147</v>
      </c>
      <c r="BF2" s="35" t="s">
        <v>156</v>
      </c>
      <c r="BG2" t="s">
        <v>160</v>
      </c>
      <c r="BH2" s="4" t="s">
        <v>163</v>
      </c>
    </row>
    <row r="3" spans="1:60" x14ac:dyDescent="0.2">
      <c r="A3">
        <v>20.059999999999999</v>
      </c>
      <c r="B3">
        <v>178.3</v>
      </c>
      <c r="C3">
        <v>173.65</v>
      </c>
      <c r="D3">
        <v>92.92</v>
      </c>
      <c r="E3">
        <v>108.05</v>
      </c>
      <c r="F3">
        <v>85.51</v>
      </c>
      <c r="G3" s="35">
        <v>63.76</v>
      </c>
      <c r="H3">
        <v>24.254999999999999</v>
      </c>
      <c r="I3" s="35">
        <v>69.2</v>
      </c>
      <c r="J3">
        <v>32.104999999999997</v>
      </c>
      <c r="K3">
        <v>13.28</v>
      </c>
      <c r="L3">
        <v>7.4509999999999996</v>
      </c>
      <c r="M3">
        <v>75.33</v>
      </c>
      <c r="N3">
        <v>33.04</v>
      </c>
      <c r="O3">
        <v>180.15</v>
      </c>
      <c r="P3">
        <v>70.03</v>
      </c>
      <c r="Q3" s="35">
        <v>128.4</v>
      </c>
      <c r="R3" s="35">
        <v>219.1</v>
      </c>
      <c r="S3">
        <v>46.57</v>
      </c>
      <c r="T3" s="4">
        <v>18.225000000000001</v>
      </c>
      <c r="U3" s="5">
        <f>A3/A2-1</f>
        <v>1.3131313131313105E-2</v>
      </c>
      <c r="V3" s="5">
        <f t="shared" ref="V3:AK18" si="0">B3/B2-1</f>
        <v>-1.4001680201624067E-3</v>
      </c>
      <c r="W3" s="5">
        <f t="shared" si="0"/>
        <v>2.418165732822164E-2</v>
      </c>
      <c r="X3" s="5">
        <f t="shared" si="0"/>
        <v>2.9470418790161768E-2</v>
      </c>
      <c r="Y3" s="5">
        <f t="shared" si="0"/>
        <v>9.8130841121495394E-3</v>
      </c>
      <c r="Z3" s="5">
        <f t="shared" si="0"/>
        <v>2.1869024856596475E-2</v>
      </c>
      <c r="AA3" s="5">
        <f t="shared" si="0"/>
        <v>2.358119792485347E-3</v>
      </c>
      <c r="AB3" s="5">
        <f t="shared" si="0"/>
        <v>2.9936305732483959E-2</v>
      </c>
      <c r="AC3" s="5">
        <f t="shared" si="0"/>
        <v>-1.9274376417233507E-2</v>
      </c>
      <c r="AD3" s="5">
        <f t="shared" si="0"/>
        <v>2.1151399491093903E-2</v>
      </c>
      <c r="AE3" s="5">
        <f t="shared" si="0"/>
        <v>5.5643879173290944E-2</v>
      </c>
      <c r="AF3" s="5">
        <f t="shared" si="0"/>
        <v>2.6025888185072787E-2</v>
      </c>
      <c r="AG3" s="5">
        <f t="shared" si="0"/>
        <v>2.0593415526351411E-2</v>
      </c>
      <c r="AH3" s="5">
        <f t="shared" si="0"/>
        <v>2.1329211746522247E-2</v>
      </c>
      <c r="AI3" s="5">
        <f t="shared" si="0"/>
        <v>1.293224627495082E-2</v>
      </c>
      <c r="AJ3" s="5">
        <f t="shared" si="0"/>
        <v>6.1781609195403764E-3</v>
      </c>
      <c r="AK3" s="5">
        <f t="shared" si="0"/>
        <v>3.256936067551286E-2</v>
      </c>
      <c r="AL3" s="5">
        <f t="shared" ref="AL3:AN18" si="1">R3/R2-1</f>
        <v>-1.616524472384373E-2</v>
      </c>
      <c r="AM3" s="5">
        <f t="shared" si="1"/>
        <v>-6.4377682403438108E-4</v>
      </c>
      <c r="AN3" s="28">
        <f t="shared" si="1"/>
        <v>6.1753568307602924E-2</v>
      </c>
      <c r="AO3" s="7">
        <f>U3-U$56</f>
        <v>1.3750209675673959E-2</v>
      </c>
      <c r="AP3" s="7">
        <f t="shared" ref="AP3:BE18" si="2">V3-V$56</f>
        <v>-3.6804012725901577E-3</v>
      </c>
      <c r="AQ3" s="7">
        <f t="shared" si="2"/>
        <v>2.2751115606602292E-2</v>
      </c>
      <c r="AR3" s="7">
        <f t="shared" si="2"/>
        <v>3.1177318969041214E-2</v>
      </c>
      <c r="AS3" s="7">
        <f t="shared" si="2"/>
        <v>1.2588890497837107E-2</v>
      </c>
      <c r="AT3" s="7">
        <f t="shared" si="2"/>
        <v>2.1462526438797855E-2</v>
      </c>
      <c r="AU3" s="7">
        <f t="shared" si="2"/>
        <v>1.9222905494432512E-3</v>
      </c>
      <c r="AV3" s="7">
        <f t="shared" si="2"/>
        <v>3.1483122661088256E-2</v>
      </c>
      <c r="AW3" s="7">
        <f t="shared" si="2"/>
        <v>-1.822000692441034E-2</v>
      </c>
      <c r="AX3" s="7">
        <f t="shared" si="2"/>
        <v>1.8746692466160089E-2</v>
      </c>
      <c r="AY3" s="7">
        <f t="shared" si="2"/>
        <v>5.4254108801315197E-2</v>
      </c>
      <c r="AZ3" s="7">
        <f t="shared" si="2"/>
        <v>2.1495229023698187E-2</v>
      </c>
      <c r="BA3" s="7">
        <f t="shared" si="2"/>
        <v>2.3821829383528184E-2</v>
      </c>
      <c r="BB3" s="7">
        <f t="shared" si="2"/>
        <v>2.5809624303228945E-2</v>
      </c>
      <c r="BC3" s="7">
        <f t="shared" si="2"/>
        <v>1.293612836797889E-2</v>
      </c>
      <c r="BD3" s="7">
        <f t="shared" si="2"/>
        <v>2.4120498401942235E-3</v>
      </c>
      <c r="BE3" s="7">
        <f t="shared" si="2"/>
        <v>3.6082974748551919E-2</v>
      </c>
      <c r="BF3" s="7">
        <f t="shared" ref="BF3:BH18" si="3">AL3-AL$56</f>
        <v>-1.2935242628700366E-2</v>
      </c>
      <c r="BG3" s="7">
        <f t="shared" si="3"/>
        <v>4.3005417958640784E-4</v>
      </c>
      <c r="BH3" s="7">
        <f t="shared" si="3"/>
        <v>5.7328387908299833E-2</v>
      </c>
    </row>
    <row r="4" spans="1:60" x14ac:dyDescent="0.2">
      <c r="A4">
        <v>19.34</v>
      </c>
      <c r="B4">
        <v>178.3</v>
      </c>
      <c r="C4">
        <v>172.55</v>
      </c>
      <c r="D4">
        <v>93.27</v>
      </c>
      <c r="E4">
        <v>107.5</v>
      </c>
      <c r="F4">
        <v>82.79</v>
      </c>
      <c r="G4" s="35">
        <v>64.17</v>
      </c>
      <c r="H4">
        <v>23.68</v>
      </c>
      <c r="I4" s="35">
        <v>67</v>
      </c>
      <c r="J4">
        <v>31.555</v>
      </c>
      <c r="K4">
        <v>13.45</v>
      </c>
      <c r="L4">
        <v>7.39</v>
      </c>
      <c r="M4">
        <v>74.680000000000007</v>
      </c>
      <c r="N4">
        <v>33.92</v>
      </c>
      <c r="O4">
        <v>180.7</v>
      </c>
      <c r="P4">
        <v>72.83</v>
      </c>
      <c r="Q4" s="35">
        <v>128.4</v>
      </c>
      <c r="R4" s="35">
        <v>223.5</v>
      </c>
      <c r="S4">
        <v>47.65</v>
      </c>
      <c r="T4" s="4">
        <v>18.074999999999999</v>
      </c>
      <c r="U4" s="5">
        <f t="shared" ref="U4:AJ33" si="4">A4/A3-1</f>
        <v>-3.5892323030907169E-2</v>
      </c>
      <c r="V4" s="5">
        <f t="shared" si="0"/>
        <v>0</v>
      </c>
      <c r="W4" s="5">
        <f t="shared" si="0"/>
        <v>-6.3345810538438796E-3</v>
      </c>
      <c r="X4" s="5">
        <f t="shared" si="0"/>
        <v>3.7666810159275865E-3</v>
      </c>
      <c r="Y4" s="5">
        <f t="shared" si="0"/>
        <v>-5.0902360018509896E-3</v>
      </c>
      <c r="Z4" s="5">
        <f t="shared" si="0"/>
        <v>-3.1809145129224614E-2</v>
      </c>
      <c r="AA4" s="5">
        <f t="shared" si="0"/>
        <v>6.430363864491806E-3</v>
      </c>
      <c r="AB4" s="5">
        <f t="shared" si="0"/>
        <v>-2.3706452277880818E-2</v>
      </c>
      <c r="AC4" s="5">
        <f t="shared" si="0"/>
        <v>-3.1791907514450934E-2</v>
      </c>
      <c r="AD4" s="5">
        <f t="shared" si="0"/>
        <v>-1.713128796137664E-2</v>
      </c>
      <c r="AE4" s="5">
        <f t="shared" si="0"/>
        <v>1.2801204819277157E-2</v>
      </c>
      <c r="AF4" s="5">
        <f t="shared" si="0"/>
        <v>-8.186820560998509E-3</v>
      </c>
      <c r="AG4" s="5">
        <f t="shared" si="0"/>
        <v>-8.628700384972654E-3</v>
      </c>
      <c r="AH4" s="5">
        <f t="shared" si="0"/>
        <v>2.6634382566586012E-2</v>
      </c>
      <c r="AI4" s="5">
        <f t="shared" si="0"/>
        <v>3.0530113794060565E-3</v>
      </c>
      <c r="AJ4" s="5">
        <f t="shared" si="0"/>
        <v>3.9982864486648451E-2</v>
      </c>
      <c r="AK4" s="5">
        <f t="shared" si="0"/>
        <v>0</v>
      </c>
      <c r="AL4" s="5">
        <f t="shared" si="1"/>
        <v>2.0082154267457852E-2</v>
      </c>
      <c r="AM4" s="5">
        <f t="shared" si="1"/>
        <v>2.3190895426240088E-2</v>
      </c>
      <c r="AN4" s="28">
        <f t="shared" si="1"/>
        <v>-8.2304526748971929E-3</v>
      </c>
      <c r="AO4" s="7">
        <f t="shared" ref="AO4:BD33" si="5">U4-U$56</f>
        <v>-3.5273426486546314E-2</v>
      </c>
      <c r="AP4" s="7">
        <f t="shared" si="2"/>
        <v>-2.280233252427751E-3</v>
      </c>
      <c r="AQ4" s="7">
        <f t="shared" si="2"/>
        <v>-7.7651227754632277E-3</v>
      </c>
      <c r="AR4" s="7">
        <f t="shared" si="2"/>
        <v>5.473581194807035E-3</v>
      </c>
      <c r="AS4" s="7">
        <f t="shared" si="2"/>
        <v>-2.3144296161634217E-3</v>
      </c>
      <c r="AT4" s="7">
        <f t="shared" si="2"/>
        <v>-3.2215643547023234E-2</v>
      </c>
      <c r="AU4" s="7">
        <f t="shared" si="2"/>
        <v>5.9945346214497104E-3</v>
      </c>
      <c r="AV4" s="7">
        <f t="shared" si="2"/>
        <v>-2.2159635349276525E-2</v>
      </c>
      <c r="AW4" s="7">
        <f t="shared" si="2"/>
        <v>-3.0737538021627767E-2</v>
      </c>
      <c r="AX4" s="7">
        <f t="shared" si="2"/>
        <v>-1.9535994986310454E-2</v>
      </c>
      <c r="AY4" s="7">
        <f t="shared" si="2"/>
        <v>1.1411434447301408E-2</v>
      </c>
      <c r="AZ4" s="7">
        <f t="shared" si="2"/>
        <v>-1.2717479722373111E-2</v>
      </c>
      <c r="BA4" s="7">
        <f t="shared" si="2"/>
        <v>-5.4002865277958815E-3</v>
      </c>
      <c r="BB4" s="7">
        <f t="shared" si="2"/>
        <v>3.111479512329271E-2</v>
      </c>
      <c r="BC4" s="7">
        <f t="shared" si="2"/>
        <v>3.0568934724341267E-3</v>
      </c>
      <c r="BD4" s="7">
        <f t="shared" si="2"/>
        <v>3.62167534073023E-2</v>
      </c>
      <c r="BE4" s="7">
        <f t="shared" si="2"/>
        <v>3.51361407303906E-3</v>
      </c>
      <c r="BF4" s="7">
        <f t="shared" si="3"/>
        <v>2.3312156362601217E-2</v>
      </c>
      <c r="BG4" s="7">
        <f t="shared" si="3"/>
        <v>2.4264726429860876E-2</v>
      </c>
      <c r="BH4" s="7">
        <f t="shared" si="3"/>
        <v>-1.2655633074200286E-2</v>
      </c>
    </row>
    <row r="5" spans="1:60" x14ac:dyDescent="0.2">
      <c r="A5">
        <v>19.39</v>
      </c>
      <c r="B5">
        <v>178.05</v>
      </c>
      <c r="C5">
        <v>170.75</v>
      </c>
      <c r="D5">
        <v>90.77</v>
      </c>
      <c r="E5">
        <v>106.55</v>
      </c>
      <c r="F5">
        <v>82.83</v>
      </c>
      <c r="G5" s="35">
        <v>64.27</v>
      </c>
      <c r="H5">
        <v>23.25</v>
      </c>
      <c r="I5" s="35">
        <v>66.42</v>
      </c>
      <c r="J5">
        <v>31.094999999999999</v>
      </c>
      <c r="K5">
        <v>13.164999999999999</v>
      </c>
      <c r="L5">
        <v>7.282</v>
      </c>
      <c r="M5">
        <v>74.92</v>
      </c>
      <c r="N5">
        <v>34.325000000000003</v>
      </c>
      <c r="O5">
        <v>181.05</v>
      </c>
      <c r="P5">
        <v>72.8</v>
      </c>
      <c r="Q5" s="35">
        <v>126.55</v>
      </c>
      <c r="R5" s="35">
        <v>224.1</v>
      </c>
      <c r="S5">
        <v>47.97</v>
      </c>
      <c r="T5" s="4">
        <v>18</v>
      </c>
      <c r="U5" s="5">
        <f t="shared" si="4"/>
        <v>2.585315408479838E-3</v>
      </c>
      <c r="V5" s="5">
        <f t="shared" si="0"/>
        <v>-1.4021312394839613E-3</v>
      </c>
      <c r="W5" s="5">
        <f t="shared" si="0"/>
        <v>-1.0431758910460776E-2</v>
      </c>
      <c r="X5" s="5">
        <f t="shared" si="0"/>
        <v>-2.680390264822563E-2</v>
      </c>
      <c r="Y5" s="5">
        <f t="shared" si="0"/>
        <v>-8.837209302325566E-3</v>
      </c>
      <c r="Z5" s="5">
        <f t="shared" si="0"/>
        <v>4.8315013890554148E-4</v>
      </c>
      <c r="AA5" s="5">
        <f t="shared" si="0"/>
        <v>1.5583606046438714E-3</v>
      </c>
      <c r="AB5" s="5">
        <f t="shared" si="0"/>
        <v>-1.8158783783783772E-2</v>
      </c>
      <c r="AC5" s="5">
        <f t="shared" si="0"/>
        <v>-8.6567164179104372E-3</v>
      </c>
      <c r="AD5" s="5">
        <f t="shared" si="0"/>
        <v>-1.4577721438757796E-2</v>
      </c>
      <c r="AE5" s="5">
        <f t="shared" si="0"/>
        <v>-2.1189591078066949E-2</v>
      </c>
      <c r="AF5" s="5">
        <f t="shared" si="0"/>
        <v>-1.4614343707713084E-2</v>
      </c>
      <c r="AG5" s="5">
        <f t="shared" si="0"/>
        <v>3.2137118371717843E-3</v>
      </c>
      <c r="AH5" s="5">
        <f t="shared" si="0"/>
        <v>1.1939858490566113E-2</v>
      </c>
      <c r="AI5" s="5">
        <f t="shared" si="0"/>
        <v>1.9369120088545966E-3</v>
      </c>
      <c r="AJ5" s="5">
        <f t="shared" si="0"/>
        <v>-4.1191816559116301E-4</v>
      </c>
      <c r="AK5" s="5">
        <f t="shared" si="0"/>
        <v>-1.4408099688473563E-2</v>
      </c>
      <c r="AL5" s="5">
        <f t="shared" si="1"/>
        <v>2.6845637583892135E-3</v>
      </c>
      <c r="AM5" s="5">
        <f t="shared" si="1"/>
        <v>6.7156348373558217E-3</v>
      </c>
      <c r="AN5" s="28">
        <f t="shared" si="1"/>
        <v>-4.1493775933609811E-3</v>
      </c>
      <c r="AO5" s="7">
        <f t="shared" si="5"/>
        <v>3.2042119528406928E-3</v>
      </c>
      <c r="AP5" s="7">
        <f t="shared" si="2"/>
        <v>-3.6823644919117124E-3</v>
      </c>
      <c r="AQ5" s="7">
        <f t="shared" si="2"/>
        <v>-1.1862300632080124E-2</v>
      </c>
      <c r="AR5" s="7">
        <f t="shared" si="2"/>
        <v>-2.5097002469346184E-2</v>
      </c>
      <c r="AS5" s="7">
        <f t="shared" si="2"/>
        <v>-6.0614029166379986E-3</v>
      </c>
      <c r="AT5" s="7">
        <f t="shared" si="2"/>
        <v>7.6651721106920116E-5</v>
      </c>
      <c r="AU5" s="7">
        <f t="shared" si="2"/>
        <v>1.1225313616017756E-3</v>
      </c>
      <c r="AV5" s="7">
        <f t="shared" si="2"/>
        <v>-1.6611966855179478E-2</v>
      </c>
      <c r="AW5" s="7">
        <f t="shared" si="2"/>
        <v>-7.6023469250872684E-3</v>
      </c>
      <c r="AX5" s="7">
        <f t="shared" si="2"/>
        <v>-1.698242846369161E-2</v>
      </c>
      <c r="AY5" s="7">
        <f t="shared" si="2"/>
        <v>-2.2579361450042697E-2</v>
      </c>
      <c r="AZ5" s="7">
        <f t="shared" si="2"/>
        <v>-1.9145002869087685E-2</v>
      </c>
      <c r="BA5" s="7">
        <f t="shared" si="2"/>
        <v>6.4421256943485569E-3</v>
      </c>
      <c r="BB5" s="7">
        <f t="shared" si="2"/>
        <v>1.6420271047272811E-2</v>
      </c>
      <c r="BC5" s="7">
        <f t="shared" si="2"/>
        <v>1.9407941018826668E-3</v>
      </c>
      <c r="BD5" s="7">
        <f t="shared" si="2"/>
        <v>-4.1780292449373159E-3</v>
      </c>
      <c r="BE5" s="7">
        <f t="shared" si="2"/>
        <v>-1.0894485615434504E-2</v>
      </c>
      <c r="BF5" s="7">
        <f t="shared" si="3"/>
        <v>5.914565853532578E-3</v>
      </c>
      <c r="BG5" s="7">
        <f t="shared" si="3"/>
        <v>7.7894658409766102E-3</v>
      </c>
      <c r="BH5" s="7">
        <f t="shared" si="3"/>
        <v>-8.5745579926640742E-3</v>
      </c>
    </row>
    <row r="6" spans="1:60" x14ac:dyDescent="0.2">
      <c r="A6">
        <v>18.555</v>
      </c>
      <c r="B6">
        <v>180.4</v>
      </c>
      <c r="C6">
        <v>170.25</v>
      </c>
      <c r="D6">
        <v>88.77</v>
      </c>
      <c r="E6">
        <v>105.2</v>
      </c>
      <c r="F6">
        <v>84.93</v>
      </c>
      <c r="G6" s="35">
        <v>62.15</v>
      </c>
      <c r="H6">
        <v>23.495000000000001</v>
      </c>
      <c r="I6" s="35">
        <v>66.17</v>
      </c>
      <c r="J6">
        <v>30.715</v>
      </c>
      <c r="K6">
        <v>12.785</v>
      </c>
      <c r="L6">
        <v>7.1740000000000004</v>
      </c>
      <c r="M6">
        <v>73.55</v>
      </c>
      <c r="N6">
        <v>34.19</v>
      </c>
      <c r="O6">
        <v>180.8</v>
      </c>
      <c r="P6">
        <v>73.73</v>
      </c>
      <c r="Q6" s="35">
        <v>125.35</v>
      </c>
      <c r="R6" s="35">
        <v>219.65</v>
      </c>
      <c r="S6">
        <v>47.7</v>
      </c>
      <c r="T6" s="4">
        <v>17.66</v>
      </c>
      <c r="U6" s="5">
        <f t="shared" si="4"/>
        <v>-4.3063434760185704E-2</v>
      </c>
      <c r="V6" s="5">
        <f t="shared" si="0"/>
        <v>1.3198539736029247E-2</v>
      </c>
      <c r="W6" s="5">
        <f t="shared" si="0"/>
        <v>-2.9282576866763721E-3</v>
      </c>
      <c r="X6" s="5">
        <f t="shared" si="0"/>
        <v>-2.2033711578715476E-2</v>
      </c>
      <c r="Y6" s="5">
        <f t="shared" si="0"/>
        <v>-1.2670107930549013E-2</v>
      </c>
      <c r="Z6" s="5">
        <f t="shared" si="0"/>
        <v>2.5353132922854238E-2</v>
      </c>
      <c r="AA6" s="5">
        <f t="shared" si="0"/>
        <v>-3.2985840983351444E-2</v>
      </c>
      <c r="AB6" s="5">
        <f t="shared" si="0"/>
        <v>1.0537634408602115E-2</v>
      </c>
      <c r="AC6" s="5">
        <f t="shared" si="0"/>
        <v>-3.7639265281541601E-3</v>
      </c>
      <c r="AD6" s="5">
        <f t="shared" si="0"/>
        <v>-1.222061424666343E-2</v>
      </c>
      <c r="AE6" s="5">
        <f t="shared" si="0"/>
        <v>-2.8864413216862839E-2</v>
      </c>
      <c r="AF6" s="5">
        <f t="shared" si="0"/>
        <v>-1.4831090359791244E-2</v>
      </c>
      <c r="AG6" s="5">
        <f t="shared" si="0"/>
        <v>-1.8286171916711225E-2</v>
      </c>
      <c r="AH6" s="5">
        <f t="shared" si="0"/>
        <v>-3.9329934450110793E-3</v>
      </c>
      <c r="AI6" s="5">
        <f t="shared" si="0"/>
        <v>-1.3808340237503325E-3</v>
      </c>
      <c r="AJ6" s="5">
        <f t="shared" si="0"/>
        <v>1.2774725274725451E-2</v>
      </c>
      <c r="AK6" s="5">
        <f t="shared" si="0"/>
        <v>-9.4824180165942185E-3</v>
      </c>
      <c r="AL6" s="5">
        <f t="shared" si="1"/>
        <v>-1.9857206604194544E-2</v>
      </c>
      <c r="AM6" s="5">
        <f t="shared" si="1"/>
        <v>-5.6285178236397115E-3</v>
      </c>
      <c r="AN6" s="28">
        <f t="shared" si="1"/>
        <v>-1.8888888888888844E-2</v>
      </c>
      <c r="AO6" s="7">
        <f t="shared" si="5"/>
        <v>-4.2444538215824848E-2</v>
      </c>
      <c r="AP6" s="7">
        <f t="shared" si="2"/>
        <v>1.0918306483601495E-2</v>
      </c>
      <c r="AQ6" s="7">
        <f t="shared" si="2"/>
        <v>-4.3587994082957202E-3</v>
      </c>
      <c r="AR6" s="7">
        <f t="shared" si="2"/>
        <v>-2.0326811399836029E-2</v>
      </c>
      <c r="AS6" s="7">
        <f t="shared" si="2"/>
        <v>-9.8943015448614453E-3</v>
      </c>
      <c r="AT6" s="7">
        <f t="shared" si="2"/>
        <v>2.4946634505055618E-2</v>
      </c>
      <c r="AU6" s="7">
        <f t="shared" si="2"/>
        <v>-3.3421670226393543E-2</v>
      </c>
      <c r="AV6" s="7">
        <f t="shared" si="2"/>
        <v>1.2084451337206408E-2</v>
      </c>
      <c r="AW6" s="7">
        <f t="shared" si="2"/>
        <v>-2.7095570353309916E-3</v>
      </c>
      <c r="AX6" s="7">
        <f t="shared" si="2"/>
        <v>-1.4625321271597243E-2</v>
      </c>
      <c r="AY6" s="7">
        <f t="shared" si="2"/>
        <v>-3.0254183588838586E-2</v>
      </c>
      <c r="AZ6" s="7">
        <f t="shared" si="2"/>
        <v>-1.9361749521165844E-2</v>
      </c>
      <c r="BA6" s="7">
        <f t="shared" si="2"/>
        <v>-1.5057758059534451E-2</v>
      </c>
      <c r="BB6" s="7">
        <f t="shared" si="2"/>
        <v>5.4741911169561668E-4</v>
      </c>
      <c r="BC6" s="7">
        <f t="shared" si="2"/>
        <v>-1.3769519307222622E-3</v>
      </c>
      <c r="BD6" s="7">
        <f t="shared" si="2"/>
        <v>9.0086141953792977E-3</v>
      </c>
      <c r="BE6" s="7">
        <f t="shared" si="2"/>
        <v>-5.9688039435551584E-3</v>
      </c>
      <c r="BF6" s="7">
        <f t="shared" si="3"/>
        <v>-1.6627204509051179E-2</v>
      </c>
      <c r="BG6" s="7">
        <f t="shared" si="3"/>
        <v>-4.5546868200189231E-3</v>
      </c>
      <c r="BH6" s="7">
        <f t="shared" si="3"/>
        <v>-2.3314069288191935E-2</v>
      </c>
    </row>
    <row r="7" spans="1:60" x14ac:dyDescent="0.2">
      <c r="A7">
        <v>19.02</v>
      </c>
      <c r="B7">
        <v>183.9</v>
      </c>
      <c r="C7">
        <v>174.8</v>
      </c>
      <c r="D7">
        <v>89.46</v>
      </c>
      <c r="E7">
        <v>113.6</v>
      </c>
      <c r="F7">
        <v>87.65</v>
      </c>
      <c r="G7" s="35">
        <v>64.180000000000007</v>
      </c>
      <c r="H7">
        <v>24.51</v>
      </c>
      <c r="I7" s="35">
        <v>68.400000000000006</v>
      </c>
      <c r="J7">
        <v>33</v>
      </c>
      <c r="K7">
        <v>12.95</v>
      </c>
      <c r="L7">
        <v>7.157</v>
      </c>
      <c r="M7">
        <v>74.41</v>
      </c>
      <c r="N7">
        <v>35.21</v>
      </c>
      <c r="O7">
        <v>182.85</v>
      </c>
      <c r="P7">
        <v>76.02</v>
      </c>
      <c r="Q7" s="35">
        <v>131.6</v>
      </c>
      <c r="R7" s="35">
        <v>225.45</v>
      </c>
      <c r="S7">
        <v>48.145000000000003</v>
      </c>
      <c r="T7" s="4">
        <v>18.215</v>
      </c>
      <c r="U7" s="5">
        <f t="shared" si="4"/>
        <v>2.5060630557801167E-2</v>
      </c>
      <c r="V7" s="5">
        <f t="shared" si="0"/>
        <v>1.9401330376940029E-2</v>
      </c>
      <c r="W7" s="5">
        <f t="shared" si="0"/>
        <v>2.6725403817914994E-2</v>
      </c>
      <c r="X7" s="5">
        <f t="shared" si="0"/>
        <v>7.7728962487326747E-3</v>
      </c>
      <c r="Y7" s="5">
        <f t="shared" si="0"/>
        <v>7.9847908745247054E-2</v>
      </c>
      <c r="Z7" s="5">
        <f t="shared" si="0"/>
        <v>3.2026374661485946E-2</v>
      </c>
      <c r="AA7" s="5">
        <f t="shared" si="0"/>
        <v>3.2662912308930148E-2</v>
      </c>
      <c r="AB7" s="5">
        <f t="shared" si="0"/>
        <v>4.3200680995956642E-2</v>
      </c>
      <c r="AC7" s="5">
        <f t="shared" si="0"/>
        <v>3.3701072993803871E-2</v>
      </c>
      <c r="AD7" s="5">
        <f t="shared" si="0"/>
        <v>7.4393618753052282E-2</v>
      </c>
      <c r="AE7" s="5">
        <f t="shared" si="0"/>
        <v>1.2905748924520788E-2</v>
      </c>
      <c r="AF7" s="5">
        <f t="shared" si="0"/>
        <v>-2.3696682464455776E-3</v>
      </c>
      <c r="AG7" s="5">
        <f t="shared" si="0"/>
        <v>1.1692726036709677E-2</v>
      </c>
      <c r="AH7" s="5">
        <f t="shared" si="0"/>
        <v>2.9833284586136433E-2</v>
      </c>
      <c r="AI7" s="5">
        <f t="shared" si="0"/>
        <v>1.1338495575221152E-2</v>
      </c>
      <c r="AJ7" s="5">
        <f t="shared" si="0"/>
        <v>3.1059270310592524E-2</v>
      </c>
      <c r="AK7" s="5">
        <f t="shared" si="0"/>
        <v>4.986039090546468E-2</v>
      </c>
      <c r="AL7" s="5">
        <f t="shared" si="1"/>
        <v>2.6405645344866668E-2</v>
      </c>
      <c r="AM7" s="5">
        <f t="shared" si="1"/>
        <v>9.3291404612159123E-3</v>
      </c>
      <c r="AN7" s="28">
        <f t="shared" si="1"/>
        <v>3.1426953567383897E-2</v>
      </c>
      <c r="AO7" s="7">
        <f t="shared" si="5"/>
        <v>2.5679527102162023E-2</v>
      </c>
      <c r="AP7" s="7">
        <f t="shared" si="2"/>
        <v>1.7121097124512277E-2</v>
      </c>
      <c r="AQ7" s="7">
        <f t="shared" si="2"/>
        <v>2.5294862096295646E-2</v>
      </c>
      <c r="AR7" s="7">
        <f t="shared" si="2"/>
        <v>9.4797964276121232E-3</v>
      </c>
      <c r="AS7" s="7">
        <f t="shared" si="2"/>
        <v>8.2623715130934625E-2</v>
      </c>
      <c r="AT7" s="7">
        <f t="shared" si="2"/>
        <v>3.1619876243687325E-2</v>
      </c>
      <c r="AU7" s="7">
        <f t="shared" si="2"/>
        <v>3.2227083065888049E-2</v>
      </c>
      <c r="AV7" s="7">
        <f t="shared" si="2"/>
        <v>4.4747497924560939E-2</v>
      </c>
      <c r="AW7" s="7">
        <f t="shared" si="2"/>
        <v>3.4755442486627042E-2</v>
      </c>
      <c r="AX7" s="7">
        <f t="shared" si="2"/>
        <v>7.1988911728118471E-2</v>
      </c>
      <c r="AY7" s="7">
        <f t="shared" si="2"/>
        <v>1.1515978552545039E-2</v>
      </c>
      <c r="AZ7" s="7">
        <f t="shared" si="2"/>
        <v>-6.9003274078201799E-3</v>
      </c>
      <c r="BA7" s="7">
        <f t="shared" si="2"/>
        <v>1.4921139893886451E-2</v>
      </c>
      <c r="BB7" s="7">
        <f t="shared" si="2"/>
        <v>3.431369714284313E-2</v>
      </c>
      <c r="BC7" s="7">
        <f t="shared" si="2"/>
        <v>1.1342377668249222E-2</v>
      </c>
      <c r="BD7" s="7">
        <f t="shared" si="2"/>
        <v>2.729315923124637E-2</v>
      </c>
      <c r="BE7" s="7">
        <f t="shared" si="2"/>
        <v>5.3374004978503739E-2</v>
      </c>
      <c r="BF7" s="7">
        <f t="shared" si="3"/>
        <v>2.9635647440010033E-2</v>
      </c>
      <c r="BG7" s="7">
        <f t="shared" si="3"/>
        <v>1.0402971464836701E-2</v>
      </c>
      <c r="BH7" s="7">
        <f t="shared" si="3"/>
        <v>2.7001773168080806E-2</v>
      </c>
    </row>
    <row r="8" spans="1:60" x14ac:dyDescent="0.2">
      <c r="A8">
        <v>19.600000000000001</v>
      </c>
      <c r="B8">
        <v>184.15</v>
      </c>
      <c r="C8">
        <v>173.9</v>
      </c>
      <c r="D8">
        <v>90.14</v>
      </c>
      <c r="E8">
        <v>115.1</v>
      </c>
      <c r="F8">
        <v>89.1</v>
      </c>
      <c r="G8" s="35">
        <v>65.010000000000005</v>
      </c>
      <c r="H8">
        <v>25</v>
      </c>
      <c r="I8" s="35">
        <v>68.52</v>
      </c>
      <c r="J8">
        <v>33.085000000000001</v>
      </c>
      <c r="K8">
        <v>13.83</v>
      </c>
      <c r="L8">
        <v>7.0659999999999998</v>
      </c>
      <c r="M8">
        <v>78.89</v>
      </c>
      <c r="N8">
        <v>36.314999999999998</v>
      </c>
      <c r="O8">
        <v>188.55</v>
      </c>
      <c r="P8">
        <v>78.13</v>
      </c>
      <c r="Q8" s="35">
        <v>132</v>
      </c>
      <c r="R8" s="35">
        <v>229.6</v>
      </c>
      <c r="S8">
        <v>48.125</v>
      </c>
      <c r="T8" s="4">
        <v>18.745000000000001</v>
      </c>
      <c r="U8" s="5">
        <f t="shared" si="4"/>
        <v>3.0494216614090464E-2</v>
      </c>
      <c r="V8" s="5">
        <f t="shared" si="0"/>
        <v>1.3594344752583254E-3</v>
      </c>
      <c r="W8" s="5">
        <f t="shared" si="0"/>
        <v>-5.1487414187643132E-3</v>
      </c>
      <c r="X8" s="5">
        <f t="shared" si="0"/>
        <v>7.6011625307401687E-3</v>
      </c>
      <c r="Y8" s="5">
        <f t="shared" si="0"/>
        <v>1.3204225352112742E-2</v>
      </c>
      <c r="Z8" s="5">
        <f t="shared" si="0"/>
        <v>1.6543069024529178E-2</v>
      </c>
      <c r="AA8" s="5">
        <f t="shared" si="0"/>
        <v>1.2932377687753238E-2</v>
      </c>
      <c r="AB8" s="5">
        <f t="shared" si="0"/>
        <v>1.9991840065279431E-2</v>
      </c>
      <c r="AC8" s="5">
        <f t="shared" si="0"/>
        <v>1.7543859649120641E-3</v>
      </c>
      <c r="AD8" s="5">
        <f t="shared" si="0"/>
        <v>2.5757575757576756E-3</v>
      </c>
      <c r="AE8" s="5">
        <f t="shared" si="0"/>
        <v>6.7953667953668084E-2</v>
      </c>
      <c r="AF8" s="5">
        <f t="shared" si="0"/>
        <v>-1.271482464719853E-2</v>
      </c>
      <c r="AG8" s="5">
        <f t="shared" si="0"/>
        <v>6.020696142991544E-2</v>
      </c>
      <c r="AH8" s="5">
        <f t="shared" si="0"/>
        <v>3.1383129792672548E-2</v>
      </c>
      <c r="AI8" s="5">
        <f t="shared" si="0"/>
        <v>3.1173092698933536E-2</v>
      </c>
      <c r="AJ8" s="5">
        <f t="shared" si="0"/>
        <v>2.7755853722704504E-2</v>
      </c>
      <c r="AK8" s="5">
        <f t="shared" si="0"/>
        <v>3.0395136778116338E-3</v>
      </c>
      <c r="AL8" s="5">
        <f t="shared" si="1"/>
        <v>1.8407629186072416E-2</v>
      </c>
      <c r="AM8" s="5">
        <f t="shared" si="1"/>
        <v>-4.1541177692394626E-4</v>
      </c>
      <c r="AN8" s="28">
        <f t="shared" si="1"/>
        <v>2.9096898160856588E-2</v>
      </c>
      <c r="AO8" s="7">
        <f t="shared" si="5"/>
        <v>3.1113113158451319E-2</v>
      </c>
      <c r="AP8" s="7">
        <f t="shared" si="2"/>
        <v>-9.2079877716942562E-4</v>
      </c>
      <c r="AQ8" s="7">
        <f t="shared" si="2"/>
        <v>-6.5792831403836613E-3</v>
      </c>
      <c r="AR8" s="7">
        <f t="shared" si="2"/>
        <v>9.3080627096196172E-3</v>
      </c>
      <c r="AS8" s="7">
        <f t="shared" si="2"/>
        <v>1.5980031737800309E-2</v>
      </c>
      <c r="AT8" s="7">
        <f t="shared" si="2"/>
        <v>1.6136570606730558E-2</v>
      </c>
      <c r="AU8" s="7">
        <f t="shared" si="2"/>
        <v>1.2496548444711143E-2</v>
      </c>
      <c r="AV8" s="7">
        <f t="shared" si="2"/>
        <v>2.1538656993883725E-2</v>
      </c>
      <c r="AW8" s="7">
        <f t="shared" si="2"/>
        <v>2.8087554577352325E-3</v>
      </c>
      <c r="AX8" s="7">
        <f t="shared" si="2"/>
        <v>1.710505508238625E-4</v>
      </c>
      <c r="AY8" s="7">
        <f t="shared" si="2"/>
        <v>6.656389758169233E-2</v>
      </c>
      <c r="AZ8" s="7">
        <f t="shared" si="2"/>
        <v>-1.7245483808573131E-2</v>
      </c>
      <c r="BA8" s="7">
        <f t="shared" si="2"/>
        <v>6.3435375287092213E-2</v>
      </c>
      <c r="BB8" s="7">
        <f t="shared" si="2"/>
        <v>3.5863542349379246E-2</v>
      </c>
      <c r="BC8" s="7">
        <f t="shared" si="2"/>
        <v>3.1176974791961607E-2</v>
      </c>
      <c r="BD8" s="7">
        <f t="shared" si="2"/>
        <v>2.3989742643358351E-2</v>
      </c>
      <c r="BE8" s="7">
        <f t="shared" si="2"/>
        <v>6.5531277508506939E-3</v>
      </c>
      <c r="BF8" s="7">
        <f t="shared" si="3"/>
        <v>2.1637631281215781E-2</v>
      </c>
      <c r="BG8" s="7">
        <f t="shared" si="3"/>
        <v>6.5841922669684265E-4</v>
      </c>
      <c r="BH8" s="7">
        <f t="shared" si="3"/>
        <v>2.4671717761553497E-2</v>
      </c>
    </row>
    <row r="9" spans="1:60" x14ac:dyDescent="0.2">
      <c r="A9">
        <v>19.954999999999998</v>
      </c>
      <c r="B9">
        <v>176.2</v>
      </c>
      <c r="C9">
        <v>172.8</v>
      </c>
      <c r="D9">
        <v>89.56</v>
      </c>
      <c r="E9">
        <v>116.75</v>
      </c>
      <c r="F9">
        <v>87.24</v>
      </c>
      <c r="G9" s="35">
        <v>67.12</v>
      </c>
      <c r="H9">
        <v>24.234999999999999</v>
      </c>
      <c r="I9" s="35">
        <v>69.069999999999993</v>
      </c>
      <c r="J9">
        <v>32.090000000000003</v>
      </c>
      <c r="K9">
        <v>13.8</v>
      </c>
      <c r="L9">
        <v>7.21</v>
      </c>
      <c r="M9">
        <v>79.489999999999995</v>
      </c>
      <c r="N9">
        <v>36.424999999999997</v>
      </c>
      <c r="O9">
        <v>190.05</v>
      </c>
      <c r="P9">
        <v>77.03</v>
      </c>
      <c r="Q9" s="35">
        <v>130</v>
      </c>
      <c r="R9" s="35">
        <v>236.8</v>
      </c>
      <c r="S9">
        <v>49.145000000000003</v>
      </c>
      <c r="T9" s="4">
        <v>19.25</v>
      </c>
      <c r="U9" s="5">
        <f t="shared" si="4"/>
        <v>1.8112244897958929E-2</v>
      </c>
      <c r="V9" s="5">
        <f t="shared" si="0"/>
        <v>-4.3171327721965858E-2</v>
      </c>
      <c r="W9" s="5">
        <f t="shared" si="0"/>
        <v>-6.3254744105807337E-3</v>
      </c>
      <c r="X9" s="5">
        <f t="shared" si="0"/>
        <v>-6.4344353228311668E-3</v>
      </c>
      <c r="Y9" s="5">
        <f t="shared" si="0"/>
        <v>1.4335360556038346E-2</v>
      </c>
      <c r="Z9" s="5">
        <f t="shared" si="0"/>
        <v>-2.0875420875420825E-2</v>
      </c>
      <c r="AA9" s="5">
        <f t="shared" si="0"/>
        <v>3.2456545146900551E-2</v>
      </c>
      <c r="AB9" s="5">
        <f t="shared" si="0"/>
        <v>-3.0600000000000072E-2</v>
      </c>
      <c r="AC9" s="5">
        <f t="shared" si="0"/>
        <v>8.0268534734384556E-3</v>
      </c>
      <c r="AD9" s="5">
        <f t="shared" si="0"/>
        <v>-3.0074051685053615E-2</v>
      </c>
      <c r="AE9" s="5">
        <f t="shared" si="0"/>
        <v>-2.1691973969630851E-3</v>
      </c>
      <c r="AF9" s="5">
        <f t="shared" si="0"/>
        <v>2.0379281064251353E-2</v>
      </c>
      <c r="AG9" s="5">
        <f t="shared" si="0"/>
        <v>7.6055266827226298E-3</v>
      </c>
      <c r="AH9" s="5">
        <f t="shared" si="0"/>
        <v>3.0290513561888055E-3</v>
      </c>
      <c r="AI9" s="5">
        <f t="shared" si="0"/>
        <v>7.9554494828957267E-3</v>
      </c>
      <c r="AJ9" s="5">
        <f t="shared" si="0"/>
        <v>-1.40790989376679E-2</v>
      </c>
      <c r="AK9" s="5">
        <f t="shared" si="0"/>
        <v>-1.5151515151515138E-2</v>
      </c>
      <c r="AL9" s="5">
        <f t="shared" si="1"/>
        <v>3.1358885017421567E-2</v>
      </c>
      <c r="AM9" s="5">
        <f t="shared" si="1"/>
        <v>2.1194805194805211E-2</v>
      </c>
      <c r="AN9" s="28">
        <f t="shared" si="1"/>
        <v>2.6940517471325531E-2</v>
      </c>
      <c r="AO9" s="7">
        <f t="shared" si="5"/>
        <v>1.8731141442319785E-2</v>
      </c>
      <c r="AP9" s="7">
        <f t="shared" si="2"/>
        <v>-4.5451560974393609E-2</v>
      </c>
      <c r="AQ9" s="7">
        <f t="shared" si="2"/>
        <v>-7.7560161322000817E-3</v>
      </c>
      <c r="AR9" s="7">
        <f t="shared" si="2"/>
        <v>-4.7275351439517183E-3</v>
      </c>
      <c r="AS9" s="7">
        <f t="shared" si="2"/>
        <v>1.7111166941725913E-2</v>
      </c>
      <c r="AT9" s="7">
        <f t="shared" si="2"/>
        <v>-2.1281919293219445E-2</v>
      </c>
      <c r="AU9" s="7">
        <f t="shared" si="2"/>
        <v>3.2020715903858452E-2</v>
      </c>
      <c r="AV9" s="7">
        <f t="shared" si="2"/>
        <v>-2.9053183071395778E-2</v>
      </c>
      <c r="AW9" s="7">
        <f t="shared" si="2"/>
        <v>9.0812229662616244E-3</v>
      </c>
      <c r="AX9" s="7">
        <f t="shared" si="2"/>
        <v>-3.2478758709987426E-2</v>
      </c>
      <c r="AY9" s="7">
        <f t="shared" si="2"/>
        <v>-3.5589677689388342E-3</v>
      </c>
      <c r="AZ9" s="7">
        <f t="shared" si="2"/>
        <v>1.5848621902876753E-2</v>
      </c>
      <c r="BA9" s="7">
        <f t="shared" si="2"/>
        <v>1.0833940539899403E-2</v>
      </c>
      <c r="BB9" s="7">
        <f t="shared" si="2"/>
        <v>7.5094639128955015E-3</v>
      </c>
      <c r="BC9" s="7">
        <f t="shared" si="2"/>
        <v>7.9593315759237965E-3</v>
      </c>
      <c r="BD9" s="7">
        <f t="shared" si="2"/>
        <v>-1.7845210017014054E-2</v>
      </c>
      <c r="BE9" s="7">
        <f t="shared" si="2"/>
        <v>-1.1637901078476079E-2</v>
      </c>
      <c r="BF9" s="7">
        <f t="shared" si="3"/>
        <v>3.4588887112564928E-2</v>
      </c>
      <c r="BG9" s="7">
        <f t="shared" si="3"/>
        <v>2.2268636198425999E-2</v>
      </c>
      <c r="BH9" s="7">
        <f t="shared" si="3"/>
        <v>2.251533707202244E-2</v>
      </c>
    </row>
    <row r="10" spans="1:60" x14ac:dyDescent="0.2">
      <c r="A10">
        <v>20.18</v>
      </c>
      <c r="B10">
        <v>172.5</v>
      </c>
      <c r="C10">
        <v>169.8</v>
      </c>
      <c r="D10">
        <v>85.74</v>
      </c>
      <c r="E10">
        <v>116.95</v>
      </c>
      <c r="F10">
        <v>86.18</v>
      </c>
      <c r="G10" s="35">
        <v>65.849999999999994</v>
      </c>
      <c r="H10">
        <v>23.79</v>
      </c>
      <c r="I10" s="35">
        <v>67.89</v>
      </c>
      <c r="J10">
        <v>31.565000000000001</v>
      </c>
      <c r="K10">
        <v>13.48</v>
      </c>
      <c r="L10">
        <v>7.3949999999999996</v>
      </c>
      <c r="M10">
        <v>76.040000000000006</v>
      </c>
      <c r="N10">
        <v>35.935000000000002</v>
      </c>
      <c r="O10">
        <v>187.1</v>
      </c>
      <c r="P10">
        <v>76.36</v>
      </c>
      <c r="Q10" s="35">
        <v>128.15</v>
      </c>
      <c r="R10" s="35">
        <v>229.8</v>
      </c>
      <c r="S10">
        <v>49.234999999999999</v>
      </c>
      <c r="T10" s="4">
        <v>18.940000000000001</v>
      </c>
      <c r="U10" s="5">
        <f t="shared" si="4"/>
        <v>1.1275369581558614E-2</v>
      </c>
      <c r="V10" s="5">
        <f t="shared" si="0"/>
        <v>-2.0998864926220162E-2</v>
      </c>
      <c r="W10" s="5">
        <f t="shared" si="0"/>
        <v>-1.736111111111116E-2</v>
      </c>
      <c r="X10" s="5">
        <f t="shared" si="0"/>
        <v>-4.2652970075926833E-2</v>
      </c>
      <c r="Y10" s="5">
        <f t="shared" si="0"/>
        <v>1.7130620985010836E-3</v>
      </c>
      <c r="Z10" s="5">
        <f t="shared" si="0"/>
        <v>-1.2150389729481792E-2</v>
      </c>
      <c r="AA10" s="5">
        <f t="shared" si="0"/>
        <v>-1.8921334922527011E-2</v>
      </c>
      <c r="AB10" s="5">
        <f t="shared" si="0"/>
        <v>-1.8361873323705424E-2</v>
      </c>
      <c r="AC10" s="5">
        <f t="shared" si="0"/>
        <v>-1.7084117561893652E-2</v>
      </c>
      <c r="AD10" s="5">
        <f t="shared" si="0"/>
        <v>-1.6360236833904751E-2</v>
      </c>
      <c r="AE10" s="5">
        <f t="shared" si="0"/>
        <v>-2.3188405797101463E-2</v>
      </c>
      <c r="AF10" s="5">
        <f t="shared" si="0"/>
        <v>2.5658807212205259E-2</v>
      </c>
      <c r="AG10" s="5">
        <f t="shared" si="0"/>
        <v>-4.3401685746634611E-2</v>
      </c>
      <c r="AH10" s="5">
        <f t="shared" si="0"/>
        <v>-1.3452299245023891E-2</v>
      </c>
      <c r="AI10" s="5">
        <f t="shared" si="0"/>
        <v>-1.5522230991844355E-2</v>
      </c>
      <c r="AJ10" s="5">
        <f t="shared" si="0"/>
        <v>-8.6979099052317821E-3</v>
      </c>
      <c r="AK10" s="5">
        <f t="shared" si="0"/>
        <v>-1.4230769230769158E-2</v>
      </c>
      <c r="AL10" s="5">
        <f t="shared" si="1"/>
        <v>-2.9560810810810856E-2</v>
      </c>
      <c r="AM10" s="5">
        <f t="shared" si="1"/>
        <v>1.8313154949638477E-3</v>
      </c>
      <c r="AN10" s="28">
        <f t="shared" si="1"/>
        <v>-1.6103896103896065E-2</v>
      </c>
      <c r="AO10" s="7">
        <f t="shared" si="5"/>
        <v>1.1894266125919468E-2</v>
      </c>
      <c r="AP10" s="7">
        <f t="shared" si="2"/>
        <v>-2.3279098178647914E-2</v>
      </c>
      <c r="AQ10" s="7">
        <f t="shared" si="2"/>
        <v>-1.8791652832730509E-2</v>
      </c>
      <c r="AR10" s="7">
        <f t="shared" si="2"/>
        <v>-4.0946069897047382E-2</v>
      </c>
      <c r="AS10" s="7">
        <f t="shared" si="2"/>
        <v>4.488868484188651E-3</v>
      </c>
      <c r="AT10" s="7">
        <f t="shared" si="2"/>
        <v>-1.2556888147280414E-2</v>
      </c>
      <c r="AU10" s="7">
        <f t="shared" si="2"/>
        <v>-1.9357164165569107E-2</v>
      </c>
      <c r="AV10" s="7">
        <f t="shared" si="2"/>
        <v>-1.6815056395101131E-2</v>
      </c>
      <c r="AW10" s="7">
        <f t="shared" si="2"/>
        <v>-1.6029748069070485E-2</v>
      </c>
      <c r="AX10" s="7">
        <f t="shared" si="2"/>
        <v>-1.8764943858838565E-2</v>
      </c>
      <c r="AY10" s="7">
        <f t="shared" si="2"/>
        <v>-2.4578176169077211E-2</v>
      </c>
      <c r="AZ10" s="7">
        <f t="shared" si="2"/>
        <v>2.1128148050830658E-2</v>
      </c>
      <c r="BA10" s="7">
        <f t="shared" si="2"/>
        <v>-4.0173271889457837E-2</v>
      </c>
      <c r="BB10" s="7">
        <f t="shared" si="2"/>
        <v>-8.971886688317195E-3</v>
      </c>
      <c r="BC10" s="7">
        <f t="shared" si="2"/>
        <v>-1.5518348898816285E-2</v>
      </c>
      <c r="BD10" s="7">
        <f t="shared" si="2"/>
        <v>-1.2464020984577936E-2</v>
      </c>
      <c r="BE10" s="7">
        <f t="shared" si="2"/>
        <v>-1.0717155157730099E-2</v>
      </c>
      <c r="BF10" s="7">
        <f t="shared" si="3"/>
        <v>-2.6330808715667491E-2</v>
      </c>
      <c r="BG10" s="7">
        <f t="shared" si="3"/>
        <v>2.9051464985846366E-3</v>
      </c>
      <c r="BH10" s="7">
        <f t="shared" si="3"/>
        <v>-2.0529076503199156E-2</v>
      </c>
    </row>
    <row r="11" spans="1:60" x14ac:dyDescent="0.2">
      <c r="A11">
        <v>19.774999999999999</v>
      </c>
      <c r="B11">
        <v>172.15</v>
      </c>
      <c r="C11">
        <v>171.05</v>
      </c>
      <c r="D11">
        <v>83.86</v>
      </c>
      <c r="E11">
        <v>116.7</v>
      </c>
      <c r="F11">
        <v>84.31</v>
      </c>
      <c r="G11" s="35">
        <v>66.55</v>
      </c>
      <c r="H11">
        <v>23.704999999999998</v>
      </c>
      <c r="I11" s="35">
        <v>65.38</v>
      </c>
      <c r="J11">
        <v>31.585000000000001</v>
      </c>
      <c r="K11">
        <v>13.24</v>
      </c>
      <c r="L11">
        <v>7.5380000000000003</v>
      </c>
      <c r="M11">
        <v>76.34</v>
      </c>
      <c r="N11">
        <v>36.270000000000003</v>
      </c>
      <c r="O11">
        <v>189.1</v>
      </c>
      <c r="P11">
        <v>79.569999999999993</v>
      </c>
      <c r="Q11" s="35">
        <v>126.05</v>
      </c>
      <c r="R11" s="35">
        <v>232</v>
      </c>
      <c r="S11">
        <v>50.54</v>
      </c>
      <c r="T11" s="4">
        <v>19.579999999999998</v>
      </c>
      <c r="U11" s="5">
        <f t="shared" si="4"/>
        <v>-2.0069375619425234E-2</v>
      </c>
      <c r="V11" s="5">
        <f t="shared" si="0"/>
        <v>-2.0289855072463947E-3</v>
      </c>
      <c r="W11" s="5">
        <f t="shared" si="0"/>
        <v>7.3616018845701348E-3</v>
      </c>
      <c r="X11" s="5">
        <f t="shared" si="0"/>
        <v>-2.1926755306741263E-2</v>
      </c>
      <c r="Y11" s="5">
        <f t="shared" si="0"/>
        <v>-2.1376656690893503E-3</v>
      </c>
      <c r="Z11" s="5">
        <f t="shared" si="0"/>
        <v>-2.1698770016245095E-2</v>
      </c>
      <c r="AA11" s="5">
        <f t="shared" si="0"/>
        <v>1.0630220197418438E-2</v>
      </c>
      <c r="AB11" s="5">
        <f t="shared" si="0"/>
        <v>-3.5729298024380629E-3</v>
      </c>
      <c r="AC11" s="5">
        <f t="shared" si="0"/>
        <v>-3.6971571660038394E-2</v>
      </c>
      <c r="AD11" s="5">
        <f t="shared" si="0"/>
        <v>6.3361317915400228E-4</v>
      </c>
      <c r="AE11" s="5">
        <f t="shared" si="0"/>
        <v>-1.7804154302670683E-2</v>
      </c>
      <c r="AF11" s="5">
        <f t="shared" si="0"/>
        <v>1.9337390128465248E-2</v>
      </c>
      <c r="AG11" s="5">
        <f t="shared" si="0"/>
        <v>3.9452919516043128E-3</v>
      </c>
      <c r="AH11" s="5">
        <f t="shared" si="0"/>
        <v>9.3223876443579989E-3</v>
      </c>
      <c r="AI11" s="5">
        <f t="shared" si="0"/>
        <v>1.0689470871191986E-2</v>
      </c>
      <c r="AJ11" s="5">
        <f t="shared" si="0"/>
        <v>4.2037716081718024E-2</v>
      </c>
      <c r="AK11" s="5">
        <f t="shared" si="0"/>
        <v>-1.6387046429964913E-2</v>
      </c>
      <c r="AL11" s="5">
        <f t="shared" si="1"/>
        <v>9.5735422106177914E-3</v>
      </c>
      <c r="AM11" s="5">
        <f t="shared" si="1"/>
        <v>2.6505534680613341E-2</v>
      </c>
      <c r="AN11" s="28">
        <f t="shared" si="1"/>
        <v>3.3790918690601801E-2</v>
      </c>
      <c r="AO11" s="7">
        <f t="shared" si="5"/>
        <v>-1.9450479075064378E-2</v>
      </c>
      <c r="AP11" s="7">
        <f t="shared" si="2"/>
        <v>-4.3092187596741457E-3</v>
      </c>
      <c r="AQ11" s="7">
        <f t="shared" si="2"/>
        <v>5.9310601629507867E-3</v>
      </c>
      <c r="AR11" s="7">
        <f t="shared" si="2"/>
        <v>-2.0219855127861817E-2</v>
      </c>
      <c r="AS11" s="7">
        <f t="shared" si="2"/>
        <v>6.3814071659821755E-4</v>
      </c>
      <c r="AT11" s="7">
        <f t="shared" si="2"/>
        <v>-2.2105268434043715E-2</v>
      </c>
      <c r="AU11" s="7">
        <f t="shared" si="2"/>
        <v>1.0194390954376343E-2</v>
      </c>
      <c r="AV11" s="7">
        <f t="shared" si="2"/>
        <v>-2.0261128738337693E-3</v>
      </c>
      <c r="AW11" s="7">
        <f t="shared" si="2"/>
        <v>-3.5917202167215223E-2</v>
      </c>
      <c r="AX11" s="7">
        <f t="shared" si="2"/>
        <v>-1.7710938457798108E-3</v>
      </c>
      <c r="AY11" s="7">
        <f t="shared" si="2"/>
        <v>-1.919392467464643E-2</v>
      </c>
      <c r="AZ11" s="7">
        <f t="shared" si="2"/>
        <v>1.4806730967090646E-2</v>
      </c>
      <c r="BA11" s="7">
        <f t="shared" si="2"/>
        <v>7.1737058087810853E-3</v>
      </c>
      <c r="BB11" s="7">
        <f t="shared" si="2"/>
        <v>1.3802800201064695E-2</v>
      </c>
      <c r="BC11" s="7">
        <f t="shared" si="2"/>
        <v>1.0693352964220056E-2</v>
      </c>
      <c r="BD11" s="7">
        <f t="shared" si="2"/>
        <v>3.8271605002371874E-2</v>
      </c>
      <c r="BE11" s="7">
        <f t="shared" si="2"/>
        <v>-1.2873432356925854E-2</v>
      </c>
      <c r="BF11" s="7">
        <f t="shared" si="3"/>
        <v>1.2803544305761156E-2</v>
      </c>
      <c r="BG11" s="7">
        <f t="shared" si="3"/>
        <v>2.7579365684234129E-2</v>
      </c>
      <c r="BH11" s="7">
        <f t="shared" si="3"/>
        <v>2.936573829129871E-2</v>
      </c>
    </row>
    <row r="12" spans="1:60" x14ac:dyDescent="0.2">
      <c r="A12">
        <v>19.704999999999998</v>
      </c>
      <c r="B12">
        <v>171.5</v>
      </c>
      <c r="C12">
        <v>173.35</v>
      </c>
      <c r="D12">
        <v>85.31</v>
      </c>
      <c r="E12">
        <v>121.6</v>
      </c>
      <c r="F12">
        <v>85.93</v>
      </c>
      <c r="G12" s="35">
        <v>67.319999999999993</v>
      </c>
      <c r="H12">
        <v>23.885000000000002</v>
      </c>
      <c r="I12" s="35">
        <v>65.84</v>
      </c>
      <c r="J12">
        <v>32.634999999999998</v>
      </c>
      <c r="K12">
        <v>13.5</v>
      </c>
      <c r="L12">
        <v>7.8330000000000002</v>
      </c>
      <c r="M12">
        <v>76.81</v>
      </c>
      <c r="N12">
        <v>36.664999999999999</v>
      </c>
      <c r="O12">
        <v>192.9</v>
      </c>
      <c r="P12">
        <v>79.78</v>
      </c>
      <c r="Q12" s="35">
        <v>129.5</v>
      </c>
      <c r="R12" s="35">
        <v>236.15</v>
      </c>
      <c r="S12">
        <v>51.09</v>
      </c>
      <c r="T12" s="4">
        <v>19.920000000000002</v>
      </c>
      <c r="U12" s="5">
        <f t="shared" si="4"/>
        <v>-3.5398230088495852E-3</v>
      </c>
      <c r="V12" s="5">
        <f t="shared" si="0"/>
        <v>-3.7757769387162243E-3</v>
      </c>
      <c r="W12" s="5">
        <f t="shared" si="0"/>
        <v>1.3446360713241567E-2</v>
      </c>
      <c r="X12" s="5">
        <f t="shared" si="0"/>
        <v>1.7290722632959721E-2</v>
      </c>
      <c r="Y12" s="5">
        <f t="shared" si="0"/>
        <v>4.1988003427592124E-2</v>
      </c>
      <c r="Z12" s="5">
        <f t="shared" si="0"/>
        <v>1.9214802514529783E-2</v>
      </c>
      <c r="AA12" s="5">
        <f t="shared" si="0"/>
        <v>1.157024793388417E-2</v>
      </c>
      <c r="AB12" s="5">
        <f t="shared" si="0"/>
        <v>7.5933347395065187E-3</v>
      </c>
      <c r="AC12" s="5">
        <f t="shared" si="0"/>
        <v>7.0357907617009108E-3</v>
      </c>
      <c r="AD12" s="5">
        <f t="shared" si="0"/>
        <v>3.3243628304574946E-2</v>
      </c>
      <c r="AE12" s="5">
        <f t="shared" si="0"/>
        <v>1.9637462235649439E-2</v>
      </c>
      <c r="AF12" s="5">
        <f t="shared" si="0"/>
        <v>3.913504908463783E-2</v>
      </c>
      <c r="AG12" s="5">
        <f t="shared" si="0"/>
        <v>6.1566675399529203E-3</v>
      </c>
      <c r="AH12" s="5">
        <f t="shared" si="0"/>
        <v>1.089054314860749E-2</v>
      </c>
      <c r="AI12" s="5">
        <f t="shared" si="0"/>
        <v>2.0095187731359099E-2</v>
      </c>
      <c r="AJ12" s="5">
        <f t="shared" si="0"/>
        <v>2.63918562272214E-3</v>
      </c>
      <c r="AK12" s="5">
        <f t="shared" si="0"/>
        <v>2.7370091233637428E-2</v>
      </c>
      <c r="AL12" s="5">
        <f t="shared" si="1"/>
        <v>1.7887931034482829E-2</v>
      </c>
      <c r="AM12" s="5">
        <f t="shared" si="1"/>
        <v>1.0882469331222833E-2</v>
      </c>
      <c r="AN12" s="28">
        <f t="shared" si="1"/>
        <v>1.736465781409624E-2</v>
      </c>
      <c r="AO12" s="7">
        <f t="shared" si="5"/>
        <v>-2.9209264644887304E-3</v>
      </c>
      <c r="AP12" s="7">
        <f t="shared" si="2"/>
        <v>-6.0560101911439753E-3</v>
      </c>
      <c r="AQ12" s="7">
        <f t="shared" si="2"/>
        <v>1.2015818991622219E-2</v>
      </c>
      <c r="AR12" s="7">
        <f t="shared" si="2"/>
        <v>1.8997622811839168E-2</v>
      </c>
      <c r="AS12" s="7">
        <f t="shared" si="2"/>
        <v>4.4763809813279695E-2</v>
      </c>
      <c r="AT12" s="7">
        <f t="shared" si="2"/>
        <v>1.8808304096731163E-2</v>
      </c>
      <c r="AU12" s="7">
        <f t="shared" si="2"/>
        <v>1.1134418690842075E-2</v>
      </c>
      <c r="AV12" s="7">
        <f t="shared" si="2"/>
        <v>9.1401516681108123E-3</v>
      </c>
      <c r="AW12" s="7">
        <f t="shared" si="2"/>
        <v>8.0901602545240796E-3</v>
      </c>
      <c r="AX12" s="7">
        <f t="shared" si="2"/>
        <v>3.0838921279641131E-2</v>
      </c>
      <c r="AY12" s="7">
        <f t="shared" si="2"/>
        <v>1.8247691863673692E-2</v>
      </c>
      <c r="AZ12" s="7">
        <f t="shared" si="2"/>
        <v>3.4604389923263229E-2</v>
      </c>
      <c r="BA12" s="7">
        <f t="shared" si="2"/>
        <v>9.3850813971296937E-3</v>
      </c>
      <c r="BB12" s="7">
        <f t="shared" si="2"/>
        <v>1.5370955705314186E-2</v>
      </c>
      <c r="BC12" s="7">
        <f t="shared" si="2"/>
        <v>2.009906982438717E-2</v>
      </c>
      <c r="BD12" s="7">
        <f t="shared" si="2"/>
        <v>-1.1269254566240129E-3</v>
      </c>
      <c r="BE12" s="7">
        <f t="shared" si="2"/>
        <v>3.0883705306676487E-2</v>
      </c>
      <c r="BF12" s="7">
        <f t="shared" si="3"/>
        <v>2.1117933129626194E-2</v>
      </c>
      <c r="BG12" s="7">
        <f t="shared" si="3"/>
        <v>1.1956300334843621E-2</v>
      </c>
      <c r="BH12" s="7">
        <f t="shared" si="3"/>
        <v>1.2939477414793147E-2</v>
      </c>
    </row>
    <row r="13" spans="1:60" x14ac:dyDescent="0.2">
      <c r="A13">
        <v>19.28</v>
      </c>
      <c r="B13">
        <v>170</v>
      </c>
      <c r="C13">
        <v>173.85</v>
      </c>
      <c r="D13">
        <v>86.59</v>
      </c>
      <c r="E13">
        <v>119.05</v>
      </c>
      <c r="F13">
        <v>84.43</v>
      </c>
      <c r="G13" s="35">
        <v>66.91</v>
      </c>
      <c r="H13">
        <v>24.024999999999999</v>
      </c>
      <c r="I13" s="35">
        <v>65.459999999999994</v>
      </c>
      <c r="J13">
        <v>31.91</v>
      </c>
      <c r="K13">
        <v>13.93</v>
      </c>
      <c r="L13">
        <v>8.7970000000000006</v>
      </c>
      <c r="M13">
        <v>77.760000000000005</v>
      </c>
      <c r="N13">
        <v>36.405000000000001</v>
      </c>
      <c r="O13">
        <v>190.05</v>
      </c>
      <c r="P13">
        <v>79.2</v>
      </c>
      <c r="Q13" s="35">
        <v>129.4</v>
      </c>
      <c r="R13" s="35">
        <v>233.55</v>
      </c>
      <c r="S13">
        <v>50.25</v>
      </c>
      <c r="T13" s="4">
        <v>20.05</v>
      </c>
      <c r="U13" s="5">
        <f t="shared" si="4"/>
        <v>-2.1568129916264778E-2</v>
      </c>
      <c r="V13" s="5">
        <f t="shared" si="0"/>
        <v>-8.7463556851311575E-3</v>
      </c>
      <c r="W13" s="5">
        <f t="shared" si="0"/>
        <v>2.8843380444187883E-3</v>
      </c>
      <c r="X13" s="5">
        <f t="shared" si="0"/>
        <v>1.5004102684327725E-2</v>
      </c>
      <c r="Y13" s="5">
        <f t="shared" si="0"/>
        <v>-2.0970394736842035E-2</v>
      </c>
      <c r="Z13" s="5">
        <f t="shared" si="0"/>
        <v>-1.7456068893285215E-2</v>
      </c>
      <c r="AA13" s="5">
        <f t="shared" si="0"/>
        <v>-6.0903149138442636E-3</v>
      </c>
      <c r="AB13" s="5">
        <f t="shared" si="0"/>
        <v>5.8614193008161841E-3</v>
      </c>
      <c r="AC13" s="5">
        <f t="shared" si="0"/>
        <v>-5.7715674362091018E-3</v>
      </c>
      <c r="AD13" s="5">
        <f t="shared" si="0"/>
        <v>-2.2215412900260412E-2</v>
      </c>
      <c r="AE13" s="5">
        <f t="shared" si="0"/>
        <v>3.1851851851851798E-2</v>
      </c>
      <c r="AF13" s="5">
        <f t="shared" si="0"/>
        <v>0.12306906676879881</v>
      </c>
      <c r="AG13" s="5">
        <f t="shared" si="0"/>
        <v>1.236818122640293E-2</v>
      </c>
      <c r="AH13" s="5">
        <f t="shared" si="0"/>
        <v>-7.091231419609878E-3</v>
      </c>
      <c r="AI13" s="5">
        <f t="shared" si="0"/>
        <v>-1.4774494556765161E-2</v>
      </c>
      <c r="AJ13" s="5">
        <f t="shared" si="0"/>
        <v>-7.2699924793181436E-3</v>
      </c>
      <c r="AK13" s="5">
        <f t="shared" si="0"/>
        <v>-7.7220077220074845E-4</v>
      </c>
      <c r="AL13" s="5">
        <f t="shared" si="1"/>
        <v>-1.1009951302138443E-2</v>
      </c>
      <c r="AM13" s="5">
        <f t="shared" si="1"/>
        <v>-1.6441573693482203E-2</v>
      </c>
      <c r="AN13" s="28">
        <f t="shared" si="1"/>
        <v>6.5261044176705418E-3</v>
      </c>
      <c r="AO13" s="7">
        <f t="shared" si="5"/>
        <v>-2.0949233371903922E-2</v>
      </c>
      <c r="AP13" s="7">
        <f t="shared" si="2"/>
        <v>-1.1026588937558909E-2</v>
      </c>
      <c r="AQ13" s="7">
        <f t="shared" si="2"/>
        <v>1.4537963227994398E-3</v>
      </c>
      <c r="AR13" s="7">
        <f t="shared" si="2"/>
        <v>1.6711002863207172E-2</v>
      </c>
      <c r="AS13" s="7">
        <f t="shared" si="2"/>
        <v>-1.8194588351154468E-2</v>
      </c>
      <c r="AT13" s="7">
        <f t="shared" si="2"/>
        <v>-1.7862567311083835E-2</v>
      </c>
      <c r="AU13" s="7">
        <f t="shared" si="2"/>
        <v>-6.5261441568863592E-3</v>
      </c>
      <c r="AV13" s="7">
        <f t="shared" si="2"/>
        <v>7.4082362294204777E-3</v>
      </c>
      <c r="AW13" s="7">
        <f t="shared" si="2"/>
        <v>-4.717197943385933E-3</v>
      </c>
      <c r="AX13" s="7">
        <f t="shared" si="2"/>
        <v>-2.4620119925194226E-2</v>
      </c>
      <c r="AY13" s="7">
        <f t="shared" si="2"/>
        <v>3.0462081479876051E-2</v>
      </c>
      <c r="AZ13" s="7">
        <f t="shared" si="2"/>
        <v>0.11853840760742421</v>
      </c>
      <c r="BA13" s="7">
        <f t="shared" si="2"/>
        <v>1.5596595083579703E-2</v>
      </c>
      <c r="BB13" s="7">
        <f t="shared" si="2"/>
        <v>-2.6108188629031821E-3</v>
      </c>
      <c r="BC13" s="7">
        <f t="shared" si="2"/>
        <v>-1.4770612463737091E-2</v>
      </c>
      <c r="BD13" s="7">
        <f t="shared" si="2"/>
        <v>-1.1036103558664297E-2</v>
      </c>
      <c r="BE13" s="7">
        <f t="shared" si="2"/>
        <v>2.7414133008383116E-3</v>
      </c>
      <c r="BF13" s="7">
        <f t="shared" si="3"/>
        <v>-7.7799492069950786E-3</v>
      </c>
      <c r="BG13" s="7">
        <f t="shared" si="3"/>
        <v>-1.5367742689861415E-2</v>
      </c>
      <c r="BH13" s="7">
        <f t="shared" si="3"/>
        <v>2.1009240183674487E-3</v>
      </c>
    </row>
    <row r="14" spans="1:60" x14ac:dyDescent="0.2">
      <c r="A14">
        <v>16.7</v>
      </c>
      <c r="B14">
        <v>174.05</v>
      </c>
      <c r="C14">
        <v>174.45</v>
      </c>
      <c r="D14">
        <v>85.03</v>
      </c>
      <c r="E14">
        <v>122.8</v>
      </c>
      <c r="F14">
        <v>83.36</v>
      </c>
      <c r="G14" s="35">
        <v>67.430000000000007</v>
      </c>
      <c r="H14">
        <v>24.225000000000001</v>
      </c>
      <c r="I14" s="35">
        <v>65.2</v>
      </c>
      <c r="J14">
        <v>32.384999999999998</v>
      </c>
      <c r="K14">
        <v>14.015000000000001</v>
      </c>
      <c r="L14">
        <v>8.84</v>
      </c>
      <c r="M14">
        <v>79.34</v>
      </c>
      <c r="N14">
        <v>35.21</v>
      </c>
      <c r="O14">
        <v>191</v>
      </c>
      <c r="P14">
        <v>80.209999999999994</v>
      </c>
      <c r="Q14" s="35">
        <v>124.55</v>
      </c>
      <c r="R14" s="35">
        <v>232</v>
      </c>
      <c r="S14">
        <v>49.81</v>
      </c>
      <c r="T14" s="4">
        <v>20.56</v>
      </c>
      <c r="U14" s="5">
        <f t="shared" si="4"/>
        <v>-0.1338174273858922</v>
      </c>
      <c r="V14" s="5">
        <f t="shared" si="0"/>
        <v>2.3823529411764799E-2</v>
      </c>
      <c r="W14" s="5">
        <f t="shared" si="0"/>
        <v>3.451251078515849E-3</v>
      </c>
      <c r="X14" s="5">
        <f t="shared" si="0"/>
        <v>-1.8015937175193453E-2</v>
      </c>
      <c r="Y14" s="5">
        <f t="shared" si="0"/>
        <v>3.1499370012599837E-2</v>
      </c>
      <c r="Z14" s="5">
        <f t="shared" si="0"/>
        <v>-1.2673220419282316E-2</v>
      </c>
      <c r="AA14" s="5">
        <f t="shared" si="0"/>
        <v>7.7716335375879186E-3</v>
      </c>
      <c r="AB14" s="5">
        <f t="shared" si="0"/>
        <v>8.3246618106140868E-3</v>
      </c>
      <c r="AC14" s="5">
        <f t="shared" si="0"/>
        <v>-3.9718912312861621E-3</v>
      </c>
      <c r="AD14" s="5">
        <f t="shared" si="0"/>
        <v>1.4885615794421714E-2</v>
      </c>
      <c r="AE14" s="5">
        <f t="shared" si="0"/>
        <v>6.1019382627423013E-3</v>
      </c>
      <c r="AF14" s="5">
        <f t="shared" si="0"/>
        <v>4.8880300102307483E-3</v>
      </c>
      <c r="AG14" s="5">
        <f t="shared" si="0"/>
        <v>2.031893004115215E-2</v>
      </c>
      <c r="AH14" s="5">
        <f t="shared" si="0"/>
        <v>-3.2825161378931433E-2</v>
      </c>
      <c r="AI14" s="5">
        <f t="shared" si="0"/>
        <v>4.9986845566956095E-3</v>
      </c>
      <c r="AJ14" s="5">
        <f t="shared" si="0"/>
        <v>1.2752525252525126E-2</v>
      </c>
      <c r="AK14" s="5">
        <f t="shared" si="0"/>
        <v>-3.7480680061823812E-2</v>
      </c>
      <c r="AL14" s="5">
        <f t="shared" si="1"/>
        <v>-6.6366944979662224E-3</v>
      </c>
      <c r="AM14" s="5">
        <f t="shared" si="1"/>
        <v>-8.7562189054726236E-3</v>
      </c>
      <c r="AN14" s="28">
        <f t="shared" si="1"/>
        <v>2.5436408977556058E-2</v>
      </c>
      <c r="AO14" s="7">
        <f t="shared" si="5"/>
        <v>-0.13319853084153135</v>
      </c>
      <c r="AP14" s="7">
        <f t="shared" si="2"/>
        <v>2.1543296159337047E-2</v>
      </c>
      <c r="AQ14" s="7">
        <f t="shared" si="2"/>
        <v>2.0207093568965005E-3</v>
      </c>
      <c r="AR14" s="7">
        <f t="shared" si="2"/>
        <v>-1.6309036996314006E-2</v>
      </c>
      <c r="AS14" s="7">
        <f t="shared" si="2"/>
        <v>3.4275176398287407E-2</v>
      </c>
      <c r="AT14" s="7">
        <f t="shared" si="2"/>
        <v>-1.3079718837080938E-2</v>
      </c>
      <c r="AU14" s="7">
        <f t="shared" si="2"/>
        <v>7.3358042945458231E-3</v>
      </c>
      <c r="AV14" s="7">
        <f t="shared" si="2"/>
        <v>9.8714787392183805E-3</v>
      </c>
      <c r="AW14" s="7">
        <f t="shared" si="2"/>
        <v>-2.9175217384629936E-3</v>
      </c>
      <c r="AX14" s="7">
        <f t="shared" si="2"/>
        <v>1.2480908769487901E-2</v>
      </c>
      <c r="AY14" s="7">
        <f t="shared" si="2"/>
        <v>4.7121678907665523E-3</v>
      </c>
      <c r="AZ14" s="7">
        <f t="shared" si="2"/>
        <v>3.5737084885614605E-4</v>
      </c>
      <c r="BA14" s="7">
        <f t="shared" si="2"/>
        <v>2.3547343898328923E-2</v>
      </c>
      <c r="BB14" s="7">
        <f t="shared" si="2"/>
        <v>-2.8344748822224736E-2</v>
      </c>
      <c r="BC14" s="7">
        <f t="shared" si="2"/>
        <v>5.0025666497236793E-3</v>
      </c>
      <c r="BD14" s="7">
        <f t="shared" si="2"/>
        <v>8.9864141731789728E-3</v>
      </c>
      <c r="BE14" s="7">
        <f t="shared" si="2"/>
        <v>-3.3967065988784753E-2</v>
      </c>
      <c r="BF14" s="7">
        <f t="shared" si="3"/>
        <v>-3.4066924028228582E-3</v>
      </c>
      <c r="BG14" s="7">
        <f t="shared" si="3"/>
        <v>-7.6823879018518351E-3</v>
      </c>
      <c r="BH14" s="7">
        <f t="shared" si="3"/>
        <v>2.1011228578252966E-2</v>
      </c>
    </row>
    <row r="15" spans="1:60" x14ac:dyDescent="0.2">
      <c r="A15">
        <v>17.09</v>
      </c>
      <c r="B15">
        <v>168.5</v>
      </c>
      <c r="C15">
        <v>173.9</v>
      </c>
      <c r="D15">
        <v>84.98</v>
      </c>
      <c r="E15">
        <v>121.9</v>
      </c>
      <c r="F15">
        <v>83.6</v>
      </c>
      <c r="G15" s="35">
        <v>67.48</v>
      </c>
      <c r="H15">
        <v>23.92</v>
      </c>
      <c r="I15" s="35">
        <v>65.34</v>
      </c>
      <c r="J15">
        <v>32.494999999999997</v>
      </c>
      <c r="K15">
        <v>13.914999999999999</v>
      </c>
      <c r="L15">
        <v>8.9049999999999994</v>
      </c>
      <c r="M15">
        <v>78.239999999999995</v>
      </c>
      <c r="N15">
        <v>34.86</v>
      </c>
      <c r="O15">
        <v>188.1</v>
      </c>
      <c r="P15">
        <v>81.819999999999993</v>
      </c>
      <c r="Q15" s="35">
        <v>124.75</v>
      </c>
      <c r="R15" s="35">
        <v>232.85</v>
      </c>
      <c r="S15">
        <v>49.91</v>
      </c>
      <c r="T15" s="4">
        <v>20.594999999999999</v>
      </c>
      <c r="U15" s="5">
        <f t="shared" si="4"/>
        <v>2.3353293413173715E-2</v>
      </c>
      <c r="V15" s="5">
        <f t="shared" si="0"/>
        <v>-3.1887388681413498E-2</v>
      </c>
      <c r="W15" s="5">
        <f t="shared" si="0"/>
        <v>-3.1527658354828514E-3</v>
      </c>
      <c r="X15" s="5">
        <f t="shared" si="0"/>
        <v>-5.8802775490995884E-4</v>
      </c>
      <c r="Y15" s="5">
        <f t="shared" si="0"/>
        <v>-7.3289902280129215E-3</v>
      </c>
      <c r="Z15" s="5">
        <f t="shared" si="0"/>
        <v>2.8790786948176272E-3</v>
      </c>
      <c r="AA15" s="5">
        <f t="shared" si="0"/>
        <v>7.4150971377728858E-4</v>
      </c>
      <c r="AB15" s="5">
        <f t="shared" si="0"/>
        <v>-1.2590299277605799E-2</v>
      </c>
      <c r="AC15" s="5">
        <f t="shared" si="0"/>
        <v>2.1472392638037796E-3</v>
      </c>
      <c r="AD15" s="5">
        <f t="shared" si="0"/>
        <v>3.3966342442488529E-3</v>
      </c>
      <c r="AE15" s="5">
        <f t="shared" si="0"/>
        <v>-7.1352122725651945E-3</v>
      </c>
      <c r="AF15" s="5">
        <f t="shared" si="0"/>
        <v>7.3529411764705621E-3</v>
      </c>
      <c r="AG15" s="5">
        <f t="shared" si="0"/>
        <v>-1.3864381144441773E-2</v>
      </c>
      <c r="AH15" s="5">
        <f t="shared" si="0"/>
        <v>-9.9403578528827197E-3</v>
      </c>
      <c r="AI15" s="5">
        <f t="shared" si="0"/>
        <v>-1.5183246073298462E-2</v>
      </c>
      <c r="AJ15" s="5">
        <f t="shared" si="0"/>
        <v>2.0072310185762277E-2</v>
      </c>
      <c r="AK15" s="5">
        <f t="shared" si="0"/>
        <v>1.6057808109193328E-3</v>
      </c>
      <c r="AL15" s="5">
        <f t="shared" si="1"/>
        <v>3.6637931034482207E-3</v>
      </c>
      <c r="AM15" s="5">
        <f t="shared" si="1"/>
        <v>2.0076289901624911E-3</v>
      </c>
      <c r="AN15" s="28">
        <f t="shared" si="1"/>
        <v>1.7023346303501885E-3</v>
      </c>
      <c r="AO15" s="7">
        <f t="shared" si="5"/>
        <v>2.397218995753457E-2</v>
      </c>
      <c r="AP15" s="7">
        <f t="shared" si="2"/>
        <v>-3.416762193384125E-2</v>
      </c>
      <c r="AQ15" s="7">
        <f t="shared" si="2"/>
        <v>-4.5833075571021994E-3</v>
      </c>
      <c r="AR15" s="7">
        <f t="shared" si="2"/>
        <v>1.1188724239694892E-3</v>
      </c>
      <c r="AS15" s="7">
        <f t="shared" si="2"/>
        <v>-4.5531838423253541E-3</v>
      </c>
      <c r="AT15" s="7">
        <f t="shared" si="2"/>
        <v>2.4725802770190061E-3</v>
      </c>
      <c r="AU15" s="7">
        <f t="shared" si="2"/>
        <v>3.0568047073519276E-4</v>
      </c>
      <c r="AV15" s="7">
        <f t="shared" si="2"/>
        <v>-1.1043482349001505E-2</v>
      </c>
      <c r="AW15" s="7">
        <f t="shared" si="2"/>
        <v>3.201608756626948E-3</v>
      </c>
      <c r="AX15" s="7">
        <f t="shared" si="2"/>
        <v>9.9192721931503974E-4</v>
      </c>
      <c r="AY15" s="7">
        <f t="shared" si="2"/>
        <v>-8.5249826445409436E-3</v>
      </c>
      <c r="AZ15" s="7">
        <f t="shared" si="2"/>
        <v>2.8222820150959598E-3</v>
      </c>
      <c r="BA15" s="7">
        <f t="shared" si="2"/>
        <v>-1.0635967287265E-2</v>
      </c>
      <c r="BB15" s="7">
        <f t="shared" si="2"/>
        <v>-5.4599452961760237E-3</v>
      </c>
      <c r="BC15" s="7">
        <f t="shared" si="2"/>
        <v>-1.5179363980270392E-2</v>
      </c>
      <c r="BD15" s="7">
        <f t="shared" si="2"/>
        <v>1.6306199106416123E-2</v>
      </c>
      <c r="BE15" s="7">
        <f t="shared" si="2"/>
        <v>5.1193948839583928E-3</v>
      </c>
      <c r="BF15" s="7">
        <f t="shared" si="3"/>
        <v>6.8937951985915853E-3</v>
      </c>
      <c r="BG15" s="7">
        <f t="shared" si="3"/>
        <v>3.08145999378328E-3</v>
      </c>
      <c r="BH15" s="7">
        <f t="shared" si="3"/>
        <v>-2.7228457689529046E-3</v>
      </c>
    </row>
    <row r="16" spans="1:60" x14ac:dyDescent="0.2">
      <c r="A16">
        <v>16.739999999999998</v>
      </c>
      <c r="B16">
        <v>167.75</v>
      </c>
      <c r="C16">
        <v>172.4</v>
      </c>
      <c r="D16">
        <v>81.09</v>
      </c>
      <c r="E16">
        <v>113.2</v>
      </c>
      <c r="F16">
        <v>81.28</v>
      </c>
      <c r="G16" s="35">
        <v>65.81</v>
      </c>
      <c r="H16">
        <v>23.95</v>
      </c>
      <c r="I16" s="35">
        <v>63.37</v>
      </c>
      <c r="J16">
        <v>32.82</v>
      </c>
      <c r="K16">
        <v>13.215</v>
      </c>
      <c r="L16">
        <v>8.2479999999999993</v>
      </c>
      <c r="M16">
        <v>75.06</v>
      </c>
      <c r="N16">
        <v>33.61</v>
      </c>
      <c r="O16">
        <v>182.4</v>
      </c>
      <c r="P16">
        <v>80.239999999999995</v>
      </c>
      <c r="Q16" s="35">
        <v>120.35</v>
      </c>
      <c r="R16" s="35">
        <v>220.65</v>
      </c>
      <c r="S16">
        <v>48.32</v>
      </c>
      <c r="T16" s="4">
        <v>19.489999999999998</v>
      </c>
      <c r="U16" s="5">
        <f t="shared" si="4"/>
        <v>-2.0479812755997751E-2</v>
      </c>
      <c r="V16" s="5">
        <f t="shared" si="0"/>
        <v>-4.4510385756676429E-3</v>
      </c>
      <c r="W16" s="5">
        <f t="shared" si="0"/>
        <v>-8.6256469235193034E-3</v>
      </c>
      <c r="X16" s="5">
        <f t="shared" si="0"/>
        <v>-4.5775476582725405E-2</v>
      </c>
      <c r="Y16" s="5">
        <f t="shared" si="0"/>
        <v>-7.136997538966372E-2</v>
      </c>
      <c r="Z16" s="5">
        <f t="shared" si="0"/>
        <v>-2.7751196172248749E-2</v>
      </c>
      <c r="AA16" s="5">
        <f t="shared" si="0"/>
        <v>-2.4748073503260248E-2</v>
      </c>
      <c r="AB16" s="5">
        <f t="shared" si="0"/>
        <v>1.2541806020065493E-3</v>
      </c>
      <c r="AC16" s="5">
        <f t="shared" si="0"/>
        <v>-3.014998469543928E-2</v>
      </c>
      <c r="AD16" s="5">
        <f t="shared" si="0"/>
        <v>1.0001538698261259E-2</v>
      </c>
      <c r="AE16" s="5">
        <f t="shared" si="0"/>
        <v>-5.0305425799496928E-2</v>
      </c>
      <c r="AF16" s="5">
        <f t="shared" si="0"/>
        <v>-7.3778775968556976E-2</v>
      </c>
      <c r="AG16" s="5">
        <f t="shared" si="0"/>
        <v>-4.0644171779141036E-2</v>
      </c>
      <c r="AH16" s="5">
        <f t="shared" si="0"/>
        <v>-3.5857716580608101E-2</v>
      </c>
      <c r="AI16" s="5">
        <f t="shared" si="0"/>
        <v>-3.0303030303030276E-2</v>
      </c>
      <c r="AJ16" s="5">
        <f t="shared" si="0"/>
        <v>-1.9310681984844758E-2</v>
      </c>
      <c r="AK16" s="5">
        <f t="shared" si="0"/>
        <v>-3.5270541082164319E-2</v>
      </c>
      <c r="AL16" s="5">
        <f t="shared" si="1"/>
        <v>-5.2394245222246005E-2</v>
      </c>
      <c r="AM16" s="5">
        <f t="shared" si="1"/>
        <v>-3.1857343217791989E-2</v>
      </c>
      <c r="AN16" s="28">
        <f t="shared" si="1"/>
        <v>-5.3653799465889773E-2</v>
      </c>
      <c r="AO16" s="7">
        <f t="shared" si="5"/>
        <v>-1.9860916211636895E-2</v>
      </c>
      <c r="AP16" s="7">
        <f t="shared" si="2"/>
        <v>-6.7312718280953939E-3</v>
      </c>
      <c r="AQ16" s="7">
        <f t="shared" si="2"/>
        <v>-1.0056188645138651E-2</v>
      </c>
      <c r="AR16" s="7">
        <f t="shared" si="2"/>
        <v>-4.4068576403845955E-2</v>
      </c>
      <c r="AS16" s="7">
        <f t="shared" si="2"/>
        <v>-6.8594169003976149E-2</v>
      </c>
      <c r="AT16" s="7">
        <f t="shared" si="2"/>
        <v>-2.8157694590047369E-2</v>
      </c>
      <c r="AU16" s="7">
        <f t="shared" si="2"/>
        <v>-2.5183902746302344E-2</v>
      </c>
      <c r="AV16" s="7">
        <f t="shared" si="2"/>
        <v>2.800997530610843E-3</v>
      </c>
      <c r="AW16" s="7">
        <f t="shared" si="2"/>
        <v>-2.9095615202616113E-2</v>
      </c>
      <c r="AX16" s="7">
        <f t="shared" si="2"/>
        <v>7.596831673327446E-3</v>
      </c>
      <c r="AY16" s="7">
        <f t="shared" si="2"/>
        <v>-5.1695196171472675E-2</v>
      </c>
      <c r="AZ16" s="7">
        <f t="shared" si="2"/>
        <v>-7.8309435129931576E-2</v>
      </c>
      <c r="BA16" s="7">
        <f t="shared" si="2"/>
        <v>-3.7415757921964263E-2</v>
      </c>
      <c r="BB16" s="7">
        <f t="shared" si="2"/>
        <v>-3.1377304023901403E-2</v>
      </c>
      <c r="BC16" s="7">
        <f t="shared" si="2"/>
        <v>-3.0299148210002205E-2</v>
      </c>
      <c r="BD16" s="7">
        <f t="shared" si="2"/>
        <v>-2.3076793064190911E-2</v>
      </c>
      <c r="BE16" s="7">
        <f t="shared" si="2"/>
        <v>-3.175692700912526E-2</v>
      </c>
      <c r="BF16" s="7">
        <f t="shared" si="3"/>
        <v>-4.9164243127102644E-2</v>
      </c>
      <c r="BG16" s="7">
        <f t="shared" si="3"/>
        <v>-3.0783512214171201E-2</v>
      </c>
      <c r="BH16" s="7">
        <f t="shared" si="3"/>
        <v>-5.8078979865192865E-2</v>
      </c>
    </row>
    <row r="17" spans="1:60" x14ac:dyDescent="0.2">
      <c r="A17">
        <v>16.62</v>
      </c>
      <c r="B17">
        <v>176.2</v>
      </c>
      <c r="C17">
        <v>178.75</v>
      </c>
      <c r="D17">
        <v>81.12</v>
      </c>
      <c r="E17">
        <v>109.95</v>
      </c>
      <c r="F17">
        <v>81.38</v>
      </c>
      <c r="G17" s="35">
        <v>65.58</v>
      </c>
      <c r="H17">
        <v>25</v>
      </c>
      <c r="I17" s="35">
        <v>63.48</v>
      </c>
      <c r="J17">
        <v>32.83</v>
      </c>
      <c r="K17">
        <v>13.095000000000001</v>
      </c>
      <c r="L17">
        <v>8.2430000000000003</v>
      </c>
      <c r="M17">
        <v>74.72</v>
      </c>
      <c r="N17">
        <v>33.634999999999998</v>
      </c>
      <c r="O17">
        <v>179.35</v>
      </c>
      <c r="P17">
        <v>81.97</v>
      </c>
      <c r="Q17" s="35">
        <v>120.85</v>
      </c>
      <c r="R17" s="35">
        <v>213.55</v>
      </c>
      <c r="S17">
        <v>48.07</v>
      </c>
      <c r="T17" s="4">
        <v>19.55</v>
      </c>
      <c r="U17" s="5">
        <f t="shared" si="4"/>
        <v>-7.1684587813618528E-3</v>
      </c>
      <c r="V17" s="5">
        <f t="shared" si="0"/>
        <v>5.0372578241430599E-2</v>
      </c>
      <c r="W17" s="5">
        <f t="shared" si="0"/>
        <v>3.683294663573089E-2</v>
      </c>
      <c r="X17" s="5">
        <f t="shared" si="0"/>
        <v>3.6995930447658587E-4</v>
      </c>
      <c r="Y17" s="5">
        <f t="shared" si="0"/>
        <v>-2.8710247349823304E-2</v>
      </c>
      <c r="Z17" s="5">
        <f t="shared" si="0"/>
        <v>1.2303149606298636E-3</v>
      </c>
      <c r="AA17" s="5">
        <f t="shared" si="0"/>
        <v>-3.4949095882085279E-3</v>
      </c>
      <c r="AB17" s="5">
        <f t="shared" si="0"/>
        <v>4.3841336116910323E-2</v>
      </c>
      <c r="AC17" s="5">
        <f t="shared" si="0"/>
        <v>1.7358371469149425E-3</v>
      </c>
      <c r="AD17" s="5">
        <f t="shared" si="0"/>
        <v>3.0469226081653034E-4</v>
      </c>
      <c r="AE17" s="5">
        <f t="shared" si="0"/>
        <v>-9.0805902383653825E-3</v>
      </c>
      <c r="AF17" s="5">
        <f t="shared" si="0"/>
        <v>-6.0620756547025145E-4</v>
      </c>
      <c r="AG17" s="5">
        <f t="shared" si="0"/>
        <v>-4.5297095656808839E-3</v>
      </c>
      <c r="AH17" s="5">
        <f t="shared" si="0"/>
        <v>7.4382624218971571E-4</v>
      </c>
      <c r="AI17" s="5">
        <f t="shared" si="0"/>
        <v>-1.6721491228070207E-2</v>
      </c>
      <c r="AJ17" s="5">
        <f t="shared" si="0"/>
        <v>2.1560319042871479E-2</v>
      </c>
      <c r="AK17" s="5">
        <f t="shared" si="0"/>
        <v>4.1545492314083443E-3</v>
      </c>
      <c r="AL17" s="5">
        <f t="shared" si="1"/>
        <v>-3.2177656922728226E-2</v>
      </c>
      <c r="AM17" s="5">
        <f t="shared" si="1"/>
        <v>-5.173841059602613E-3</v>
      </c>
      <c r="AN17" s="28">
        <f t="shared" si="1"/>
        <v>3.0785017957928318E-3</v>
      </c>
      <c r="AO17" s="7">
        <f t="shared" si="5"/>
        <v>-6.5495622370009979E-3</v>
      </c>
      <c r="AP17" s="7">
        <f t="shared" si="2"/>
        <v>4.8092344989002847E-2</v>
      </c>
      <c r="AQ17" s="7">
        <f t="shared" si="2"/>
        <v>3.5402404914111542E-2</v>
      </c>
      <c r="AR17" s="7">
        <f t="shared" si="2"/>
        <v>2.0768594833560339E-3</v>
      </c>
      <c r="AS17" s="7">
        <f t="shared" si="2"/>
        <v>-2.5934440964135736E-2</v>
      </c>
      <c r="AT17" s="7">
        <f t="shared" si="2"/>
        <v>8.238165428312422E-4</v>
      </c>
      <c r="AU17" s="7">
        <f t="shared" si="2"/>
        <v>-3.9307388312506235E-3</v>
      </c>
      <c r="AV17" s="7">
        <f t="shared" si="2"/>
        <v>4.538815304551462E-2</v>
      </c>
      <c r="AW17" s="7">
        <f t="shared" si="2"/>
        <v>2.7902066397381109E-3</v>
      </c>
      <c r="AX17" s="7">
        <f t="shared" si="2"/>
        <v>-2.1000147641172828E-3</v>
      </c>
      <c r="AY17" s="7">
        <f t="shared" si="2"/>
        <v>-1.0470360610341132E-2</v>
      </c>
      <c r="AZ17" s="7">
        <f t="shared" si="2"/>
        <v>-5.1368667268448538E-3</v>
      </c>
      <c r="BA17" s="7">
        <f t="shared" si="2"/>
        <v>-1.3012957085041113E-3</v>
      </c>
      <c r="BB17" s="7">
        <f t="shared" si="2"/>
        <v>5.2242387988964117E-3</v>
      </c>
      <c r="BC17" s="7">
        <f t="shared" si="2"/>
        <v>-1.6717609135042135E-2</v>
      </c>
      <c r="BD17" s="7">
        <f t="shared" si="2"/>
        <v>1.7794207963525325E-2</v>
      </c>
      <c r="BE17" s="7">
        <f t="shared" si="2"/>
        <v>7.6681633044474043E-3</v>
      </c>
      <c r="BF17" s="7">
        <f t="shared" si="3"/>
        <v>-2.8947654827584861E-2</v>
      </c>
      <c r="BG17" s="7">
        <f t="shared" si="3"/>
        <v>-4.1000100559818245E-3</v>
      </c>
      <c r="BH17" s="7">
        <f t="shared" si="3"/>
        <v>-1.3466786035102613E-3</v>
      </c>
    </row>
    <row r="18" spans="1:60" x14ac:dyDescent="0.2">
      <c r="A18">
        <v>17.195</v>
      </c>
      <c r="B18">
        <v>180.6</v>
      </c>
      <c r="C18">
        <v>182.8</v>
      </c>
      <c r="D18">
        <v>83.72</v>
      </c>
      <c r="E18">
        <v>112.75</v>
      </c>
      <c r="F18">
        <v>83.74</v>
      </c>
      <c r="G18" s="35">
        <v>65.94</v>
      </c>
      <c r="H18">
        <v>25.215</v>
      </c>
      <c r="I18" s="35">
        <v>64.87</v>
      </c>
      <c r="J18">
        <v>34.159999999999997</v>
      </c>
      <c r="K18">
        <v>13.315</v>
      </c>
      <c r="L18">
        <v>8.5719999999999992</v>
      </c>
      <c r="M18">
        <v>76.23</v>
      </c>
      <c r="N18">
        <v>34.200000000000003</v>
      </c>
      <c r="O18">
        <v>184.15</v>
      </c>
      <c r="P18">
        <v>83.43</v>
      </c>
      <c r="Q18" s="35">
        <v>120.3</v>
      </c>
      <c r="R18" s="35">
        <v>215.3</v>
      </c>
      <c r="S18">
        <v>49.555</v>
      </c>
      <c r="T18" s="4">
        <v>19.815000000000001</v>
      </c>
      <c r="U18" s="5">
        <f t="shared" si="4"/>
        <v>3.4596871239470417E-2</v>
      </c>
      <c r="V18" s="5">
        <f t="shared" si="0"/>
        <v>2.4971623155505052E-2</v>
      </c>
      <c r="W18" s="5">
        <f t="shared" si="0"/>
        <v>2.265734265734265E-2</v>
      </c>
      <c r="X18" s="5">
        <f t="shared" si="0"/>
        <v>3.2051282051281937E-2</v>
      </c>
      <c r="Y18" s="5">
        <f t="shared" si="0"/>
        <v>2.5466120964074523E-2</v>
      </c>
      <c r="Z18" s="5">
        <f t="shared" si="0"/>
        <v>2.8999754239370956E-2</v>
      </c>
      <c r="AA18" s="5">
        <f t="shared" si="0"/>
        <v>5.4894784995425105E-3</v>
      </c>
      <c r="AB18" s="5">
        <f t="shared" si="0"/>
        <v>8.599999999999941E-3</v>
      </c>
      <c r="AC18" s="5">
        <f t="shared" si="0"/>
        <v>2.1896660365469556E-2</v>
      </c>
      <c r="AD18" s="5">
        <f t="shared" si="0"/>
        <v>4.051172707889128E-2</v>
      </c>
      <c r="AE18" s="5">
        <f t="shared" si="0"/>
        <v>1.6800305460099141E-2</v>
      </c>
      <c r="AF18" s="5">
        <f t="shared" si="0"/>
        <v>3.9912653160256939E-2</v>
      </c>
      <c r="AG18" s="5">
        <f t="shared" si="0"/>
        <v>2.0208779443254832E-2</v>
      </c>
      <c r="AH18" s="5">
        <f t="shared" si="0"/>
        <v>1.6797978296417604E-2</v>
      </c>
      <c r="AI18" s="5">
        <f t="shared" si="0"/>
        <v>2.6763311959855152E-2</v>
      </c>
      <c r="AJ18" s="5">
        <f t="shared" si="0"/>
        <v>1.7811394412590165E-2</v>
      </c>
      <c r="AK18" s="5">
        <f t="shared" ref="AK18:AN54" si="6">Q18/Q17-1</f>
        <v>-4.551096400496446E-3</v>
      </c>
      <c r="AL18" s="5">
        <f t="shared" si="1"/>
        <v>8.1948021540623195E-3</v>
      </c>
      <c r="AM18" s="5">
        <f t="shared" si="1"/>
        <v>3.0892448512585879E-2</v>
      </c>
      <c r="AN18" s="28">
        <f t="shared" si="1"/>
        <v>1.3554987212276215E-2</v>
      </c>
      <c r="AO18" s="7">
        <f t="shared" si="5"/>
        <v>3.5215767783831273E-2</v>
      </c>
      <c r="AP18" s="7">
        <f t="shared" si="2"/>
        <v>2.26913899030773E-2</v>
      </c>
      <c r="AQ18" s="7">
        <f t="shared" si="2"/>
        <v>2.1226800935723301E-2</v>
      </c>
      <c r="AR18" s="7">
        <f t="shared" si="2"/>
        <v>3.3758182230161388E-2</v>
      </c>
      <c r="AS18" s="7">
        <f t="shared" si="2"/>
        <v>2.8241927349762091E-2</v>
      </c>
      <c r="AT18" s="7">
        <f t="shared" si="2"/>
        <v>2.8593255821572336E-2</v>
      </c>
      <c r="AU18" s="7">
        <f t="shared" si="2"/>
        <v>5.053649256500415E-3</v>
      </c>
      <c r="AV18" s="7">
        <f t="shared" si="2"/>
        <v>1.0146816928604235E-2</v>
      </c>
      <c r="AW18" s="7">
        <f t="shared" si="2"/>
        <v>2.2951029858292723E-2</v>
      </c>
      <c r="AX18" s="7">
        <f t="shared" si="2"/>
        <v>3.8107020053957469E-2</v>
      </c>
      <c r="AY18" s="7">
        <f t="shared" si="2"/>
        <v>1.5410535088123392E-2</v>
      </c>
      <c r="AZ18" s="7">
        <f t="shared" si="2"/>
        <v>3.5381993998882338E-2</v>
      </c>
      <c r="BA18" s="7">
        <f t="shared" si="2"/>
        <v>2.3437193300431605E-2</v>
      </c>
      <c r="BB18" s="7">
        <f t="shared" si="2"/>
        <v>2.1278390853124302E-2</v>
      </c>
      <c r="BC18" s="7">
        <f t="shared" si="2"/>
        <v>2.6767194052883223E-2</v>
      </c>
      <c r="BD18" s="7">
        <f t="shared" si="2"/>
        <v>1.4045283333244011E-2</v>
      </c>
      <c r="BE18" s="7">
        <f t="shared" ref="BE18:BH54" si="7">AK18-AK$56</f>
        <v>-1.037482327457386E-3</v>
      </c>
      <c r="BF18" s="7">
        <f t="shared" si="3"/>
        <v>1.1424804249205684E-2</v>
      </c>
      <c r="BG18" s="7">
        <f t="shared" si="3"/>
        <v>3.1966279516206668E-2</v>
      </c>
      <c r="BH18" s="7">
        <f t="shared" si="3"/>
        <v>9.1298068129731218E-3</v>
      </c>
    </row>
    <row r="19" spans="1:60" x14ac:dyDescent="0.2">
      <c r="A19">
        <v>17.14</v>
      </c>
      <c r="B19">
        <v>177.2</v>
      </c>
      <c r="C19">
        <v>176.85</v>
      </c>
      <c r="D19">
        <v>80.88</v>
      </c>
      <c r="E19">
        <v>111</v>
      </c>
      <c r="F19">
        <v>81.19</v>
      </c>
      <c r="G19" s="35">
        <v>64.650000000000006</v>
      </c>
      <c r="H19">
        <v>24.56</v>
      </c>
      <c r="I19" s="35">
        <v>62.58</v>
      </c>
      <c r="J19">
        <v>33.07</v>
      </c>
      <c r="K19">
        <v>13.57</v>
      </c>
      <c r="L19">
        <v>8.3610000000000007</v>
      </c>
      <c r="M19">
        <v>73.459999999999994</v>
      </c>
      <c r="N19">
        <v>33.625</v>
      </c>
      <c r="O19">
        <v>180.9</v>
      </c>
      <c r="P19">
        <v>81.05</v>
      </c>
      <c r="Q19" s="35">
        <v>115.95</v>
      </c>
      <c r="R19" s="35">
        <v>215.35</v>
      </c>
      <c r="S19">
        <v>49.664999999999999</v>
      </c>
      <c r="T19" s="4">
        <v>19.585000000000001</v>
      </c>
      <c r="U19" s="5">
        <f t="shared" si="4"/>
        <v>-3.198604245420178E-3</v>
      </c>
      <c r="V19" s="5">
        <f t="shared" si="4"/>
        <v>-1.8826135105204922E-2</v>
      </c>
      <c r="W19" s="5">
        <f t="shared" si="4"/>
        <v>-3.254923413566746E-2</v>
      </c>
      <c r="X19" s="5">
        <f t="shared" si="4"/>
        <v>-3.3922599139990517E-2</v>
      </c>
      <c r="Y19" s="5">
        <f t="shared" si="4"/>
        <v>-1.552106430155209E-2</v>
      </c>
      <c r="Z19" s="5">
        <f t="shared" si="4"/>
        <v>-3.0451397181753048E-2</v>
      </c>
      <c r="AA19" s="5">
        <f t="shared" si="4"/>
        <v>-1.9563239308462155E-2</v>
      </c>
      <c r="AB19" s="5">
        <f t="shared" si="4"/>
        <v>-2.5976601229427021E-2</v>
      </c>
      <c r="AC19" s="5">
        <f t="shared" si="4"/>
        <v>-3.530137197471872E-2</v>
      </c>
      <c r="AD19" s="5">
        <f t="shared" si="4"/>
        <v>-3.1908665105386258E-2</v>
      </c>
      <c r="AE19" s="5">
        <f t="shared" si="4"/>
        <v>1.9151333082989108E-2</v>
      </c>
      <c r="AF19" s="5">
        <f t="shared" si="4"/>
        <v>-2.4615025664955548E-2</v>
      </c>
      <c r="AG19" s="5">
        <f t="shared" si="4"/>
        <v>-3.6337399973763729E-2</v>
      </c>
      <c r="AH19" s="5">
        <f t="shared" si="4"/>
        <v>-1.6812865497076057E-2</v>
      </c>
      <c r="AI19" s="5">
        <f t="shared" si="4"/>
        <v>-1.7648655986967188E-2</v>
      </c>
      <c r="AJ19" s="5">
        <f t="shared" si="4"/>
        <v>-2.8526908785808547E-2</v>
      </c>
      <c r="AK19" s="5">
        <f t="shared" si="6"/>
        <v>-3.6159600997506147E-2</v>
      </c>
      <c r="AL19" s="5">
        <f t="shared" si="6"/>
        <v>2.3223409196471145E-4</v>
      </c>
      <c r="AM19" s="5">
        <f t="shared" si="6"/>
        <v>2.2197558268590711E-3</v>
      </c>
      <c r="AN19" s="28">
        <f t="shared" si="6"/>
        <v>-1.1607368155437836E-2</v>
      </c>
      <c r="AO19" s="7">
        <f t="shared" si="5"/>
        <v>-2.5797077010593231E-3</v>
      </c>
      <c r="AP19" s="7">
        <f t="shared" si="5"/>
        <v>-2.1106368357632674E-2</v>
      </c>
      <c r="AQ19" s="7">
        <f t="shared" si="5"/>
        <v>-3.3979775857286808E-2</v>
      </c>
      <c r="AR19" s="7">
        <f t="shared" si="5"/>
        <v>-3.2215698961111067E-2</v>
      </c>
      <c r="AS19" s="7">
        <f t="shared" si="5"/>
        <v>-1.2745257915864523E-2</v>
      </c>
      <c r="AT19" s="7">
        <f t="shared" si="5"/>
        <v>-3.0857895599551668E-2</v>
      </c>
      <c r="AU19" s="7">
        <f t="shared" si="5"/>
        <v>-1.999906855150425E-2</v>
      </c>
      <c r="AV19" s="7">
        <f t="shared" si="5"/>
        <v>-2.4429784300822727E-2</v>
      </c>
      <c r="AW19" s="7">
        <f t="shared" si="5"/>
        <v>-3.424700248189555E-2</v>
      </c>
      <c r="AX19" s="7">
        <f t="shared" si="5"/>
        <v>-3.4313372130320069E-2</v>
      </c>
      <c r="AY19" s="7">
        <f t="shared" si="5"/>
        <v>1.7761562711013361E-2</v>
      </c>
      <c r="AZ19" s="7">
        <f t="shared" si="5"/>
        <v>-2.9145684826330148E-2</v>
      </c>
      <c r="BA19" s="7">
        <f t="shared" si="5"/>
        <v>-3.3108986116586955E-2</v>
      </c>
      <c r="BB19" s="7">
        <f t="shared" si="5"/>
        <v>-1.2332452940369361E-2</v>
      </c>
      <c r="BC19" s="7">
        <f t="shared" si="5"/>
        <v>-1.7644773893939116E-2</v>
      </c>
      <c r="BD19" s="7">
        <f t="shared" si="5"/>
        <v>-3.2293019865154697E-2</v>
      </c>
      <c r="BE19" s="7">
        <f t="shared" si="7"/>
        <v>-3.2645986924467088E-2</v>
      </c>
      <c r="BF19" s="7">
        <f t="shared" si="7"/>
        <v>3.4622361871080756E-3</v>
      </c>
      <c r="BG19" s="7">
        <f t="shared" si="7"/>
        <v>3.2935868304798601E-3</v>
      </c>
      <c r="BH19" s="7">
        <f t="shared" si="7"/>
        <v>-1.6032548554740927E-2</v>
      </c>
    </row>
    <row r="20" spans="1:60" x14ac:dyDescent="0.2">
      <c r="A20">
        <v>17.414999999999999</v>
      </c>
      <c r="B20">
        <v>192.55</v>
      </c>
      <c r="C20">
        <v>180.65</v>
      </c>
      <c r="D20">
        <v>79.64</v>
      </c>
      <c r="E20">
        <v>107.7</v>
      </c>
      <c r="F20">
        <v>77.849999999999994</v>
      </c>
      <c r="G20" s="35">
        <v>63.65</v>
      </c>
      <c r="H20">
        <v>25.145</v>
      </c>
      <c r="I20" s="35">
        <v>59.85</v>
      </c>
      <c r="J20">
        <v>32.755000000000003</v>
      </c>
      <c r="K20">
        <v>13.64</v>
      </c>
      <c r="L20">
        <v>8.2620000000000005</v>
      </c>
      <c r="M20">
        <v>72.25</v>
      </c>
      <c r="N20">
        <v>33.5</v>
      </c>
      <c r="O20">
        <v>176.05</v>
      </c>
      <c r="P20">
        <v>80.16</v>
      </c>
      <c r="Q20" s="35">
        <v>115.75</v>
      </c>
      <c r="R20" s="35">
        <v>213.45</v>
      </c>
      <c r="S20">
        <v>49.435000000000002</v>
      </c>
      <c r="T20" s="4">
        <v>19.829999999999998</v>
      </c>
      <c r="U20" s="5">
        <f t="shared" si="4"/>
        <v>1.6044340723453843E-2</v>
      </c>
      <c r="V20" s="5">
        <f t="shared" si="4"/>
        <v>8.6625282167043016E-2</v>
      </c>
      <c r="W20" s="5">
        <f t="shared" si="4"/>
        <v>2.1487135990952755E-2</v>
      </c>
      <c r="X20" s="5">
        <f t="shared" si="4"/>
        <v>-1.5331355093966326E-2</v>
      </c>
      <c r="Y20" s="5">
        <f t="shared" si="4"/>
        <v>-2.9729729729729759E-2</v>
      </c>
      <c r="Z20" s="5">
        <f t="shared" si="4"/>
        <v>-4.113807119103341E-2</v>
      </c>
      <c r="AA20" s="5">
        <f t="shared" si="4"/>
        <v>-1.5467904098994678E-2</v>
      </c>
      <c r="AB20" s="5">
        <f t="shared" si="4"/>
        <v>2.3819218241042384E-2</v>
      </c>
      <c r="AC20" s="5">
        <f t="shared" si="4"/>
        <v>-4.3624161073825496E-2</v>
      </c>
      <c r="AD20" s="5">
        <f t="shared" si="4"/>
        <v>-9.5252494708194524E-3</v>
      </c>
      <c r="AE20" s="5">
        <f t="shared" si="4"/>
        <v>5.1584377302873463E-3</v>
      </c>
      <c r="AF20" s="5">
        <f t="shared" si="4"/>
        <v>-1.1840688912809538E-2</v>
      </c>
      <c r="AG20" s="5">
        <f t="shared" si="4"/>
        <v>-1.6471549142390352E-2</v>
      </c>
      <c r="AH20" s="5">
        <f t="shared" si="4"/>
        <v>-3.7174721189591198E-3</v>
      </c>
      <c r="AI20" s="5">
        <f t="shared" si="4"/>
        <v>-2.6810392482034207E-2</v>
      </c>
      <c r="AJ20" s="5">
        <f t="shared" si="4"/>
        <v>-1.0980876002467665E-2</v>
      </c>
      <c r="AK20" s="5">
        <f t="shared" si="6"/>
        <v>-1.7248814144027458E-3</v>
      </c>
      <c r="AL20" s="5">
        <f t="shared" si="6"/>
        <v>-8.822846528906414E-3</v>
      </c>
      <c r="AM20" s="5">
        <f t="shared" si="6"/>
        <v>-4.6310278868417765E-3</v>
      </c>
      <c r="AN20" s="28">
        <f t="shared" si="6"/>
        <v>1.2509573653306072E-2</v>
      </c>
      <c r="AO20" s="7">
        <f t="shared" si="5"/>
        <v>1.6663237267814698E-2</v>
      </c>
      <c r="AP20" s="7">
        <f t="shared" si="5"/>
        <v>8.4345048914615264E-2</v>
      </c>
      <c r="AQ20" s="7">
        <f t="shared" si="5"/>
        <v>2.0056594269333407E-2</v>
      </c>
      <c r="AR20" s="7">
        <f t="shared" si="5"/>
        <v>-1.3624454915086877E-2</v>
      </c>
      <c r="AS20" s="7">
        <f t="shared" si="5"/>
        <v>-2.6953923344042192E-2</v>
      </c>
      <c r="AT20" s="7">
        <f t="shared" si="5"/>
        <v>-4.154456960883203E-2</v>
      </c>
      <c r="AU20" s="7">
        <f t="shared" si="5"/>
        <v>-1.5903733342036774E-2</v>
      </c>
      <c r="AV20" s="7">
        <f t="shared" si="5"/>
        <v>2.5366035169646677E-2</v>
      </c>
      <c r="AW20" s="7">
        <f t="shared" si="5"/>
        <v>-4.2569791581002325E-2</v>
      </c>
      <c r="AX20" s="7">
        <f t="shared" si="5"/>
        <v>-1.1929956495753265E-2</v>
      </c>
      <c r="AY20" s="7">
        <f t="shared" si="5"/>
        <v>3.7686673583115973E-3</v>
      </c>
      <c r="AZ20" s="7">
        <f t="shared" si="5"/>
        <v>-1.6371348074184139E-2</v>
      </c>
      <c r="BA20" s="7">
        <f t="shared" si="5"/>
        <v>-1.3243135285213578E-2</v>
      </c>
      <c r="BB20" s="7">
        <f t="shared" si="5"/>
        <v>7.6294043774757618E-4</v>
      </c>
      <c r="BC20" s="7">
        <f t="shared" si="5"/>
        <v>-2.6806510389006135E-2</v>
      </c>
      <c r="BD20" s="7">
        <f t="shared" si="5"/>
        <v>-1.4746987081813819E-2</v>
      </c>
      <c r="BE20" s="7">
        <f t="shared" si="7"/>
        <v>1.7887326586363142E-3</v>
      </c>
      <c r="BF20" s="7">
        <f t="shared" si="7"/>
        <v>-5.5928444337630494E-3</v>
      </c>
      <c r="BG20" s="7">
        <f t="shared" si="7"/>
        <v>-3.5571968832209875E-3</v>
      </c>
      <c r="BH20" s="7">
        <f t="shared" si="7"/>
        <v>8.0843932540029789E-3</v>
      </c>
    </row>
    <row r="21" spans="1:60" x14ac:dyDescent="0.2">
      <c r="A21">
        <v>17.399999999999999</v>
      </c>
      <c r="B21">
        <v>199.95</v>
      </c>
      <c r="C21">
        <v>185.8</v>
      </c>
      <c r="D21">
        <v>82.11</v>
      </c>
      <c r="E21">
        <v>107</v>
      </c>
      <c r="F21">
        <v>81.349999999999994</v>
      </c>
      <c r="G21" s="35">
        <v>67.05</v>
      </c>
      <c r="H21">
        <v>25.47</v>
      </c>
      <c r="I21" s="35">
        <v>60.53</v>
      </c>
      <c r="J21">
        <v>34.200000000000003</v>
      </c>
      <c r="K21">
        <v>13.845000000000001</v>
      </c>
      <c r="L21">
        <v>8.81</v>
      </c>
      <c r="M21">
        <v>69.95</v>
      </c>
      <c r="N21">
        <v>33.96</v>
      </c>
      <c r="O21">
        <v>176.55</v>
      </c>
      <c r="P21">
        <v>81.77</v>
      </c>
      <c r="Q21" s="35">
        <v>111.55</v>
      </c>
      <c r="R21" s="35">
        <v>214.2</v>
      </c>
      <c r="S21">
        <v>49.49</v>
      </c>
      <c r="T21" s="4">
        <v>20.260000000000002</v>
      </c>
      <c r="U21" s="5">
        <f t="shared" si="4"/>
        <v>-8.6132644272185477E-4</v>
      </c>
      <c r="V21" s="5">
        <f t="shared" si="4"/>
        <v>3.8431576213970198E-2</v>
      </c>
      <c r="W21" s="5">
        <f t="shared" si="4"/>
        <v>2.8508164959867077E-2</v>
      </c>
      <c r="X21" s="5">
        <f t="shared" si="4"/>
        <v>3.1014565544952299E-2</v>
      </c>
      <c r="Y21" s="5">
        <f t="shared" si="4"/>
        <v>-6.4995357474466608E-3</v>
      </c>
      <c r="Z21" s="5">
        <f t="shared" si="4"/>
        <v>4.4958253050738639E-2</v>
      </c>
      <c r="AA21" s="5">
        <f t="shared" si="4"/>
        <v>5.3417124901806723E-2</v>
      </c>
      <c r="AB21" s="5">
        <f t="shared" si="4"/>
        <v>1.2925034798170643E-2</v>
      </c>
      <c r="AC21" s="5">
        <f t="shared" si="4"/>
        <v>1.1361737677527239E-2</v>
      </c>
      <c r="AD21" s="5">
        <f t="shared" si="4"/>
        <v>4.4115402228667389E-2</v>
      </c>
      <c r="AE21" s="5">
        <f t="shared" si="4"/>
        <v>1.5029325513196579E-2</v>
      </c>
      <c r="AF21" s="5">
        <f t="shared" si="4"/>
        <v>6.632776567417098E-2</v>
      </c>
      <c r="AG21" s="5">
        <f t="shared" si="4"/>
        <v>-3.1833910034602009E-2</v>
      </c>
      <c r="AH21" s="5">
        <f t="shared" si="4"/>
        <v>1.3731343283582165E-2</v>
      </c>
      <c r="AI21" s="5">
        <f t="shared" si="4"/>
        <v>2.8401022436808088E-3</v>
      </c>
      <c r="AJ21" s="5">
        <f t="shared" si="4"/>
        <v>2.0084830339321291E-2</v>
      </c>
      <c r="AK21" s="5">
        <f t="shared" si="6"/>
        <v>-3.6285097192224613E-2</v>
      </c>
      <c r="AL21" s="5">
        <f t="shared" si="6"/>
        <v>3.5137034434293835E-3</v>
      </c>
      <c r="AM21" s="5">
        <f t="shared" si="6"/>
        <v>1.1125720643268E-3</v>
      </c>
      <c r="AN21" s="28">
        <f t="shared" si="6"/>
        <v>2.16843166918812E-2</v>
      </c>
      <c r="AO21" s="7">
        <f t="shared" si="5"/>
        <v>-2.4242989836100013E-4</v>
      </c>
      <c r="AP21" s="7">
        <f t="shared" si="5"/>
        <v>3.6151342961542446E-2</v>
      </c>
      <c r="AQ21" s="7">
        <f t="shared" si="5"/>
        <v>2.7077623238247729E-2</v>
      </c>
      <c r="AR21" s="7">
        <f t="shared" si="5"/>
        <v>3.272146572383175E-2</v>
      </c>
      <c r="AS21" s="7">
        <f t="shared" si="5"/>
        <v>-3.723729361759093E-3</v>
      </c>
      <c r="AT21" s="7">
        <f t="shared" si="5"/>
        <v>4.4551754632940019E-2</v>
      </c>
      <c r="AU21" s="7">
        <f t="shared" si="5"/>
        <v>5.2981295658764624E-2</v>
      </c>
      <c r="AV21" s="7">
        <f t="shared" si="5"/>
        <v>1.4471851726774936E-2</v>
      </c>
      <c r="AW21" s="7">
        <f t="shared" si="5"/>
        <v>1.2416107170350408E-2</v>
      </c>
      <c r="AX21" s="7">
        <f t="shared" si="5"/>
        <v>4.1710695203733578E-2</v>
      </c>
      <c r="AY21" s="7">
        <f t="shared" si="5"/>
        <v>1.363955514122083E-2</v>
      </c>
      <c r="AZ21" s="7">
        <f t="shared" si="5"/>
        <v>6.1797106512796379E-2</v>
      </c>
      <c r="BA21" s="7">
        <f t="shared" si="5"/>
        <v>-2.8605496177425235E-2</v>
      </c>
      <c r="BB21" s="7">
        <f t="shared" si="5"/>
        <v>1.8211755840288862E-2</v>
      </c>
      <c r="BC21" s="7">
        <f t="shared" si="5"/>
        <v>2.843984336708879E-3</v>
      </c>
      <c r="BD21" s="7">
        <f t="shared" si="5"/>
        <v>1.6318719259975138E-2</v>
      </c>
      <c r="BE21" s="7">
        <f t="shared" si="7"/>
        <v>-3.2771483119185554E-2</v>
      </c>
      <c r="BF21" s="7">
        <f t="shared" si="7"/>
        <v>6.743705538572748E-3</v>
      </c>
      <c r="BG21" s="7">
        <f t="shared" si="7"/>
        <v>2.1864030679475889E-3</v>
      </c>
      <c r="BH21" s="7">
        <f t="shared" si="7"/>
        <v>1.7259136292578109E-2</v>
      </c>
    </row>
    <row r="22" spans="1:60" x14ac:dyDescent="0.2">
      <c r="A22">
        <v>16.8</v>
      </c>
      <c r="B22">
        <v>192</v>
      </c>
      <c r="C22">
        <v>180.15</v>
      </c>
      <c r="D22">
        <v>79.87</v>
      </c>
      <c r="E22">
        <v>105.7</v>
      </c>
      <c r="F22">
        <v>79.95</v>
      </c>
      <c r="G22" s="35">
        <v>64.92</v>
      </c>
      <c r="H22">
        <v>24.565000000000001</v>
      </c>
      <c r="I22" s="35">
        <v>59.8</v>
      </c>
      <c r="J22">
        <v>34.24</v>
      </c>
      <c r="K22">
        <v>13.56</v>
      </c>
      <c r="L22">
        <v>9.2579999999999991</v>
      </c>
      <c r="M22">
        <v>68.349999999999994</v>
      </c>
      <c r="N22">
        <v>33.17</v>
      </c>
      <c r="O22">
        <v>173.6</v>
      </c>
      <c r="P22">
        <v>80.239999999999995</v>
      </c>
      <c r="Q22" s="35">
        <v>109.2</v>
      </c>
      <c r="R22" s="35">
        <v>208.15</v>
      </c>
      <c r="S22">
        <v>49.145000000000003</v>
      </c>
      <c r="T22" s="4">
        <v>18.975000000000001</v>
      </c>
      <c r="U22" s="5">
        <f t="shared" si="4"/>
        <v>-3.4482758620689502E-2</v>
      </c>
      <c r="V22" s="5">
        <f t="shared" si="4"/>
        <v>-3.9759939984996162E-2</v>
      </c>
      <c r="W22" s="5">
        <f t="shared" si="4"/>
        <v>-3.040904198062433E-2</v>
      </c>
      <c r="X22" s="5">
        <f t="shared" si="4"/>
        <v>-2.7280477408354598E-2</v>
      </c>
      <c r="Y22" s="5">
        <f t="shared" si="4"/>
        <v>-1.2149532710280297E-2</v>
      </c>
      <c r="Z22" s="5">
        <f t="shared" si="4"/>
        <v>-1.7209588199139425E-2</v>
      </c>
      <c r="AA22" s="5">
        <f t="shared" si="4"/>
        <v>-3.1767337807606211E-2</v>
      </c>
      <c r="AB22" s="5">
        <f t="shared" si="4"/>
        <v>-3.5531998429524814E-2</v>
      </c>
      <c r="AC22" s="5">
        <f t="shared" si="4"/>
        <v>-1.2060135470014943E-2</v>
      </c>
      <c r="AD22" s="5">
        <f t="shared" si="4"/>
        <v>1.1695906432749315E-3</v>
      </c>
      <c r="AE22" s="5">
        <f t="shared" si="4"/>
        <v>-2.0585048754062862E-2</v>
      </c>
      <c r="AF22" s="5">
        <f t="shared" si="4"/>
        <v>5.0851305334846497E-2</v>
      </c>
      <c r="AG22" s="5">
        <f t="shared" si="4"/>
        <v>-2.2873481057898659E-2</v>
      </c>
      <c r="AH22" s="5">
        <f t="shared" si="4"/>
        <v>-2.3262661955241404E-2</v>
      </c>
      <c r="AI22" s="5">
        <f t="shared" si="4"/>
        <v>-1.6709147550269088E-2</v>
      </c>
      <c r="AJ22" s="5">
        <f t="shared" si="4"/>
        <v>-1.8711018711018768E-2</v>
      </c>
      <c r="AK22" s="5">
        <f t="shared" si="6"/>
        <v>-2.1066786194531506E-2</v>
      </c>
      <c r="AL22" s="5">
        <f t="shared" si="6"/>
        <v>-2.8244631185807556E-2</v>
      </c>
      <c r="AM22" s="5">
        <f t="shared" si="6"/>
        <v>-6.9711052737926327E-3</v>
      </c>
      <c r="AN22" s="28">
        <f t="shared" si="6"/>
        <v>-6.3425468904244831E-2</v>
      </c>
      <c r="AO22" s="7">
        <f t="shared" si="5"/>
        <v>-3.3863862076328646E-2</v>
      </c>
      <c r="AP22" s="7">
        <f t="shared" si="5"/>
        <v>-4.2040173237423914E-2</v>
      </c>
      <c r="AQ22" s="7">
        <f t="shared" si="5"/>
        <v>-3.1839583702243678E-2</v>
      </c>
      <c r="AR22" s="7">
        <f t="shared" si="5"/>
        <v>-2.5573577229475151E-2</v>
      </c>
      <c r="AS22" s="7">
        <f t="shared" si="5"/>
        <v>-9.3737263245927301E-3</v>
      </c>
      <c r="AT22" s="7">
        <f t="shared" si="5"/>
        <v>-1.7616086616938045E-2</v>
      </c>
      <c r="AU22" s="7">
        <f t="shared" si="5"/>
        <v>-3.220316705064831E-2</v>
      </c>
      <c r="AV22" s="7">
        <f t="shared" si="5"/>
        <v>-3.3985181500920517E-2</v>
      </c>
      <c r="AW22" s="7">
        <f t="shared" si="5"/>
        <v>-1.1005765977191774E-2</v>
      </c>
      <c r="AX22" s="7">
        <f t="shared" si="5"/>
        <v>-1.2351163816588817E-3</v>
      </c>
      <c r="AY22" s="7">
        <f t="shared" si="5"/>
        <v>-2.197481912603861E-2</v>
      </c>
      <c r="AZ22" s="7">
        <f t="shared" si="5"/>
        <v>4.6320646173471897E-2</v>
      </c>
      <c r="BA22" s="7">
        <f t="shared" si="5"/>
        <v>-1.9645067200721886E-2</v>
      </c>
      <c r="BB22" s="7">
        <f t="shared" si="5"/>
        <v>-1.8782249398534706E-2</v>
      </c>
      <c r="BC22" s="7">
        <f t="shared" si="5"/>
        <v>-1.6705265457241016E-2</v>
      </c>
      <c r="BD22" s="7">
        <f t="shared" si="5"/>
        <v>-2.2477129790364921E-2</v>
      </c>
      <c r="BE22" s="7">
        <f t="shared" si="7"/>
        <v>-1.7553172121492447E-2</v>
      </c>
      <c r="BF22" s="7">
        <f t="shared" si="7"/>
        <v>-2.5014629090664191E-2</v>
      </c>
      <c r="BG22" s="7">
        <f t="shared" si="7"/>
        <v>-5.8972742701718442E-3</v>
      </c>
      <c r="BH22" s="7">
        <f t="shared" si="7"/>
        <v>-6.7850649303547922E-2</v>
      </c>
    </row>
    <row r="23" spans="1:60" x14ac:dyDescent="0.2">
      <c r="A23">
        <v>16.695</v>
      </c>
      <c r="B23">
        <v>189.25</v>
      </c>
      <c r="C23">
        <v>182.7</v>
      </c>
      <c r="D23">
        <v>81.400000000000006</v>
      </c>
      <c r="E23">
        <v>107.9</v>
      </c>
      <c r="F23">
        <v>79.540000000000006</v>
      </c>
      <c r="G23" s="35">
        <v>66.19</v>
      </c>
      <c r="H23">
        <v>24.78</v>
      </c>
      <c r="I23" s="35">
        <v>60.31</v>
      </c>
      <c r="J23">
        <v>34.979999999999997</v>
      </c>
      <c r="K23">
        <v>14.15</v>
      </c>
      <c r="L23">
        <v>9.6210000000000004</v>
      </c>
      <c r="M23">
        <v>68.7</v>
      </c>
      <c r="N23">
        <v>33.445</v>
      </c>
      <c r="O23">
        <v>175.4</v>
      </c>
      <c r="P23">
        <v>82.99</v>
      </c>
      <c r="Q23" s="35">
        <v>111.3</v>
      </c>
      <c r="R23" s="35">
        <v>213.8</v>
      </c>
      <c r="S23">
        <v>49.87</v>
      </c>
      <c r="T23" s="4">
        <v>18.945</v>
      </c>
      <c r="U23" s="5">
        <f t="shared" si="4"/>
        <v>-6.2499999999999778E-3</v>
      </c>
      <c r="V23" s="5">
        <f t="shared" si="4"/>
        <v>-1.432291666666663E-2</v>
      </c>
      <c r="W23" s="5">
        <f t="shared" si="4"/>
        <v>1.4154870940882525E-2</v>
      </c>
      <c r="X23" s="5">
        <f t="shared" si="4"/>
        <v>1.9156128709152398E-2</v>
      </c>
      <c r="Y23" s="5">
        <f t="shared" si="4"/>
        <v>2.081362346263016E-2</v>
      </c>
      <c r="Z23" s="5">
        <f t="shared" si="4"/>
        <v>-5.12820512820511E-3</v>
      </c>
      <c r="AA23" s="5">
        <f t="shared" si="4"/>
        <v>1.9562538508933969E-2</v>
      </c>
      <c r="AB23" s="5">
        <f t="shared" si="4"/>
        <v>8.7522898432730312E-3</v>
      </c>
      <c r="AC23" s="5">
        <f t="shared" si="4"/>
        <v>8.5284280936455126E-3</v>
      </c>
      <c r="AD23" s="5">
        <f t="shared" si="4"/>
        <v>2.1612149532710179E-2</v>
      </c>
      <c r="AE23" s="5">
        <f t="shared" si="4"/>
        <v>4.3510324483775786E-2</v>
      </c>
      <c r="AF23" s="5">
        <f t="shared" si="4"/>
        <v>3.9209332469215985E-2</v>
      </c>
      <c r="AG23" s="5">
        <f t="shared" si="4"/>
        <v>5.1207022677397518E-3</v>
      </c>
      <c r="AH23" s="5">
        <f t="shared" si="4"/>
        <v>8.2906240578835E-3</v>
      </c>
      <c r="AI23" s="5">
        <f t="shared" si="4"/>
        <v>1.0368663594470195E-2</v>
      </c>
      <c r="AJ23" s="5">
        <f t="shared" si="4"/>
        <v>3.4272183449651106E-2</v>
      </c>
      <c r="AK23" s="5">
        <f t="shared" si="6"/>
        <v>1.9230769230769162E-2</v>
      </c>
      <c r="AL23" s="5">
        <f t="shared" si="6"/>
        <v>2.7143886620225821E-2</v>
      </c>
      <c r="AM23" s="5">
        <f t="shared" si="6"/>
        <v>1.4752263709431057E-2</v>
      </c>
      <c r="AN23" s="28">
        <f t="shared" si="6"/>
        <v>-1.5810276679842916E-3</v>
      </c>
      <c r="AO23" s="7">
        <f t="shared" si="5"/>
        <v>-5.6311034556391229E-3</v>
      </c>
      <c r="AP23" s="7">
        <f t="shared" si="5"/>
        <v>-1.6603149919094382E-2</v>
      </c>
      <c r="AQ23" s="7">
        <f t="shared" si="5"/>
        <v>1.2724329219263177E-2</v>
      </c>
      <c r="AR23" s="7">
        <f t="shared" si="5"/>
        <v>2.0863028888031845E-2</v>
      </c>
      <c r="AS23" s="7">
        <f t="shared" si="5"/>
        <v>2.3589429848317727E-2</v>
      </c>
      <c r="AT23" s="7">
        <f t="shared" si="5"/>
        <v>-5.5347035460037311E-3</v>
      </c>
      <c r="AU23" s="7">
        <f t="shared" si="5"/>
        <v>1.9126709265891873E-2</v>
      </c>
      <c r="AV23" s="7">
        <f t="shared" si="5"/>
        <v>1.0299106771877325E-2</v>
      </c>
      <c r="AW23" s="7">
        <f t="shared" si="5"/>
        <v>9.5827975864686814E-3</v>
      </c>
      <c r="AX23" s="7">
        <f t="shared" si="5"/>
        <v>1.9207442507776364E-2</v>
      </c>
      <c r="AY23" s="7">
        <f t="shared" si="5"/>
        <v>4.2120554111800039E-2</v>
      </c>
      <c r="AZ23" s="7">
        <f t="shared" si="5"/>
        <v>3.4678673307841384E-2</v>
      </c>
      <c r="BA23" s="7">
        <f t="shared" si="5"/>
        <v>8.3491161249165252E-3</v>
      </c>
      <c r="BB23" s="7">
        <f t="shared" si="5"/>
        <v>1.2771036614590196E-2</v>
      </c>
      <c r="BC23" s="7">
        <f t="shared" si="5"/>
        <v>1.0372545687498265E-2</v>
      </c>
      <c r="BD23" s="7">
        <f t="shared" si="5"/>
        <v>3.0506072370304952E-2</v>
      </c>
      <c r="BE23" s="7">
        <f t="shared" si="7"/>
        <v>2.2744383303808222E-2</v>
      </c>
      <c r="BF23" s="7">
        <f t="shared" si="7"/>
        <v>3.0373888715369186E-2</v>
      </c>
      <c r="BG23" s="7">
        <f t="shared" si="7"/>
        <v>1.5826094713051846E-2</v>
      </c>
      <c r="BH23" s="7">
        <f t="shared" si="7"/>
        <v>-6.0062080672873847E-3</v>
      </c>
    </row>
    <row r="24" spans="1:60" x14ac:dyDescent="0.2">
      <c r="A24">
        <v>15.45</v>
      </c>
      <c r="B24">
        <v>187.7</v>
      </c>
      <c r="C24">
        <v>182.2</v>
      </c>
      <c r="D24">
        <v>82.3</v>
      </c>
      <c r="E24">
        <v>109</v>
      </c>
      <c r="F24">
        <v>79.290000000000006</v>
      </c>
      <c r="G24" s="35">
        <v>66.7</v>
      </c>
      <c r="H24">
        <v>24.79</v>
      </c>
      <c r="I24" s="35">
        <v>62.17</v>
      </c>
      <c r="J24">
        <v>34.729999999999997</v>
      </c>
      <c r="K24">
        <v>14.33</v>
      </c>
      <c r="L24">
        <v>9.4559999999999995</v>
      </c>
      <c r="M24">
        <v>71.09</v>
      </c>
      <c r="N24">
        <v>33.409999999999997</v>
      </c>
      <c r="O24">
        <v>178.05</v>
      </c>
      <c r="P24">
        <v>83.45</v>
      </c>
      <c r="Q24" s="35">
        <v>110.85</v>
      </c>
      <c r="R24" s="35">
        <v>212.15</v>
      </c>
      <c r="S24">
        <v>49.92</v>
      </c>
      <c r="T24" s="4">
        <v>19.38</v>
      </c>
      <c r="U24" s="5">
        <f t="shared" si="4"/>
        <v>-7.4573225516621822E-2</v>
      </c>
      <c r="V24" s="5">
        <f t="shared" si="4"/>
        <v>-8.1902245706737542E-3</v>
      </c>
      <c r="W24" s="5">
        <f t="shared" si="4"/>
        <v>-2.7367268746578688E-3</v>
      </c>
      <c r="X24" s="5">
        <f t="shared" si="4"/>
        <v>1.1056511056510843E-2</v>
      </c>
      <c r="Y24" s="5">
        <f t="shared" si="4"/>
        <v>1.0194624652456019E-2</v>
      </c>
      <c r="Z24" s="5">
        <f t="shared" si="4"/>
        <v>-3.1430726678400855E-3</v>
      </c>
      <c r="AA24" s="5">
        <f t="shared" si="4"/>
        <v>7.705091403535258E-3</v>
      </c>
      <c r="AB24" s="5">
        <f t="shared" si="4"/>
        <v>4.0355125100877132E-4</v>
      </c>
      <c r="AC24" s="5">
        <f t="shared" si="4"/>
        <v>3.0840656607527661E-2</v>
      </c>
      <c r="AD24" s="5">
        <f t="shared" si="4"/>
        <v>-7.1469411092052182E-3</v>
      </c>
      <c r="AE24" s="5">
        <f t="shared" si="4"/>
        <v>1.272084805653706E-2</v>
      </c>
      <c r="AF24" s="5">
        <f t="shared" si="4"/>
        <v>-1.7149984409105201E-2</v>
      </c>
      <c r="AG24" s="5">
        <f t="shared" si="4"/>
        <v>3.4788937409024667E-2</v>
      </c>
      <c r="AH24" s="5">
        <f t="shared" si="4"/>
        <v>-1.0464942442817149E-3</v>
      </c>
      <c r="AI24" s="5">
        <f t="shared" si="4"/>
        <v>1.5108323831242831E-2</v>
      </c>
      <c r="AJ24" s="5">
        <f t="shared" si="4"/>
        <v>5.542836486323699E-3</v>
      </c>
      <c r="AK24" s="5">
        <f t="shared" si="6"/>
        <v>-4.0431266846361336E-3</v>
      </c>
      <c r="AL24" s="5">
        <f t="shared" si="6"/>
        <v>-7.7174929840972961E-3</v>
      </c>
      <c r="AM24" s="5">
        <f t="shared" si="6"/>
        <v>1.0026067776218728E-3</v>
      </c>
      <c r="AN24" s="28">
        <f t="shared" si="6"/>
        <v>2.2961203483768733E-2</v>
      </c>
      <c r="AO24" s="7">
        <f t="shared" si="5"/>
        <v>-7.3954328972260966E-2</v>
      </c>
      <c r="AP24" s="7">
        <f t="shared" si="5"/>
        <v>-1.0470457823101506E-2</v>
      </c>
      <c r="AQ24" s="7">
        <f t="shared" si="5"/>
        <v>-4.1672685962772169E-3</v>
      </c>
      <c r="AR24" s="7">
        <f t="shared" si="5"/>
        <v>1.2763411235390291E-2</v>
      </c>
      <c r="AS24" s="7">
        <f t="shared" si="5"/>
        <v>1.2970431038143587E-2</v>
      </c>
      <c r="AT24" s="7">
        <f t="shared" si="5"/>
        <v>-3.5495710856387067E-3</v>
      </c>
      <c r="AU24" s="7">
        <f t="shared" si="5"/>
        <v>7.2692621604931625E-3</v>
      </c>
      <c r="AV24" s="7">
        <f t="shared" si="5"/>
        <v>1.9503681796130652E-3</v>
      </c>
      <c r="AW24" s="7">
        <f t="shared" si="5"/>
        <v>3.1895026100350832E-2</v>
      </c>
      <c r="AX24" s="7">
        <f t="shared" si="5"/>
        <v>-9.5516481341390309E-3</v>
      </c>
      <c r="AY24" s="7">
        <f t="shared" si="5"/>
        <v>1.1331077684561311E-2</v>
      </c>
      <c r="AZ24" s="7">
        <f t="shared" si="5"/>
        <v>-2.1680643570479802E-2</v>
      </c>
      <c r="BA24" s="7">
        <f t="shared" si="5"/>
        <v>3.8017351266201441E-2</v>
      </c>
      <c r="BB24" s="7">
        <f t="shared" si="5"/>
        <v>3.4339183124249811E-3</v>
      </c>
      <c r="BC24" s="7">
        <f t="shared" si="5"/>
        <v>1.5112205924270901E-2</v>
      </c>
      <c r="BD24" s="7">
        <f t="shared" si="5"/>
        <v>1.7767254069775461E-3</v>
      </c>
      <c r="BE24" s="7">
        <f t="shared" si="7"/>
        <v>-5.2951261159707354E-4</v>
      </c>
      <c r="BF24" s="7">
        <f t="shared" si="7"/>
        <v>-4.4874908889539315E-3</v>
      </c>
      <c r="BG24" s="7">
        <f t="shared" si="7"/>
        <v>2.0764377812426617E-3</v>
      </c>
      <c r="BH24" s="7">
        <f t="shared" si="7"/>
        <v>1.8536023084465642E-2</v>
      </c>
    </row>
    <row r="25" spans="1:60" x14ac:dyDescent="0.2">
      <c r="A25">
        <v>15.074999999999999</v>
      </c>
      <c r="B25">
        <v>190.4</v>
      </c>
      <c r="C25">
        <v>180.95</v>
      </c>
      <c r="D25">
        <v>82.44</v>
      </c>
      <c r="E25">
        <v>108.35</v>
      </c>
      <c r="F25">
        <v>79</v>
      </c>
      <c r="G25" s="35">
        <v>65.819999999999993</v>
      </c>
      <c r="H25">
        <v>24.495000000000001</v>
      </c>
      <c r="I25" s="35">
        <v>61.8</v>
      </c>
      <c r="J25">
        <v>35.134999999999998</v>
      </c>
      <c r="K25">
        <v>14.1</v>
      </c>
      <c r="L25">
        <v>9.6289999999999996</v>
      </c>
      <c r="M25">
        <v>71.3</v>
      </c>
      <c r="N25">
        <v>31.85</v>
      </c>
      <c r="O25">
        <v>177.95</v>
      </c>
      <c r="P25">
        <v>82.24</v>
      </c>
      <c r="Q25" s="35">
        <v>110.75</v>
      </c>
      <c r="R25" s="35">
        <v>211.05</v>
      </c>
      <c r="S25">
        <v>50.06</v>
      </c>
      <c r="T25" s="4">
        <v>20.28</v>
      </c>
      <c r="U25" s="5">
        <f t="shared" si="4"/>
        <v>-2.4271844660194164E-2</v>
      </c>
      <c r="V25" s="5">
        <f t="shared" si="4"/>
        <v>1.4384656366542403E-2</v>
      </c>
      <c r="W25" s="5">
        <f t="shared" si="4"/>
        <v>-6.8605927552140011E-3</v>
      </c>
      <c r="X25" s="5">
        <f t="shared" si="4"/>
        <v>1.7010935601458055E-3</v>
      </c>
      <c r="Y25" s="5">
        <f t="shared" si="4"/>
        <v>-5.9633027522936199E-3</v>
      </c>
      <c r="Z25" s="5">
        <f t="shared" si="4"/>
        <v>-3.6574599571195243E-3</v>
      </c>
      <c r="AA25" s="5">
        <f t="shared" si="4"/>
        <v>-1.3193403298350947E-2</v>
      </c>
      <c r="AB25" s="5">
        <f t="shared" si="4"/>
        <v>-1.1899959661153647E-2</v>
      </c>
      <c r="AC25" s="5">
        <f t="shared" si="4"/>
        <v>-5.9514235161653994E-3</v>
      </c>
      <c r="AD25" s="5">
        <f t="shared" si="4"/>
        <v>1.1661387849121851E-2</v>
      </c>
      <c r="AE25" s="5">
        <f t="shared" si="4"/>
        <v>-1.6050244242847178E-2</v>
      </c>
      <c r="AF25" s="5">
        <f t="shared" si="4"/>
        <v>1.8295262267343571E-2</v>
      </c>
      <c r="AG25" s="5">
        <f t="shared" si="4"/>
        <v>2.9540019693345965E-3</v>
      </c>
      <c r="AH25" s="5">
        <f t="shared" si="4"/>
        <v>-4.6692607003890885E-2</v>
      </c>
      <c r="AI25" s="5">
        <f t="shared" si="4"/>
        <v>-5.6163998876734844E-4</v>
      </c>
      <c r="AJ25" s="5">
        <f t="shared" si="4"/>
        <v>-1.4499700419412953E-2</v>
      </c>
      <c r="AK25" s="5">
        <f t="shared" si="6"/>
        <v>-9.0211998195754983E-4</v>
      </c>
      <c r="AL25" s="5">
        <f t="shared" si="6"/>
        <v>-5.1850106057035328E-3</v>
      </c>
      <c r="AM25" s="5">
        <f t="shared" si="6"/>
        <v>2.804487179487225E-3</v>
      </c>
      <c r="AN25" s="28">
        <f t="shared" si="6"/>
        <v>4.6439628482972228E-2</v>
      </c>
      <c r="AO25" s="7">
        <f t="shared" si="5"/>
        <v>-2.3652948115833308E-2</v>
      </c>
      <c r="AP25" s="7">
        <f t="shared" si="5"/>
        <v>1.2104423114114651E-2</v>
      </c>
      <c r="AQ25" s="7">
        <f t="shared" si="5"/>
        <v>-8.2911344768333492E-3</v>
      </c>
      <c r="AR25" s="7">
        <f t="shared" si="5"/>
        <v>3.4079937390252535E-3</v>
      </c>
      <c r="AS25" s="7">
        <f t="shared" si="5"/>
        <v>-3.1874963666060521E-3</v>
      </c>
      <c r="AT25" s="7">
        <f t="shared" si="5"/>
        <v>-4.0639583749181455E-3</v>
      </c>
      <c r="AU25" s="7">
        <f t="shared" si="5"/>
        <v>-1.3629232541393043E-2</v>
      </c>
      <c r="AV25" s="7">
        <f t="shared" si="5"/>
        <v>-1.0353142732549354E-2</v>
      </c>
      <c r="AW25" s="7">
        <f t="shared" si="5"/>
        <v>-4.8970540233422306E-3</v>
      </c>
      <c r="AX25" s="7">
        <f t="shared" si="5"/>
        <v>9.2566808241880388E-3</v>
      </c>
      <c r="AY25" s="7">
        <f t="shared" si="5"/>
        <v>-1.7440014614822925E-2</v>
      </c>
      <c r="AZ25" s="7">
        <f t="shared" si="5"/>
        <v>1.3764603105968968E-2</v>
      </c>
      <c r="BA25" s="7">
        <f t="shared" si="5"/>
        <v>6.182415826511369E-3</v>
      </c>
      <c r="BB25" s="7">
        <f t="shared" si="5"/>
        <v>-4.2212194447184187E-2</v>
      </c>
      <c r="BC25" s="7">
        <f t="shared" si="5"/>
        <v>-5.5775789573927819E-4</v>
      </c>
      <c r="BD25" s="7">
        <f t="shared" si="5"/>
        <v>-1.8265811498759107E-2</v>
      </c>
      <c r="BE25" s="7">
        <f t="shared" si="7"/>
        <v>2.6114940910815102E-3</v>
      </c>
      <c r="BF25" s="7">
        <f t="shared" si="7"/>
        <v>-1.9550085105601686E-3</v>
      </c>
      <c r="BG25" s="7">
        <f t="shared" si="7"/>
        <v>3.878318183108014E-3</v>
      </c>
      <c r="BH25" s="7">
        <f t="shared" si="7"/>
        <v>4.2014448083669137E-2</v>
      </c>
    </row>
    <row r="26" spans="1:60" x14ac:dyDescent="0.2">
      <c r="A26">
        <v>14.97</v>
      </c>
      <c r="B26">
        <v>194.95</v>
      </c>
      <c r="C26">
        <v>180.15</v>
      </c>
      <c r="D26">
        <v>84.4</v>
      </c>
      <c r="E26">
        <v>108.65</v>
      </c>
      <c r="F26">
        <v>82.52</v>
      </c>
      <c r="G26" s="35">
        <v>67.45</v>
      </c>
      <c r="H26">
        <v>23.954999999999998</v>
      </c>
      <c r="I26" s="35">
        <v>64.83</v>
      </c>
      <c r="J26">
        <v>35.21</v>
      </c>
      <c r="K26">
        <v>14.75</v>
      </c>
      <c r="L26">
        <v>9.5809999999999995</v>
      </c>
      <c r="M26">
        <v>70.25</v>
      </c>
      <c r="N26">
        <v>30.895</v>
      </c>
      <c r="O26">
        <v>178.6</v>
      </c>
      <c r="P26">
        <v>81.36</v>
      </c>
      <c r="Q26" s="35">
        <v>112.25</v>
      </c>
      <c r="R26" s="35">
        <v>212.6</v>
      </c>
      <c r="S26">
        <v>50.44</v>
      </c>
      <c r="T26" s="4">
        <v>19.940000000000001</v>
      </c>
      <c r="U26" s="5">
        <f t="shared" si="4"/>
        <v>-6.9651741293531577E-3</v>
      </c>
      <c r="V26" s="5">
        <f t="shared" si="4"/>
        <v>2.3897058823529216E-2</v>
      </c>
      <c r="W26" s="5">
        <f t="shared" si="4"/>
        <v>-4.4211108040894675E-3</v>
      </c>
      <c r="X26" s="5">
        <f t="shared" si="4"/>
        <v>2.3774866569626463E-2</v>
      </c>
      <c r="Y26" s="5">
        <f t="shared" si="4"/>
        <v>2.7688047992617815E-3</v>
      </c>
      <c r="Z26" s="5">
        <f t="shared" si="4"/>
        <v>4.4556962025316338E-2</v>
      </c>
      <c r="AA26" s="5">
        <f t="shared" si="4"/>
        <v>2.4764509267700019E-2</v>
      </c>
      <c r="AB26" s="5">
        <f t="shared" si="4"/>
        <v>-2.2045315370483931E-2</v>
      </c>
      <c r="AC26" s="5">
        <f t="shared" si="4"/>
        <v>4.9029126213592233E-2</v>
      </c>
      <c r="AD26" s="5">
        <f t="shared" si="4"/>
        <v>2.1346235947061754E-3</v>
      </c>
      <c r="AE26" s="5">
        <f t="shared" si="4"/>
        <v>4.6099290780141855E-2</v>
      </c>
      <c r="AF26" s="5">
        <f t="shared" si="4"/>
        <v>-4.984941323086467E-3</v>
      </c>
      <c r="AG26" s="5">
        <f t="shared" si="4"/>
        <v>-1.4726507713884951E-2</v>
      </c>
      <c r="AH26" s="5">
        <f t="shared" si="4"/>
        <v>-2.9984301412872894E-2</v>
      </c>
      <c r="AI26" s="5">
        <f t="shared" si="4"/>
        <v>3.6527114357967072E-3</v>
      </c>
      <c r="AJ26" s="5">
        <f t="shared" si="4"/>
        <v>-1.0700389105058328E-2</v>
      </c>
      <c r="AK26" s="5">
        <f t="shared" si="6"/>
        <v>1.3544018058690765E-2</v>
      </c>
      <c r="AL26" s="5">
        <f t="shared" si="6"/>
        <v>7.3442312248281905E-3</v>
      </c>
      <c r="AM26" s="5">
        <f t="shared" si="6"/>
        <v>7.5908909308828321E-3</v>
      </c>
      <c r="AN26" s="28">
        <f t="shared" si="6"/>
        <v>-1.6765285996055201E-2</v>
      </c>
      <c r="AO26" s="7">
        <f t="shared" si="5"/>
        <v>-6.3462775849923029E-3</v>
      </c>
      <c r="AP26" s="7">
        <f t="shared" si="5"/>
        <v>2.1616825571101464E-2</v>
      </c>
      <c r="AQ26" s="7">
        <f t="shared" si="5"/>
        <v>-5.8516525257088156E-3</v>
      </c>
      <c r="AR26" s="7">
        <f t="shared" si="5"/>
        <v>2.5481766748505909E-2</v>
      </c>
      <c r="AS26" s="7">
        <f t="shared" si="5"/>
        <v>5.5446111849493489E-3</v>
      </c>
      <c r="AT26" s="7">
        <f t="shared" si="5"/>
        <v>4.4150463607517718E-2</v>
      </c>
      <c r="AU26" s="7">
        <f t="shared" si="5"/>
        <v>2.4328680024657923E-2</v>
      </c>
      <c r="AV26" s="7">
        <f t="shared" si="5"/>
        <v>-2.0498498441879637E-2</v>
      </c>
      <c r="AW26" s="7">
        <f t="shared" si="5"/>
        <v>5.0083495706415404E-2</v>
      </c>
      <c r="AX26" s="7">
        <f t="shared" si="5"/>
        <v>-2.7008343022763776E-4</v>
      </c>
      <c r="AY26" s="7">
        <f t="shared" si="5"/>
        <v>4.4709520408166108E-2</v>
      </c>
      <c r="AZ26" s="7">
        <f t="shared" si="5"/>
        <v>-9.5156004844610693E-3</v>
      </c>
      <c r="BA26" s="7">
        <f t="shared" si="5"/>
        <v>-1.1498093856708178E-2</v>
      </c>
      <c r="BB26" s="7">
        <f t="shared" si="5"/>
        <v>-2.5503888856166196E-2</v>
      </c>
      <c r="BC26" s="7">
        <f t="shared" si="5"/>
        <v>3.6565935288247775E-3</v>
      </c>
      <c r="BD26" s="7">
        <f t="shared" si="5"/>
        <v>-1.4466500184404481E-2</v>
      </c>
      <c r="BE26" s="7">
        <f t="shared" si="7"/>
        <v>1.7057632131729825E-2</v>
      </c>
      <c r="BF26" s="7">
        <f t="shared" si="7"/>
        <v>1.0574233319971555E-2</v>
      </c>
      <c r="BG26" s="7">
        <f t="shared" si="7"/>
        <v>8.6647219345036205E-3</v>
      </c>
      <c r="BH26" s="7">
        <f t="shared" si="7"/>
        <v>-2.1190466395358293E-2</v>
      </c>
    </row>
    <row r="27" spans="1:60" x14ac:dyDescent="0.2">
      <c r="A27">
        <v>15.345000000000001</v>
      </c>
      <c r="B27">
        <v>197.9</v>
      </c>
      <c r="C27">
        <v>184.95</v>
      </c>
      <c r="D27">
        <v>86.2</v>
      </c>
      <c r="E27">
        <v>110.25</v>
      </c>
      <c r="F27">
        <v>84.83</v>
      </c>
      <c r="G27" s="35">
        <v>67.22</v>
      </c>
      <c r="H27">
        <v>24.55</v>
      </c>
      <c r="I27" s="35">
        <v>66.25</v>
      </c>
      <c r="J27">
        <v>36.119999999999997</v>
      </c>
      <c r="K27">
        <v>14.4</v>
      </c>
      <c r="L27">
        <v>9.1590000000000007</v>
      </c>
      <c r="M27">
        <v>69.91</v>
      </c>
      <c r="N27">
        <v>32.645000000000003</v>
      </c>
      <c r="O27">
        <v>178.9</v>
      </c>
      <c r="P27">
        <v>85</v>
      </c>
      <c r="Q27" s="35">
        <v>116.3</v>
      </c>
      <c r="R27" s="35">
        <v>208.3</v>
      </c>
      <c r="S27">
        <v>50.63</v>
      </c>
      <c r="T27" s="4">
        <v>20.98</v>
      </c>
      <c r="U27" s="5">
        <f t="shared" si="4"/>
        <v>2.5050100200400882E-2</v>
      </c>
      <c r="V27" s="5">
        <f t="shared" si="4"/>
        <v>1.5132085150038499E-2</v>
      </c>
      <c r="W27" s="5">
        <f t="shared" si="4"/>
        <v>2.6644462947543524E-2</v>
      </c>
      <c r="X27" s="5">
        <f t="shared" si="4"/>
        <v>2.1327014218009532E-2</v>
      </c>
      <c r="Y27" s="5">
        <f t="shared" si="4"/>
        <v>1.4726184997698955E-2</v>
      </c>
      <c r="Z27" s="5">
        <f t="shared" si="4"/>
        <v>2.7993213766359659E-2</v>
      </c>
      <c r="AA27" s="5">
        <f t="shared" si="4"/>
        <v>-3.4099332839140351E-3</v>
      </c>
      <c r="AB27" s="5">
        <f t="shared" si="4"/>
        <v>2.4838238363598553E-2</v>
      </c>
      <c r="AC27" s="5">
        <f t="shared" si="4"/>
        <v>2.1903439765540655E-2</v>
      </c>
      <c r="AD27" s="5">
        <f t="shared" si="4"/>
        <v>2.5844930417495027E-2</v>
      </c>
      <c r="AE27" s="5">
        <f t="shared" si="4"/>
        <v>-2.3728813559321993E-2</v>
      </c>
      <c r="AF27" s="5">
        <f t="shared" si="4"/>
        <v>-4.4045506732073747E-2</v>
      </c>
      <c r="AG27" s="5">
        <f t="shared" si="4"/>
        <v>-4.839857651245616E-3</v>
      </c>
      <c r="AH27" s="5">
        <f t="shared" si="4"/>
        <v>5.6643469817122538E-2</v>
      </c>
      <c r="AI27" s="5">
        <f t="shared" si="4"/>
        <v>1.6797312430012479E-3</v>
      </c>
      <c r="AJ27" s="5">
        <f t="shared" si="4"/>
        <v>4.4739429695181965E-2</v>
      </c>
      <c r="AK27" s="5">
        <f t="shared" si="6"/>
        <v>3.6080178173719446E-2</v>
      </c>
      <c r="AL27" s="5">
        <f t="shared" si="6"/>
        <v>-2.0225776105362137E-2</v>
      </c>
      <c r="AM27" s="5">
        <f t="shared" si="6"/>
        <v>3.7668517049960215E-3</v>
      </c>
      <c r="AN27" s="28">
        <f t="shared" si="6"/>
        <v>5.2156469408224604E-2</v>
      </c>
      <c r="AO27" s="7">
        <f t="shared" si="5"/>
        <v>2.5668996744761738E-2</v>
      </c>
      <c r="AP27" s="7">
        <f t="shared" si="5"/>
        <v>1.2851851897610747E-2</v>
      </c>
      <c r="AQ27" s="7">
        <f t="shared" si="5"/>
        <v>2.5213921225924175E-2</v>
      </c>
      <c r="AR27" s="7">
        <f t="shared" si="5"/>
        <v>2.3033914396888979E-2</v>
      </c>
      <c r="AS27" s="7">
        <f t="shared" si="5"/>
        <v>1.7501991383386522E-2</v>
      </c>
      <c r="AT27" s="7">
        <f t="shared" si="5"/>
        <v>2.7586715348561039E-2</v>
      </c>
      <c r="AU27" s="7">
        <f t="shared" si="5"/>
        <v>-3.845762526956131E-3</v>
      </c>
      <c r="AV27" s="7">
        <f t="shared" si="5"/>
        <v>2.6385055292202846E-2</v>
      </c>
      <c r="AW27" s="7">
        <f t="shared" si="5"/>
        <v>2.2957809258363823E-2</v>
      </c>
      <c r="AX27" s="7">
        <f t="shared" si="5"/>
        <v>2.3440223392561212E-2</v>
      </c>
      <c r="AY27" s="7">
        <f t="shared" si="5"/>
        <v>-2.511858393129774E-2</v>
      </c>
      <c r="AZ27" s="7">
        <f t="shared" si="5"/>
        <v>-4.8576165893448348E-2</v>
      </c>
      <c r="BA27" s="7">
        <f t="shared" si="5"/>
        <v>-1.6114437940688434E-3</v>
      </c>
      <c r="BB27" s="7">
        <f t="shared" si="5"/>
        <v>6.1123882373829236E-2</v>
      </c>
      <c r="BC27" s="7">
        <f t="shared" si="5"/>
        <v>1.6836133360293181E-3</v>
      </c>
      <c r="BD27" s="7">
        <f t="shared" si="5"/>
        <v>4.0973318615835815E-2</v>
      </c>
      <c r="BE27" s="7">
        <f t="shared" si="7"/>
        <v>3.9593792246758505E-2</v>
      </c>
      <c r="BF27" s="7">
        <f t="shared" si="7"/>
        <v>-1.6995774010218772E-2</v>
      </c>
      <c r="BG27" s="7">
        <f t="shared" si="7"/>
        <v>4.84068270861681E-3</v>
      </c>
      <c r="BH27" s="7">
        <f t="shared" si="7"/>
        <v>4.7731289008921512E-2</v>
      </c>
    </row>
    <row r="28" spans="1:60" x14ac:dyDescent="0.2">
      <c r="A28">
        <v>15.414999999999999</v>
      </c>
      <c r="B28">
        <v>192.25</v>
      </c>
      <c r="C28">
        <v>186.7</v>
      </c>
      <c r="D28">
        <v>88.34</v>
      </c>
      <c r="E28">
        <v>110.1</v>
      </c>
      <c r="F28">
        <v>85.09</v>
      </c>
      <c r="G28" s="35">
        <v>66.7</v>
      </c>
      <c r="H28">
        <v>24.954999999999998</v>
      </c>
      <c r="I28" s="35">
        <v>66.599999999999994</v>
      </c>
      <c r="J28">
        <v>37.225000000000001</v>
      </c>
      <c r="K28">
        <v>14.39</v>
      </c>
      <c r="L28">
        <v>9.3130000000000006</v>
      </c>
      <c r="M28">
        <v>67.72</v>
      </c>
      <c r="N28">
        <v>31.905000000000001</v>
      </c>
      <c r="O28">
        <v>180.95</v>
      </c>
      <c r="P28">
        <v>84.98</v>
      </c>
      <c r="Q28" s="35">
        <v>116.55</v>
      </c>
      <c r="R28" s="35">
        <v>205</v>
      </c>
      <c r="S28">
        <v>49.13</v>
      </c>
      <c r="T28" s="4">
        <v>20.745000000000001</v>
      </c>
      <c r="U28" s="5">
        <f t="shared" si="4"/>
        <v>4.5617464972302901E-3</v>
      </c>
      <c r="V28" s="5">
        <f t="shared" si="4"/>
        <v>-2.8549772612430524E-2</v>
      </c>
      <c r="W28" s="5">
        <f t="shared" si="4"/>
        <v>9.4620167612868844E-3</v>
      </c>
      <c r="X28" s="5">
        <f t="shared" si="4"/>
        <v>2.482598607888642E-2</v>
      </c>
      <c r="Y28" s="5">
        <f t="shared" si="4"/>
        <v>-1.3605442176871652E-3</v>
      </c>
      <c r="Z28" s="5">
        <f t="shared" si="4"/>
        <v>3.0649534362843234E-3</v>
      </c>
      <c r="AA28" s="5">
        <f t="shared" si="4"/>
        <v>-7.7357929187741314E-3</v>
      </c>
      <c r="AB28" s="5">
        <f t="shared" si="4"/>
        <v>1.6496945010183284E-2</v>
      </c>
      <c r="AC28" s="5">
        <f t="shared" si="4"/>
        <v>5.2830188679244827E-3</v>
      </c>
      <c r="AD28" s="5">
        <f t="shared" si="4"/>
        <v>3.0592469545958068E-2</v>
      </c>
      <c r="AE28" s="5">
        <f t="shared" si="4"/>
        <v>-6.9444444444444198E-4</v>
      </c>
      <c r="AF28" s="5">
        <f t="shared" si="4"/>
        <v>1.6814062670597263E-2</v>
      </c>
      <c r="AG28" s="5">
        <f t="shared" si="4"/>
        <v>-3.1325990559290529E-2</v>
      </c>
      <c r="AH28" s="5">
        <f t="shared" si="4"/>
        <v>-2.266809618624599E-2</v>
      </c>
      <c r="AI28" s="5">
        <f t="shared" si="4"/>
        <v>1.1458915595304653E-2</v>
      </c>
      <c r="AJ28" s="5">
        <f t="shared" si="4"/>
        <v>-2.3529411764700026E-4</v>
      </c>
      <c r="AK28" s="5">
        <f t="shared" si="6"/>
        <v>2.1496130696474491E-3</v>
      </c>
      <c r="AL28" s="5">
        <f t="shared" si="6"/>
        <v>-1.5842534805568964E-2</v>
      </c>
      <c r="AM28" s="5">
        <f t="shared" si="6"/>
        <v>-2.9626703535453269E-2</v>
      </c>
      <c r="AN28" s="28">
        <f t="shared" si="6"/>
        <v>-1.1201143946615755E-2</v>
      </c>
      <c r="AO28" s="7">
        <f t="shared" si="5"/>
        <v>5.180643041591145E-3</v>
      </c>
      <c r="AP28" s="7">
        <f t="shared" si="5"/>
        <v>-3.0830005864858276E-2</v>
      </c>
      <c r="AQ28" s="7">
        <f t="shared" si="5"/>
        <v>8.0314750396675363E-3</v>
      </c>
      <c r="AR28" s="7">
        <f t="shared" si="5"/>
        <v>2.6532886257765866E-2</v>
      </c>
      <c r="AS28" s="7">
        <f t="shared" si="5"/>
        <v>1.4152621680004027E-3</v>
      </c>
      <c r="AT28" s="7">
        <f t="shared" si="5"/>
        <v>2.6584550184857022E-3</v>
      </c>
      <c r="AU28" s="7">
        <f t="shared" si="5"/>
        <v>-8.171622161816227E-3</v>
      </c>
      <c r="AV28" s="7">
        <f t="shared" si="5"/>
        <v>1.8043761938787577E-2</v>
      </c>
      <c r="AW28" s="7">
        <f t="shared" si="5"/>
        <v>6.3373883607476516E-3</v>
      </c>
      <c r="AX28" s="7">
        <f t="shared" si="5"/>
        <v>2.8187762521024253E-2</v>
      </c>
      <c r="AY28" s="7">
        <f t="shared" si="5"/>
        <v>-2.084214816420191E-3</v>
      </c>
      <c r="AZ28" s="7">
        <f t="shared" si="5"/>
        <v>1.2283403509222661E-2</v>
      </c>
      <c r="BA28" s="7">
        <f t="shared" si="5"/>
        <v>-2.8097576702113755E-2</v>
      </c>
      <c r="BB28" s="7">
        <f t="shared" si="5"/>
        <v>-1.8187683629539292E-2</v>
      </c>
      <c r="BC28" s="7">
        <f t="shared" si="5"/>
        <v>1.1462797688332723E-2</v>
      </c>
      <c r="BD28" s="7">
        <f t="shared" si="5"/>
        <v>-4.0014051969931531E-3</v>
      </c>
      <c r="BE28" s="7">
        <f t="shared" si="7"/>
        <v>5.6632271426865092E-3</v>
      </c>
      <c r="BF28" s="7">
        <f t="shared" si="7"/>
        <v>-1.26125327104256E-2</v>
      </c>
      <c r="BG28" s="7">
        <f t="shared" si="7"/>
        <v>-2.8552872531832481E-2</v>
      </c>
      <c r="BH28" s="7">
        <f t="shared" si="7"/>
        <v>-1.5626324345918846E-2</v>
      </c>
    </row>
    <row r="29" spans="1:60" x14ac:dyDescent="0.2">
      <c r="A29">
        <v>15.82</v>
      </c>
      <c r="B29">
        <v>191.4</v>
      </c>
      <c r="C29">
        <v>189.95</v>
      </c>
      <c r="D29">
        <v>90.04</v>
      </c>
      <c r="E29">
        <v>115.3</v>
      </c>
      <c r="F29">
        <v>85.83</v>
      </c>
      <c r="G29" s="35">
        <v>66.37</v>
      </c>
      <c r="H29">
        <v>25.59</v>
      </c>
      <c r="I29" s="35">
        <v>67.47</v>
      </c>
      <c r="J29">
        <v>37.664999999999999</v>
      </c>
      <c r="K29">
        <v>14.37</v>
      </c>
      <c r="L29">
        <v>9.5760000000000005</v>
      </c>
      <c r="M29">
        <v>68.25</v>
      </c>
      <c r="N29">
        <v>31.885000000000002</v>
      </c>
      <c r="O29">
        <v>179.9</v>
      </c>
      <c r="P29">
        <v>86.44</v>
      </c>
      <c r="Q29" s="35">
        <v>119.2</v>
      </c>
      <c r="R29" s="35">
        <v>205.75</v>
      </c>
      <c r="S29">
        <v>50.04</v>
      </c>
      <c r="T29" s="4">
        <v>21.42</v>
      </c>
      <c r="U29" s="5">
        <f t="shared" si="4"/>
        <v>2.627311060655213E-2</v>
      </c>
      <c r="V29" s="5">
        <f t="shared" si="4"/>
        <v>-4.4213263979193673E-3</v>
      </c>
      <c r="W29" s="5">
        <f t="shared" si="4"/>
        <v>1.7407605784681257E-2</v>
      </c>
      <c r="X29" s="5">
        <f t="shared" si="4"/>
        <v>1.9243830654290361E-2</v>
      </c>
      <c r="Y29" s="5">
        <f t="shared" si="4"/>
        <v>4.722979109900094E-2</v>
      </c>
      <c r="Z29" s="5">
        <f t="shared" si="4"/>
        <v>8.6966741097660449E-3</v>
      </c>
      <c r="AA29" s="5">
        <f t="shared" si="4"/>
        <v>-4.9475262368815498E-3</v>
      </c>
      <c r="AB29" s="5">
        <f t="shared" si="4"/>
        <v>2.5445802444399979E-2</v>
      </c>
      <c r="AC29" s="5">
        <f t="shared" si="4"/>
        <v>1.3063063063063041E-2</v>
      </c>
      <c r="AD29" s="5">
        <f t="shared" si="4"/>
        <v>1.1820013431833365E-2</v>
      </c>
      <c r="AE29" s="5">
        <f t="shared" si="4"/>
        <v>-1.389854065323215E-3</v>
      </c>
      <c r="AF29" s="5">
        <f t="shared" si="4"/>
        <v>2.8240094491570833E-2</v>
      </c>
      <c r="AG29" s="5">
        <f t="shared" si="4"/>
        <v>7.8263437684584769E-3</v>
      </c>
      <c r="AH29" s="5">
        <f t="shared" si="4"/>
        <v>-6.2686099357467384E-4</v>
      </c>
      <c r="AI29" s="5">
        <f t="shared" si="4"/>
        <v>-5.8027079303674123E-3</v>
      </c>
      <c r="AJ29" s="5">
        <f t="shared" si="4"/>
        <v>1.718051306189694E-2</v>
      </c>
      <c r="AK29" s="5">
        <f t="shared" si="6"/>
        <v>2.2737022737022716E-2</v>
      </c>
      <c r="AL29" s="5">
        <f t="shared" si="6"/>
        <v>3.6585365853658569E-3</v>
      </c>
      <c r="AM29" s="5">
        <f t="shared" si="6"/>
        <v>1.8522287807856586E-2</v>
      </c>
      <c r="AN29" s="28">
        <f t="shared" si="6"/>
        <v>3.2537960954446943E-2</v>
      </c>
      <c r="AO29" s="7">
        <f t="shared" si="5"/>
        <v>2.6892007150912986E-2</v>
      </c>
      <c r="AP29" s="7">
        <f t="shared" si="5"/>
        <v>-6.7015596503471183E-3</v>
      </c>
      <c r="AQ29" s="7">
        <f t="shared" si="5"/>
        <v>1.5977064063061909E-2</v>
      </c>
      <c r="AR29" s="7">
        <f t="shared" si="5"/>
        <v>2.0950730833169808E-2</v>
      </c>
      <c r="AS29" s="7">
        <f t="shared" si="5"/>
        <v>5.000559748468851E-2</v>
      </c>
      <c r="AT29" s="7">
        <f t="shared" si="5"/>
        <v>8.2901756919674229E-3</v>
      </c>
      <c r="AU29" s="7">
        <f t="shared" si="5"/>
        <v>-5.3833554799236454E-3</v>
      </c>
      <c r="AV29" s="7">
        <f t="shared" si="5"/>
        <v>2.6992619373004272E-2</v>
      </c>
      <c r="AW29" s="7">
        <f t="shared" si="5"/>
        <v>1.411743255588621E-2</v>
      </c>
      <c r="AX29" s="7">
        <f t="shared" si="5"/>
        <v>9.4153064068995523E-3</v>
      </c>
      <c r="AY29" s="7">
        <f t="shared" si="5"/>
        <v>-2.779624437298964E-3</v>
      </c>
      <c r="AZ29" s="7">
        <f t="shared" si="5"/>
        <v>2.3709435330196232E-2</v>
      </c>
      <c r="BA29" s="7">
        <f t="shared" si="5"/>
        <v>1.105475762563525E-2</v>
      </c>
      <c r="BB29" s="7">
        <f t="shared" si="5"/>
        <v>3.8535515631320221E-3</v>
      </c>
      <c r="BC29" s="7">
        <f t="shared" si="5"/>
        <v>-5.7988258373393425E-3</v>
      </c>
      <c r="BD29" s="7">
        <f t="shared" si="5"/>
        <v>1.3414401982550787E-2</v>
      </c>
      <c r="BE29" s="7">
        <f t="shared" si="7"/>
        <v>2.6250636810061775E-2</v>
      </c>
      <c r="BF29" s="7">
        <f t="shared" si="7"/>
        <v>6.8885386805092215E-3</v>
      </c>
      <c r="BG29" s="7">
        <f t="shared" si="7"/>
        <v>1.9596118811477374E-2</v>
      </c>
      <c r="BH29" s="7">
        <f t="shared" si="7"/>
        <v>2.8112780555143851E-2</v>
      </c>
    </row>
    <row r="30" spans="1:60" x14ac:dyDescent="0.2">
      <c r="A30">
        <v>15.835000000000001</v>
      </c>
      <c r="B30">
        <v>192.5</v>
      </c>
      <c r="C30">
        <v>193.85</v>
      </c>
      <c r="D30">
        <v>89.97</v>
      </c>
      <c r="E30">
        <v>117.2</v>
      </c>
      <c r="F30">
        <v>89.05</v>
      </c>
      <c r="G30" s="35">
        <v>68.319999999999993</v>
      </c>
      <c r="H30">
        <v>25.94</v>
      </c>
      <c r="I30" s="35">
        <v>68.7</v>
      </c>
      <c r="J30">
        <v>37.229999999999997</v>
      </c>
      <c r="K30">
        <v>14.31</v>
      </c>
      <c r="L30">
        <v>9.4</v>
      </c>
      <c r="M30">
        <v>70.38</v>
      </c>
      <c r="N30">
        <v>30.945</v>
      </c>
      <c r="O30">
        <v>180.75</v>
      </c>
      <c r="P30">
        <v>86.93</v>
      </c>
      <c r="Q30" s="35">
        <v>119.6</v>
      </c>
      <c r="R30" s="35">
        <v>205.8</v>
      </c>
      <c r="S30">
        <v>50.11</v>
      </c>
      <c r="T30" s="4">
        <v>21.16</v>
      </c>
      <c r="U30" s="5">
        <f t="shared" si="4"/>
        <v>9.4816687737053762E-4</v>
      </c>
      <c r="V30" s="5">
        <f t="shared" si="4"/>
        <v>5.7471264367816577E-3</v>
      </c>
      <c r="W30" s="5">
        <f t="shared" si="4"/>
        <v>2.0531718873387783E-2</v>
      </c>
      <c r="X30" s="5">
        <f t="shared" si="4"/>
        <v>-7.7743225233239954E-4</v>
      </c>
      <c r="Y30" s="5">
        <f t="shared" si="4"/>
        <v>1.647875108412844E-2</v>
      </c>
      <c r="Z30" s="5">
        <f t="shared" si="4"/>
        <v>3.7516020039613185E-2</v>
      </c>
      <c r="AA30" s="5">
        <f t="shared" si="4"/>
        <v>2.9380744312189178E-2</v>
      </c>
      <c r="AB30" s="5">
        <f t="shared" si="4"/>
        <v>1.3677217663149666E-2</v>
      </c>
      <c r="AC30" s="5">
        <f t="shared" si="4"/>
        <v>1.8230324588706104E-2</v>
      </c>
      <c r="AD30" s="5">
        <f t="shared" si="4"/>
        <v>-1.1549183592194368E-2</v>
      </c>
      <c r="AE30" s="5">
        <f t="shared" si="4"/>
        <v>-4.1753653444676075E-3</v>
      </c>
      <c r="AF30" s="5">
        <f t="shared" si="4"/>
        <v>-1.8379281537176273E-2</v>
      </c>
      <c r="AG30" s="5">
        <f t="shared" si="4"/>
        <v>3.1208791208791054E-2</v>
      </c>
      <c r="AH30" s="5">
        <f t="shared" si="4"/>
        <v>-2.9480947153834092E-2</v>
      </c>
      <c r="AI30" s="5">
        <f t="shared" si="4"/>
        <v>4.7248471372984824E-3</v>
      </c>
      <c r="AJ30" s="5">
        <f t="shared" si="4"/>
        <v>5.6686719111522788E-3</v>
      </c>
      <c r="AK30" s="5">
        <f t="shared" si="6"/>
        <v>3.3557046979864058E-3</v>
      </c>
      <c r="AL30" s="5">
        <f t="shared" si="6"/>
        <v>2.4301336573517851E-4</v>
      </c>
      <c r="AM30" s="5">
        <f t="shared" si="6"/>
        <v>1.3988808952838383E-3</v>
      </c>
      <c r="AN30" s="28">
        <f t="shared" si="6"/>
        <v>-1.2138188608776912E-2</v>
      </c>
      <c r="AO30" s="7">
        <f t="shared" si="5"/>
        <v>1.5670634217313923E-3</v>
      </c>
      <c r="AP30" s="7">
        <f t="shared" si="5"/>
        <v>3.4668931843539067E-3</v>
      </c>
      <c r="AQ30" s="7">
        <f t="shared" si="5"/>
        <v>1.9101177151768435E-2</v>
      </c>
      <c r="AR30" s="7">
        <f t="shared" si="5"/>
        <v>9.2946792654704851E-4</v>
      </c>
      <c r="AS30" s="7">
        <f t="shared" si="5"/>
        <v>1.9254557469816008E-2</v>
      </c>
      <c r="AT30" s="7">
        <f t="shared" si="5"/>
        <v>3.7109521621814565E-2</v>
      </c>
      <c r="AU30" s="7">
        <f t="shared" si="5"/>
        <v>2.8944915069147082E-2</v>
      </c>
      <c r="AV30" s="7">
        <f t="shared" si="5"/>
        <v>1.5224034591753959E-2</v>
      </c>
      <c r="AW30" s="7">
        <f t="shared" si="5"/>
        <v>1.9284694081529271E-2</v>
      </c>
      <c r="AX30" s="7">
        <f t="shared" si="5"/>
        <v>-1.395389061712818E-2</v>
      </c>
      <c r="AY30" s="7">
        <f t="shared" si="5"/>
        <v>-5.5651357164433566E-3</v>
      </c>
      <c r="AZ30" s="7">
        <f t="shared" si="5"/>
        <v>-2.2909940698550874E-2</v>
      </c>
      <c r="BA30" s="7">
        <f t="shared" si="5"/>
        <v>3.4437205065967827E-2</v>
      </c>
      <c r="BB30" s="7">
        <f t="shared" si="5"/>
        <v>-2.5000534597127394E-2</v>
      </c>
      <c r="BC30" s="7">
        <f t="shared" si="5"/>
        <v>4.7287292303265522E-3</v>
      </c>
      <c r="BD30" s="7">
        <f t="shared" si="5"/>
        <v>1.9025608318061259E-3</v>
      </c>
      <c r="BE30" s="7">
        <f t="shared" si="7"/>
        <v>6.8693187710254658E-3</v>
      </c>
      <c r="BF30" s="7">
        <f t="shared" si="7"/>
        <v>3.4730154608785427E-3</v>
      </c>
      <c r="BG30" s="7">
        <f t="shared" si="7"/>
        <v>2.4727118989046272E-3</v>
      </c>
      <c r="BH30" s="7">
        <f t="shared" si="7"/>
        <v>-1.6563369008080003E-2</v>
      </c>
    </row>
    <row r="31" spans="1:60" x14ac:dyDescent="0.2">
      <c r="A31">
        <v>15.755000000000001</v>
      </c>
      <c r="B31">
        <v>193.1</v>
      </c>
      <c r="C31">
        <v>195.55</v>
      </c>
      <c r="D31">
        <v>88.9</v>
      </c>
      <c r="E31">
        <v>118.15</v>
      </c>
      <c r="F31">
        <v>87.27</v>
      </c>
      <c r="G31" s="35">
        <v>68.89</v>
      </c>
      <c r="H31">
        <v>25.31</v>
      </c>
      <c r="I31" s="35">
        <v>67.91</v>
      </c>
      <c r="J31">
        <v>38.204999999999998</v>
      </c>
      <c r="K31">
        <v>14.43</v>
      </c>
      <c r="L31">
        <v>9.99</v>
      </c>
      <c r="M31">
        <v>69.45</v>
      </c>
      <c r="N31">
        <v>31.18</v>
      </c>
      <c r="O31">
        <v>188.5</v>
      </c>
      <c r="P31">
        <v>85.83</v>
      </c>
      <c r="Q31" s="35">
        <v>119.9</v>
      </c>
      <c r="R31" s="35">
        <v>208.2</v>
      </c>
      <c r="S31">
        <v>51.75</v>
      </c>
      <c r="T31" s="4">
        <v>21.254999999999999</v>
      </c>
      <c r="U31" s="5">
        <f t="shared" si="4"/>
        <v>-5.0520997789705868E-3</v>
      </c>
      <c r="V31" s="5">
        <f t="shared" si="4"/>
        <v>3.1168831168830735E-3</v>
      </c>
      <c r="W31" s="5">
        <f t="shared" si="4"/>
        <v>8.7696672685066979E-3</v>
      </c>
      <c r="X31" s="5">
        <f t="shared" si="4"/>
        <v>-1.1892853173279927E-2</v>
      </c>
      <c r="Y31" s="5">
        <f t="shared" si="4"/>
        <v>8.1058020477815518E-3</v>
      </c>
      <c r="Z31" s="5">
        <f t="shared" si="4"/>
        <v>-1.998877035373392E-2</v>
      </c>
      <c r="AA31" s="5">
        <f t="shared" si="4"/>
        <v>8.3430913348947477E-3</v>
      </c>
      <c r="AB31" s="5">
        <f t="shared" si="4"/>
        <v>-2.4286815728604583E-2</v>
      </c>
      <c r="AC31" s="5">
        <f t="shared" si="4"/>
        <v>-1.1499272197962207E-2</v>
      </c>
      <c r="AD31" s="5">
        <f t="shared" si="4"/>
        <v>2.6188557614826857E-2</v>
      </c>
      <c r="AE31" s="5">
        <f t="shared" si="4"/>
        <v>8.3857442348007627E-3</v>
      </c>
      <c r="AF31" s="5">
        <f t="shared" si="4"/>
        <v>6.2765957446808462E-2</v>
      </c>
      <c r="AG31" s="5">
        <f t="shared" si="4"/>
        <v>-1.3213981244671658E-2</v>
      </c>
      <c r="AH31" s="5">
        <f t="shared" si="4"/>
        <v>7.5941185975116898E-3</v>
      </c>
      <c r="AI31" s="5">
        <f t="shared" si="4"/>
        <v>4.2876901798063694E-2</v>
      </c>
      <c r="AJ31" s="5">
        <f t="shared" si="4"/>
        <v>-1.265385942712538E-2</v>
      </c>
      <c r="AK31" s="5">
        <f t="shared" si="6"/>
        <v>2.5083612040135428E-3</v>
      </c>
      <c r="AL31" s="5">
        <f t="shared" si="6"/>
        <v>1.1661807580174877E-2</v>
      </c>
      <c r="AM31" s="5">
        <f t="shared" si="6"/>
        <v>3.272799840351226E-2</v>
      </c>
      <c r="AN31" s="28">
        <f t="shared" si="6"/>
        <v>4.4896030245746843E-3</v>
      </c>
      <c r="AO31" s="7">
        <f t="shared" si="5"/>
        <v>-4.433203234609732E-3</v>
      </c>
      <c r="AP31" s="7">
        <f t="shared" si="5"/>
        <v>8.366498644553225E-4</v>
      </c>
      <c r="AQ31" s="7">
        <f t="shared" si="5"/>
        <v>7.3391255468873498E-3</v>
      </c>
      <c r="AR31" s="7">
        <f t="shared" si="5"/>
        <v>-1.0185952994400478E-2</v>
      </c>
      <c r="AS31" s="7">
        <f t="shared" si="5"/>
        <v>1.0881608433469119E-2</v>
      </c>
      <c r="AT31" s="7">
        <f t="shared" si="5"/>
        <v>-2.039526877153254E-2</v>
      </c>
      <c r="AU31" s="7">
        <f t="shared" si="5"/>
        <v>7.9072620918526522E-3</v>
      </c>
      <c r="AV31" s="7">
        <f t="shared" si="5"/>
        <v>-2.2739998800000289E-2</v>
      </c>
      <c r="AW31" s="7">
        <f t="shared" si="5"/>
        <v>-1.0444902705139038E-2</v>
      </c>
      <c r="AX31" s="7">
        <f t="shared" si="5"/>
        <v>2.3783850589893043E-2</v>
      </c>
      <c r="AY31" s="7">
        <f t="shared" si="5"/>
        <v>6.9959738628250136E-3</v>
      </c>
      <c r="AZ31" s="7">
        <f t="shared" si="5"/>
        <v>5.8235298285433862E-2</v>
      </c>
      <c r="BA31" s="7">
        <f t="shared" si="5"/>
        <v>-9.9855673874948842E-3</v>
      </c>
      <c r="BB31" s="7">
        <f t="shared" si="5"/>
        <v>1.2074531154218386E-2</v>
      </c>
      <c r="BC31" s="7">
        <f t="shared" si="5"/>
        <v>4.2880783891091762E-2</v>
      </c>
      <c r="BD31" s="7">
        <f t="shared" si="5"/>
        <v>-1.6419970506471534E-2</v>
      </c>
      <c r="BE31" s="7">
        <f t="shared" si="7"/>
        <v>6.0219752770526028E-3</v>
      </c>
      <c r="BF31" s="7">
        <f t="shared" si="7"/>
        <v>1.4891809675318241E-2</v>
      </c>
      <c r="BG31" s="7">
        <f t="shared" si="7"/>
        <v>3.3801829407133048E-2</v>
      </c>
      <c r="BH31" s="7">
        <f t="shared" si="7"/>
        <v>6.4422625271591191E-5</v>
      </c>
    </row>
    <row r="32" spans="1:60" x14ac:dyDescent="0.2">
      <c r="A32">
        <v>16.32</v>
      </c>
      <c r="B32">
        <v>187.25</v>
      </c>
      <c r="C32">
        <v>197</v>
      </c>
      <c r="D32">
        <v>90.45</v>
      </c>
      <c r="E32">
        <v>117.95</v>
      </c>
      <c r="F32">
        <v>86.3</v>
      </c>
      <c r="G32" s="35">
        <v>70.290000000000006</v>
      </c>
      <c r="H32">
        <v>25.475000000000001</v>
      </c>
      <c r="I32" s="35">
        <v>68.36</v>
      </c>
      <c r="J32">
        <v>38.22</v>
      </c>
      <c r="K32">
        <v>14.32</v>
      </c>
      <c r="L32">
        <v>10.039999999999999</v>
      </c>
      <c r="M32">
        <v>71.17</v>
      </c>
      <c r="N32">
        <v>30.99</v>
      </c>
      <c r="O32">
        <v>185.55</v>
      </c>
      <c r="P32">
        <v>86.34</v>
      </c>
      <c r="Q32" s="35">
        <v>115.9</v>
      </c>
      <c r="R32" s="35">
        <v>206.9</v>
      </c>
      <c r="S32">
        <v>47.79</v>
      </c>
      <c r="T32" s="4">
        <v>20.815000000000001</v>
      </c>
      <c r="U32" s="5">
        <f t="shared" si="4"/>
        <v>3.5861631228181423E-2</v>
      </c>
      <c r="V32" s="5">
        <f t="shared" si="4"/>
        <v>-3.0295183842568574E-2</v>
      </c>
      <c r="W32" s="5">
        <f t="shared" si="4"/>
        <v>7.4149833802095166E-3</v>
      </c>
      <c r="X32" s="5">
        <f t="shared" si="4"/>
        <v>1.7435320584926917E-2</v>
      </c>
      <c r="Y32" s="5">
        <f t="shared" si="4"/>
        <v>-1.6927634363097521E-3</v>
      </c>
      <c r="Z32" s="5">
        <f t="shared" si="4"/>
        <v>-1.1114930674916867E-2</v>
      </c>
      <c r="AA32" s="5">
        <f t="shared" si="4"/>
        <v>2.0322252866889379E-2</v>
      </c>
      <c r="AB32" s="5">
        <f t="shared" si="4"/>
        <v>6.5191623864087056E-3</v>
      </c>
      <c r="AC32" s="5">
        <f t="shared" si="4"/>
        <v>6.6264173170373919E-3</v>
      </c>
      <c r="AD32" s="5">
        <f t="shared" si="4"/>
        <v>3.9261876717699984E-4</v>
      </c>
      <c r="AE32" s="5">
        <f t="shared" si="4"/>
        <v>-7.6230076230076049E-3</v>
      </c>
      <c r="AF32" s="5">
        <f t="shared" si="4"/>
        <v>5.0050050050050032E-3</v>
      </c>
      <c r="AG32" s="5">
        <f t="shared" si="4"/>
        <v>2.4766018718502592E-2</v>
      </c>
      <c r="AH32" s="5">
        <f t="shared" si="4"/>
        <v>-6.0936497754972008E-3</v>
      </c>
      <c r="AI32" s="5">
        <f t="shared" si="4"/>
        <v>-1.56498673740052E-2</v>
      </c>
      <c r="AJ32" s="5">
        <f t="shared" si="4"/>
        <v>5.9419783292555817E-3</v>
      </c>
      <c r="AK32" s="5">
        <f t="shared" si="6"/>
        <v>-3.3361134278565463E-2</v>
      </c>
      <c r="AL32" s="5">
        <f t="shared" si="6"/>
        <v>-6.2439961575407876E-3</v>
      </c>
      <c r="AM32" s="5">
        <f t="shared" si="6"/>
        <v>-7.6521739130434807E-2</v>
      </c>
      <c r="AN32" s="28">
        <f t="shared" si="6"/>
        <v>-2.0701011526699453E-2</v>
      </c>
      <c r="AO32" s="7">
        <f t="shared" si="5"/>
        <v>3.6480527772542279E-2</v>
      </c>
      <c r="AP32" s="7">
        <f t="shared" si="5"/>
        <v>-3.2575417094996326E-2</v>
      </c>
      <c r="AQ32" s="7">
        <f t="shared" si="5"/>
        <v>5.9844416585901686E-3</v>
      </c>
      <c r="AR32" s="7">
        <f t="shared" si="5"/>
        <v>1.9142220763806363E-2</v>
      </c>
      <c r="AS32" s="7">
        <f t="shared" si="5"/>
        <v>1.0830429493778157E-3</v>
      </c>
      <c r="AT32" s="7">
        <f t="shared" si="5"/>
        <v>-1.1521429092715489E-2</v>
      </c>
      <c r="AU32" s="7">
        <f t="shared" si="5"/>
        <v>1.9886423623847283E-2</v>
      </c>
      <c r="AV32" s="7">
        <f t="shared" si="5"/>
        <v>8.0659793150129992E-3</v>
      </c>
      <c r="AW32" s="7">
        <f t="shared" si="5"/>
        <v>7.6807868098605608E-3</v>
      </c>
      <c r="AX32" s="7">
        <f t="shared" si="5"/>
        <v>-2.0120882577568133E-3</v>
      </c>
      <c r="AY32" s="7">
        <f t="shared" si="5"/>
        <v>-9.012777994983354E-3</v>
      </c>
      <c r="AZ32" s="7">
        <f t="shared" si="5"/>
        <v>4.7434584363040093E-4</v>
      </c>
      <c r="BA32" s="7">
        <f t="shared" si="5"/>
        <v>2.7994432575679365E-2</v>
      </c>
      <c r="BB32" s="7">
        <f t="shared" si="5"/>
        <v>-1.6132372187905048E-3</v>
      </c>
      <c r="BC32" s="7">
        <f t="shared" si="5"/>
        <v>-1.5645985280977128E-2</v>
      </c>
      <c r="BD32" s="7">
        <f t="shared" si="5"/>
        <v>2.1758672499094288E-3</v>
      </c>
      <c r="BE32" s="7">
        <f t="shared" si="7"/>
        <v>-2.9847520205526404E-2</v>
      </c>
      <c r="BF32" s="7">
        <f t="shared" si="7"/>
        <v>-3.0139940623974235E-3</v>
      </c>
      <c r="BG32" s="7">
        <f t="shared" si="7"/>
        <v>-7.5447908126814012E-2</v>
      </c>
      <c r="BH32" s="7">
        <f t="shared" si="7"/>
        <v>-2.5126191926002545E-2</v>
      </c>
    </row>
    <row r="33" spans="1:60" x14ac:dyDescent="0.2">
      <c r="A33">
        <v>16.164999999999999</v>
      </c>
      <c r="B33">
        <v>191.4</v>
      </c>
      <c r="C33">
        <v>199.55</v>
      </c>
      <c r="D33">
        <v>93.83</v>
      </c>
      <c r="E33">
        <v>111.7</v>
      </c>
      <c r="F33">
        <v>87.22</v>
      </c>
      <c r="G33" s="35">
        <v>70</v>
      </c>
      <c r="H33">
        <v>25.754999999999999</v>
      </c>
      <c r="I33" s="35">
        <v>71.11</v>
      </c>
      <c r="J33">
        <v>39.1</v>
      </c>
      <c r="K33">
        <v>14.5</v>
      </c>
      <c r="L33">
        <v>10.074999999999999</v>
      </c>
      <c r="M33">
        <v>72.08</v>
      </c>
      <c r="N33">
        <v>31.26</v>
      </c>
      <c r="O33">
        <v>190.2</v>
      </c>
      <c r="P33">
        <v>91.22</v>
      </c>
      <c r="Q33" s="35">
        <v>120.5</v>
      </c>
      <c r="R33" s="35">
        <v>212.9</v>
      </c>
      <c r="S33">
        <v>49.195</v>
      </c>
      <c r="T33" s="4">
        <v>20.555</v>
      </c>
      <c r="U33" s="5">
        <f t="shared" si="4"/>
        <v>-9.4975490196078649E-3</v>
      </c>
      <c r="V33" s="5">
        <f t="shared" si="4"/>
        <v>2.2162883845126879E-2</v>
      </c>
      <c r="W33" s="5">
        <f t="shared" si="4"/>
        <v>1.2944162436548279E-2</v>
      </c>
      <c r="X33" s="5">
        <f t="shared" si="4"/>
        <v>3.7368711995577675E-2</v>
      </c>
      <c r="Y33" s="5">
        <f t="shared" si="4"/>
        <v>-5.2988554472234051E-2</v>
      </c>
      <c r="Z33" s="5">
        <f t="shared" si="4"/>
        <v>1.0660486674391567E-2</v>
      </c>
      <c r="AA33" s="5">
        <f t="shared" si="4"/>
        <v>-4.1257646891450506E-3</v>
      </c>
      <c r="AB33" s="5">
        <f t="shared" si="4"/>
        <v>1.0991167811579938E-2</v>
      </c>
      <c r="AC33" s="5">
        <f t="shared" si="4"/>
        <v>4.022820362785251E-2</v>
      </c>
      <c r="AD33" s="5">
        <f t="shared" si="4"/>
        <v>2.3024594453165959E-2</v>
      </c>
      <c r="AE33" s="5">
        <f t="shared" si="4"/>
        <v>1.2569832402234526E-2</v>
      </c>
      <c r="AF33" s="5">
        <f t="shared" si="4"/>
        <v>3.4860557768925382E-3</v>
      </c>
      <c r="AG33" s="5">
        <f t="shared" si="4"/>
        <v>1.2786286356610832E-2</v>
      </c>
      <c r="AH33" s="5">
        <f t="shared" si="4"/>
        <v>8.7124878993225519E-3</v>
      </c>
      <c r="AI33" s="5">
        <f t="shared" si="4"/>
        <v>2.5060630557800945E-2</v>
      </c>
      <c r="AJ33" s="5">
        <f t="shared" si="4"/>
        <v>5.6520731989807782E-2</v>
      </c>
      <c r="AK33" s="5">
        <f t="shared" si="6"/>
        <v>3.9689387402933596E-2</v>
      </c>
      <c r="AL33" s="5">
        <f t="shared" si="6"/>
        <v>2.8999516674722114E-2</v>
      </c>
      <c r="AM33" s="5">
        <f t="shared" si="6"/>
        <v>2.9399455953128317E-2</v>
      </c>
      <c r="AN33" s="28">
        <f t="shared" si="6"/>
        <v>-1.2490992073024287E-2</v>
      </c>
      <c r="AO33" s="7">
        <f t="shared" si="5"/>
        <v>-8.8786524752470109E-3</v>
      </c>
      <c r="AP33" s="7">
        <f t="shared" si="5"/>
        <v>1.9882650592699128E-2</v>
      </c>
      <c r="AQ33" s="7">
        <f t="shared" si="5"/>
        <v>1.1513620714928931E-2</v>
      </c>
      <c r="AR33" s="7">
        <f t="shared" si="5"/>
        <v>3.9075612174457125E-2</v>
      </c>
      <c r="AS33" s="7">
        <f t="shared" si="5"/>
        <v>-5.021274808654648E-2</v>
      </c>
      <c r="AT33" s="7">
        <f t="shared" si="5"/>
        <v>1.0253988256592945E-2</v>
      </c>
      <c r="AU33" s="7">
        <f t="shared" si="5"/>
        <v>-4.5615939321871461E-3</v>
      </c>
      <c r="AV33" s="7">
        <f t="shared" si="5"/>
        <v>1.2537984740184232E-2</v>
      </c>
      <c r="AW33" s="7">
        <f t="shared" si="5"/>
        <v>4.1282573120675681E-2</v>
      </c>
      <c r="AX33" s="7">
        <f t="shared" si="5"/>
        <v>2.0619887428232144E-2</v>
      </c>
      <c r="AY33" s="7">
        <f t="shared" si="5"/>
        <v>1.1180062030258777E-2</v>
      </c>
      <c r="AZ33" s="7">
        <f t="shared" si="5"/>
        <v>-1.0446033844820641E-3</v>
      </c>
      <c r="BA33" s="7">
        <f t="shared" si="5"/>
        <v>1.6014700213787605E-2</v>
      </c>
      <c r="BB33" s="7">
        <f t="shared" si="5"/>
        <v>1.3192900456029248E-2</v>
      </c>
      <c r="BC33" s="7">
        <f t="shared" si="5"/>
        <v>2.5064512650829016E-2</v>
      </c>
      <c r="BD33" s="7">
        <f t="shared" si="5"/>
        <v>5.2754620910461632E-2</v>
      </c>
      <c r="BE33" s="7">
        <f t="shared" si="7"/>
        <v>4.3203001475972655E-2</v>
      </c>
      <c r="BF33" s="7">
        <f t="shared" si="7"/>
        <v>3.2229518769865476E-2</v>
      </c>
      <c r="BG33" s="7">
        <f t="shared" si="7"/>
        <v>3.0473286956749106E-2</v>
      </c>
      <c r="BH33" s="7">
        <f t="shared" si="7"/>
        <v>-1.6916172472327379E-2</v>
      </c>
    </row>
    <row r="34" spans="1:60" x14ac:dyDescent="0.2">
      <c r="A34">
        <v>16.27</v>
      </c>
      <c r="B34">
        <v>187</v>
      </c>
      <c r="C34">
        <v>202.85</v>
      </c>
      <c r="D34">
        <v>97.01</v>
      </c>
      <c r="E34">
        <v>116</v>
      </c>
      <c r="F34">
        <v>89.57</v>
      </c>
      <c r="G34" s="35">
        <v>70.53</v>
      </c>
      <c r="H34">
        <v>25.475000000000001</v>
      </c>
      <c r="I34" s="35">
        <v>73.25</v>
      </c>
      <c r="J34">
        <v>40.215000000000003</v>
      </c>
      <c r="K34">
        <v>14.635</v>
      </c>
      <c r="L34">
        <v>10.365</v>
      </c>
      <c r="M34">
        <v>69.77</v>
      </c>
      <c r="N34">
        <v>31.15</v>
      </c>
      <c r="O34">
        <v>192.6</v>
      </c>
      <c r="P34">
        <v>91.34</v>
      </c>
      <c r="Q34" s="35">
        <v>124.2</v>
      </c>
      <c r="R34" s="35">
        <v>216.05</v>
      </c>
      <c r="S34">
        <v>49.42</v>
      </c>
      <c r="T34" s="4">
        <v>21.74</v>
      </c>
      <c r="U34" s="5">
        <f t="shared" ref="U34:AJ49" si="8">A34/A33-1</f>
        <v>6.495515001546659E-3</v>
      </c>
      <c r="V34" s="5">
        <f t="shared" si="8"/>
        <v>-2.298850574712652E-2</v>
      </c>
      <c r="W34" s="5">
        <f t="shared" si="8"/>
        <v>1.6537208719619167E-2</v>
      </c>
      <c r="X34" s="5">
        <f t="shared" si="8"/>
        <v>3.389107961206439E-2</v>
      </c>
      <c r="Y34" s="5">
        <f t="shared" si="8"/>
        <v>3.8495971351835356E-2</v>
      </c>
      <c r="Z34" s="5">
        <f t="shared" si="8"/>
        <v>2.6943361614308659E-2</v>
      </c>
      <c r="AA34" s="5">
        <f t="shared" si="8"/>
        <v>7.5714285714285623E-3</v>
      </c>
      <c r="AB34" s="5">
        <f t="shared" si="8"/>
        <v>-1.0871675402834291E-2</v>
      </c>
      <c r="AC34" s="5">
        <f t="shared" si="8"/>
        <v>3.0094220222190993E-2</v>
      </c>
      <c r="AD34" s="5">
        <f t="shared" si="8"/>
        <v>2.8516624040920702E-2</v>
      </c>
      <c r="AE34" s="5">
        <f t="shared" si="8"/>
        <v>9.3103448275861922E-3</v>
      </c>
      <c r="AF34" s="5">
        <f t="shared" si="8"/>
        <v>2.8784119106699757E-2</v>
      </c>
      <c r="AG34" s="5">
        <f t="shared" si="8"/>
        <v>-3.2047724750277506E-2</v>
      </c>
      <c r="AH34" s="5">
        <f t="shared" si="8"/>
        <v>-3.5188739603327912E-3</v>
      </c>
      <c r="AI34" s="5">
        <f t="shared" si="8"/>
        <v>1.2618296529968376E-2</v>
      </c>
      <c r="AJ34" s="5">
        <f t="shared" si="8"/>
        <v>1.315500986625695E-3</v>
      </c>
      <c r="AK34" s="5">
        <f t="shared" si="6"/>
        <v>3.0705394190871482E-2</v>
      </c>
      <c r="AL34" s="5">
        <f t="shared" si="6"/>
        <v>1.4795678722404837E-2</v>
      </c>
      <c r="AM34" s="5">
        <f t="shared" si="6"/>
        <v>4.5736355320662447E-3</v>
      </c>
      <c r="AN34" s="28">
        <f t="shared" si="6"/>
        <v>5.765020676234478E-2</v>
      </c>
      <c r="AO34" s="7">
        <f t="shared" ref="AO34:BD49" si="9">U34-U$56</f>
        <v>7.1144115459075138E-3</v>
      </c>
      <c r="AP34" s="7">
        <f t="shared" si="9"/>
        <v>-2.5268738999554272E-2</v>
      </c>
      <c r="AQ34" s="7">
        <f t="shared" si="9"/>
        <v>1.5106666997999819E-2</v>
      </c>
      <c r="AR34" s="7">
        <f t="shared" si="9"/>
        <v>3.559797979094384E-2</v>
      </c>
      <c r="AS34" s="7">
        <f t="shared" si="9"/>
        <v>4.1271777737522927E-2</v>
      </c>
      <c r="AT34" s="7">
        <f t="shared" si="9"/>
        <v>2.6536863196510038E-2</v>
      </c>
      <c r="AU34" s="7">
        <f t="shared" si="9"/>
        <v>7.1355993283864667E-3</v>
      </c>
      <c r="AV34" s="7">
        <f t="shared" si="9"/>
        <v>-9.3248584742299974E-3</v>
      </c>
      <c r="AW34" s="7">
        <f t="shared" si="9"/>
        <v>3.114858971501416E-2</v>
      </c>
      <c r="AX34" s="7">
        <f t="shared" si="9"/>
        <v>2.6111917015986887E-2</v>
      </c>
      <c r="AY34" s="7">
        <f t="shared" si="9"/>
        <v>7.9205744556104431E-3</v>
      </c>
      <c r="AZ34" s="7">
        <f t="shared" si="9"/>
        <v>2.4253459945325156E-2</v>
      </c>
      <c r="BA34" s="7">
        <f t="shared" si="9"/>
        <v>-2.8819310893100733E-2</v>
      </c>
      <c r="BB34" s="7">
        <f t="shared" si="9"/>
        <v>9.6153859637390475E-4</v>
      </c>
      <c r="BC34" s="7">
        <f t="shared" si="9"/>
        <v>1.2622178622996446E-2</v>
      </c>
      <c r="BD34" s="7">
        <f t="shared" si="9"/>
        <v>-2.4506100927204578E-3</v>
      </c>
      <c r="BE34" s="7">
        <f t="shared" si="7"/>
        <v>3.4219008263910541E-2</v>
      </c>
      <c r="BF34" s="7">
        <f t="shared" si="7"/>
        <v>1.8025680817548202E-2</v>
      </c>
      <c r="BG34" s="7">
        <f t="shared" si="7"/>
        <v>5.6474665356870332E-3</v>
      </c>
      <c r="BH34" s="7">
        <f t="shared" si="7"/>
        <v>5.3225026363041689E-2</v>
      </c>
    </row>
    <row r="35" spans="1:60" x14ac:dyDescent="0.2">
      <c r="A35">
        <v>17.059999999999999</v>
      </c>
      <c r="B35">
        <v>181</v>
      </c>
      <c r="C35">
        <v>199.85</v>
      </c>
      <c r="D35">
        <v>94.43</v>
      </c>
      <c r="E35">
        <v>109.8</v>
      </c>
      <c r="F35">
        <v>86.34</v>
      </c>
      <c r="G35" s="35">
        <v>68.959999999999994</v>
      </c>
      <c r="H35">
        <v>25.215</v>
      </c>
      <c r="I35" s="35">
        <v>70.569999999999993</v>
      </c>
      <c r="J35">
        <v>39.204999999999998</v>
      </c>
      <c r="K35">
        <v>14.734999999999999</v>
      </c>
      <c r="L35">
        <v>10.255000000000001</v>
      </c>
      <c r="M35">
        <v>68.39</v>
      </c>
      <c r="N35">
        <v>29.555</v>
      </c>
      <c r="O35">
        <v>186.2</v>
      </c>
      <c r="P35">
        <v>87</v>
      </c>
      <c r="Q35" s="35">
        <v>116.95</v>
      </c>
      <c r="R35" s="35">
        <v>218.85</v>
      </c>
      <c r="S35">
        <v>48.81</v>
      </c>
      <c r="T35" s="4">
        <v>20.875</v>
      </c>
      <c r="U35" s="5">
        <f t="shared" si="8"/>
        <v>4.8555623847572171E-2</v>
      </c>
      <c r="V35" s="5">
        <f t="shared" si="8"/>
        <v>-3.208556149732622E-2</v>
      </c>
      <c r="W35" s="5">
        <f t="shared" si="8"/>
        <v>-1.4789253142716285E-2</v>
      </c>
      <c r="X35" s="5">
        <f t="shared" si="8"/>
        <v>-2.659519637150809E-2</v>
      </c>
      <c r="Y35" s="5">
        <f t="shared" si="8"/>
        <v>-5.3448275862069017E-2</v>
      </c>
      <c r="Z35" s="5">
        <f t="shared" si="8"/>
        <v>-3.6061181199062098E-2</v>
      </c>
      <c r="AA35" s="5">
        <f t="shared" si="8"/>
        <v>-2.2260031192400498E-2</v>
      </c>
      <c r="AB35" s="5">
        <f t="shared" si="8"/>
        <v>-1.0206084396467197E-2</v>
      </c>
      <c r="AC35" s="5">
        <f t="shared" si="8"/>
        <v>-3.6587030716723645E-2</v>
      </c>
      <c r="AD35" s="5">
        <f t="shared" si="8"/>
        <v>-2.5115006838244525E-2</v>
      </c>
      <c r="AE35" s="5">
        <f t="shared" si="8"/>
        <v>6.8329347454731959E-3</v>
      </c>
      <c r="AF35" s="5">
        <f t="shared" si="8"/>
        <v>-1.0612638687891862E-2</v>
      </c>
      <c r="AG35" s="5">
        <f t="shared" si="8"/>
        <v>-1.9779274759925358E-2</v>
      </c>
      <c r="AH35" s="5">
        <f t="shared" si="8"/>
        <v>-5.1203852327447841E-2</v>
      </c>
      <c r="AI35" s="5">
        <f t="shared" si="8"/>
        <v>-3.3229491173416448E-2</v>
      </c>
      <c r="AJ35" s="5">
        <f t="shared" si="8"/>
        <v>-4.7514779943069851E-2</v>
      </c>
      <c r="AK35" s="5">
        <f t="shared" si="6"/>
        <v>-5.8373590982286672E-2</v>
      </c>
      <c r="AL35" s="5">
        <f t="shared" si="6"/>
        <v>1.2959962971534233E-2</v>
      </c>
      <c r="AM35" s="5">
        <f t="shared" si="6"/>
        <v>-1.234318089842168E-2</v>
      </c>
      <c r="AN35" s="28">
        <f t="shared" si="6"/>
        <v>-3.9788408463661384E-2</v>
      </c>
      <c r="AO35" s="7">
        <f t="shared" si="9"/>
        <v>4.9174520391933027E-2</v>
      </c>
      <c r="AP35" s="7">
        <f t="shared" si="9"/>
        <v>-3.4365794749753972E-2</v>
      </c>
      <c r="AQ35" s="7">
        <f t="shared" si="9"/>
        <v>-1.6219794864335633E-2</v>
      </c>
      <c r="AR35" s="7">
        <f t="shared" si="9"/>
        <v>-2.4888296192628643E-2</v>
      </c>
      <c r="AS35" s="7">
        <f t="shared" si="9"/>
        <v>-5.0672469476381446E-2</v>
      </c>
      <c r="AT35" s="7">
        <f t="shared" si="9"/>
        <v>-3.6467679616860718E-2</v>
      </c>
      <c r="AU35" s="7">
        <f t="shared" si="9"/>
        <v>-2.2695860435442593E-2</v>
      </c>
      <c r="AV35" s="7">
        <f t="shared" si="9"/>
        <v>-8.6592674678629029E-3</v>
      </c>
      <c r="AW35" s="7">
        <f t="shared" si="9"/>
        <v>-3.5532661223900475E-2</v>
      </c>
      <c r="AX35" s="7">
        <f t="shared" si="9"/>
        <v>-2.7519713863178339E-2</v>
      </c>
      <c r="AY35" s="7">
        <f t="shared" si="9"/>
        <v>5.4431643734974468E-3</v>
      </c>
      <c r="AZ35" s="7">
        <f t="shared" si="9"/>
        <v>-1.5143297849266464E-2</v>
      </c>
      <c r="BA35" s="7">
        <f t="shared" si="9"/>
        <v>-1.6550860902748585E-2</v>
      </c>
      <c r="BB35" s="7">
        <f t="shared" si="9"/>
        <v>-4.6723439770741143E-2</v>
      </c>
      <c r="BC35" s="7">
        <f t="shared" si="9"/>
        <v>-3.322560908038838E-2</v>
      </c>
      <c r="BD35" s="7">
        <f t="shared" si="9"/>
        <v>-5.1280891022416002E-2</v>
      </c>
      <c r="BE35" s="7">
        <f t="shared" si="7"/>
        <v>-5.4859976909247612E-2</v>
      </c>
      <c r="BF35" s="7">
        <f t="shared" si="7"/>
        <v>1.6189965066677598E-2</v>
      </c>
      <c r="BG35" s="7">
        <f t="shared" si="7"/>
        <v>-1.1269349894800891E-2</v>
      </c>
      <c r="BH35" s="7">
        <f t="shared" si="7"/>
        <v>-4.4213588862964476E-2</v>
      </c>
    </row>
    <row r="36" spans="1:60" x14ac:dyDescent="0.2">
      <c r="A36">
        <v>17.004999999999999</v>
      </c>
      <c r="B36">
        <v>185.8</v>
      </c>
      <c r="C36">
        <v>197.05</v>
      </c>
      <c r="D36">
        <v>92.01</v>
      </c>
      <c r="E36">
        <v>107.55</v>
      </c>
      <c r="F36">
        <v>84.93</v>
      </c>
      <c r="G36" s="35">
        <v>68.92</v>
      </c>
      <c r="H36">
        <v>25.14</v>
      </c>
      <c r="I36" s="35">
        <v>68.97</v>
      </c>
      <c r="J36">
        <v>39.07</v>
      </c>
      <c r="K36">
        <v>14.305</v>
      </c>
      <c r="L36">
        <v>9.7780000000000005</v>
      </c>
      <c r="M36">
        <v>63.37</v>
      </c>
      <c r="N36">
        <v>29.265000000000001</v>
      </c>
      <c r="O36">
        <v>185.4</v>
      </c>
      <c r="P36">
        <v>87.21</v>
      </c>
      <c r="Q36" s="35">
        <v>114.9</v>
      </c>
      <c r="R36" s="35">
        <v>218.2</v>
      </c>
      <c r="S36">
        <v>47.585000000000001</v>
      </c>
      <c r="T36" s="4">
        <v>22.61</v>
      </c>
      <c r="U36" s="5">
        <f t="shared" si="8"/>
        <v>-3.2239155920281704E-3</v>
      </c>
      <c r="V36" s="5">
        <f t="shared" si="8"/>
        <v>2.6519337016574607E-2</v>
      </c>
      <c r="W36" s="5">
        <f t="shared" si="8"/>
        <v>-1.4010507880910628E-2</v>
      </c>
      <c r="X36" s="5">
        <f t="shared" si="8"/>
        <v>-2.5627448903950079E-2</v>
      </c>
      <c r="Y36" s="5">
        <f t="shared" si="8"/>
        <v>-2.0491803278688492E-2</v>
      </c>
      <c r="Z36" s="5">
        <f t="shared" si="8"/>
        <v>-1.6330785267546832E-2</v>
      </c>
      <c r="AA36" s="5">
        <f t="shared" si="8"/>
        <v>-5.8004640371223104E-4</v>
      </c>
      <c r="AB36" s="5">
        <f t="shared" si="8"/>
        <v>-2.9744199881023281E-3</v>
      </c>
      <c r="AC36" s="5">
        <f t="shared" si="8"/>
        <v>-2.2672523735298156E-2</v>
      </c>
      <c r="AD36" s="5">
        <f t="shared" si="8"/>
        <v>-3.4434383369467136E-3</v>
      </c>
      <c r="AE36" s="5">
        <f t="shared" si="8"/>
        <v>-2.9182219205972193E-2</v>
      </c>
      <c r="AF36" s="5">
        <f t="shared" si="8"/>
        <v>-4.6513895660653337E-2</v>
      </c>
      <c r="AG36" s="5">
        <f t="shared" si="8"/>
        <v>-7.3402544231612854E-2</v>
      </c>
      <c r="AH36" s="5">
        <f t="shared" si="8"/>
        <v>-9.8122145153104467E-3</v>
      </c>
      <c r="AI36" s="5">
        <f t="shared" si="8"/>
        <v>-4.2964554242749253E-3</v>
      </c>
      <c r="AJ36" s="5">
        <f t="shared" si="8"/>
        <v>2.4137931034482474E-3</v>
      </c>
      <c r="AK36" s="5">
        <f t="shared" si="6"/>
        <v>-1.7528858486532628E-2</v>
      </c>
      <c r="AL36" s="5">
        <f t="shared" si="6"/>
        <v>-2.970070824765858E-3</v>
      </c>
      <c r="AM36" s="5">
        <f t="shared" si="6"/>
        <v>-2.5097316123745217E-2</v>
      </c>
      <c r="AN36" s="28">
        <f t="shared" si="6"/>
        <v>8.3113772455089885E-2</v>
      </c>
      <c r="AO36" s="7">
        <f t="shared" si="9"/>
        <v>-2.6050190476673155E-3</v>
      </c>
      <c r="AP36" s="7">
        <f t="shared" si="9"/>
        <v>2.4239103764146855E-2</v>
      </c>
      <c r="AQ36" s="7">
        <f t="shared" si="9"/>
        <v>-1.5441049602529976E-2</v>
      </c>
      <c r="AR36" s="7">
        <f t="shared" si="9"/>
        <v>-2.3920548725070632E-2</v>
      </c>
      <c r="AS36" s="7">
        <f t="shared" si="9"/>
        <v>-1.7715996893000924E-2</v>
      </c>
      <c r="AT36" s="7">
        <f t="shared" si="9"/>
        <v>-1.6737283685345453E-2</v>
      </c>
      <c r="AU36" s="7">
        <f t="shared" si="9"/>
        <v>-1.0158756467543268E-3</v>
      </c>
      <c r="AV36" s="7">
        <f t="shared" si="9"/>
        <v>-1.4276030594980343E-3</v>
      </c>
      <c r="AW36" s="7">
        <f t="shared" si="9"/>
        <v>-2.1618154242474989E-2</v>
      </c>
      <c r="AX36" s="7">
        <f t="shared" si="9"/>
        <v>-5.8481453618805263E-3</v>
      </c>
      <c r="AY36" s="7">
        <f t="shared" si="9"/>
        <v>-3.057198957794794E-2</v>
      </c>
      <c r="AZ36" s="7">
        <f t="shared" si="9"/>
        <v>-5.1044554822027938E-2</v>
      </c>
      <c r="BA36" s="7">
        <f t="shared" si="9"/>
        <v>-7.0174130374436081E-2</v>
      </c>
      <c r="BB36" s="7">
        <f t="shared" si="9"/>
        <v>-5.3318019586037508E-3</v>
      </c>
      <c r="BC36" s="7">
        <f t="shared" si="9"/>
        <v>-4.2925733312468555E-3</v>
      </c>
      <c r="BD36" s="7">
        <f t="shared" si="9"/>
        <v>-1.3523179758979055E-3</v>
      </c>
      <c r="BE36" s="7">
        <f t="shared" si="7"/>
        <v>-1.4015244413493569E-2</v>
      </c>
      <c r="BF36" s="7">
        <f t="shared" si="7"/>
        <v>2.5993127037750611E-4</v>
      </c>
      <c r="BG36" s="7">
        <f t="shared" si="7"/>
        <v>-2.4023485120124428E-2</v>
      </c>
      <c r="BH36" s="7">
        <f t="shared" si="7"/>
        <v>7.8688592055786793E-2</v>
      </c>
    </row>
    <row r="37" spans="1:60" x14ac:dyDescent="0.2">
      <c r="A37">
        <v>17.015000000000001</v>
      </c>
      <c r="B37">
        <v>180</v>
      </c>
      <c r="C37">
        <v>197.95</v>
      </c>
      <c r="D37">
        <v>95.1</v>
      </c>
      <c r="E37">
        <v>107.75</v>
      </c>
      <c r="F37">
        <v>86.38</v>
      </c>
      <c r="G37" s="35">
        <v>70.790000000000006</v>
      </c>
      <c r="H37">
        <v>25.35</v>
      </c>
      <c r="I37" s="35">
        <v>70</v>
      </c>
      <c r="J37">
        <v>39.56</v>
      </c>
      <c r="K37">
        <v>14.455</v>
      </c>
      <c r="L37">
        <v>9.7219999999999995</v>
      </c>
      <c r="M37">
        <v>60.76</v>
      </c>
      <c r="N37">
        <v>29.475000000000001</v>
      </c>
      <c r="O37">
        <v>187.2</v>
      </c>
      <c r="P37">
        <v>86.8</v>
      </c>
      <c r="Q37" s="35">
        <v>114.05</v>
      </c>
      <c r="R37" s="35">
        <v>218.3</v>
      </c>
      <c r="S37">
        <v>48.465000000000003</v>
      </c>
      <c r="T37" s="4">
        <v>23.274999999999999</v>
      </c>
      <c r="U37" s="5">
        <f t="shared" si="8"/>
        <v>5.8806233460750867E-4</v>
      </c>
      <c r="V37" s="5">
        <f t="shared" si="8"/>
        <v>-3.1216361679225035E-2</v>
      </c>
      <c r="W37" s="5">
        <f t="shared" si="8"/>
        <v>4.5673686881499975E-3</v>
      </c>
      <c r="X37" s="5">
        <f t="shared" si="8"/>
        <v>3.3583306162373594E-2</v>
      </c>
      <c r="Y37" s="5">
        <f t="shared" si="8"/>
        <v>1.8596001859600975E-3</v>
      </c>
      <c r="Z37" s="5">
        <f t="shared" si="8"/>
        <v>1.7072883551159546E-2</v>
      </c>
      <c r="AA37" s="5">
        <f t="shared" si="8"/>
        <v>2.7132907719094712E-2</v>
      </c>
      <c r="AB37" s="5">
        <f t="shared" si="8"/>
        <v>8.3532219570405797E-3</v>
      </c>
      <c r="AC37" s="5">
        <f t="shared" si="8"/>
        <v>1.4934029288096395E-2</v>
      </c>
      <c r="AD37" s="5">
        <f t="shared" si="8"/>
        <v>1.2541592014333247E-2</v>
      </c>
      <c r="AE37" s="5">
        <f t="shared" si="8"/>
        <v>1.0485844110450948E-2</v>
      </c>
      <c r="AF37" s="5">
        <f t="shared" si="8"/>
        <v>-5.7271425649417784E-3</v>
      </c>
      <c r="AG37" s="5">
        <f t="shared" si="8"/>
        <v>-4.1186681394981828E-2</v>
      </c>
      <c r="AH37" s="5">
        <f t="shared" si="8"/>
        <v>7.1758072783187909E-3</v>
      </c>
      <c r="AI37" s="5">
        <f t="shared" si="8"/>
        <v>9.7087378640776656E-3</v>
      </c>
      <c r="AJ37" s="5">
        <f t="shared" si="8"/>
        <v>-4.7012957229675134E-3</v>
      </c>
      <c r="AK37" s="5">
        <f t="shared" si="6"/>
        <v>-7.397737162750273E-3</v>
      </c>
      <c r="AL37" s="5">
        <f t="shared" si="6"/>
        <v>4.5829514207151867E-4</v>
      </c>
      <c r="AM37" s="5">
        <f t="shared" si="6"/>
        <v>1.8493222654197838E-2</v>
      </c>
      <c r="AN37" s="28">
        <f t="shared" si="6"/>
        <v>2.9411764705882248E-2</v>
      </c>
      <c r="AO37" s="7">
        <f t="shared" si="9"/>
        <v>1.2069588789683633E-3</v>
      </c>
      <c r="AP37" s="7">
        <f t="shared" si="9"/>
        <v>-3.3496594931652787E-2</v>
      </c>
      <c r="AQ37" s="7">
        <f t="shared" si="9"/>
        <v>3.136826966530649E-3</v>
      </c>
      <c r="AR37" s="7">
        <f t="shared" si="9"/>
        <v>3.5290206341253044E-2</v>
      </c>
      <c r="AS37" s="7">
        <f t="shared" si="9"/>
        <v>4.6354065716476649E-3</v>
      </c>
      <c r="AT37" s="7">
        <f t="shared" si="9"/>
        <v>1.6666385133360925E-2</v>
      </c>
      <c r="AU37" s="7">
        <f t="shared" si="9"/>
        <v>2.6697078476052617E-2</v>
      </c>
      <c r="AV37" s="7">
        <f t="shared" si="9"/>
        <v>9.9000388856448733E-3</v>
      </c>
      <c r="AW37" s="7">
        <f t="shared" si="9"/>
        <v>1.5988398780919563E-2</v>
      </c>
      <c r="AX37" s="7">
        <f t="shared" si="9"/>
        <v>1.0136884989399434E-2</v>
      </c>
      <c r="AY37" s="7">
        <f t="shared" si="9"/>
        <v>9.0960737384751991E-3</v>
      </c>
      <c r="AZ37" s="7">
        <f t="shared" si="9"/>
        <v>-1.0257801726316381E-2</v>
      </c>
      <c r="BA37" s="7">
        <f t="shared" si="9"/>
        <v>-3.7958267537805054E-2</v>
      </c>
      <c r="BB37" s="7">
        <f t="shared" si="9"/>
        <v>1.1656219835025487E-2</v>
      </c>
      <c r="BC37" s="7">
        <f t="shared" si="9"/>
        <v>9.7126199571057354E-3</v>
      </c>
      <c r="BD37" s="7">
        <f t="shared" si="9"/>
        <v>-8.4674068023136671E-3</v>
      </c>
      <c r="BE37" s="7">
        <f t="shared" si="7"/>
        <v>-3.884123089711213E-3</v>
      </c>
      <c r="BF37" s="7">
        <f t="shared" si="7"/>
        <v>3.6882972372148828E-3</v>
      </c>
      <c r="BG37" s="7">
        <f t="shared" si="7"/>
        <v>1.9567053657818627E-2</v>
      </c>
      <c r="BH37" s="7">
        <f t="shared" si="7"/>
        <v>2.4986584306579157E-2</v>
      </c>
    </row>
    <row r="38" spans="1:60" x14ac:dyDescent="0.2">
      <c r="A38">
        <v>17.995000000000001</v>
      </c>
      <c r="B38">
        <v>175.1</v>
      </c>
      <c r="C38">
        <v>195.75</v>
      </c>
      <c r="D38">
        <v>92.64</v>
      </c>
      <c r="E38">
        <v>106.3</v>
      </c>
      <c r="F38">
        <v>83.57</v>
      </c>
      <c r="G38" s="35">
        <v>69.790000000000006</v>
      </c>
      <c r="H38">
        <v>25.23</v>
      </c>
      <c r="I38" s="35">
        <v>68.290000000000006</v>
      </c>
      <c r="J38">
        <v>39.26</v>
      </c>
      <c r="K38">
        <v>14.69</v>
      </c>
      <c r="L38">
        <v>9.6140000000000008</v>
      </c>
      <c r="M38">
        <v>60.6</v>
      </c>
      <c r="N38">
        <v>29.57</v>
      </c>
      <c r="O38">
        <v>184.6</v>
      </c>
      <c r="P38">
        <v>87.75</v>
      </c>
      <c r="Q38" s="35">
        <v>113.05</v>
      </c>
      <c r="R38" s="35">
        <v>214.55</v>
      </c>
      <c r="S38">
        <v>47.77</v>
      </c>
      <c r="T38" s="4">
        <v>22.05</v>
      </c>
      <c r="U38" s="5">
        <f t="shared" si="8"/>
        <v>5.759623861298846E-2</v>
      </c>
      <c r="V38" s="5">
        <f t="shared" si="8"/>
        <v>-2.7222222222222259E-2</v>
      </c>
      <c r="W38" s="5">
        <f t="shared" si="8"/>
        <v>-1.1113917655973693E-2</v>
      </c>
      <c r="X38" s="5">
        <f t="shared" si="8"/>
        <v>-2.5867507886435215E-2</v>
      </c>
      <c r="Y38" s="5">
        <f t="shared" si="8"/>
        <v>-1.345707656612527E-2</v>
      </c>
      <c r="Z38" s="5">
        <f t="shared" si="8"/>
        <v>-3.2530678397777346E-2</v>
      </c>
      <c r="AA38" s="5">
        <f t="shared" si="8"/>
        <v>-1.4126289023873473E-2</v>
      </c>
      <c r="AB38" s="5">
        <f t="shared" si="8"/>
        <v>-4.7337278106509562E-3</v>
      </c>
      <c r="AC38" s="5">
        <f t="shared" si="8"/>
        <v>-2.4428571428571355E-2</v>
      </c>
      <c r="AD38" s="5">
        <f t="shared" si="8"/>
        <v>-7.5834175935288739E-3</v>
      </c>
      <c r="AE38" s="5">
        <f t="shared" si="8"/>
        <v>1.6257350397786086E-2</v>
      </c>
      <c r="AF38" s="5">
        <f t="shared" si="8"/>
        <v>-1.1108825344579132E-2</v>
      </c>
      <c r="AG38" s="5">
        <f t="shared" si="8"/>
        <v>-2.6333113890717463E-3</v>
      </c>
      <c r="AH38" s="5">
        <f t="shared" si="8"/>
        <v>3.223070398642891E-3</v>
      </c>
      <c r="AI38" s="5">
        <f t="shared" si="8"/>
        <v>-1.388888888888884E-2</v>
      </c>
      <c r="AJ38" s="5">
        <f t="shared" si="8"/>
        <v>1.0944700460829626E-2</v>
      </c>
      <c r="AK38" s="5">
        <f t="shared" si="6"/>
        <v>-8.7680841736080817E-3</v>
      </c>
      <c r="AL38" s="5">
        <f t="shared" si="6"/>
        <v>-1.7178195144296859E-2</v>
      </c>
      <c r="AM38" s="5">
        <f t="shared" si="6"/>
        <v>-1.434024553801716E-2</v>
      </c>
      <c r="AN38" s="28">
        <f t="shared" si="6"/>
        <v>-5.2631578947368363E-2</v>
      </c>
      <c r="AO38" s="7">
        <f t="shared" si="9"/>
        <v>5.8215135157349315E-2</v>
      </c>
      <c r="AP38" s="7">
        <f t="shared" si="9"/>
        <v>-2.9502455474650011E-2</v>
      </c>
      <c r="AQ38" s="7">
        <f t="shared" si="9"/>
        <v>-1.2544459377593041E-2</v>
      </c>
      <c r="AR38" s="7">
        <f t="shared" si="9"/>
        <v>-2.4160607707555768E-2</v>
      </c>
      <c r="AS38" s="7">
        <f t="shared" si="9"/>
        <v>-1.0681270180437703E-2</v>
      </c>
      <c r="AT38" s="7">
        <f t="shared" si="9"/>
        <v>-3.2937176815575966E-2</v>
      </c>
      <c r="AU38" s="7">
        <f t="shared" si="9"/>
        <v>-1.4562118266915568E-2</v>
      </c>
      <c r="AV38" s="7">
        <f t="shared" si="9"/>
        <v>-3.1869108820466625E-3</v>
      </c>
      <c r="AW38" s="7">
        <f t="shared" si="9"/>
        <v>-2.3374201935748188E-2</v>
      </c>
      <c r="AX38" s="7">
        <f t="shared" si="9"/>
        <v>-9.9881246184626866E-3</v>
      </c>
      <c r="AY38" s="7">
        <f t="shared" si="9"/>
        <v>1.4867580025810337E-2</v>
      </c>
      <c r="AZ38" s="7">
        <f t="shared" si="9"/>
        <v>-1.5639484505953732E-2</v>
      </c>
      <c r="BA38" s="7">
        <f t="shared" si="9"/>
        <v>5.9510246810502623E-4</v>
      </c>
      <c r="BB38" s="7">
        <f t="shared" si="9"/>
        <v>7.703482955349587E-3</v>
      </c>
      <c r="BC38" s="7">
        <f t="shared" si="9"/>
        <v>-1.388500679586077E-2</v>
      </c>
      <c r="BD38" s="7">
        <f t="shared" si="9"/>
        <v>7.1785893814834733E-3</v>
      </c>
      <c r="BE38" s="7">
        <f t="shared" si="7"/>
        <v>-5.2544701005690217E-3</v>
      </c>
      <c r="BF38" s="7">
        <f t="shared" si="7"/>
        <v>-1.3948193049153495E-2</v>
      </c>
      <c r="BG38" s="7">
        <f t="shared" si="7"/>
        <v>-1.3266414534396372E-2</v>
      </c>
      <c r="BH38" s="7">
        <f t="shared" si="7"/>
        <v>-5.7056759346671454E-2</v>
      </c>
    </row>
    <row r="39" spans="1:60" x14ac:dyDescent="0.2">
      <c r="A39">
        <v>18.565000000000001</v>
      </c>
      <c r="B39">
        <v>180.6</v>
      </c>
      <c r="C39">
        <v>199.15</v>
      </c>
      <c r="D39">
        <v>94.08</v>
      </c>
      <c r="E39">
        <v>104.7</v>
      </c>
      <c r="F39">
        <v>85.48</v>
      </c>
      <c r="G39" s="35">
        <v>70.94</v>
      </c>
      <c r="H39">
        <v>25.27</v>
      </c>
      <c r="I39" s="35">
        <v>70.3</v>
      </c>
      <c r="J39">
        <v>40.409999999999997</v>
      </c>
      <c r="K39">
        <v>14.815</v>
      </c>
      <c r="L39">
        <v>9.7899999999999991</v>
      </c>
      <c r="M39">
        <v>66.22</v>
      </c>
      <c r="N39">
        <v>31.074999999999999</v>
      </c>
      <c r="O39">
        <v>188.4</v>
      </c>
      <c r="P39">
        <v>89.07</v>
      </c>
      <c r="Q39" s="35">
        <v>115.2</v>
      </c>
      <c r="R39" s="35">
        <v>224.5</v>
      </c>
      <c r="S39">
        <v>48.814999999999998</v>
      </c>
      <c r="T39" s="4">
        <v>22.195</v>
      </c>
      <c r="U39" s="5">
        <f t="shared" si="8"/>
        <v>3.1675465407057457E-2</v>
      </c>
      <c r="V39" s="5">
        <f t="shared" si="8"/>
        <v>3.1410622501427676E-2</v>
      </c>
      <c r="W39" s="5">
        <f t="shared" si="8"/>
        <v>1.7369093231162314E-2</v>
      </c>
      <c r="X39" s="5">
        <f t="shared" si="8"/>
        <v>1.5544041450777257E-2</v>
      </c>
      <c r="Y39" s="5">
        <f t="shared" si="8"/>
        <v>-1.5051740357478804E-2</v>
      </c>
      <c r="Z39" s="5">
        <f t="shared" si="8"/>
        <v>2.2855091540026518E-2</v>
      </c>
      <c r="AA39" s="5">
        <f t="shared" si="8"/>
        <v>1.6478005444906074E-2</v>
      </c>
      <c r="AB39" s="5">
        <f t="shared" si="8"/>
        <v>1.5854141894569018E-3</v>
      </c>
      <c r="AC39" s="5">
        <f t="shared" si="8"/>
        <v>2.9433299165324112E-2</v>
      </c>
      <c r="AD39" s="5">
        <f t="shared" si="8"/>
        <v>2.9291900152827344E-2</v>
      </c>
      <c r="AE39" s="5">
        <f t="shared" si="8"/>
        <v>8.509189925119065E-3</v>
      </c>
      <c r="AF39" s="5">
        <f t="shared" si="8"/>
        <v>1.8306636155606348E-2</v>
      </c>
      <c r="AG39" s="5">
        <f t="shared" si="8"/>
        <v>9.2739273927392674E-2</v>
      </c>
      <c r="AH39" s="5">
        <f t="shared" si="8"/>
        <v>5.0896178559350691E-2</v>
      </c>
      <c r="AI39" s="5">
        <f t="shared" si="8"/>
        <v>2.0585048754062862E-2</v>
      </c>
      <c r="AJ39" s="5">
        <f t="shared" si="8"/>
        <v>1.50427350427349E-2</v>
      </c>
      <c r="AK39" s="5">
        <f t="shared" si="6"/>
        <v>1.9018133569217222E-2</v>
      </c>
      <c r="AL39" s="5">
        <f t="shared" si="6"/>
        <v>4.6376136098811305E-2</v>
      </c>
      <c r="AM39" s="5">
        <f t="shared" si="6"/>
        <v>2.1875654176261028E-2</v>
      </c>
      <c r="AN39" s="28">
        <f t="shared" si="6"/>
        <v>6.5759637188207432E-3</v>
      </c>
      <c r="AO39" s="7">
        <f t="shared" si="9"/>
        <v>3.2294361951418313E-2</v>
      </c>
      <c r="AP39" s="7">
        <f t="shared" si="9"/>
        <v>2.9130389248999924E-2</v>
      </c>
      <c r="AQ39" s="7">
        <f t="shared" si="9"/>
        <v>1.5938551509542966E-2</v>
      </c>
      <c r="AR39" s="7">
        <f t="shared" si="9"/>
        <v>1.7250941629656704E-2</v>
      </c>
      <c r="AS39" s="7">
        <f t="shared" si="9"/>
        <v>-1.2275933971791237E-2</v>
      </c>
      <c r="AT39" s="7">
        <f t="shared" si="9"/>
        <v>2.2448593122227897E-2</v>
      </c>
      <c r="AU39" s="7">
        <f t="shared" si="9"/>
        <v>1.6042176201863979E-2</v>
      </c>
      <c r="AV39" s="7">
        <f t="shared" si="9"/>
        <v>3.1322311180611954E-3</v>
      </c>
      <c r="AW39" s="7">
        <f t="shared" si="9"/>
        <v>3.0487668658147279E-2</v>
      </c>
      <c r="AX39" s="7">
        <f t="shared" si="9"/>
        <v>2.6887193127893529E-2</v>
      </c>
      <c r="AY39" s="7">
        <f t="shared" si="9"/>
        <v>7.119419553143316E-3</v>
      </c>
      <c r="AZ39" s="7">
        <f t="shared" si="9"/>
        <v>1.3775976994231746E-2</v>
      </c>
      <c r="BA39" s="7">
        <f t="shared" si="9"/>
        <v>9.5967687784569447E-2</v>
      </c>
      <c r="BB39" s="7">
        <f t="shared" si="9"/>
        <v>5.5376591116057389E-2</v>
      </c>
      <c r="BC39" s="7">
        <f t="shared" si="9"/>
        <v>2.0588930847090934E-2</v>
      </c>
      <c r="BD39" s="7">
        <f t="shared" si="9"/>
        <v>1.1276623963388747E-2</v>
      </c>
      <c r="BE39" s="7">
        <f t="shared" si="7"/>
        <v>2.2531747642256281E-2</v>
      </c>
      <c r="BF39" s="7">
        <f t="shared" si="7"/>
        <v>4.9606138193954666E-2</v>
      </c>
      <c r="BG39" s="7">
        <f t="shared" si="7"/>
        <v>2.2949485179881816E-2</v>
      </c>
      <c r="BH39" s="7">
        <f t="shared" si="7"/>
        <v>2.15078331951765E-3</v>
      </c>
    </row>
    <row r="40" spans="1:60" x14ac:dyDescent="0.2">
      <c r="A40">
        <v>18.239999999999998</v>
      </c>
      <c r="B40">
        <v>172.25</v>
      </c>
      <c r="C40">
        <v>197.15</v>
      </c>
      <c r="D40">
        <v>93.67</v>
      </c>
      <c r="E40">
        <v>106.5</v>
      </c>
      <c r="F40">
        <v>85.95</v>
      </c>
      <c r="G40" s="35">
        <v>71.2</v>
      </c>
      <c r="H40">
        <v>25.274999999999999</v>
      </c>
      <c r="I40" s="35">
        <v>71.010000000000005</v>
      </c>
      <c r="J40">
        <v>40.354999999999997</v>
      </c>
      <c r="K40">
        <v>14.54</v>
      </c>
      <c r="L40">
        <v>9.3870000000000005</v>
      </c>
      <c r="M40">
        <v>64.180000000000007</v>
      </c>
      <c r="N40">
        <v>29.954999999999998</v>
      </c>
      <c r="O40">
        <v>187.25</v>
      </c>
      <c r="P40">
        <v>86.11</v>
      </c>
      <c r="Q40" s="35">
        <v>116.45</v>
      </c>
      <c r="R40" s="35">
        <v>212.05</v>
      </c>
      <c r="S40">
        <v>48.524999999999999</v>
      </c>
      <c r="T40" s="4">
        <v>22.42</v>
      </c>
      <c r="U40" s="5">
        <f t="shared" si="8"/>
        <v>-1.7506059789927475E-2</v>
      </c>
      <c r="V40" s="5">
        <f t="shared" si="8"/>
        <v>-4.6234772978958949E-2</v>
      </c>
      <c r="W40" s="5">
        <f t="shared" si="8"/>
        <v>-1.0042681395932673E-2</v>
      </c>
      <c r="X40" s="5">
        <f t="shared" si="8"/>
        <v>-4.3579931972789199E-3</v>
      </c>
      <c r="Y40" s="5">
        <f t="shared" si="8"/>
        <v>1.7191977077363862E-2</v>
      </c>
      <c r="Z40" s="5">
        <f t="shared" si="8"/>
        <v>5.4983621899860058E-3</v>
      </c>
      <c r="AA40" s="5">
        <f t="shared" si="8"/>
        <v>3.6650690724555623E-3</v>
      </c>
      <c r="AB40" s="5">
        <f t="shared" si="8"/>
        <v>1.9786307874936071E-4</v>
      </c>
      <c r="AC40" s="5">
        <f t="shared" si="8"/>
        <v>1.009957325746802E-2</v>
      </c>
      <c r="AD40" s="5">
        <f t="shared" si="8"/>
        <v>-1.3610492452362788E-3</v>
      </c>
      <c r="AE40" s="5">
        <f t="shared" si="8"/>
        <v>-1.8562267971650392E-2</v>
      </c>
      <c r="AF40" s="5">
        <f t="shared" si="8"/>
        <v>-4.1164453524003997E-2</v>
      </c>
      <c r="AG40" s="5">
        <f t="shared" si="8"/>
        <v>-3.0806402899426044E-2</v>
      </c>
      <c r="AH40" s="5">
        <f t="shared" si="8"/>
        <v>-3.6041834271922757E-2</v>
      </c>
      <c r="AI40" s="5">
        <f t="shared" si="8"/>
        <v>-6.1040339702760349E-3</v>
      </c>
      <c r="AJ40" s="5">
        <f t="shared" si="8"/>
        <v>-3.3232289210733068E-2</v>
      </c>
      <c r="AK40" s="5">
        <f t="shared" si="6"/>
        <v>1.085069444444442E-2</v>
      </c>
      <c r="AL40" s="5">
        <f t="shared" si="6"/>
        <v>-5.5456570155901996E-2</v>
      </c>
      <c r="AM40" s="5">
        <f t="shared" si="6"/>
        <v>-5.9407968862029703E-3</v>
      </c>
      <c r="AN40" s="28">
        <f t="shared" si="6"/>
        <v>1.01374183374634E-2</v>
      </c>
      <c r="AO40" s="7">
        <f t="shared" si="9"/>
        <v>-1.6887163245566619E-2</v>
      </c>
      <c r="AP40" s="7">
        <f t="shared" si="9"/>
        <v>-4.8515006231386701E-2</v>
      </c>
      <c r="AQ40" s="7">
        <f t="shared" si="9"/>
        <v>-1.1473223117552021E-2</v>
      </c>
      <c r="AR40" s="7">
        <f t="shared" si="9"/>
        <v>-2.6510930183994718E-3</v>
      </c>
      <c r="AS40" s="7">
        <f t="shared" si="9"/>
        <v>1.996778346305143E-2</v>
      </c>
      <c r="AT40" s="7">
        <f t="shared" si="9"/>
        <v>5.0918637721873846E-3</v>
      </c>
      <c r="AU40" s="7">
        <f t="shared" si="9"/>
        <v>3.2292398294134664E-3</v>
      </c>
      <c r="AV40" s="7">
        <f t="shared" si="9"/>
        <v>1.7446800073536545E-3</v>
      </c>
      <c r="AW40" s="7">
        <f t="shared" si="9"/>
        <v>1.1153942750291189E-2</v>
      </c>
      <c r="AX40" s="7">
        <f t="shared" si="9"/>
        <v>-3.7657562701700919E-3</v>
      </c>
      <c r="AY40" s="7">
        <f t="shared" si="9"/>
        <v>-1.995203834362614E-2</v>
      </c>
      <c r="AZ40" s="7">
        <f t="shared" si="9"/>
        <v>-4.5695112685378597E-2</v>
      </c>
      <c r="BA40" s="7">
        <f t="shared" si="9"/>
        <v>-2.7577989042249271E-2</v>
      </c>
      <c r="BB40" s="7">
        <f t="shared" si="9"/>
        <v>-3.1561421715216059E-2</v>
      </c>
      <c r="BC40" s="7">
        <f t="shared" si="9"/>
        <v>-6.1001518772479651E-3</v>
      </c>
      <c r="BD40" s="7">
        <f t="shared" si="9"/>
        <v>-3.6998400290079218E-2</v>
      </c>
      <c r="BE40" s="7">
        <f t="shared" si="7"/>
        <v>1.4364308517483479E-2</v>
      </c>
      <c r="BF40" s="7">
        <f t="shared" si="7"/>
        <v>-5.2226568060758635E-2</v>
      </c>
      <c r="BG40" s="7">
        <f t="shared" si="7"/>
        <v>-4.8669658825821818E-3</v>
      </c>
      <c r="BH40" s="7">
        <f t="shared" si="7"/>
        <v>5.7122379381603066E-3</v>
      </c>
    </row>
    <row r="41" spans="1:60" x14ac:dyDescent="0.2">
      <c r="A41">
        <v>18.2</v>
      </c>
      <c r="B41">
        <v>169.4</v>
      </c>
      <c r="C41">
        <v>195.25</v>
      </c>
      <c r="D41">
        <v>93.51</v>
      </c>
      <c r="E41">
        <v>105.45</v>
      </c>
      <c r="F41">
        <v>87.52</v>
      </c>
      <c r="G41" s="35">
        <v>70.599999999999994</v>
      </c>
      <c r="H41">
        <v>25.175000000000001</v>
      </c>
      <c r="I41" s="35">
        <v>71.31</v>
      </c>
      <c r="J41">
        <v>40.494999999999997</v>
      </c>
      <c r="K41">
        <v>14.565</v>
      </c>
      <c r="L41">
        <v>9.2129999999999992</v>
      </c>
      <c r="M41">
        <v>65.36</v>
      </c>
      <c r="N41">
        <v>29.614999999999998</v>
      </c>
      <c r="O41">
        <v>186.8</v>
      </c>
      <c r="P41">
        <v>88.05</v>
      </c>
      <c r="Q41" s="35">
        <v>117.45</v>
      </c>
      <c r="R41" s="35">
        <v>210.65</v>
      </c>
      <c r="S41">
        <v>47.48</v>
      </c>
      <c r="T41" s="4">
        <v>22.765000000000001</v>
      </c>
      <c r="U41" s="5">
        <f t="shared" si="8"/>
        <v>-2.1929824561403022E-3</v>
      </c>
      <c r="V41" s="5">
        <f t="shared" si="8"/>
        <v>-1.6545718432510848E-2</v>
      </c>
      <c r="W41" s="5">
        <f t="shared" si="8"/>
        <v>-9.637331980725361E-3</v>
      </c>
      <c r="X41" s="5">
        <f t="shared" si="8"/>
        <v>-1.7081242660402784E-3</v>
      </c>
      <c r="Y41" s="5">
        <f t="shared" si="8"/>
        <v>-9.8591549295774517E-3</v>
      </c>
      <c r="Z41" s="5">
        <f t="shared" si="8"/>
        <v>1.8266433973240126E-2</v>
      </c>
      <c r="AA41" s="5">
        <f t="shared" si="8"/>
        <v>-8.4269662921349076E-3</v>
      </c>
      <c r="AB41" s="5">
        <f t="shared" si="8"/>
        <v>-3.9564787339266827E-3</v>
      </c>
      <c r="AC41" s="5">
        <f t="shared" si="8"/>
        <v>4.2247570764679665E-3</v>
      </c>
      <c r="AD41" s="5">
        <f t="shared" si="8"/>
        <v>3.4692107545533091E-3</v>
      </c>
      <c r="AE41" s="5">
        <f t="shared" si="8"/>
        <v>1.7193947730398396E-3</v>
      </c>
      <c r="AF41" s="5">
        <f t="shared" si="8"/>
        <v>-1.8536273569830786E-2</v>
      </c>
      <c r="AG41" s="5">
        <f t="shared" si="8"/>
        <v>1.8385789965721377E-2</v>
      </c>
      <c r="AH41" s="5">
        <f t="shared" si="8"/>
        <v>-1.135035887164082E-2</v>
      </c>
      <c r="AI41" s="5">
        <f t="shared" si="8"/>
        <v>-2.4032042723630687E-3</v>
      </c>
      <c r="AJ41" s="5">
        <f t="shared" si="8"/>
        <v>2.2529322959006004E-2</v>
      </c>
      <c r="AK41" s="5">
        <f t="shared" si="6"/>
        <v>8.587376556461912E-3</v>
      </c>
      <c r="AL41" s="5">
        <f t="shared" si="6"/>
        <v>-6.6022164583824372E-3</v>
      </c>
      <c r="AM41" s="5">
        <f t="shared" si="6"/>
        <v>-2.1535291087068531E-2</v>
      </c>
      <c r="AN41" s="28">
        <f t="shared" si="6"/>
        <v>1.5388046387154297E-2</v>
      </c>
      <c r="AO41" s="7">
        <f t="shared" si="9"/>
        <v>-1.5740859117794475E-3</v>
      </c>
      <c r="AP41" s="7">
        <f t="shared" si="9"/>
        <v>-1.8825951684938599E-2</v>
      </c>
      <c r="AQ41" s="7">
        <f t="shared" si="9"/>
        <v>-1.1067873702344709E-2</v>
      </c>
      <c r="AR41" s="7">
        <f t="shared" si="9"/>
        <v>-1.2240871608303928E-6</v>
      </c>
      <c r="AS41" s="7">
        <f t="shared" si="9"/>
        <v>-7.0833485438898842E-3</v>
      </c>
      <c r="AT41" s="7">
        <f t="shared" si="9"/>
        <v>1.7859935555441506E-2</v>
      </c>
      <c r="AU41" s="7">
        <f t="shared" si="9"/>
        <v>-8.8627955351770031E-3</v>
      </c>
      <c r="AV41" s="7">
        <f t="shared" si="9"/>
        <v>-2.4096618053223891E-3</v>
      </c>
      <c r="AW41" s="7">
        <f t="shared" si="9"/>
        <v>5.2791265692911354E-3</v>
      </c>
      <c r="AX41" s="7">
        <f t="shared" si="9"/>
        <v>1.064503729619496E-3</v>
      </c>
      <c r="AY41" s="7">
        <f t="shared" si="9"/>
        <v>3.2962440106409072E-4</v>
      </c>
      <c r="AZ41" s="7">
        <f t="shared" si="9"/>
        <v>-2.3066932731205386E-2</v>
      </c>
      <c r="BA41" s="7">
        <f t="shared" si="9"/>
        <v>2.1614203822898151E-2</v>
      </c>
      <c r="BB41" s="7">
        <f t="shared" si="9"/>
        <v>-6.869946314934124E-3</v>
      </c>
      <c r="BC41" s="7">
        <f t="shared" si="9"/>
        <v>-2.3993221793349984E-3</v>
      </c>
      <c r="BD41" s="7">
        <f t="shared" si="9"/>
        <v>1.876321187965985E-2</v>
      </c>
      <c r="BE41" s="7">
        <f t="shared" si="7"/>
        <v>1.2100990629500971E-2</v>
      </c>
      <c r="BF41" s="7">
        <f t="shared" si="7"/>
        <v>-3.372214363239073E-3</v>
      </c>
      <c r="BG41" s="7">
        <f t="shared" si="7"/>
        <v>-2.0461460083447743E-2</v>
      </c>
      <c r="BH41" s="7">
        <f t="shared" si="7"/>
        <v>1.0962865987851204E-2</v>
      </c>
    </row>
    <row r="42" spans="1:60" x14ac:dyDescent="0.2">
      <c r="A42">
        <v>18.335000000000001</v>
      </c>
      <c r="B42">
        <v>167.15</v>
      </c>
      <c r="C42">
        <v>191.5</v>
      </c>
      <c r="D42">
        <v>91.74</v>
      </c>
      <c r="E42">
        <v>104</v>
      </c>
      <c r="F42">
        <v>86.83</v>
      </c>
      <c r="G42" s="35">
        <v>69.95</v>
      </c>
      <c r="H42">
        <v>24.734999999999999</v>
      </c>
      <c r="I42" s="35">
        <v>70.8</v>
      </c>
      <c r="J42">
        <v>39.75</v>
      </c>
      <c r="K42">
        <v>14.335000000000001</v>
      </c>
      <c r="L42">
        <v>9.0609999999999999</v>
      </c>
      <c r="M42">
        <v>65.069999999999993</v>
      </c>
      <c r="N42">
        <v>29.045000000000002</v>
      </c>
      <c r="O42">
        <v>184.95</v>
      </c>
      <c r="P42">
        <v>85.91</v>
      </c>
      <c r="Q42" s="35">
        <v>116.15</v>
      </c>
      <c r="R42" s="35">
        <v>210</v>
      </c>
      <c r="S42">
        <v>46.954999999999998</v>
      </c>
      <c r="T42" s="4">
        <v>22.42</v>
      </c>
      <c r="U42" s="5">
        <f t="shared" si="8"/>
        <v>7.4175824175826133E-3</v>
      </c>
      <c r="V42" s="5">
        <f t="shared" si="8"/>
        <v>-1.3282172373081491E-2</v>
      </c>
      <c r="W42" s="5">
        <f t="shared" si="8"/>
        <v>-1.9206145966709331E-2</v>
      </c>
      <c r="X42" s="5">
        <f t="shared" si="8"/>
        <v>-1.8928456849534925E-2</v>
      </c>
      <c r="Y42" s="5">
        <f t="shared" si="8"/>
        <v>-1.3750592697961195E-2</v>
      </c>
      <c r="Z42" s="5">
        <f t="shared" si="8"/>
        <v>-7.8839122486288327E-3</v>
      </c>
      <c r="AA42" s="5">
        <f t="shared" si="8"/>
        <v>-9.2067988668553813E-3</v>
      </c>
      <c r="AB42" s="5">
        <f t="shared" si="8"/>
        <v>-1.7477656405163855E-2</v>
      </c>
      <c r="AC42" s="5">
        <f t="shared" si="8"/>
        <v>-7.1518721076988534E-3</v>
      </c>
      <c r="AD42" s="5">
        <f t="shared" si="8"/>
        <v>-1.8397333004074534E-2</v>
      </c>
      <c r="AE42" s="5">
        <f t="shared" si="8"/>
        <v>-1.5791280466872504E-2</v>
      </c>
      <c r="AF42" s="5">
        <f t="shared" si="8"/>
        <v>-1.6498426136980271E-2</v>
      </c>
      <c r="AG42" s="5">
        <f t="shared" si="8"/>
        <v>-4.4369645042841022E-3</v>
      </c>
      <c r="AH42" s="5">
        <f t="shared" si="8"/>
        <v>-1.924700320783379E-2</v>
      </c>
      <c r="AI42" s="5">
        <f t="shared" si="8"/>
        <v>-9.9036402569594451E-3</v>
      </c>
      <c r="AJ42" s="5">
        <f t="shared" si="8"/>
        <v>-2.4304372515616124E-2</v>
      </c>
      <c r="AK42" s="5">
        <f t="shared" si="6"/>
        <v>-1.1068539804171995E-2</v>
      </c>
      <c r="AL42" s="5">
        <f t="shared" si="6"/>
        <v>-3.0856871587942036E-3</v>
      </c>
      <c r="AM42" s="5">
        <f t="shared" si="6"/>
        <v>-1.1057287278854244E-2</v>
      </c>
      <c r="AN42" s="28">
        <f t="shared" si="6"/>
        <v>-1.5154842960685255E-2</v>
      </c>
      <c r="AO42" s="7">
        <f t="shared" si="9"/>
        <v>8.0364789619434673E-3</v>
      </c>
      <c r="AP42" s="7">
        <f t="shared" si="9"/>
        <v>-1.5562405625509243E-2</v>
      </c>
      <c r="AQ42" s="7">
        <f t="shared" si="9"/>
        <v>-2.063668768832868E-2</v>
      </c>
      <c r="AR42" s="7">
        <f t="shared" si="9"/>
        <v>-1.7221556670655478E-2</v>
      </c>
      <c r="AS42" s="7">
        <f t="shared" si="9"/>
        <v>-1.0974786312273627E-2</v>
      </c>
      <c r="AT42" s="7">
        <f t="shared" si="9"/>
        <v>-8.2904106664274547E-3</v>
      </c>
      <c r="AU42" s="7">
        <f t="shared" si="9"/>
        <v>-9.6426281098974768E-3</v>
      </c>
      <c r="AV42" s="7">
        <f t="shared" si="9"/>
        <v>-1.5930839476559561E-2</v>
      </c>
      <c r="AW42" s="7">
        <f t="shared" si="9"/>
        <v>-6.0975026148756845E-3</v>
      </c>
      <c r="AX42" s="7">
        <f t="shared" si="9"/>
        <v>-2.0802040029008349E-2</v>
      </c>
      <c r="AY42" s="7">
        <f t="shared" si="9"/>
        <v>-1.7181050838848251E-2</v>
      </c>
      <c r="AZ42" s="7">
        <f t="shared" si="9"/>
        <v>-2.1029085298354872E-2</v>
      </c>
      <c r="BA42" s="7">
        <f t="shared" si="9"/>
        <v>-1.2085506471073296E-3</v>
      </c>
      <c r="BB42" s="7">
        <f t="shared" si="9"/>
        <v>-1.4766590651127095E-2</v>
      </c>
      <c r="BC42" s="7">
        <f t="shared" si="9"/>
        <v>-9.8997581639313752E-3</v>
      </c>
      <c r="BD42" s="7">
        <f t="shared" si="9"/>
        <v>-2.8070483594962278E-2</v>
      </c>
      <c r="BE42" s="7">
        <f t="shared" si="7"/>
        <v>-7.5549257311329351E-3</v>
      </c>
      <c r="BF42" s="7">
        <f t="shared" si="7"/>
        <v>1.4431493634916052E-4</v>
      </c>
      <c r="BG42" s="7">
        <f t="shared" si="7"/>
        <v>-9.9834562752334557E-3</v>
      </c>
      <c r="BH42" s="7">
        <f t="shared" si="7"/>
        <v>-1.9580023359988347E-2</v>
      </c>
    </row>
    <row r="43" spans="1:60" x14ac:dyDescent="0.2">
      <c r="A43">
        <v>18.474</v>
      </c>
      <c r="B43">
        <v>172.05</v>
      </c>
      <c r="C43">
        <v>198.56</v>
      </c>
      <c r="D43">
        <v>94.85</v>
      </c>
      <c r="E43">
        <v>108.22</v>
      </c>
      <c r="F43">
        <v>88.5</v>
      </c>
      <c r="G43" s="35">
        <v>71.75</v>
      </c>
      <c r="H43">
        <v>25.504999999999999</v>
      </c>
      <c r="I43" s="35">
        <v>72.98</v>
      </c>
      <c r="J43">
        <v>40.76</v>
      </c>
      <c r="K43">
        <v>14.595000000000001</v>
      </c>
      <c r="L43">
        <v>9.2370000000000001</v>
      </c>
      <c r="M43">
        <v>67.06</v>
      </c>
      <c r="N43">
        <v>29.6</v>
      </c>
      <c r="O43">
        <v>186.9</v>
      </c>
      <c r="P43">
        <v>89.2</v>
      </c>
      <c r="Q43" s="35">
        <v>120.12</v>
      </c>
      <c r="R43" s="35">
        <v>211.1</v>
      </c>
      <c r="S43">
        <v>47.064999999999998</v>
      </c>
      <c r="T43" s="4">
        <v>23.55</v>
      </c>
      <c r="U43" s="5">
        <f t="shared" si="8"/>
        <v>7.5811289882736776E-3</v>
      </c>
      <c r="V43" s="5">
        <f t="shared" si="8"/>
        <v>2.9314986539036747E-2</v>
      </c>
      <c r="W43" s="5">
        <f t="shared" si="8"/>
        <v>3.6866840731070605E-2</v>
      </c>
      <c r="X43" s="5">
        <f t="shared" si="8"/>
        <v>3.3900152605188527E-2</v>
      </c>
      <c r="Y43" s="5">
        <f t="shared" si="8"/>
        <v>4.0576923076923066E-2</v>
      </c>
      <c r="Z43" s="5">
        <f t="shared" si="8"/>
        <v>1.923298399170803E-2</v>
      </c>
      <c r="AA43" s="5">
        <f t="shared" si="8"/>
        <v>2.5732666190135811E-2</v>
      </c>
      <c r="AB43" s="5">
        <f t="shared" si="8"/>
        <v>3.1129977764301486E-2</v>
      </c>
      <c r="AC43" s="5">
        <f t="shared" si="8"/>
        <v>3.07909604519776E-2</v>
      </c>
      <c r="AD43" s="5">
        <f t="shared" si="8"/>
        <v>2.5408805031446491E-2</v>
      </c>
      <c r="AE43" s="5">
        <f t="shared" si="8"/>
        <v>1.8137425880711433E-2</v>
      </c>
      <c r="AF43" s="5">
        <f t="shared" si="8"/>
        <v>1.9423904646286294E-2</v>
      </c>
      <c r="AG43" s="5">
        <f t="shared" si="8"/>
        <v>3.0582449669586786E-2</v>
      </c>
      <c r="AH43" s="5">
        <f t="shared" si="8"/>
        <v>1.9108280254777066E-2</v>
      </c>
      <c r="AI43" s="5">
        <f t="shared" si="8"/>
        <v>1.0543390105433925E-2</v>
      </c>
      <c r="AJ43" s="5">
        <f t="shared" si="8"/>
        <v>3.8295891048772068E-2</v>
      </c>
      <c r="AK43" s="5">
        <f t="shared" si="6"/>
        <v>3.4179939733103737E-2</v>
      </c>
      <c r="AL43" s="5">
        <f t="shared" si="6"/>
        <v>5.2380952380952639E-3</v>
      </c>
      <c r="AM43" s="5">
        <f t="shared" si="6"/>
        <v>2.3426685124054991E-3</v>
      </c>
      <c r="AN43" s="28">
        <f t="shared" si="6"/>
        <v>5.0401427297056101E-2</v>
      </c>
      <c r="AO43" s="7">
        <f t="shared" si="9"/>
        <v>8.2000255326345316E-3</v>
      </c>
      <c r="AP43" s="7">
        <f t="shared" si="9"/>
        <v>2.7034753286608995E-2</v>
      </c>
      <c r="AQ43" s="7">
        <f t="shared" si="9"/>
        <v>3.5436299009451257E-2</v>
      </c>
      <c r="AR43" s="7">
        <f t="shared" si="9"/>
        <v>3.5607052784067977E-2</v>
      </c>
      <c r="AS43" s="7">
        <f t="shared" si="9"/>
        <v>4.3352729462610637E-2</v>
      </c>
      <c r="AT43" s="7">
        <f t="shared" si="9"/>
        <v>1.882648557390941E-2</v>
      </c>
      <c r="AU43" s="7">
        <f t="shared" si="9"/>
        <v>2.5296836947093716E-2</v>
      </c>
      <c r="AV43" s="7">
        <f t="shared" si="9"/>
        <v>3.2676794692905783E-2</v>
      </c>
      <c r="AW43" s="7">
        <f t="shared" si="9"/>
        <v>3.1845329944800771E-2</v>
      </c>
      <c r="AX43" s="7">
        <f t="shared" si="9"/>
        <v>2.3004098006512676E-2</v>
      </c>
      <c r="AY43" s="7">
        <f t="shared" si="9"/>
        <v>1.6747655508735686E-2</v>
      </c>
      <c r="AZ43" s="7">
        <f t="shared" si="9"/>
        <v>1.4893245484911692E-2</v>
      </c>
      <c r="BA43" s="7">
        <f t="shared" si="9"/>
        <v>3.381086352676356E-2</v>
      </c>
      <c r="BB43" s="7">
        <f t="shared" si="9"/>
        <v>2.3588692811483764E-2</v>
      </c>
      <c r="BC43" s="7">
        <f t="shared" si="9"/>
        <v>1.0547272198461995E-2</v>
      </c>
      <c r="BD43" s="7">
        <f t="shared" si="9"/>
        <v>3.4529779969425918E-2</v>
      </c>
      <c r="BE43" s="7">
        <f t="shared" si="7"/>
        <v>3.7693553806142796E-2</v>
      </c>
      <c r="BF43" s="7">
        <f t="shared" si="7"/>
        <v>8.4680973332386285E-3</v>
      </c>
      <c r="BG43" s="7">
        <f t="shared" si="7"/>
        <v>3.416499516026288E-3</v>
      </c>
      <c r="BH43" s="7">
        <f t="shared" si="7"/>
        <v>4.5976246897753009E-2</v>
      </c>
    </row>
    <row r="44" spans="1:60" x14ac:dyDescent="0.2">
      <c r="A44">
        <v>18.37</v>
      </c>
      <c r="B44">
        <v>168.55</v>
      </c>
      <c r="C44">
        <v>202</v>
      </c>
      <c r="D44">
        <v>94.87</v>
      </c>
      <c r="E44">
        <v>104.86</v>
      </c>
      <c r="F44">
        <v>89.81</v>
      </c>
      <c r="G44" s="35">
        <v>69.59</v>
      </c>
      <c r="H44">
        <v>26.86</v>
      </c>
      <c r="I44" s="35">
        <v>74.180000000000007</v>
      </c>
      <c r="J44">
        <v>40.44</v>
      </c>
      <c r="K44">
        <v>14.56</v>
      </c>
      <c r="L44">
        <v>8.9049999999999994</v>
      </c>
      <c r="M44">
        <v>65.42</v>
      </c>
      <c r="N44">
        <v>28.69</v>
      </c>
      <c r="O44">
        <v>184.05</v>
      </c>
      <c r="P44">
        <v>90.48</v>
      </c>
      <c r="Q44" s="35">
        <v>122.44</v>
      </c>
      <c r="R44" s="35">
        <v>204.4</v>
      </c>
      <c r="S44">
        <v>45.715000000000003</v>
      </c>
      <c r="T44" s="4">
        <v>23.38</v>
      </c>
      <c r="U44" s="5">
        <f t="shared" si="8"/>
        <v>-5.6295333982894213E-3</v>
      </c>
      <c r="V44" s="5">
        <f t="shared" si="8"/>
        <v>-2.034292356873002E-2</v>
      </c>
      <c r="W44" s="5">
        <f t="shared" si="8"/>
        <v>1.7324738114423921E-2</v>
      </c>
      <c r="X44" s="5">
        <f t="shared" si="8"/>
        <v>2.108592514498131E-4</v>
      </c>
      <c r="Y44" s="5">
        <f t="shared" si="8"/>
        <v>-3.1047865459249646E-2</v>
      </c>
      <c r="Z44" s="5">
        <f t="shared" si="8"/>
        <v>1.4802259887005675E-2</v>
      </c>
      <c r="AA44" s="5">
        <f t="shared" si="8"/>
        <v>-3.0104529616724718E-2</v>
      </c>
      <c r="AB44" s="5">
        <f t="shared" si="8"/>
        <v>5.3126837874926558E-2</v>
      </c>
      <c r="AC44" s="5">
        <f t="shared" si="8"/>
        <v>1.6442861057823999E-2</v>
      </c>
      <c r="AD44" s="5">
        <f t="shared" si="8"/>
        <v>-7.8508341511285273E-3</v>
      </c>
      <c r="AE44" s="5">
        <f t="shared" si="8"/>
        <v>-2.3980815347721673E-3</v>
      </c>
      <c r="AF44" s="5">
        <f t="shared" si="8"/>
        <v>-3.5942405542925271E-2</v>
      </c>
      <c r="AG44" s="5">
        <f t="shared" si="8"/>
        <v>-2.4455711303310479E-2</v>
      </c>
      <c r="AH44" s="5">
        <f t="shared" si="8"/>
        <v>-3.074324324324329E-2</v>
      </c>
      <c r="AI44" s="5">
        <f t="shared" si="8"/>
        <v>-1.5248796147672494E-2</v>
      </c>
      <c r="AJ44" s="5">
        <f t="shared" si="8"/>
        <v>1.4349775784753271E-2</v>
      </c>
      <c r="AK44" s="5">
        <f t="shared" si="6"/>
        <v>1.9314019314019326E-2</v>
      </c>
      <c r="AL44" s="5">
        <f t="shared" si="6"/>
        <v>-3.1738512553292186E-2</v>
      </c>
      <c r="AM44" s="5">
        <f t="shared" si="6"/>
        <v>-2.868373525974699E-2</v>
      </c>
      <c r="AN44" s="28">
        <f t="shared" si="6"/>
        <v>-7.2186836518047803E-3</v>
      </c>
      <c r="AO44" s="7">
        <f t="shared" si="9"/>
        <v>-5.0106368539285665E-3</v>
      </c>
      <c r="AP44" s="7">
        <f t="shared" si="9"/>
        <v>-2.2623156821157772E-2</v>
      </c>
      <c r="AQ44" s="7">
        <f t="shared" si="9"/>
        <v>1.5894196392804573E-2</v>
      </c>
      <c r="AR44" s="7">
        <f t="shared" si="9"/>
        <v>1.9177594303292612E-3</v>
      </c>
      <c r="AS44" s="7">
        <f t="shared" si="9"/>
        <v>-2.8272059073562079E-2</v>
      </c>
      <c r="AT44" s="7">
        <f t="shared" si="9"/>
        <v>1.4395761469207053E-2</v>
      </c>
      <c r="AU44" s="7">
        <f t="shared" si="9"/>
        <v>-3.0540358859766813E-2</v>
      </c>
      <c r="AV44" s="7">
        <f t="shared" si="9"/>
        <v>5.4673654803530855E-2</v>
      </c>
      <c r="AW44" s="7">
        <f t="shared" si="9"/>
        <v>1.7497230550647166E-2</v>
      </c>
      <c r="AX44" s="7">
        <f t="shared" si="9"/>
        <v>-1.025554117606234E-2</v>
      </c>
      <c r="AY44" s="7">
        <f t="shared" si="9"/>
        <v>-3.7878519067479164E-3</v>
      </c>
      <c r="AZ44" s="7">
        <f t="shared" si="9"/>
        <v>-4.0473064704299871E-2</v>
      </c>
      <c r="BA44" s="7">
        <f t="shared" si="9"/>
        <v>-2.1227297446133706E-2</v>
      </c>
      <c r="BB44" s="7">
        <f t="shared" si="9"/>
        <v>-2.6262830686536592E-2</v>
      </c>
      <c r="BC44" s="7">
        <f t="shared" si="9"/>
        <v>-1.5244914054644424E-2</v>
      </c>
      <c r="BD44" s="7">
        <f t="shared" si="9"/>
        <v>1.0583664705407118E-2</v>
      </c>
      <c r="BE44" s="7">
        <f t="shared" si="7"/>
        <v>2.2827633387058385E-2</v>
      </c>
      <c r="BF44" s="7">
        <f t="shared" si="7"/>
        <v>-2.8508510458148822E-2</v>
      </c>
      <c r="BG44" s="7">
        <f t="shared" si="7"/>
        <v>-2.7609904256126201E-2</v>
      </c>
      <c r="BH44" s="7">
        <f t="shared" si="7"/>
        <v>-1.1643864051107873E-2</v>
      </c>
    </row>
    <row r="45" spans="1:60" x14ac:dyDescent="0.2">
      <c r="A45">
        <v>18.821999999999999</v>
      </c>
      <c r="B45">
        <v>182.8</v>
      </c>
      <c r="C45">
        <v>205.45</v>
      </c>
      <c r="D45">
        <v>97.67</v>
      </c>
      <c r="E45">
        <v>104.08</v>
      </c>
      <c r="F45">
        <v>94.68</v>
      </c>
      <c r="G45" s="35">
        <v>70.39</v>
      </c>
      <c r="H45">
        <v>27.335000000000001</v>
      </c>
      <c r="I45" s="35">
        <v>75.010000000000005</v>
      </c>
      <c r="J45">
        <v>40.96</v>
      </c>
      <c r="K45">
        <v>14.42</v>
      </c>
      <c r="L45">
        <v>8.92</v>
      </c>
      <c r="M45">
        <v>67.14</v>
      </c>
      <c r="N45">
        <v>28.56</v>
      </c>
      <c r="O45">
        <v>185.8</v>
      </c>
      <c r="P45">
        <v>91.26</v>
      </c>
      <c r="Q45" s="35">
        <v>123.7</v>
      </c>
      <c r="R45" s="35">
        <v>203</v>
      </c>
      <c r="S45">
        <v>47.07</v>
      </c>
      <c r="T45" s="4">
        <v>23.64</v>
      </c>
      <c r="U45" s="5">
        <f t="shared" si="8"/>
        <v>2.4605334784975508E-2</v>
      </c>
      <c r="V45" s="5">
        <f t="shared" si="8"/>
        <v>8.4544645505784555E-2</v>
      </c>
      <c r="W45" s="5">
        <f t="shared" si="8"/>
        <v>1.7079207920791983E-2</v>
      </c>
      <c r="X45" s="5">
        <f t="shared" si="8"/>
        <v>2.9514071887846605E-2</v>
      </c>
      <c r="Y45" s="5">
        <f t="shared" si="8"/>
        <v>-7.4384894144573499E-3</v>
      </c>
      <c r="Z45" s="5">
        <f t="shared" si="8"/>
        <v>5.4225587351074633E-2</v>
      </c>
      <c r="AA45" s="5">
        <f t="shared" si="8"/>
        <v>1.1495904583991967E-2</v>
      </c>
      <c r="AB45" s="5">
        <f t="shared" si="8"/>
        <v>1.7684288905435608E-2</v>
      </c>
      <c r="AC45" s="5">
        <f t="shared" si="8"/>
        <v>1.1188999730385563E-2</v>
      </c>
      <c r="AD45" s="5">
        <f t="shared" si="8"/>
        <v>1.2858555885262302E-2</v>
      </c>
      <c r="AE45" s="5">
        <f t="shared" si="8"/>
        <v>-9.6153846153846922E-3</v>
      </c>
      <c r="AF45" s="5">
        <f t="shared" si="8"/>
        <v>1.6844469399215356E-3</v>
      </c>
      <c r="AG45" s="5">
        <f t="shared" si="8"/>
        <v>2.6291653928462333E-2</v>
      </c>
      <c r="AH45" s="5">
        <f t="shared" si="8"/>
        <v>-4.5311955385152203E-3</v>
      </c>
      <c r="AI45" s="5">
        <f t="shared" si="8"/>
        <v>9.5082857919044361E-3</v>
      </c>
      <c r="AJ45" s="5">
        <f t="shared" si="8"/>
        <v>8.6206896551723755E-3</v>
      </c>
      <c r="AK45" s="5">
        <f t="shared" si="6"/>
        <v>1.0290754655341461E-2</v>
      </c>
      <c r="AL45" s="5">
        <f t="shared" si="6"/>
        <v>-6.8493150684931781E-3</v>
      </c>
      <c r="AM45" s="5">
        <f t="shared" si="6"/>
        <v>2.9640161872470649E-2</v>
      </c>
      <c r="AN45" s="28">
        <f t="shared" si="6"/>
        <v>1.1120615911035081E-2</v>
      </c>
      <c r="AO45" s="7">
        <f t="shared" si="9"/>
        <v>2.5224231329336363E-2</v>
      </c>
      <c r="AP45" s="7">
        <f t="shared" si="9"/>
        <v>8.2264412253356803E-2</v>
      </c>
      <c r="AQ45" s="7">
        <f t="shared" si="9"/>
        <v>1.5648666199172635E-2</v>
      </c>
      <c r="AR45" s="7">
        <f t="shared" si="9"/>
        <v>3.1220972066726051E-2</v>
      </c>
      <c r="AS45" s="7">
        <f t="shared" si="9"/>
        <v>-4.6626830287697825E-3</v>
      </c>
      <c r="AT45" s="7">
        <f t="shared" si="9"/>
        <v>5.3819088933276013E-2</v>
      </c>
      <c r="AU45" s="7">
        <f t="shared" si="9"/>
        <v>1.1060075340949872E-2</v>
      </c>
      <c r="AV45" s="7">
        <f t="shared" si="9"/>
        <v>1.9231105834039901E-2</v>
      </c>
      <c r="AW45" s="7">
        <f t="shared" si="9"/>
        <v>1.2243369223208731E-2</v>
      </c>
      <c r="AX45" s="7">
        <f t="shared" si="9"/>
        <v>1.0453848860328489E-2</v>
      </c>
      <c r="AY45" s="7">
        <f t="shared" si="9"/>
        <v>-1.1005154987360441E-2</v>
      </c>
      <c r="AZ45" s="7">
        <f t="shared" si="9"/>
        <v>-2.8462122214530667E-3</v>
      </c>
      <c r="BA45" s="7">
        <f t="shared" si="9"/>
        <v>2.9520067785639106E-2</v>
      </c>
      <c r="BB45" s="7">
        <f t="shared" si="9"/>
        <v>-5.0782981808524322E-5</v>
      </c>
      <c r="BC45" s="7">
        <f t="shared" si="9"/>
        <v>9.5121678849325059E-3</v>
      </c>
      <c r="BD45" s="7">
        <f t="shared" si="9"/>
        <v>4.8545785758262227E-3</v>
      </c>
      <c r="BE45" s="7">
        <f t="shared" si="7"/>
        <v>1.380436872838052E-2</v>
      </c>
      <c r="BF45" s="7">
        <f t="shared" si="7"/>
        <v>-3.6193129733498139E-3</v>
      </c>
      <c r="BG45" s="7">
        <f t="shared" si="7"/>
        <v>3.0713992876091438E-2</v>
      </c>
      <c r="BH45" s="7">
        <f t="shared" si="7"/>
        <v>6.695435511731988E-3</v>
      </c>
    </row>
    <row r="46" spans="1:60" x14ac:dyDescent="0.2">
      <c r="A46">
        <v>18.440000000000001</v>
      </c>
      <c r="B46">
        <v>184.5</v>
      </c>
      <c r="C46">
        <v>203.9</v>
      </c>
      <c r="D46">
        <v>95.29</v>
      </c>
      <c r="E46">
        <v>107.1</v>
      </c>
      <c r="F46">
        <v>93.83</v>
      </c>
      <c r="G46" s="35">
        <v>69.86</v>
      </c>
      <c r="H46">
        <v>26.92</v>
      </c>
      <c r="I46" s="35">
        <v>74.81</v>
      </c>
      <c r="J46">
        <v>38.96</v>
      </c>
      <c r="K46">
        <v>13.994999999999999</v>
      </c>
      <c r="L46">
        <v>8.6180000000000003</v>
      </c>
      <c r="M46">
        <v>69.66</v>
      </c>
      <c r="N46">
        <v>29.01</v>
      </c>
      <c r="O46">
        <v>182.6</v>
      </c>
      <c r="P46">
        <v>90.04</v>
      </c>
      <c r="Q46" s="35">
        <v>121.06</v>
      </c>
      <c r="R46" s="35">
        <v>205.1</v>
      </c>
      <c r="S46">
        <v>46.155000000000001</v>
      </c>
      <c r="T46" s="4">
        <v>23.25</v>
      </c>
      <c r="U46" s="5">
        <f t="shared" si="8"/>
        <v>-2.0295399001168724E-2</v>
      </c>
      <c r="V46" s="5">
        <f t="shared" si="8"/>
        <v>9.2997811816191156E-3</v>
      </c>
      <c r="W46" s="5">
        <f t="shared" si="8"/>
        <v>-7.5444146994401162E-3</v>
      </c>
      <c r="X46" s="5">
        <f t="shared" si="8"/>
        <v>-2.436776901812221E-2</v>
      </c>
      <c r="Y46" s="5">
        <f t="shared" si="8"/>
        <v>2.9016141429669462E-2</v>
      </c>
      <c r="Z46" s="5">
        <f t="shared" si="8"/>
        <v>-8.9776087874947619E-3</v>
      </c>
      <c r="AA46" s="5">
        <f t="shared" si="8"/>
        <v>-7.5294786191220098E-3</v>
      </c>
      <c r="AB46" s="5">
        <f t="shared" si="8"/>
        <v>-1.5182001097494013E-2</v>
      </c>
      <c r="AC46" s="5">
        <f t="shared" si="8"/>
        <v>-2.6663111585122357E-3</v>
      </c>
      <c r="AD46" s="5">
        <f t="shared" si="8"/>
        <v>-4.8828125E-2</v>
      </c>
      <c r="AE46" s="5">
        <f t="shared" si="8"/>
        <v>-2.9472954230235882E-2</v>
      </c>
      <c r="AF46" s="5">
        <f t="shared" si="8"/>
        <v>-3.385650224215242E-2</v>
      </c>
      <c r="AG46" s="5">
        <f t="shared" si="8"/>
        <v>3.7533512064343189E-2</v>
      </c>
      <c r="AH46" s="5">
        <f t="shared" si="8"/>
        <v>1.5756302521008569E-2</v>
      </c>
      <c r="AI46" s="5">
        <f t="shared" si="8"/>
        <v>-1.7222820236813874E-2</v>
      </c>
      <c r="AJ46" s="5">
        <f t="shared" si="8"/>
        <v>-1.3368397983782532E-2</v>
      </c>
      <c r="AK46" s="5">
        <f t="shared" si="6"/>
        <v>-2.1341956345998336E-2</v>
      </c>
      <c r="AL46" s="5">
        <f t="shared" si="6"/>
        <v>1.0344827586206806E-2</v>
      </c>
      <c r="AM46" s="5">
        <f t="shared" si="6"/>
        <v>-1.9439133205863546E-2</v>
      </c>
      <c r="AN46" s="28">
        <f t="shared" si="6"/>
        <v>-1.6497461928934087E-2</v>
      </c>
      <c r="AO46" s="7">
        <f t="shared" si="9"/>
        <v>-1.9676502456807868E-2</v>
      </c>
      <c r="AP46" s="7">
        <f t="shared" si="9"/>
        <v>7.0195479291913646E-3</v>
      </c>
      <c r="AQ46" s="7">
        <f t="shared" si="9"/>
        <v>-8.9749564210594643E-3</v>
      </c>
      <c r="AR46" s="7">
        <f t="shared" si="9"/>
        <v>-2.2660868839242763E-2</v>
      </c>
      <c r="AS46" s="7">
        <f t="shared" si="9"/>
        <v>3.1791947815357033E-2</v>
      </c>
      <c r="AT46" s="7">
        <f t="shared" si="9"/>
        <v>-9.3841072052933839E-3</v>
      </c>
      <c r="AU46" s="7">
        <f t="shared" si="9"/>
        <v>-7.9653078621641053E-3</v>
      </c>
      <c r="AV46" s="7">
        <f t="shared" si="9"/>
        <v>-1.363518416888972E-2</v>
      </c>
      <c r="AW46" s="7">
        <f t="shared" si="9"/>
        <v>-1.6119416656890672E-3</v>
      </c>
      <c r="AX46" s="7">
        <f t="shared" si="9"/>
        <v>-5.1232832024933811E-2</v>
      </c>
      <c r="AY46" s="7">
        <f t="shared" si="9"/>
        <v>-3.0862724602211629E-2</v>
      </c>
      <c r="AZ46" s="7">
        <f t="shared" si="9"/>
        <v>-3.838716140352702E-2</v>
      </c>
      <c r="BA46" s="7">
        <f t="shared" si="9"/>
        <v>4.0761925921519962E-2</v>
      </c>
      <c r="BB46" s="7">
        <f t="shared" si="9"/>
        <v>2.0236715077715267E-2</v>
      </c>
      <c r="BC46" s="7">
        <f t="shared" si="9"/>
        <v>-1.7218938143785802E-2</v>
      </c>
      <c r="BD46" s="7">
        <f t="shared" si="9"/>
        <v>-1.7134509063128685E-2</v>
      </c>
      <c r="BE46" s="7">
        <f t="shared" si="7"/>
        <v>-1.7828342272959277E-2</v>
      </c>
      <c r="BF46" s="7">
        <f t="shared" si="7"/>
        <v>1.3574829681350171E-2</v>
      </c>
      <c r="BG46" s="7">
        <f t="shared" si="7"/>
        <v>-1.8365302202242757E-2</v>
      </c>
      <c r="BH46" s="7">
        <f t="shared" si="7"/>
        <v>-2.0922642328237179E-2</v>
      </c>
    </row>
    <row r="47" spans="1:60" x14ac:dyDescent="0.2">
      <c r="A47">
        <v>17.850000000000001</v>
      </c>
      <c r="B47">
        <v>180.25</v>
      </c>
      <c r="C47">
        <v>200.35</v>
      </c>
      <c r="D47">
        <v>90.39</v>
      </c>
      <c r="E47">
        <v>102</v>
      </c>
      <c r="F47">
        <v>90.18</v>
      </c>
      <c r="G47" s="35">
        <v>68.5</v>
      </c>
      <c r="H47">
        <v>26.565000000000001</v>
      </c>
      <c r="I47" s="35">
        <v>71.17</v>
      </c>
      <c r="J47">
        <v>37.229999999999997</v>
      </c>
      <c r="K47">
        <v>13.574999999999999</v>
      </c>
      <c r="L47">
        <v>8.2349999999999994</v>
      </c>
      <c r="M47">
        <v>66.680000000000007</v>
      </c>
      <c r="N47">
        <v>27.65</v>
      </c>
      <c r="O47">
        <v>180.65</v>
      </c>
      <c r="P47">
        <v>86.74</v>
      </c>
      <c r="Q47" s="35">
        <v>114.88</v>
      </c>
      <c r="R47" s="35">
        <v>201.1</v>
      </c>
      <c r="S47">
        <v>46.704999999999998</v>
      </c>
      <c r="T47" s="4">
        <v>22.66</v>
      </c>
      <c r="U47" s="5">
        <f t="shared" si="8"/>
        <v>-3.1995661605206061E-2</v>
      </c>
      <c r="V47" s="5">
        <f t="shared" si="8"/>
        <v>-2.3035230352303482E-2</v>
      </c>
      <c r="W47" s="5">
        <f t="shared" si="8"/>
        <v>-1.7410495340853371E-2</v>
      </c>
      <c r="X47" s="5">
        <f t="shared" si="8"/>
        <v>-5.1421975023612232E-2</v>
      </c>
      <c r="Y47" s="5">
        <f t="shared" si="8"/>
        <v>-4.7619047619047561E-2</v>
      </c>
      <c r="Z47" s="5">
        <f t="shared" si="8"/>
        <v>-3.8900138548438545E-2</v>
      </c>
      <c r="AA47" s="5">
        <f t="shared" si="8"/>
        <v>-1.9467506441454341E-2</v>
      </c>
      <c r="AB47" s="5">
        <f t="shared" si="8"/>
        <v>-1.3187221396731119E-2</v>
      </c>
      <c r="AC47" s="5">
        <f t="shared" si="8"/>
        <v>-4.8656596711669553E-2</v>
      </c>
      <c r="AD47" s="5">
        <f t="shared" si="8"/>
        <v>-4.440451745379892E-2</v>
      </c>
      <c r="AE47" s="5">
        <f t="shared" si="8"/>
        <v>-3.0010718113612E-2</v>
      </c>
      <c r="AF47" s="5">
        <f t="shared" si="8"/>
        <v>-4.4441865862149044E-2</v>
      </c>
      <c r="AG47" s="5">
        <f t="shared" si="8"/>
        <v>-4.2779213321848863E-2</v>
      </c>
      <c r="AH47" s="5">
        <f t="shared" si="8"/>
        <v>-4.6880386073767766E-2</v>
      </c>
      <c r="AI47" s="5">
        <f t="shared" si="8"/>
        <v>-1.0679079956188331E-2</v>
      </c>
      <c r="AJ47" s="5">
        <f t="shared" si="8"/>
        <v>-3.6650377609951268E-2</v>
      </c>
      <c r="AK47" s="5">
        <f t="shared" si="6"/>
        <v>-5.1049066578556124E-2</v>
      </c>
      <c r="AL47" s="5">
        <f t="shared" si="6"/>
        <v>-1.9502681618722595E-2</v>
      </c>
      <c r="AM47" s="5">
        <f t="shared" si="6"/>
        <v>1.1916368757447726E-2</v>
      </c>
      <c r="AN47" s="28">
        <f t="shared" si="6"/>
        <v>-2.5376344086021518E-2</v>
      </c>
      <c r="AO47" s="7">
        <f t="shared" si="9"/>
        <v>-3.1376765060845205E-2</v>
      </c>
      <c r="AP47" s="7">
        <f t="shared" si="9"/>
        <v>-2.5315463604731234E-2</v>
      </c>
      <c r="AQ47" s="7">
        <f t="shared" si="9"/>
        <v>-1.8841037062472719E-2</v>
      </c>
      <c r="AR47" s="7">
        <f t="shared" si="9"/>
        <v>-4.9715074844732782E-2</v>
      </c>
      <c r="AS47" s="7">
        <f t="shared" si="9"/>
        <v>-4.484324123335999E-2</v>
      </c>
      <c r="AT47" s="7">
        <f t="shared" si="9"/>
        <v>-3.9306636966237166E-2</v>
      </c>
      <c r="AU47" s="7">
        <f t="shared" si="9"/>
        <v>-1.9903335684496436E-2</v>
      </c>
      <c r="AV47" s="7">
        <f t="shared" si="9"/>
        <v>-1.1640404468126826E-2</v>
      </c>
      <c r="AW47" s="7">
        <f t="shared" si="9"/>
        <v>-4.7602227218846382E-2</v>
      </c>
      <c r="AX47" s="7">
        <f t="shared" si="9"/>
        <v>-4.6809224478732731E-2</v>
      </c>
      <c r="AY47" s="7">
        <f t="shared" si="9"/>
        <v>-3.1400488485587748E-2</v>
      </c>
      <c r="AZ47" s="7">
        <f t="shared" si="9"/>
        <v>-4.8972525023523644E-2</v>
      </c>
      <c r="BA47" s="7">
        <f t="shared" si="9"/>
        <v>-3.955079946467209E-2</v>
      </c>
      <c r="BB47" s="7">
        <f t="shared" si="9"/>
        <v>-4.2399973517061068E-2</v>
      </c>
      <c r="BC47" s="7">
        <f t="shared" si="9"/>
        <v>-1.0675197863160261E-2</v>
      </c>
      <c r="BD47" s="7">
        <f t="shared" si="9"/>
        <v>-4.0416488689297418E-2</v>
      </c>
      <c r="BE47" s="7">
        <f t="shared" si="7"/>
        <v>-4.7535452505517065E-2</v>
      </c>
      <c r="BF47" s="7">
        <f t="shared" si="7"/>
        <v>-1.627267952357923E-2</v>
      </c>
      <c r="BG47" s="7">
        <f t="shared" si="7"/>
        <v>1.2990199761068515E-2</v>
      </c>
      <c r="BH47" s="7">
        <f t="shared" si="7"/>
        <v>-2.980152448532461E-2</v>
      </c>
    </row>
    <row r="48" spans="1:60" x14ac:dyDescent="0.2">
      <c r="A48">
        <v>17.533999999999999</v>
      </c>
      <c r="B48">
        <v>176.85</v>
      </c>
      <c r="C48">
        <v>185.16</v>
      </c>
      <c r="D48">
        <v>84.83</v>
      </c>
      <c r="E48">
        <v>96.14</v>
      </c>
      <c r="F48">
        <v>86.64</v>
      </c>
      <c r="G48" s="35">
        <v>63.79</v>
      </c>
      <c r="H48">
        <v>24.91</v>
      </c>
      <c r="I48" s="35">
        <v>70.13</v>
      </c>
      <c r="J48">
        <v>35.950000000000003</v>
      </c>
      <c r="K48">
        <v>12.635</v>
      </c>
      <c r="L48">
        <v>7.992</v>
      </c>
      <c r="M48">
        <v>61.62</v>
      </c>
      <c r="N48">
        <v>26.11</v>
      </c>
      <c r="O48">
        <v>172.35</v>
      </c>
      <c r="P48">
        <v>83.1</v>
      </c>
      <c r="Q48" s="35">
        <v>107.02</v>
      </c>
      <c r="R48" s="35">
        <v>187.35</v>
      </c>
      <c r="S48">
        <v>43.725000000000001</v>
      </c>
      <c r="T48" s="4">
        <v>21.29</v>
      </c>
      <c r="U48" s="5">
        <f t="shared" si="8"/>
        <v>-1.770308123249309E-2</v>
      </c>
      <c r="V48" s="5">
        <f t="shared" si="8"/>
        <v>-1.8862690707350915E-2</v>
      </c>
      <c r="W48" s="5">
        <f t="shared" si="8"/>
        <v>-7.5817319690541507E-2</v>
      </c>
      <c r="X48" s="5">
        <f t="shared" si="8"/>
        <v>-6.1511229118265343E-2</v>
      </c>
      <c r="Y48" s="5">
        <f t="shared" si="8"/>
        <v>-5.7450980392156903E-2</v>
      </c>
      <c r="Z48" s="5">
        <f t="shared" si="8"/>
        <v>-3.9254823685961449E-2</v>
      </c>
      <c r="AA48" s="5">
        <f t="shared" si="8"/>
        <v>-6.8759124087591217E-2</v>
      </c>
      <c r="AB48" s="5">
        <f t="shared" si="8"/>
        <v>-6.2300018821757952E-2</v>
      </c>
      <c r="AC48" s="5">
        <f t="shared" si="8"/>
        <v>-1.461289869326976E-2</v>
      </c>
      <c r="AD48" s="5">
        <f t="shared" si="8"/>
        <v>-3.4380875637926245E-2</v>
      </c>
      <c r="AE48" s="5">
        <f t="shared" si="8"/>
        <v>-6.9244935543278041E-2</v>
      </c>
      <c r="AF48" s="5">
        <f t="shared" si="8"/>
        <v>-2.9508196721311442E-2</v>
      </c>
      <c r="AG48" s="5">
        <f t="shared" si="8"/>
        <v>-7.5884823035393012E-2</v>
      </c>
      <c r="AH48" s="5">
        <f t="shared" si="8"/>
        <v>-5.5696202531645533E-2</v>
      </c>
      <c r="AI48" s="5">
        <f t="shared" si="8"/>
        <v>-4.5945197896484991E-2</v>
      </c>
      <c r="AJ48" s="5">
        <f t="shared" si="8"/>
        <v>-4.196449158404425E-2</v>
      </c>
      <c r="AK48" s="5">
        <f t="shared" si="6"/>
        <v>-6.8419220055710328E-2</v>
      </c>
      <c r="AL48" s="5">
        <f t="shared" si="6"/>
        <v>-6.8373943311785146E-2</v>
      </c>
      <c r="AM48" s="5">
        <f t="shared" si="6"/>
        <v>-6.3804731827427408E-2</v>
      </c>
      <c r="AN48" s="28">
        <f t="shared" si="6"/>
        <v>-6.0458958517210948E-2</v>
      </c>
      <c r="AO48" s="7">
        <f t="shared" si="9"/>
        <v>-1.7084184688132234E-2</v>
      </c>
      <c r="AP48" s="7">
        <f t="shared" si="9"/>
        <v>-2.1142923959778667E-2</v>
      </c>
      <c r="AQ48" s="7">
        <f t="shared" si="9"/>
        <v>-7.7247861412160862E-2</v>
      </c>
      <c r="AR48" s="7">
        <f t="shared" si="9"/>
        <v>-5.9804328939385892E-2</v>
      </c>
      <c r="AS48" s="7">
        <f t="shared" si="9"/>
        <v>-5.4675174006469332E-2</v>
      </c>
      <c r="AT48" s="7">
        <f t="shared" si="9"/>
        <v>-3.9661322103760069E-2</v>
      </c>
      <c r="AU48" s="7">
        <f t="shared" si="9"/>
        <v>-6.9194953330633316E-2</v>
      </c>
      <c r="AV48" s="7">
        <f t="shared" si="9"/>
        <v>-6.0753201893153655E-2</v>
      </c>
      <c r="AW48" s="7">
        <f t="shared" si="9"/>
        <v>-1.3558529200446591E-2</v>
      </c>
      <c r="AX48" s="7">
        <f t="shared" si="9"/>
        <v>-3.6785582662860056E-2</v>
      </c>
      <c r="AY48" s="7">
        <f t="shared" si="9"/>
        <v>-7.0634705915253795E-2</v>
      </c>
      <c r="AZ48" s="7">
        <f t="shared" si="9"/>
        <v>-3.4038855882686042E-2</v>
      </c>
      <c r="BA48" s="7">
        <f t="shared" si="9"/>
        <v>-7.2656409178216239E-2</v>
      </c>
      <c r="BB48" s="7">
        <f t="shared" si="9"/>
        <v>-5.1215789974938836E-2</v>
      </c>
      <c r="BC48" s="7">
        <f t="shared" si="9"/>
        <v>-4.5941315803456922E-2</v>
      </c>
      <c r="BD48" s="7">
        <f t="shared" si="9"/>
        <v>-4.57306026633904E-2</v>
      </c>
      <c r="BE48" s="7">
        <f t="shared" si="7"/>
        <v>-6.4905605982671269E-2</v>
      </c>
      <c r="BF48" s="7">
        <f t="shared" si="7"/>
        <v>-6.5143941216641785E-2</v>
      </c>
      <c r="BG48" s="7">
        <f t="shared" si="7"/>
        <v>-6.2730900823806612E-2</v>
      </c>
      <c r="BH48" s="7">
        <f t="shared" si="7"/>
        <v>-6.4884138916514039E-2</v>
      </c>
    </row>
    <row r="49" spans="1:60" x14ac:dyDescent="0.2">
      <c r="A49">
        <v>17.788</v>
      </c>
      <c r="B49">
        <v>180.25</v>
      </c>
      <c r="C49">
        <v>190.6</v>
      </c>
      <c r="D49">
        <v>86.74</v>
      </c>
      <c r="E49">
        <v>98.54</v>
      </c>
      <c r="F49">
        <v>88.12</v>
      </c>
      <c r="G49" s="35">
        <v>65.489999999999995</v>
      </c>
      <c r="H49">
        <v>25.22</v>
      </c>
      <c r="I49" s="35">
        <v>72.5</v>
      </c>
      <c r="J49">
        <v>37.26</v>
      </c>
      <c r="K49">
        <v>12.65</v>
      </c>
      <c r="L49">
        <v>8.14</v>
      </c>
      <c r="M49">
        <v>63.94</v>
      </c>
      <c r="N49">
        <v>26.82</v>
      </c>
      <c r="O49">
        <v>176.8</v>
      </c>
      <c r="P49">
        <v>89.1</v>
      </c>
      <c r="Q49" s="35">
        <v>111.18</v>
      </c>
      <c r="R49" s="35">
        <v>188.85</v>
      </c>
      <c r="S49">
        <v>43.965000000000003</v>
      </c>
      <c r="T49" s="4">
        <v>20.86</v>
      </c>
      <c r="U49" s="5">
        <f t="shared" si="8"/>
        <v>1.4486141211360826E-2</v>
      </c>
      <c r="V49" s="5">
        <f t="shared" si="8"/>
        <v>1.9225332202431389E-2</v>
      </c>
      <c r="W49" s="5">
        <f t="shared" si="8"/>
        <v>2.9379995679412296E-2</v>
      </c>
      <c r="X49" s="5">
        <f t="shared" si="8"/>
        <v>2.2515619474242632E-2</v>
      </c>
      <c r="Y49" s="5">
        <f t="shared" si="8"/>
        <v>2.4963594757645202E-2</v>
      </c>
      <c r="Z49" s="5">
        <f t="shared" si="8"/>
        <v>1.7082179132040576E-2</v>
      </c>
      <c r="AA49" s="5">
        <f t="shared" si="8"/>
        <v>2.6649945132465769E-2</v>
      </c>
      <c r="AB49" s="5">
        <f t="shared" si="8"/>
        <v>1.2444801284624551E-2</v>
      </c>
      <c r="AC49" s="5">
        <f t="shared" si="8"/>
        <v>3.3794381862255918E-2</v>
      </c>
      <c r="AD49" s="5">
        <f t="shared" si="8"/>
        <v>3.6439499304589562E-2</v>
      </c>
      <c r="AE49" s="5">
        <f t="shared" si="8"/>
        <v>1.1871784724970524E-3</v>
      </c>
      <c r="AF49" s="5">
        <f t="shared" si="8"/>
        <v>1.8518518518518601E-2</v>
      </c>
      <c r="AG49" s="5">
        <f t="shared" si="8"/>
        <v>3.7650113599480672E-2</v>
      </c>
      <c r="AH49" s="5">
        <f t="shared" si="8"/>
        <v>2.7192646495595607E-2</v>
      </c>
      <c r="AI49" s="5">
        <f t="shared" si="8"/>
        <v>2.5819553234696979E-2</v>
      </c>
      <c r="AJ49" s="5">
        <f t="shared" ref="AJ49:AJ54" si="10">P49/P48-1</f>
        <v>7.2202166064981865E-2</v>
      </c>
      <c r="AK49" s="5">
        <f t="shared" si="6"/>
        <v>3.8871239020743964E-2</v>
      </c>
      <c r="AL49" s="5">
        <f t="shared" si="6"/>
        <v>8.0064051240993361E-3</v>
      </c>
      <c r="AM49" s="5">
        <f t="shared" si="6"/>
        <v>5.4888507718697799E-3</v>
      </c>
      <c r="AN49" s="28">
        <f t="shared" si="6"/>
        <v>-2.0197275716298702E-2</v>
      </c>
      <c r="AO49" s="7">
        <f t="shared" si="9"/>
        <v>1.510503775572168E-2</v>
      </c>
      <c r="AP49" s="7">
        <f t="shared" si="9"/>
        <v>1.6945098950003637E-2</v>
      </c>
      <c r="AQ49" s="7">
        <f t="shared" si="9"/>
        <v>2.7949453957792948E-2</v>
      </c>
      <c r="AR49" s="7">
        <f t="shared" si="9"/>
        <v>2.4222519653122079E-2</v>
      </c>
      <c r="AS49" s="7">
        <f t="shared" si="9"/>
        <v>2.773940114333277E-2</v>
      </c>
      <c r="AT49" s="7">
        <f t="shared" si="9"/>
        <v>1.6675680714241956E-2</v>
      </c>
      <c r="AU49" s="7">
        <f t="shared" si="9"/>
        <v>2.6214115889423673E-2</v>
      </c>
      <c r="AV49" s="7">
        <f t="shared" si="9"/>
        <v>1.3991618213228845E-2</v>
      </c>
      <c r="AW49" s="7">
        <f t="shared" si="9"/>
        <v>3.4848751355079088E-2</v>
      </c>
      <c r="AX49" s="7">
        <f t="shared" si="9"/>
        <v>3.4034792279655751E-2</v>
      </c>
      <c r="AY49" s="7">
        <f t="shared" si="9"/>
        <v>-2.025918994786964E-4</v>
      </c>
      <c r="AZ49" s="7">
        <f t="shared" si="9"/>
        <v>1.3987859357143998E-2</v>
      </c>
      <c r="BA49" s="7">
        <f t="shared" si="9"/>
        <v>4.0878527456657446E-2</v>
      </c>
      <c r="BB49" s="7">
        <f t="shared" si="9"/>
        <v>3.1673059052302305E-2</v>
      </c>
      <c r="BC49" s="7">
        <f t="shared" si="9"/>
        <v>2.5823435327725051E-2</v>
      </c>
      <c r="BD49" s="7">
        <f t="shared" ref="BD49:BD54" si="11">AJ49-AJ$56</f>
        <v>6.8436054985635708E-2</v>
      </c>
      <c r="BE49" s="7">
        <f t="shared" si="7"/>
        <v>4.2384853093783023E-2</v>
      </c>
      <c r="BF49" s="7">
        <f t="shared" si="7"/>
        <v>1.1236407219242701E-2</v>
      </c>
      <c r="BG49" s="7">
        <f t="shared" si="7"/>
        <v>6.5626817754905684E-3</v>
      </c>
      <c r="BH49" s="7">
        <f t="shared" si="7"/>
        <v>-2.4622456115601793E-2</v>
      </c>
    </row>
    <row r="50" spans="1:60" x14ac:dyDescent="0.2">
      <c r="A50">
        <v>17.62</v>
      </c>
      <c r="B50">
        <v>181.8</v>
      </c>
      <c r="C50">
        <v>191.5</v>
      </c>
      <c r="D50">
        <v>88.07</v>
      </c>
      <c r="E50">
        <v>97.92</v>
      </c>
      <c r="F50">
        <v>87.05</v>
      </c>
      <c r="G50" s="35">
        <v>65.819999999999993</v>
      </c>
      <c r="H50">
        <v>25.48</v>
      </c>
      <c r="I50" s="35">
        <v>70.41</v>
      </c>
      <c r="J50">
        <v>37.43</v>
      </c>
      <c r="K50">
        <v>12.975</v>
      </c>
      <c r="L50">
        <v>8.6839999999999993</v>
      </c>
      <c r="M50">
        <v>63.48</v>
      </c>
      <c r="N50">
        <v>25</v>
      </c>
      <c r="O50">
        <v>178.7</v>
      </c>
      <c r="P50">
        <v>90.3</v>
      </c>
      <c r="Q50" s="35">
        <v>110.72</v>
      </c>
      <c r="R50" s="35">
        <v>192.55</v>
      </c>
      <c r="S50">
        <v>43.484999999999999</v>
      </c>
      <c r="T50" s="4">
        <v>20.9</v>
      </c>
      <c r="U50" s="5">
        <f t="shared" ref="U50:AI54" si="12">A50/A49-1</f>
        <v>-9.4445693726107338E-3</v>
      </c>
      <c r="V50" s="5">
        <f t="shared" si="12"/>
        <v>8.5991678224688339E-3</v>
      </c>
      <c r="W50" s="5">
        <f t="shared" si="12"/>
        <v>4.7219307450157011E-3</v>
      </c>
      <c r="X50" s="5">
        <f t="shared" si="12"/>
        <v>1.5333179617246895E-2</v>
      </c>
      <c r="Y50" s="5">
        <f t="shared" si="12"/>
        <v>-6.2918611731277441E-3</v>
      </c>
      <c r="Z50" s="5">
        <f t="shared" si="12"/>
        <v>-1.2142532909668713E-2</v>
      </c>
      <c r="AA50" s="5">
        <f t="shared" si="12"/>
        <v>5.0389372423269574E-3</v>
      </c>
      <c r="AB50" s="5">
        <f t="shared" si="12"/>
        <v>1.0309278350515427E-2</v>
      </c>
      <c r="AC50" s="5">
        <f t="shared" si="12"/>
        <v>-2.8827586206896627E-2</v>
      </c>
      <c r="AD50" s="5">
        <f t="shared" si="12"/>
        <v>4.5625335480408147E-3</v>
      </c>
      <c r="AE50" s="5">
        <f t="shared" si="12"/>
        <v>2.5691699604742935E-2</v>
      </c>
      <c r="AF50" s="5">
        <f t="shared" si="12"/>
        <v>6.6830466830466673E-2</v>
      </c>
      <c r="AG50" s="5">
        <f t="shared" si="12"/>
        <v>-7.1942446043166131E-3</v>
      </c>
      <c r="AH50" s="5">
        <f t="shared" si="12"/>
        <v>-6.785980611483966E-2</v>
      </c>
      <c r="AI50" s="5">
        <f t="shared" si="12"/>
        <v>1.0746606334841591E-2</v>
      </c>
      <c r="AJ50" s="5">
        <f t="shared" si="10"/>
        <v>1.3468013468013407E-2</v>
      </c>
      <c r="AK50" s="5">
        <f t="shared" si="6"/>
        <v>-4.1374347904300501E-3</v>
      </c>
      <c r="AL50" s="5">
        <f t="shared" si="6"/>
        <v>1.9592268996558193E-2</v>
      </c>
      <c r="AM50" s="5">
        <f t="shared" si="6"/>
        <v>-1.0917775503241356E-2</v>
      </c>
      <c r="AN50" s="28">
        <f t="shared" si="6"/>
        <v>1.9175455417066445E-3</v>
      </c>
      <c r="AO50" s="7">
        <f t="shared" ref="AO50:BC54" si="13">U50-U$56</f>
        <v>-8.8256728282498798E-3</v>
      </c>
      <c r="AP50" s="7">
        <f t="shared" si="13"/>
        <v>6.3189345700410829E-3</v>
      </c>
      <c r="AQ50" s="7">
        <f t="shared" si="13"/>
        <v>3.2913890233963526E-3</v>
      </c>
      <c r="AR50" s="7">
        <f t="shared" si="13"/>
        <v>1.7040079796126342E-2</v>
      </c>
      <c r="AS50" s="7">
        <f t="shared" si="13"/>
        <v>-3.5160547874401762E-3</v>
      </c>
      <c r="AT50" s="7">
        <f t="shared" si="13"/>
        <v>-1.2549031327467335E-2</v>
      </c>
      <c r="AU50" s="7">
        <f t="shared" si="13"/>
        <v>4.6031079992848618E-3</v>
      </c>
      <c r="AV50" s="7">
        <f t="shared" si="13"/>
        <v>1.1856095279119721E-2</v>
      </c>
      <c r="AW50" s="7">
        <f t="shared" si="13"/>
        <v>-2.777321671407346E-2</v>
      </c>
      <c r="AX50" s="7">
        <f t="shared" si="13"/>
        <v>2.1578265231070016E-3</v>
      </c>
      <c r="AY50" s="7">
        <f t="shared" si="13"/>
        <v>2.4301929232767187E-2</v>
      </c>
      <c r="AZ50" s="7">
        <f t="shared" si="13"/>
        <v>6.2299807669092072E-2</v>
      </c>
      <c r="BA50" s="7">
        <f t="shared" si="13"/>
        <v>-3.9658307471398405E-3</v>
      </c>
      <c r="BB50" s="7">
        <f t="shared" si="13"/>
        <v>-6.3379393558132963E-2</v>
      </c>
      <c r="BC50" s="7">
        <f t="shared" si="13"/>
        <v>1.0750488427869661E-2</v>
      </c>
      <c r="BD50" s="7">
        <f t="shared" si="11"/>
        <v>9.701902388667253E-3</v>
      </c>
      <c r="BE50" s="7">
        <f t="shared" si="7"/>
        <v>-6.2382071739099012E-4</v>
      </c>
      <c r="BF50" s="7">
        <f t="shared" si="7"/>
        <v>2.2822271091701558E-2</v>
      </c>
      <c r="BG50" s="7">
        <f t="shared" si="7"/>
        <v>-9.8439444996205674E-3</v>
      </c>
      <c r="BH50" s="7">
        <f t="shared" si="7"/>
        <v>-2.5076348575964486E-3</v>
      </c>
    </row>
    <row r="51" spans="1:60" x14ac:dyDescent="0.2">
      <c r="A51">
        <v>18.378</v>
      </c>
      <c r="B51">
        <v>172.2</v>
      </c>
      <c r="C51">
        <v>183.8</v>
      </c>
      <c r="D51">
        <v>82.82</v>
      </c>
      <c r="E51">
        <v>92.69</v>
      </c>
      <c r="F51">
        <v>83.97</v>
      </c>
      <c r="G51" s="35">
        <v>63.77</v>
      </c>
      <c r="H51">
        <v>25.05</v>
      </c>
      <c r="I51" s="35">
        <v>67.349999999999994</v>
      </c>
      <c r="J51">
        <v>36.119999999999997</v>
      </c>
      <c r="K51">
        <v>12.27</v>
      </c>
      <c r="L51">
        <v>8.0269999999999992</v>
      </c>
      <c r="M51">
        <v>62.9</v>
      </c>
      <c r="N51">
        <v>24</v>
      </c>
      <c r="O51">
        <v>171.1</v>
      </c>
      <c r="P51">
        <v>84.84</v>
      </c>
      <c r="Q51" s="35">
        <v>102.98</v>
      </c>
      <c r="R51" s="35">
        <v>187.4</v>
      </c>
      <c r="S51">
        <v>42.17</v>
      </c>
      <c r="T51" s="4">
        <v>20.350000000000001</v>
      </c>
      <c r="U51" s="5">
        <f t="shared" si="12"/>
        <v>4.3019296254256378E-2</v>
      </c>
      <c r="V51" s="5">
        <f t="shared" si="12"/>
        <v>-5.2805280528052889E-2</v>
      </c>
      <c r="W51" s="5">
        <f t="shared" si="12"/>
        <v>-4.0208877284595212E-2</v>
      </c>
      <c r="X51" s="5">
        <f t="shared" si="12"/>
        <v>-5.9611672533212201E-2</v>
      </c>
      <c r="Y51" s="5">
        <f t="shared" si="12"/>
        <v>-5.3410947712418388E-2</v>
      </c>
      <c r="Z51" s="5">
        <f t="shared" si="12"/>
        <v>-3.5381964388282561E-2</v>
      </c>
      <c r="AA51" s="5">
        <f t="shared" si="12"/>
        <v>-3.1145548465511874E-2</v>
      </c>
      <c r="AB51" s="5">
        <f t="shared" si="12"/>
        <v>-1.6875981161695419E-2</v>
      </c>
      <c r="AC51" s="5">
        <f t="shared" si="12"/>
        <v>-4.3459735832978352E-2</v>
      </c>
      <c r="AD51" s="5">
        <f t="shared" si="12"/>
        <v>-3.4998664173123251E-2</v>
      </c>
      <c r="AE51" s="5">
        <f t="shared" si="12"/>
        <v>-5.4335260115606965E-2</v>
      </c>
      <c r="AF51" s="5">
        <f t="shared" si="12"/>
        <v>-7.5656379548595165E-2</v>
      </c>
      <c r="AG51" s="5">
        <f t="shared" si="12"/>
        <v>-9.1367359798361081E-3</v>
      </c>
      <c r="AH51" s="5">
        <f t="shared" si="12"/>
        <v>-4.0000000000000036E-2</v>
      </c>
      <c r="AI51" s="5">
        <f t="shared" si="12"/>
        <v>-4.2529378847229959E-2</v>
      </c>
      <c r="AJ51" s="5">
        <f t="shared" si="10"/>
        <v>-6.0465116279069697E-2</v>
      </c>
      <c r="AK51" s="5">
        <f t="shared" si="6"/>
        <v>-6.9906069364161771E-2</v>
      </c>
      <c r="AL51" s="5">
        <f t="shared" si="6"/>
        <v>-2.6746299662425366E-2</v>
      </c>
      <c r="AM51" s="5">
        <f t="shared" si="6"/>
        <v>-3.0240312751523502E-2</v>
      </c>
      <c r="AN51" s="28">
        <f t="shared" si="6"/>
        <v>-2.631578947368407E-2</v>
      </c>
      <c r="AO51" s="7">
        <f t="shared" si="13"/>
        <v>4.3638192798617234E-2</v>
      </c>
      <c r="AP51" s="7">
        <f t="shared" si="13"/>
        <v>-5.5085513780480641E-2</v>
      </c>
      <c r="AQ51" s="7">
        <f t="shared" si="13"/>
        <v>-4.1639419006214561E-2</v>
      </c>
      <c r="AR51" s="7">
        <f t="shared" si="13"/>
        <v>-5.7904772354332751E-2</v>
      </c>
      <c r="AS51" s="7">
        <f t="shared" si="13"/>
        <v>-5.0635141326730818E-2</v>
      </c>
      <c r="AT51" s="7">
        <f t="shared" si="13"/>
        <v>-3.5788462806081181E-2</v>
      </c>
      <c r="AU51" s="7">
        <f t="shared" si="13"/>
        <v>-3.1581377708553973E-2</v>
      </c>
      <c r="AV51" s="7">
        <f t="shared" si="13"/>
        <v>-1.5329164233091126E-2</v>
      </c>
      <c r="AW51" s="7">
        <f t="shared" si="13"/>
        <v>-4.2405366340155182E-2</v>
      </c>
      <c r="AX51" s="7">
        <f t="shared" si="13"/>
        <v>-3.7403371198057062E-2</v>
      </c>
      <c r="AY51" s="7">
        <f t="shared" si="13"/>
        <v>-5.5725030487582712E-2</v>
      </c>
      <c r="AZ51" s="7">
        <f t="shared" si="13"/>
        <v>-8.0187038709969766E-2</v>
      </c>
      <c r="BA51" s="7">
        <f t="shared" si="13"/>
        <v>-5.9083221226593355E-3</v>
      </c>
      <c r="BB51" s="7">
        <f t="shared" si="13"/>
        <v>-3.5519587443293338E-2</v>
      </c>
      <c r="BC51" s="7">
        <f t="shared" si="13"/>
        <v>-4.2525496754201891E-2</v>
      </c>
      <c r="BD51" s="7">
        <f t="shared" si="11"/>
        <v>-6.4231227358415854E-2</v>
      </c>
      <c r="BE51" s="7">
        <f t="shared" si="7"/>
        <v>-6.6392455291122712E-2</v>
      </c>
      <c r="BF51" s="7">
        <f t="shared" si="7"/>
        <v>-2.3516297567282001E-2</v>
      </c>
      <c r="BG51" s="7">
        <f t="shared" si="7"/>
        <v>-2.9166481747902713E-2</v>
      </c>
      <c r="BH51" s="7">
        <f t="shared" si="7"/>
        <v>-3.0740969872987162E-2</v>
      </c>
    </row>
    <row r="52" spans="1:60" x14ac:dyDescent="0.2">
      <c r="A52">
        <v>18.202000000000002</v>
      </c>
      <c r="B52">
        <v>173.7</v>
      </c>
      <c r="C52">
        <v>190.02</v>
      </c>
      <c r="D52">
        <v>84.99</v>
      </c>
      <c r="E52">
        <v>97.81</v>
      </c>
      <c r="F52">
        <v>85.13</v>
      </c>
      <c r="G52" s="35">
        <v>67.5</v>
      </c>
      <c r="H52">
        <v>22.49</v>
      </c>
      <c r="I52" s="35">
        <v>67.92</v>
      </c>
      <c r="J52">
        <v>37.19</v>
      </c>
      <c r="K52">
        <v>13.175000000000001</v>
      </c>
      <c r="L52">
        <v>8.4529999999999994</v>
      </c>
      <c r="M52">
        <v>65.900000000000006</v>
      </c>
      <c r="N52">
        <v>24.07</v>
      </c>
      <c r="O52">
        <v>181.65</v>
      </c>
      <c r="P52">
        <v>88.76</v>
      </c>
      <c r="Q52" s="35">
        <v>105.7</v>
      </c>
      <c r="R52" s="35">
        <v>190.75</v>
      </c>
      <c r="S52">
        <v>44.734999999999999</v>
      </c>
      <c r="T52" s="4">
        <v>21.27</v>
      </c>
      <c r="U52" s="5">
        <f t="shared" si="12"/>
        <v>-9.5766677549242729E-3</v>
      </c>
      <c r="V52" s="5">
        <f t="shared" si="12"/>
        <v>8.7108013937282625E-3</v>
      </c>
      <c r="W52" s="5">
        <f t="shared" si="12"/>
        <v>3.384113166485303E-2</v>
      </c>
      <c r="X52" s="5">
        <f t="shared" si="12"/>
        <v>2.6201400627867688E-2</v>
      </c>
      <c r="Y52" s="5">
        <f t="shared" si="12"/>
        <v>5.5237889739993662E-2</v>
      </c>
      <c r="Z52" s="5">
        <f t="shared" si="12"/>
        <v>1.3814457544361058E-2</v>
      </c>
      <c r="AA52" s="5">
        <f t="shared" si="12"/>
        <v>5.849145366159636E-2</v>
      </c>
      <c r="AB52" s="5">
        <f t="shared" si="12"/>
        <v>-0.10219560878243517</v>
      </c>
      <c r="AC52" s="5">
        <f t="shared" si="12"/>
        <v>8.4632516703786465E-3</v>
      </c>
      <c r="AD52" s="5">
        <f t="shared" si="12"/>
        <v>2.9623477297895828E-2</v>
      </c>
      <c r="AE52" s="5">
        <f t="shared" si="12"/>
        <v>7.3757131214344129E-2</v>
      </c>
      <c r="AF52" s="5">
        <f t="shared" si="12"/>
        <v>5.3070885760558184E-2</v>
      </c>
      <c r="AG52" s="5">
        <f t="shared" si="12"/>
        <v>4.7694753577106619E-2</v>
      </c>
      <c r="AH52" s="5">
        <f t="shared" si="12"/>
        <v>2.9166666666666785E-3</v>
      </c>
      <c r="AI52" s="5">
        <f t="shared" si="12"/>
        <v>6.1659848042080689E-2</v>
      </c>
      <c r="AJ52" s="5">
        <f t="shared" si="10"/>
        <v>4.620462046204632E-2</v>
      </c>
      <c r="AK52" s="5">
        <f t="shared" si="6"/>
        <v>2.6412895707904394E-2</v>
      </c>
      <c r="AL52" s="5">
        <f t="shared" si="6"/>
        <v>1.7876200640341455E-2</v>
      </c>
      <c r="AM52" s="5">
        <f t="shared" si="6"/>
        <v>6.0825231207019215E-2</v>
      </c>
      <c r="AN52" s="28">
        <f t="shared" si="6"/>
        <v>4.520884520884505E-2</v>
      </c>
      <c r="AO52" s="7">
        <f t="shared" si="13"/>
        <v>-8.9577712105634189E-3</v>
      </c>
      <c r="AP52" s="7">
        <f t="shared" si="13"/>
        <v>6.4305681413005114E-3</v>
      </c>
      <c r="AQ52" s="7">
        <f t="shared" si="13"/>
        <v>3.2410589943233682E-2</v>
      </c>
      <c r="AR52" s="7">
        <f t="shared" si="13"/>
        <v>2.7908300806747135E-2</v>
      </c>
      <c r="AS52" s="7">
        <f t="shared" si="13"/>
        <v>5.8013696125681233E-2</v>
      </c>
      <c r="AT52" s="7">
        <f t="shared" si="13"/>
        <v>1.3407959126562436E-2</v>
      </c>
      <c r="AU52" s="7">
        <f t="shared" si="13"/>
        <v>5.8055624418554261E-2</v>
      </c>
      <c r="AV52" s="7">
        <f t="shared" si="13"/>
        <v>-0.10064879185383087</v>
      </c>
      <c r="AW52" s="7">
        <f t="shared" si="13"/>
        <v>9.5176211632018153E-3</v>
      </c>
      <c r="AX52" s="7">
        <f t="shared" si="13"/>
        <v>2.7218770272962014E-2</v>
      </c>
      <c r="AY52" s="7">
        <f t="shared" si="13"/>
        <v>7.2367360842368375E-2</v>
      </c>
      <c r="AZ52" s="7">
        <f t="shared" si="13"/>
        <v>4.8540226599183584E-2</v>
      </c>
      <c r="BA52" s="7">
        <f t="shared" si="13"/>
        <v>5.0923167434283392E-2</v>
      </c>
      <c r="BB52" s="7">
        <f t="shared" si="13"/>
        <v>7.3970792233733745E-3</v>
      </c>
      <c r="BC52" s="7">
        <f t="shared" si="13"/>
        <v>6.1663730135108757E-2</v>
      </c>
      <c r="BD52" s="7">
        <f t="shared" si="11"/>
        <v>4.2438509382700169E-2</v>
      </c>
      <c r="BE52" s="7">
        <f t="shared" si="7"/>
        <v>2.9926509780943453E-2</v>
      </c>
      <c r="BF52" s="7">
        <f t="shared" si="7"/>
        <v>2.110620273548482E-2</v>
      </c>
      <c r="BG52" s="7">
        <f t="shared" si="7"/>
        <v>6.1899062210640003E-2</v>
      </c>
      <c r="BH52" s="7">
        <f t="shared" si="7"/>
        <v>4.0783664809541958E-2</v>
      </c>
    </row>
    <row r="53" spans="1:60" x14ac:dyDescent="0.2">
      <c r="A53">
        <v>18.54</v>
      </c>
      <c r="B53">
        <v>194.1</v>
      </c>
      <c r="C53">
        <v>188.92</v>
      </c>
      <c r="D53">
        <v>84.74</v>
      </c>
      <c r="E53">
        <v>95.54</v>
      </c>
      <c r="F53">
        <v>85.86</v>
      </c>
      <c r="G53" s="35">
        <v>67.28</v>
      </c>
      <c r="H53">
        <v>22.795000000000002</v>
      </c>
      <c r="I53" s="35">
        <v>69.17</v>
      </c>
      <c r="J53">
        <v>36.86</v>
      </c>
      <c r="K53">
        <v>13.54</v>
      </c>
      <c r="L53">
        <v>9.0329999999999995</v>
      </c>
      <c r="M53">
        <v>63.92</v>
      </c>
      <c r="N53">
        <v>25.87</v>
      </c>
      <c r="O53">
        <v>180.05</v>
      </c>
      <c r="P53">
        <v>87.98</v>
      </c>
      <c r="Q53" s="35">
        <v>107.16</v>
      </c>
      <c r="R53" s="35">
        <v>191.6</v>
      </c>
      <c r="S53">
        <v>43.22</v>
      </c>
      <c r="T53" s="4">
        <v>21.72</v>
      </c>
      <c r="U53" s="5">
        <f t="shared" si="12"/>
        <v>1.8569387979342711E-2</v>
      </c>
      <c r="V53" s="5">
        <f t="shared" si="12"/>
        <v>0.11744386873920565</v>
      </c>
      <c r="W53" s="5">
        <f t="shared" si="12"/>
        <v>-5.7888643300706422E-3</v>
      </c>
      <c r="X53" s="5">
        <f t="shared" si="12"/>
        <v>-2.9415225320625904E-3</v>
      </c>
      <c r="Y53" s="5">
        <f t="shared" si="12"/>
        <v>-2.3208260914016954E-2</v>
      </c>
      <c r="Z53" s="5">
        <f t="shared" si="12"/>
        <v>8.5751204040878104E-3</v>
      </c>
      <c r="AA53" s="5">
        <f t="shared" si="12"/>
        <v>-3.259259259259295E-3</v>
      </c>
      <c r="AB53" s="5">
        <f t="shared" si="12"/>
        <v>1.3561582925744942E-2</v>
      </c>
      <c r="AC53" s="5">
        <f t="shared" si="12"/>
        <v>1.8404004711425115E-2</v>
      </c>
      <c r="AD53" s="5">
        <f t="shared" si="12"/>
        <v>-8.8733530518956272E-3</v>
      </c>
      <c r="AE53" s="5">
        <f t="shared" si="12"/>
        <v>2.770398481973424E-2</v>
      </c>
      <c r="AF53" s="5">
        <f t="shared" si="12"/>
        <v>6.8614693008399508E-2</v>
      </c>
      <c r="AG53" s="5">
        <f t="shared" si="12"/>
        <v>-3.0045523520485617E-2</v>
      </c>
      <c r="AH53" s="5">
        <f t="shared" si="12"/>
        <v>7.4781886165351086E-2</v>
      </c>
      <c r="AI53" s="5">
        <f t="shared" si="12"/>
        <v>-8.8081475364711892E-3</v>
      </c>
      <c r="AJ53" s="5">
        <f t="shared" si="10"/>
        <v>-8.7877422262280236E-3</v>
      </c>
      <c r="AK53" s="5">
        <f t="shared" si="6"/>
        <v>1.3812677388836292E-2</v>
      </c>
      <c r="AL53" s="5">
        <f t="shared" si="6"/>
        <v>4.4560943643512374E-3</v>
      </c>
      <c r="AM53" s="5">
        <f t="shared" si="6"/>
        <v>-3.3866100368838747E-2</v>
      </c>
      <c r="AN53" s="28">
        <f t="shared" si="6"/>
        <v>2.1156558533145242E-2</v>
      </c>
      <c r="AO53" s="7">
        <f t="shared" si="13"/>
        <v>1.9188284523703567E-2</v>
      </c>
      <c r="AP53" s="7">
        <f t="shared" si="13"/>
        <v>0.1151636354867779</v>
      </c>
      <c r="AQ53" s="7">
        <f t="shared" si="13"/>
        <v>-7.2194060516899902E-3</v>
      </c>
      <c r="AR53" s="7">
        <f t="shared" si="13"/>
        <v>-1.2346223531831423E-3</v>
      </c>
      <c r="AS53" s="7">
        <f t="shared" si="13"/>
        <v>-2.0432454528329386E-2</v>
      </c>
      <c r="AT53" s="7">
        <f t="shared" si="13"/>
        <v>8.1686219862891884E-3</v>
      </c>
      <c r="AU53" s="7">
        <f t="shared" si="13"/>
        <v>-3.695088502301391E-3</v>
      </c>
      <c r="AV53" s="7">
        <f t="shared" si="13"/>
        <v>1.5108399854349235E-2</v>
      </c>
      <c r="AW53" s="7">
        <f t="shared" si="13"/>
        <v>1.9458374204248282E-2</v>
      </c>
      <c r="AX53" s="7">
        <f t="shared" si="13"/>
        <v>-1.127806007682944E-2</v>
      </c>
      <c r="AY53" s="7">
        <f t="shared" si="13"/>
        <v>2.6314214447758492E-2</v>
      </c>
      <c r="AZ53" s="7">
        <f t="shared" si="13"/>
        <v>6.4084033847024907E-2</v>
      </c>
      <c r="BA53" s="7">
        <f t="shared" si="13"/>
        <v>-2.6817109663308844E-2</v>
      </c>
      <c r="BB53" s="7">
        <f t="shared" si="13"/>
        <v>7.9262298722057783E-2</v>
      </c>
      <c r="BC53" s="7">
        <f t="shared" si="13"/>
        <v>-8.8042654434431194E-3</v>
      </c>
      <c r="BD53" s="7">
        <f t="shared" si="11"/>
        <v>-1.2553853305574177E-2</v>
      </c>
      <c r="BE53" s="7">
        <f t="shared" si="7"/>
        <v>1.7326291461875351E-2</v>
      </c>
      <c r="BF53" s="7">
        <f t="shared" si="7"/>
        <v>7.686096459494602E-3</v>
      </c>
      <c r="BG53" s="7">
        <f t="shared" si="7"/>
        <v>-3.2792269365217959E-2</v>
      </c>
      <c r="BH53" s="7">
        <f t="shared" si="7"/>
        <v>1.6731378133842151E-2</v>
      </c>
    </row>
    <row r="54" spans="1:60" x14ac:dyDescent="0.2">
      <c r="A54">
        <v>18.692</v>
      </c>
      <c r="B54">
        <v>195.6</v>
      </c>
      <c r="C54">
        <v>180.36</v>
      </c>
      <c r="D54">
        <v>81.069999999999993</v>
      </c>
      <c r="E54">
        <v>90.35</v>
      </c>
      <c r="F54">
        <v>84.18</v>
      </c>
      <c r="G54" s="35">
        <v>64.16</v>
      </c>
      <c r="H54">
        <v>21.31</v>
      </c>
      <c r="I54" s="35">
        <v>65.77</v>
      </c>
      <c r="J54">
        <v>35.04</v>
      </c>
      <c r="K54">
        <v>13.255000000000001</v>
      </c>
      <c r="L54">
        <v>8.8640000000000008</v>
      </c>
      <c r="M54">
        <v>60.74</v>
      </c>
      <c r="N54">
        <v>25.08</v>
      </c>
      <c r="O54">
        <v>175.95</v>
      </c>
      <c r="P54">
        <v>82.96</v>
      </c>
      <c r="Q54" s="35">
        <v>101.44</v>
      </c>
      <c r="R54" s="35">
        <v>185.75</v>
      </c>
      <c r="S54">
        <v>43.44</v>
      </c>
      <c r="T54" s="4">
        <v>21.05</v>
      </c>
      <c r="U54" s="5">
        <f t="shared" si="12"/>
        <v>8.1984897518878608E-3</v>
      </c>
      <c r="V54" s="5">
        <f t="shared" si="12"/>
        <v>7.7279752704790816E-3</v>
      </c>
      <c r="W54" s="5">
        <f t="shared" si="12"/>
        <v>-4.5310184204954362E-2</v>
      </c>
      <c r="X54" s="5">
        <f t="shared" si="12"/>
        <v>-4.3308945008260546E-2</v>
      </c>
      <c r="Y54" s="5">
        <f t="shared" si="12"/>
        <v>-5.4322796734352252E-2</v>
      </c>
      <c r="Z54" s="5">
        <f t="shared" si="12"/>
        <v>-1.9566736547868557E-2</v>
      </c>
      <c r="AA54" s="5">
        <f t="shared" si="12"/>
        <v>-4.6373365041617154E-2</v>
      </c>
      <c r="AB54" s="5">
        <f t="shared" si="12"/>
        <v>-6.5145865321342478E-2</v>
      </c>
      <c r="AC54" s="5">
        <f t="shared" si="12"/>
        <v>-4.9154257626138564E-2</v>
      </c>
      <c r="AD54" s="5">
        <f t="shared" si="12"/>
        <v>-4.9376017362995128E-2</v>
      </c>
      <c r="AE54" s="5">
        <f t="shared" si="12"/>
        <v>-2.1048744460856583E-2</v>
      </c>
      <c r="AF54" s="5">
        <f t="shared" si="12"/>
        <v>-1.8709177460422777E-2</v>
      </c>
      <c r="AG54" s="5">
        <f t="shared" si="12"/>
        <v>-4.9749687108886054E-2</v>
      </c>
      <c r="AH54" s="5">
        <f t="shared" si="12"/>
        <v>-3.0537301894085878E-2</v>
      </c>
      <c r="AI54" s="5">
        <f t="shared" si="12"/>
        <v>-2.2771452374340639E-2</v>
      </c>
      <c r="AJ54" s="5">
        <f t="shared" si="10"/>
        <v>-5.7058422368720274E-2</v>
      </c>
      <c r="AK54" s="5">
        <f t="shared" si="6"/>
        <v>-5.3378126166479967E-2</v>
      </c>
      <c r="AL54" s="5">
        <f t="shared" si="6"/>
        <v>-3.0532359081419602E-2</v>
      </c>
      <c r="AM54" s="5">
        <f t="shared" si="6"/>
        <v>5.0902360018509896E-3</v>
      </c>
      <c r="AN54" s="28">
        <f t="shared" si="6"/>
        <v>-3.0847145488029359E-2</v>
      </c>
      <c r="AO54" s="7">
        <f t="shared" si="13"/>
        <v>8.8173862962487148E-3</v>
      </c>
      <c r="AP54" s="7">
        <f t="shared" si="13"/>
        <v>5.4477420180513306E-3</v>
      </c>
      <c r="AQ54" s="7">
        <f t="shared" si="13"/>
        <v>-4.674072592657371E-2</v>
      </c>
      <c r="AR54" s="7">
        <f t="shared" si="13"/>
        <v>-4.1602044829381096E-2</v>
      </c>
      <c r="AS54" s="7">
        <f t="shared" si="13"/>
        <v>-5.1546990348664681E-2</v>
      </c>
      <c r="AT54" s="7">
        <f t="shared" si="13"/>
        <v>-1.9973234965667178E-2</v>
      </c>
      <c r="AU54" s="7">
        <f t="shared" si="13"/>
        <v>-4.6809194284659253E-2</v>
      </c>
      <c r="AV54" s="7">
        <f t="shared" si="13"/>
        <v>-6.3599048392738181E-2</v>
      </c>
      <c r="AW54" s="7">
        <f t="shared" si="13"/>
        <v>-4.8099888133315394E-2</v>
      </c>
      <c r="AX54" s="7">
        <f t="shared" si="13"/>
        <v>-5.1780724387928939E-2</v>
      </c>
      <c r="AY54" s="7">
        <f t="shared" si="13"/>
        <v>-2.2438514832832331E-2</v>
      </c>
      <c r="AZ54" s="7">
        <f t="shared" si="13"/>
        <v>-2.3239836621797377E-2</v>
      </c>
      <c r="BA54" s="7">
        <f t="shared" si="13"/>
        <v>-4.652127325170928E-2</v>
      </c>
      <c r="BB54" s="7">
        <f t="shared" si="13"/>
        <v>-2.605688933737918E-2</v>
      </c>
      <c r="BC54" s="7">
        <f t="shared" si="13"/>
        <v>-2.2767570281312568E-2</v>
      </c>
      <c r="BD54" s="7">
        <f t="shared" si="11"/>
        <v>-6.0824533448066424E-2</v>
      </c>
      <c r="BE54" s="7">
        <f t="shared" si="7"/>
        <v>-4.9864512093440908E-2</v>
      </c>
      <c r="BF54" s="7">
        <f t="shared" si="7"/>
        <v>-2.7302356986276238E-2</v>
      </c>
      <c r="BG54" s="7">
        <f t="shared" si="7"/>
        <v>6.164067005471778E-3</v>
      </c>
      <c r="BH54" s="7">
        <f t="shared" si="7"/>
        <v>-3.5272325887332451E-2</v>
      </c>
    </row>
    <row r="55" spans="1:60" x14ac:dyDescent="0.2">
      <c r="T55" s="4"/>
      <c r="AN55" s="4"/>
    </row>
    <row r="56" spans="1:60" x14ac:dyDescent="0.2">
      <c r="T56" s="4"/>
      <c r="U56" s="7">
        <f>AVERAGE(U3:U54)</f>
        <v>-6.1889654436085464E-4</v>
      </c>
      <c r="V56" s="7">
        <f t="shared" ref="V56:AN56" si="14">AVERAGE(V3:V54)</f>
        <v>2.280233252427751E-3</v>
      </c>
      <c r="W56" s="7">
        <f t="shared" si="14"/>
        <v>1.4305417216193485E-3</v>
      </c>
      <c r="X56" s="7">
        <f t="shared" si="14"/>
        <v>-1.7069001788794481E-3</v>
      </c>
      <c r="Y56" s="7">
        <f t="shared" si="14"/>
        <v>-2.7758063856875678E-3</v>
      </c>
      <c r="Z56" s="7">
        <f t="shared" si="14"/>
        <v>4.0649841779862137E-4</v>
      </c>
      <c r="AA56" s="7">
        <f t="shared" si="14"/>
        <v>4.3582924304209583E-4</v>
      </c>
      <c r="AB56" s="7">
        <f t="shared" si="14"/>
        <v>-1.5468169286042938E-3</v>
      </c>
      <c r="AC56" s="7">
        <f t="shared" si="14"/>
        <v>-1.0543694928231684E-3</v>
      </c>
      <c r="AD56" s="7">
        <f t="shared" si="14"/>
        <v>2.4047070249338131E-3</v>
      </c>
      <c r="AE56" s="7">
        <f t="shared" si="14"/>
        <v>1.3897703719757488E-3</v>
      </c>
      <c r="AF56" s="7">
        <f t="shared" si="14"/>
        <v>4.5306591613746023E-3</v>
      </c>
      <c r="AG56" s="7">
        <f t="shared" si="14"/>
        <v>-3.2284138571767726E-3</v>
      </c>
      <c r="AH56" s="7">
        <f t="shared" si="14"/>
        <v>-4.480412556706696E-3</v>
      </c>
      <c r="AI56" s="7">
        <f t="shared" si="14"/>
        <v>-3.8820930280702141E-6</v>
      </c>
      <c r="AJ56" s="7">
        <f t="shared" si="14"/>
        <v>3.7661110793461528E-3</v>
      </c>
      <c r="AK56" s="7">
        <f t="shared" si="14"/>
        <v>-3.51361407303906E-3</v>
      </c>
      <c r="AL56" s="7">
        <f t="shared" si="14"/>
        <v>-3.2300020951433642E-3</v>
      </c>
      <c r="AM56" s="7">
        <f t="shared" si="14"/>
        <v>-1.0738310036207889E-3</v>
      </c>
      <c r="AN56" s="47">
        <f t="shared" si="14"/>
        <v>4.4251803993030931E-3</v>
      </c>
    </row>
    <row r="58" spans="1:60" x14ac:dyDescent="0.2">
      <c r="A58" s="242" t="s">
        <v>181</v>
      </c>
      <c r="B58" s="242"/>
      <c r="C58" s="242"/>
      <c r="D58" s="242"/>
      <c r="E58" s="242"/>
      <c r="F58" s="242"/>
      <c r="G58" s="242"/>
      <c r="H58" s="242"/>
      <c r="I58" s="242"/>
      <c r="J58" s="242"/>
      <c r="K58" s="242"/>
      <c r="L58" s="242"/>
      <c r="M58" s="242"/>
      <c r="N58" s="242"/>
      <c r="O58" s="242"/>
      <c r="P58" s="242"/>
      <c r="Q58" s="242"/>
      <c r="R58" s="242"/>
      <c r="S58" s="242"/>
      <c r="T58" s="242"/>
      <c r="U58" s="242"/>
    </row>
    <row r="59" spans="1:60" x14ac:dyDescent="0.2">
      <c r="B59" t="s">
        <v>12</v>
      </c>
      <c r="C59" t="s">
        <v>15</v>
      </c>
      <c r="D59" t="s">
        <v>28</v>
      </c>
      <c r="E59" t="s">
        <v>35</v>
      </c>
      <c r="F59" t="s">
        <v>39</v>
      </c>
      <c r="G59" t="s">
        <v>46</v>
      </c>
      <c r="H59" s="35" t="s">
        <v>48</v>
      </c>
      <c r="I59" t="s">
        <v>57</v>
      </c>
      <c r="J59" s="35" t="s">
        <v>61</v>
      </c>
      <c r="K59" t="s">
        <v>69</v>
      </c>
      <c r="L59" t="s">
        <v>83</v>
      </c>
      <c r="M59" t="s">
        <v>90</v>
      </c>
      <c r="N59" t="s">
        <v>96</v>
      </c>
      <c r="O59" t="s">
        <v>111</v>
      </c>
      <c r="P59" t="s">
        <v>123</v>
      </c>
      <c r="Q59" t="s">
        <v>132</v>
      </c>
      <c r="R59" s="35" t="s">
        <v>147</v>
      </c>
      <c r="S59" s="35" t="s">
        <v>156</v>
      </c>
      <c r="T59" t="s">
        <v>160</v>
      </c>
      <c r="U59" s="4" t="s">
        <v>163</v>
      </c>
    </row>
    <row r="60" spans="1:60" x14ac:dyDescent="0.2">
      <c r="A60" t="s">
        <v>12</v>
      </c>
      <c r="B60">
        <f t="array" ref="B60:U79">MMULT(TRANSPOSE(AO3:BH54),AO3:BH54)/52</f>
        <v>9.4128773398239522E-4</v>
      </c>
      <c r="C60">
        <v>-1.0713530357799643E-5</v>
      </c>
      <c r="D60">
        <v>7.254557640624926E-5</v>
      </c>
      <c r="E60">
        <v>1.0865591240637758E-4</v>
      </c>
      <c r="F60">
        <v>-3.3702229739253422E-5</v>
      </c>
      <c r="G60">
        <v>9.9960048792813985E-5</v>
      </c>
      <c r="H60">
        <v>4.6896665017681174E-5</v>
      </c>
      <c r="I60">
        <v>9.8466734543134531E-5</v>
      </c>
      <c r="J60">
        <v>3.0171446188078082E-5</v>
      </c>
      <c r="K60">
        <v>7.8424637716100108E-5</v>
      </c>
      <c r="L60">
        <v>7.8078340402942277E-5</v>
      </c>
      <c r="M60">
        <v>-1.0176164939607349E-5</v>
      </c>
      <c r="N60">
        <v>7.9623829378377899E-5</v>
      </c>
      <c r="O60">
        <v>2.3278624583399882E-4</v>
      </c>
      <c r="P60">
        <v>-4.3906138216736378E-5</v>
      </c>
      <c r="Q60" s="35">
        <v>-1.7848199163078139E-5</v>
      </c>
      <c r="R60">
        <v>1.2266215368427977E-4</v>
      </c>
      <c r="S60">
        <v>1.2282978930428269E-4</v>
      </c>
      <c r="T60">
        <v>-1.6896959347360628E-5</v>
      </c>
      <c r="U60">
        <v>-2.4951303473261805E-5</v>
      </c>
    </row>
    <row r="61" spans="1:60" x14ac:dyDescent="0.2">
      <c r="A61" t="s">
        <v>15</v>
      </c>
      <c r="B61">
        <v>-1.0713530357799643E-5</v>
      </c>
      <c r="C61">
        <v>1.0776587530672646E-3</v>
      </c>
      <c r="D61">
        <v>2.9547602993884039E-4</v>
      </c>
      <c r="E61">
        <v>2.3439014826915808E-4</v>
      </c>
      <c r="F61">
        <v>4.0186310924125033E-5</v>
      </c>
      <c r="G61">
        <v>2.7778089948516635E-4</v>
      </c>
      <c r="H61">
        <v>1.5601001292313746E-4</v>
      </c>
      <c r="I61">
        <v>2.7090181178703938E-4</v>
      </c>
      <c r="J61">
        <v>1.7082647011385624E-4</v>
      </c>
      <c r="K61">
        <v>2.1107350755631961E-4</v>
      </c>
      <c r="L61">
        <v>1.9313636175111103E-4</v>
      </c>
      <c r="M61">
        <v>2.7029462842766957E-4</v>
      </c>
      <c r="N61">
        <v>1.9001939708432331E-4</v>
      </c>
      <c r="O61">
        <v>4.1558816146139665E-4</v>
      </c>
      <c r="P61">
        <v>1.2847625805916427E-4</v>
      </c>
      <c r="Q61" s="35">
        <v>2.7368793470845142E-4</v>
      </c>
      <c r="R61">
        <v>2.8158582231599508E-4</v>
      </c>
      <c r="S61">
        <v>1.4966422428591895E-4</v>
      </c>
      <c r="T61">
        <v>1.2481704691333224E-4</v>
      </c>
      <c r="U61">
        <v>3.1212009031071506E-4</v>
      </c>
    </row>
    <row r="62" spans="1:60" x14ac:dyDescent="0.2">
      <c r="A62" t="s">
        <v>28</v>
      </c>
      <c r="B62">
        <v>7.254557640624926E-5</v>
      </c>
      <c r="C62">
        <v>2.9547602993884039E-4</v>
      </c>
      <c r="D62">
        <v>4.7643483481055963E-4</v>
      </c>
      <c r="E62">
        <v>4.5166261659150461E-4</v>
      </c>
      <c r="F62">
        <v>3.7452527704890705E-4</v>
      </c>
      <c r="G62">
        <v>3.2064834038518449E-4</v>
      </c>
      <c r="H62">
        <v>3.5844302434501782E-4</v>
      </c>
      <c r="I62">
        <v>3.4129707536190845E-4</v>
      </c>
      <c r="J62">
        <v>2.8702131401913138E-4</v>
      </c>
      <c r="K62">
        <v>3.9524641558038388E-4</v>
      </c>
      <c r="L62">
        <v>3.100910508524856E-4</v>
      </c>
      <c r="M62">
        <v>3.032936691771378E-4</v>
      </c>
      <c r="N62">
        <v>3.6456587324999772E-4</v>
      </c>
      <c r="O62">
        <v>3.0593845394049024E-4</v>
      </c>
      <c r="P62">
        <v>2.7005406959147184E-4</v>
      </c>
      <c r="Q62" s="35">
        <v>4.3916111800904999E-4</v>
      </c>
      <c r="R62">
        <v>4.474439134377928E-4</v>
      </c>
      <c r="S62">
        <v>2.2052486194780249E-4</v>
      </c>
      <c r="T62">
        <v>2.1966561659498624E-4</v>
      </c>
      <c r="U62">
        <v>3.7256984407978356E-4</v>
      </c>
    </row>
    <row r="63" spans="1:60" x14ac:dyDescent="0.2">
      <c r="A63" t="s">
        <v>35</v>
      </c>
      <c r="B63">
        <v>1.0865591240637758E-4</v>
      </c>
      <c r="C63">
        <v>2.3439014826915808E-4</v>
      </c>
      <c r="D63">
        <v>4.5166261659150461E-4</v>
      </c>
      <c r="E63">
        <v>7.0460969838511279E-4</v>
      </c>
      <c r="F63">
        <v>4.4972020235931547E-4</v>
      </c>
      <c r="G63">
        <v>4.6589571671031227E-4</v>
      </c>
      <c r="H63">
        <v>4.2791610929551478E-4</v>
      </c>
      <c r="I63">
        <v>2.9371793081487546E-4</v>
      </c>
      <c r="J63">
        <v>4.7272540228268742E-4</v>
      </c>
      <c r="K63">
        <v>4.7463550974928027E-4</v>
      </c>
      <c r="L63">
        <v>4.8467923802087359E-4</v>
      </c>
      <c r="M63">
        <v>4.9569302134366432E-4</v>
      </c>
      <c r="N63">
        <v>4.0482399867686241E-4</v>
      </c>
      <c r="O63">
        <v>3.4008133748446409E-4</v>
      </c>
      <c r="P63">
        <v>3.5968175132288817E-4</v>
      </c>
      <c r="Q63" s="35">
        <v>4.8062803465376887E-4</v>
      </c>
      <c r="R63">
        <v>5.5819020527809744E-4</v>
      </c>
      <c r="S63">
        <v>3.0720966624244665E-4</v>
      </c>
      <c r="T63">
        <v>2.3473121784287995E-4</v>
      </c>
      <c r="U63">
        <v>4.5168775578870678E-4</v>
      </c>
    </row>
    <row r="64" spans="1:60" x14ac:dyDescent="0.2">
      <c r="A64" t="s">
        <v>39</v>
      </c>
      <c r="B64">
        <v>-3.3702229739253422E-5</v>
      </c>
      <c r="C64">
        <v>4.0186310924125033E-5</v>
      </c>
      <c r="D64">
        <v>3.7452527704890705E-4</v>
      </c>
      <c r="E64">
        <v>4.4972020235931547E-4</v>
      </c>
      <c r="F64">
        <v>9.406608661803094E-4</v>
      </c>
      <c r="G64">
        <v>3.7745626842602682E-4</v>
      </c>
      <c r="H64">
        <v>4.7763294029394879E-4</v>
      </c>
      <c r="I64">
        <v>1.2712588208945187E-4</v>
      </c>
      <c r="J64">
        <v>4.0096604233361052E-4</v>
      </c>
      <c r="K64">
        <v>4.4347497554908321E-4</v>
      </c>
      <c r="L64">
        <v>3.9664230963403564E-4</v>
      </c>
      <c r="M64">
        <v>4.0189690793679237E-4</v>
      </c>
      <c r="N64">
        <v>4.621773591312867E-4</v>
      </c>
      <c r="O64">
        <v>3.5391340638484133E-4</v>
      </c>
      <c r="P64">
        <v>3.8869263537039291E-4</v>
      </c>
      <c r="Q64" s="35">
        <v>4.2262935659746314E-4</v>
      </c>
      <c r="R64">
        <v>5.2349900769502406E-4</v>
      </c>
      <c r="S64">
        <v>3.1757163197521603E-4</v>
      </c>
      <c r="T64">
        <v>2.9375419908495438E-4</v>
      </c>
      <c r="U64">
        <v>5.3610299506002071E-4</v>
      </c>
    </row>
    <row r="65" spans="1:21" x14ac:dyDescent="0.2">
      <c r="A65" t="s">
        <v>46</v>
      </c>
      <c r="B65">
        <v>9.9960048792813985E-5</v>
      </c>
      <c r="C65">
        <v>2.7778089948516635E-4</v>
      </c>
      <c r="D65">
        <v>3.2064834038518449E-4</v>
      </c>
      <c r="E65">
        <v>4.6589571671031227E-4</v>
      </c>
      <c r="F65">
        <v>3.7745626842602682E-4</v>
      </c>
      <c r="G65">
        <v>5.8484700933690711E-4</v>
      </c>
      <c r="H65">
        <v>3.0775716493915411E-4</v>
      </c>
      <c r="I65">
        <v>2.5344189335341699E-4</v>
      </c>
      <c r="J65">
        <v>4.604030918644405E-4</v>
      </c>
      <c r="K65">
        <v>3.821061580150108E-4</v>
      </c>
      <c r="L65">
        <v>2.4626191524423354E-4</v>
      </c>
      <c r="M65">
        <v>1.8926780663237568E-4</v>
      </c>
      <c r="N65">
        <v>2.9832186038202067E-4</v>
      </c>
      <c r="O65">
        <v>2.7778705563649215E-4</v>
      </c>
      <c r="P65">
        <v>2.5899715568861875E-4</v>
      </c>
      <c r="Q65" s="35">
        <v>3.2824035250053271E-4</v>
      </c>
      <c r="R65">
        <v>4.3473200727700187E-4</v>
      </c>
      <c r="S65">
        <v>1.5093388038709074E-4</v>
      </c>
      <c r="T65">
        <v>1.7618183754217521E-4</v>
      </c>
      <c r="U65">
        <v>3.2301528580148237E-4</v>
      </c>
    </row>
    <row r="66" spans="1:21" x14ac:dyDescent="0.2">
      <c r="A66" s="35" t="s">
        <v>48</v>
      </c>
      <c r="B66">
        <v>4.6896665017681174E-5</v>
      </c>
      <c r="C66">
        <v>1.5601001292313746E-4</v>
      </c>
      <c r="D66">
        <v>3.5844302434501782E-4</v>
      </c>
      <c r="E66">
        <v>4.2791610929551478E-4</v>
      </c>
      <c r="F66">
        <v>4.7763294029394879E-4</v>
      </c>
      <c r="G66">
        <v>3.0775716493915411E-4</v>
      </c>
      <c r="H66">
        <v>5.3898699984604448E-4</v>
      </c>
      <c r="I66">
        <v>9.3376007802889664E-5</v>
      </c>
      <c r="J66">
        <v>3.0782075458492237E-4</v>
      </c>
      <c r="K66">
        <v>3.4729542284765106E-4</v>
      </c>
      <c r="L66">
        <v>3.9241841741797801E-4</v>
      </c>
      <c r="M66">
        <v>3.4127723299086268E-4</v>
      </c>
      <c r="N66">
        <v>3.8761084340548118E-4</v>
      </c>
      <c r="O66">
        <v>2.9431534638711047E-4</v>
      </c>
      <c r="P66">
        <v>3.371605855864594E-4</v>
      </c>
      <c r="Q66" s="35">
        <v>3.7072138134929748E-4</v>
      </c>
      <c r="R66">
        <v>3.2800925148303306E-4</v>
      </c>
      <c r="S66">
        <v>3.3815753831295878E-4</v>
      </c>
      <c r="T66">
        <v>2.6804601653101671E-4</v>
      </c>
      <c r="U66">
        <v>3.9175477381404525E-4</v>
      </c>
    </row>
    <row r="67" spans="1:21" x14ac:dyDescent="0.2">
      <c r="A67" t="s">
        <v>57</v>
      </c>
      <c r="B67">
        <v>9.8466734543134531E-5</v>
      </c>
      <c r="C67">
        <v>2.7090181178703938E-4</v>
      </c>
      <c r="D67">
        <v>3.4129707536190845E-4</v>
      </c>
      <c r="E67">
        <v>2.9371793081487546E-4</v>
      </c>
      <c r="F67">
        <v>1.2712588208945187E-4</v>
      </c>
      <c r="G67">
        <v>2.5344189335341699E-4</v>
      </c>
      <c r="H67">
        <v>9.3376007802889664E-5</v>
      </c>
      <c r="I67">
        <v>7.2984483873934436E-4</v>
      </c>
      <c r="J67">
        <v>2.1484016662367964E-4</v>
      </c>
      <c r="K67">
        <v>2.7214529283610406E-4</v>
      </c>
      <c r="L67">
        <v>8.7023291952113997E-5</v>
      </c>
      <c r="M67">
        <v>-2.7526328236584968E-6</v>
      </c>
      <c r="N67">
        <v>1.6922817494446901E-4</v>
      </c>
      <c r="O67">
        <v>2.1954765805781224E-4</v>
      </c>
      <c r="P67">
        <v>1.2136463549744373E-5</v>
      </c>
      <c r="Q67" s="35">
        <v>2.8259324616981211E-4</v>
      </c>
      <c r="R67">
        <v>3.3069903762829062E-4</v>
      </c>
      <c r="S67">
        <v>3.9868254445743851E-5</v>
      </c>
      <c r="T67">
        <v>-9.3339982845335739E-5</v>
      </c>
      <c r="U67">
        <v>2.3680490935484893E-4</v>
      </c>
    </row>
    <row r="68" spans="1:21" x14ac:dyDescent="0.2">
      <c r="A68" s="35" t="s">
        <v>61</v>
      </c>
      <c r="B68">
        <v>3.0171446188078082E-5</v>
      </c>
      <c r="C68">
        <v>1.7082647011385624E-4</v>
      </c>
      <c r="D68">
        <v>2.8702131401913138E-4</v>
      </c>
      <c r="E68">
        <v>4.7272540228268742E-4</v>
      </c>
      <c r="F68">
        <v>4.0096604233361052E-4</v>
      </c>
      <c r="G68">
        <v>4.604030918644405E-4</v>
      </c>
      <c r="H68">
        <v>3.0782075458492237E-4</v>
      </c>
      <c r="I68">
        <v>2.1484016662367964E-4</v>
      </c>
      <c r="J68">
        <v>5.9034224765314234E-4</v>
      </c>
      <c r="K68">
        <v>3.6806175941788181E-4</v>
      </c>
      <c r="L68">
        <v>2.3207306587321694E-4</v>
      </c>
      <c r="M68">
        <v>2.1788773044072776E-4</v>
      </c>
      <c r="N68">
        <v>3.3537286409957966E-4</v>
      </c>
      <c r="O68">
        <v>3.0257713055748957E-4</v>
      </c>
      <c r="P68">
        <v>2.5055914617913219E-4</v>
      </c>
      <c r="Q68" s="35">
        <v>3.5692738310832864E-4</v>
      </c>
      <c r="R68">
        <v>4.6973345594841613E-4</v>
      </c>
      <c r="S68">
        <v>1.8860090970131447E-4</v>
      </c>
      <c r="T68">
        <v>1.1278273811258851E-4</v>
      </c>
      <c r="U68">
        <v>2.4350043333830787E-4</v>
      </c>
    </row>
    <row r="69" spans="1:21" x14ac:dyDescent="0.2">
      <c r="A69" t="s">
        <v>69</v>
      </c>
      <c r="B69">
        <v>7.8424637716100108E-5</v>
      </c>
      <c r="C69">
        <v>2.1107350755631961E-4</v>
      </c>
      <c r="D69">
        <v>3.9524641558038388E-4</v>
      </c>
      <c r="E69">
        <v>4.7463550974928027E-4</v>
      </c>
      <c r="F69">
        <v>4.4347497554908321E-4</v>
      </c>
      <c r="G69">
        <v>3.821061580150108E-4</v>
      </c>
      <c r="H69">
        <v>3.4729542284765106E-4</v>
      </c>
      <c r="I69">
        <v>2.7214529283610406E-4</v>
      </c>
      <c r="J69">
        <v>3.6806175941788181E-4</v>
      </c>
      <c r="K69">
        <v>6.3762111469175587E-4</v>
      </c>
      <c r="L69">
        <v>2.9165010604778439E-4</v>
      </c>
      <c r="M69">
        <v>3.5733968937597859E-4</v>
      </c>
      <c r="N69">
        <v>2.6242952140908274E-4</v>
      </c>
      <c r="O69">
        <v>2.9730950276363671E-4</v>
      </c>
      <c r="P69">
        <v>3.286637744084822E-4</v>
      </c>
      <c r="Q69" s="35">
        <v>4.4898469400330863E-4</v>
      </c>
      <c r="R69">
        <v>4.7484703646396263E-4</v>
      </c>
      <c r="S69">
        <v>2.0887273178759637E-4</v>
      </c>
      <c r="T69">
        <v>2.0246570722424296E-4</v>
      </c>
      <c r="U69">
        <v>3.5945717359649155E-4</v>
      </c>
    </row>
    <row r="70" spans="1:21" x14ac:dyDescent="0.2">
      <c r="A70" t="s">
        <v>83</v>
      </c>
      <c r="B70">
        <v>7.8078340402942277E-5</v>
      </c>
      <c r="C70">
        <v>1.9313636175111103E-4</v>
      </c>
      <c r="D70">
        <v>3.100910508524856E-4</v>
      </c>
      <c r="E70">
        <v>4.8467923802087359E-4</v>
      </c>
      <c r="F70">
        <v>3.9664230963403564E-4</v>
      </c>
      <c r="G70">
        <v>2.4626191524423354E-4</v>
      </c>
      <c r="H70">
        <v>3.9241841741797801E-4</v>
      </c>
      <c r="I70">
        <v>8.7023291952113997E-5</v>
      </c>
      <c r="J70">
        <v>2.3207306587321694E-4</v>
      </c>
      <c r="K70">
        <v>2.9165010604778439E-4</v>
      </c>
      <c r="L70">
        <v>7.7122158663996078E-4</v>
      </c>
      <c r="M70">
        <v>5.8136029332207957E-4</v>
      </c>
      <c r="N70">
        <v>4.1612846126901104E-4</v>
      </c>
      <c r="O70">
        <v>2.9718900831506403E-4</v>
      </c>
      <c r="P70">
        <v>3.5977351707162355E-4</v>
      </c>
      <c r="Q70" s="35">
        <v>3.3907632966241434E-4</v>
      </c>
      <c r="R70">
        <v>4.1267494860055756E-4</v>
      </c>
      <c r="S70">
        <v>3.6616543572744198E-4</v>
      </c>
      <c r="T70">
        <v>2.7503875969214553E-4</v>
      </c>
      <c r="U70">
        <v>3.4680074409490968E-4</v>
      </c>
    </row>
    <row r="71" spans="1:21" x14ac:dyDescent="0.2">
      <c r="A71" t="s">
        <v>90</v>
      </c>
      <c r="B71">
        <v>-1.0176164939607349E-5</v>
      </c>
      <c r="C71">
        <v>2.7029462842766957E-4</v>
      </c>
      <c r="D71">
        <v>3.032936691771378E-4</v>
      </c>
      <c r="E71">
        <v>4.9569302134366432E-4</v>
      </c>
      <c r="F71">
        <v>4.0189690793679237E-4</v>
      </c>
      <c r="G71">
        <v>1.8926780663237568E-4</v>
      </c>
      <c r="H71">
        <v>3.4127723299086268E-4</v>
      </c>
      <c r="I71">
        <v>-2.7526328236584968E-6</v>
      </c>
      <c r="J71">
        <v>2.1788773044072776E-4</v>
      </c>
      <c r="K71">
        <v>3.5733968937597859E-4</v>
      </c>
      <c r="L71">
        <v>5.8136029332207957E-4</v>
      </c>
      <c r="M71">
        <v>1.3990934269180943E-3</v>
      </c>
      <c r="N71">
        <v>2.7046096542656045E-4</v>
      </c>
      <c r="O71">
        <v>2.8012563116142249E-4</v>
      </c>
      <c r="P71">
        <v>3.3395171605918642E-4</v>
      </c>
      <c r="Q71" s="35">
        <v>2.9848937442362625E-4</v>
      </c>
      <c r="R71">
        <v>3.4405412626509028E-4</v>
      </c>
      <c r="S71">
        <v>3.5056705901000189E-4</v>
      </c>
      <c r="T71">
        <v>2.5356184102296104E-4</v>
      </c>
      <c r="U71">
        <v>2.7412306218677302E-4</v>
      </c>
    </row>
    <row r="72" spans="1:21" x14ac:dyDescent="0.2">
      <c r="A72" t="s">
        <v>96</v>
      </c>
      <c r="B72">
        <v>7.9623829378377899E-5</v>
      </c>
      <c r="C72">
        <v>1.9001939708432331E-4</v>
      </c>
      <c r="D72">
        <v>3.6456587324999772E-4</v>
      </c>
      <c r="E72">
        <v>4.0482399867686241E-4</v>
      </c>
      <c r="F72">
        <v>4.621773591312867E-4</v>
      </c>
      <c r="G72">
        <v>2.9832186038202067E-4</v>
      </c>
      <c r="H72">
        <v>3.8761084340548118E-4</v>
      </c>
      <c r="I72">
        <v>1.6922817494446901E-4</v>
      </c>
      <c r="J72">
        <v>3.3537286409957966E-4</v>
      </c>
      <c r="K72">
        <v>2.6242952140908274E-4</v>
      </c>
      <c r="L72">
        <v>4.1612846126901104E-4</v>
      </c>
      <c r="M72">
        <v>2.7046096542656045E-4</v>
      </c>
      <c r="N72">
        <v>1.0254372631632463E-3</v>
      </c>
      <c r="O72">
        <v>3.9845126395609409E-4</v>
      </c>
      <c r="P72">
        <v>3.5236319175629217E-4</v>
      </c>
      <c r="Q72" s="35">
        <v>4.5840044881375306E-4</v>
      </c>
      <c r="R72">
        <v>4.0395124438366141E-4</v>
      </c>
      <c r="S72">
        <v>4.0124668243648234E-4</v>
      </c>
      <c r="T72">
        <v>2.5648874901769777E-4</v>
      </c>
      <c r="U72">
        <v>2.324783742952573E-4</v>
      </c>
    </row>
    <row r="73" spans="1:21" x14ac:dyDescent="0.2">
      <c r="A73" t="s">
        <v>111</v>
      </c>
      <c r="B73">
        <v>2.3278624583399882E-4</v>
      </c>
      <c r="C73">
        <v>4.1558816146139665E-4</v>
      </c>
      <c r="D73">
        <v>3.0593845394049024E-4</v>
      </c>
      <c r="E73">
        <v>3.4008133748446409E-4</v>
      </c>
      <c r="F73">
        <v>3.5391340638484133E-4</v>
      </c>
      <c r="G73">
        <v>2.7778705563649215E-4</v>
      </c>
      <c r="H73">
        <v>2.9431534638711047E-4</v>
      </c>
      <c r="I73">
        <v>2.1954765805781224E-4</v>
      </c>
      <c r="J73">
        <v>3.0257713055748957E-4</v>
      </c>
      <c r="K73">
        <v>2.9730950276363671E-4</v>
      </c>
      <c r="L73">
        <v>2.9718900831506403E-4</v>
      </c>
      <c r="M73">
        <v>2.8012563116142249E-4</v>
      </c>
      <c r="N73">
        <v>3.9845126395609409E-4</v>
      </c>
      <c r="O73">
        <v>8.0422601265836536E-4</v>
      </c>
      <c r="P73">
        <v>2.6026579574807993E-4</v>
      </c>
      <c r="Q73" s="35">
        <v>4.4900415797829855E-4</v>
      </c>
      <c r="R73">
        <v>4.4808470528884281E-4</v>
      </c>
      <c r="S73">
        <v>2.9879365896210878E-4</v>
      </c>
      <c r="T73">
        <v>2.0566794332015892E-4</v>
      </c>
      <c r="U73">
        <v>3.7473513587525019E-4</v>
      </c>
    </row>
    <row r="74" spans="1:21" x14ac:dyDescent="0.2">
      <c r="A74" t="s">
        <v>123</v>
      </c>
      <c r="B74">
        <v>-4.3906138216736378E-5</v>
      </c>
      <c r="C74">
        <v>1.2847625805916427E-4</v>
      </c>
      <c r="D74">
        <v>2.7005406959147184E-4</v>
      </c>
      <c r="E74">
        <v>3.5968175132288817E-4</v>
      </c>
      <c r="F74">
        <v>3.8869263537039291E-4</v>
      </c>
      <c r="G74">
        <v>2.5899715568861875E-4</v>
      </c>
      <c r="H74">
        <v>3.371605855864594E-4</v>
      </c>
      <c r="I74">
        <v>1.2136463549744373E-5</v>
      </c>
      <c r="J74">
        <v>2.5055914617913219E-4</v>
      </c>
      <c r="K74">
        <v>3.286637744084822E-4</v>
      </c>
      <c r="L74">
        <v>3.5977351707162355E-4</v>
      </c>
      <c r="M74">
        <v>3.3395171605918642E-4</v>
      </c>
      <c r="N74">
        <v>3.5236319175629217E-4</v>
      </c>
      <c r="O74">
        <v>2.6026579574807993E-4</v>
      </c>
      <c r="P74">
        <v>4.0653572121986499E-4</v>
      </c>
      <c r="Q74" s="35">
        <v>3.5692910889765887E-4</v>
      </c>
      <c r="R74">
        <v>3.5912691360842739E-4</v>
      </c>
      <c r="S74">
        <v>2.8181657854424365E-4</v>
      </c>
      <c r="T74">
        <v>3.2493162636259681E-4</v>
      </c>
      <c r="U74">
        <v>3.3116570580396179E-4</v>
      </c>
    </row>
    <row r="75" spans="1:21" x14ac:dyDescent="0.2">
      <c r="A75" t="s">
        <v>132</v>
      </c>
      <c r="B75">
        <v>-1.7848199163078139E-5</v>
      </c>
      <c r="C75">
        <v>2.7368793470845142E-4</v>
      </c>
      <c r="D75">
        <v>4.3916111800904999E-4</v>
      </c>
      <c r="E75">
        <v>4.8062803465376887E-4</v>
      </c>
      <c r="F75">
        <v>4.2262935659746314E-4</v>
      </c>
      <c r="G75">
        <v>3.2824035250053271E-4</v>
      </c>
      <c r="H75">
        <v>3.7072138134929748E-4</v>
      </c>
      <c r="I75">
        <v>2.8259324616981211E-4</v>
      </c>
      <c r="J75">
        <v>3.5692738310832864E-4</v>
      </c>
      <c r="K75">
        <v>4.4898469400330863E-4</v>
      </c>
      <c r="L75">
        <v>3.3907632966241434E-4</v>
      </c>
      <c r="M75">
        <v>2.9848937442362625E-4</v>
      </c>
      <c r="N75">
        <v>4.5840044881375306E-4</v>
      </c>
      <c r="O75">
        <v>4.4900415797829855E-4</v>
      </c>
      <c r="P75">
        <v>3.5692910889765887E-4</v>
      </c>
      <c r="Q75" s="35">
        <v>7.680794135054551E-4</v>
      </c>
      <c r="R75">
        <v>5.4918411193140596E-4</v>
      </c>
      <c r="S75">
        <v>2.921948063294841E-4</v>
      </c>
      <c r="T75">
        <v>2.5037602381067285E-4</v>
      </c>
      <c r="U75">
        <v>3.5210261789974062E-4</v>
      </c>
    </row>
    <row r="76" spans="1:21" x14ac:dyDescent="0.2">
      <c r="A76" s="35" t="s">
        <v>147</v>
      </c>
      <c r="B76">
        <v>1.2266215368427977E-4</v>
      </c>
      <c r="C76">
        <v>2.8158582231599508E-4</v>
      </c>
      <c r="D76">
        <v>4.474439134377928E-4</v>
      </c>
      <c r="E76">
        <v>5.5819020527809744E-4</v>
      </c>
      <c r="F76">
        <v>5.2349900769502406E-4</v>
      </c>
      <c r="G76">
        <v>4.3473200727700187E-4</v>
      </c>
      <c r="H76">
        <v>3.2800925148303306E-4</v>
      </c>
      <c r="I76">
        <v>3.3069903762829062E-4</v>
      </c>
      <c r="J76">
        <v>4.6973345594841613E-4</v>
      </c>
      <c r="K76">
        <v>4.7484703646396263E-4</v>
      </c>
      <c r="L76">
        <v>4.1267494860055756E-4</v>
      </c>
      <c r="M76">
        <v>3.4405412626509028E-4</v>
      </c>
      <c r="N76">
        <v>4.0395124438366141E-4</v>
      </c>
      <c r="O76">
        <v>4.4808470528884281E-4</v>
      </c>
      <c r="P76">
        <v>3.5912691360842739E-4</v>
      </c>
      <c r="Q76">
        <v>5.4918411193140596E-4</v>
      </c>
      <c r="R76">
        <v>7.7940584197714366E-4</v>
      </c>
      <c r="S76">
        <v>2.6597938161024011E-4</v>
      </c>
      <c r="T76">
        <v>2.8001588839137907E-4</v>
      </c>
      <c r="U76">
        <v>4.5651304140653453E-4</v>
      </c>
    </row>
    <row r="77" spans="1:21" x14ac:dyDescent="0.2">
      <c r="A77" s="35" t="s">
        <v>156</v>
      </c>
      <c r="B77">
        <v>1.2282978930428269E-4</v>
      </c>
      <c r="C77">
        <v>1.4966422428591895E-4</v>
      </c>
      <c r="D77">
        <v>2.2052486194780249E-4</v>
      </c>
      <c r="E77">
        <v>3.0720966624244665E-4</v>
      </c>
      <c r="F77">
        <v>3.1757163197521603E-4</v>
      </c>
      <c r="G77">
        <v>1.5093388038709074E-4</v>
      </c>
      <c r="H77">
        <v>3.3815753831295878E-4</v>
      </c>
      <c r="I77">
        <v>3.9868254445743851E-5</v>
      </c>
      <c r="J77">
        <v>1.8860090970131447E-4</v>
      </c>
      <c r="K77">
        <v>2.0887273178759637E-4</v>
      </c>
      <c r="L77">
        <v>3.6616543572744198E-4</v>
      </c>
      <c r="M77">
        <v>3.5056705901000189E-4</v>
      </c>
      <c r="N77">
        <v>4.0124668243648234E-4</v>
      </c>
      <c r="O77">
        <v>2.9879365896210878E-4</v>
      </c>
      <c r="P77">
        <v>2.8181657854424365E-4</v>
      </c>
      <c r="Q77">
        <v>2.921948063294841E-4</v>
      </c>
      <c r="R77">
        <v>2.6597938161024011E-4</v>
      </c>
      <c r="S77">
        <v>4.9920970351017809E-4</v>
      </c>
      <c r="T77">
        <v>2.8334149140303209E-4</v>
      </c>
      <c r="U77">
        <v>2.7069953011960832E-4</v>
      </c>
    </row>
    <row r="78" spans="1:21" x14ac:dyDescent="0.2">
      <c r="A78" t="s">
        <v>160</v>
      </c>
      <c r="B78">
        <v>-1.6896959347360628E-5</v>
      </c>
      <c r="C78">
        <v>1.2481704691333224E-4</v>
      </c>
      <c r="D78">
        <v>2.1966561659498624E-4</v>
      </c>
      <c r="E78">
        <v>2.3473121784287995E-4</v>
      </c>
      <c r="F78">
        <v>2.9375419908495438E-4</v>
      </c>
      <c r="G78">
        <v>1.7618183754217521E-4</v>
      </c>
      <c r="H78">
        <v>2.6804601653101671E-4</v>
      </c>
      <c r="I78">
        <v>-9.3339982845335739E-5</v>
      </c>
      <c r="J78">
        <v>1.1278273811258851E-4</v>
      </c>
      <c r="K78">
        <v>2.0246570722424296E-4</v>
      </c>
      <c r="L78">
        <v>2.7503875969214553E-4</v>
      </c>
      <c r="M78">
        <v>2.5356184102296104E-4</v>
      </c>
      <c r="N78">
        <v>2.5648874901769777E-4</v>
      </c>
      <c r="O78">
        <v>2.0566794332015892E-4</v>
      </c>
      <c r="P78">
        <v>3.2493162636259681E-4</v>
      </c>
      <c r="Q78">
        <v>2.5037602381067285E-4</v>
      </c>
      <c r="R78">
        <v>2.8001588839137907E-4</v>
      </c>
      <c r="S78">
        <v>2.8334149140303209E-4</v>
      </c>
      <c r="T78">
        <v>5.4492017321667175E-4</v>
      </c>
      <c r="U78">
        <v>2.6171075550529002E-4</v>
      </c>
    </row>
    <row r="79" spans="1:21" x14ac:dyDescent="0.2">
      <c r="A79" s="4" t="s">
        <v>163</v>
      </c>
      <c r="B79">
        <v>-2.4951303473261805E-5</v>
      </c>
      <c r="C79">
        <v>3.1212009031071506E-4</v>
      </c>
      <c r="D79">
        <v>3.7256984407978356E-4</v>
      </c>
      <c r="E79">
        <v>4.5168775578870678E-4</v>
      </c>
      <c r="F79">
        <v>5.3610299506002071E-4</v>
      </c>
      <c r="G79">
        <v>3.2301528580148237E-4</v>
      </c>
      <c r="H79">
        <v>3.9175477381404525E-4</v>
      </c>
      <c r="I79">
        <v>2.3680490935484893E-4</v>
      </c>
      <c r="J79">
        <v>2.4350043333830787E-4</v>
      </c>
      <c r="K79">
        <v>3.5945717359649155E-4</v>
      </c>
      <c r="L79">
        <v>3.4680074409490968E-4</v>
      </c>
      <c r="M79">
        <v>2.7412306218677302E-4</v>
      </c>
      <c r="N79">
        <v>2.324783742952573E-4</v>
      </c>
      <c r="O79">
        <v>3.7473513587525019E-4</v>
      </c>
      <c r="P79">
        <v>3.3116570580396179E-4</v>
      </c>
      <c r="Q79">
        <v>3.5210261789974062E-4</v>
      </c>
      <c r="R79">
        <v>4.5651304140653453E-4</v>
      </c>
      <c r="S79">
        <v>2.7069953011960832E-4</v>
      </c>
      <c r="T79">
        <v>2.6171075550529002E-4</v>
      </c>
      <c r="U79">
        <v>9.9171430190108365E-4</v>
      </c>
    </row>
    <row r="82" spans="1:10" x14ac:dyDescent="0.2">
      <c r="A82" s="243" t="s">
        <v>184</v>
      </c>
      <c r="B82" s="243"/>
      <c r="C82" s="243"/>
      <c r="D82" s="243"/>
      <c r="E82" s="243"/>
    </row>
    <row r="83" spans="1:10" x14ac:dyDescent="0.2">
      <c r="B83" t="s">
        <v>185</v>
      </c>
      <c r="C83" s="5" t="s">
        <v>186</v>
      </c>
      <c r="D83" s="5" t="s">
        <v>187</v>
      </c>
      <c r="E83" s="5" t="s">
        <v>188</v>
      </c>
    </row>
    <row r="84" spans="1:10" x14ac:dyDescent="0.2">
      <c r="A84" t="s">
        <v>189</v>
      </c>
      <c r="C84" s="5">
        <f>MIN(AJ63:AJ78)</f>
        <v>0</v>
      </c>
      <c r="D84" s="5">
        <f>MAX(G87:G106)</f>
        <v>4.5306591613746023E-3</v>
      </c>
      <c r="E84" s="5"/>
    </row>
    <row r="85" spans="1:10" x14ac:dyDescent="0.2">
      <c r="A85" t="s">
        <v>190</v>
      </c>
      <c r="C85" s="5"/>
      <c r="D85" s="5"/>
      <c r="E85" s="5"/>
    </row>
    <row r="86" spans="1:10" x14ac:dyDescent="0.2">
      <c r="B86" s="241" t="s">
        <v>191</v>
      </c>
      <c r="C86" s="241"/>
      <c r="D86" s="241"/>
      <c r="E86" s="241"/>
      <c r="G86" t="s">
        <v>192</v>
      </c>
    </row>
    <row r="87" spans="1:10" x14ac:dyDescent="0.2">
      <c r="A87" t="s">
        <v>12</v>
      </c>
      <c r="B87" s="5">
        <v>0.08</v>
      </c>
      <c r="C87" s="5"/>
      <c r="D87" s="5"/>
      <c r="E87" s="5"/>
      <c r="G87" s="7">
        <f>U56</f>
        <v>-6.1889654436085464E-4</v>
      </c>
      <c r="I87" s="48"/>
      <c r="J87" s="5"/>
    </row>
    <row r="88" spans="1:10" x14ac:dyDescent="0.2">
      <c r="A88" t="s">
        <v>15</v>
      </c>
      <c r="B88" s="5">
        <v>0.02</v>
      </c>
      <c r="C88" s="5"/>
      <c r="D88" s="5"/>
      <c r="E88" s="5"/>
      <c r="G88" s="7">
        <f>V56</f>
        <v>2.280233252427751E-3</v>
      </c>
      <c r="I88" s="48"/>
      <c r="J88" s="5"/>
    </row>
    <row r="89" spans="1:10" x14ac:dyDescent="0.2">
      <c r="A89" t="s">
        <v>28</v>
      </c>
      <c r="B89" s="5">
        <v>0.08</v>
      </c>
      <c r="C89" s="5"/>
      <c r="D89" s="5"/>
      <c r="E89" s="5"/>
      <c r="G89" s="7">
        <f>W56</f>
        <v>1.4305417216193485E-3</v>
      </c>
      <c r="I89" s="48"/>
      <c r="J89" s="5"/>
    </row>
    <row r="90" spans="1:10" x14ac:dyDescent="0.2">
      <c r="A90" t="s">
        <v>35</v>
      </c>
      <c r="B90" s="5">
        <v>0.02</v>
      </c>
      <c r="C90" s="5"/>
      <c r="D90" s="5"/>
      <c r="E90" s="5"/>
      <c r="G90" s="7">
        <f>X56</f>
        <v>-1.7069001788794481E-3</v>
      </c>
      <c r="I90" s="48"/>
      <c r="J90" s="5"/>
    </row>
    <row r="91" spans="1:10" x14ac:dyDescent="0.2">
      <c r="A91" t="s">
        <v>39</v>
      </c>
      <c r="B91" s="5">
        <v>0.02</v>
      </c>
      <c r="C91" s="5"/>
      <c r="D91" s="5"/>
      <c r="E91" s="5"/>
      <c r="G91" s="7">
        <f>Y56</f>
        <v>-2.7758063856875678E-3</v>
      </c>
      <c r="I91" s="48"/>
      <c r="J91" s="5"/>
    </row>
    <row r="92" spans="1:10" x14ac:dyDescent="0.2">
      <c r="A92" t="s">
        <v>46</v>
      </c>
      <c r="B92" s="5">
        <v>0.08</v>
      </c>
      <c r="C92" s="5"/>
      <c r="D92" s="5"/>
      <c r="E92" s="5"/>
      <c r="G92" s="7">
        <f>Z56</f>
        <v>4.0649841779862137E-4</v>
      </c>
      <c r="I92" s="48"/>
      <c r="J92" s="5"/>
    </row>
    <row r="93" spans="1:10" x14ac:dyDescent="0.2">
      <c r="A93" s="35" t="s">
        <v>48</v>
      </c>
      <c r="B93" s="5">
        <v>0.08</v>
      </c>
      <c r="C93" s="5"/>
      <c r="D93" s="5"/>
      <c r="E93" s="5"/>
      <c r="G93" s="7">
        <f>AA56</f>
        <v>4.3582924304209583E-4</v>
      </c>
      <c r="I93" s="48"/>
      <c r="J93" s="5"/>
    </row>
    <row r="94" spans="1:10" x14ac:dyDescent="0.2">
      <c r="A94" t="s">
        <v>57</v>
      </c>
      <c r="B94" s="5">
        <v>0.02</v>
      </c>
      <c r="C94" s="5"/>
      <c r="D94" s="5"/>
      <c r="E94" s="5"/>
      <c r="G94" s="7">
        <f>AB56</f>
        <v>-1.5468169286042938E-3</v>
      </c>
      <c r="I94" s="48"/>
      <c r="J94" s="5"/>
    </row>
    <row r="95" spans="1:10" x14ac:dyDescent="0.2">
      <c r="A95" s="35" t="s">
        <v>61</v>
      </c>
      <c r="B95" s="5">
        <v>0.02</v>
      </c>
      <c r="C95" s="5"/>
      <c r="D95" s="5"/>
      <c r="E95" s="5"/>
      <c r="G95" s="7">
        <f>AC56</f>
        <v>-1.0543694928231684E-3</v>
      </c>
      <c r="I95" s="48"/>
      <c r="J95" s="5"/>
    </row>
    <row r="96" spans="1:10" x14ac:dyDescent="0.2">
      <c r="A96" t="s">
        <v>69</v>
      </c>
      <c r="B96" s="5">
        <v>0.08</v>
      </c>
      <c r="C96" s="5"/>
      <c r="D96" s="5"/>
      <c r="E96" s="5"/>
      <c r="G96" s="7">
        <f>AD56</f>
        <v>2.4047070249338131E-3</v>
      </c>
      <c r="I96" s="48"/>
      <c r="J96" s="5"/>
    </row>
    <row r="97" spans="1:10" x14ac:dyDescent="0.2">
      <c r="A97" t="s">
        <v>83</v>
      </c>
      <c r="B97" s="5">
        <v>0.08</v>
      </c>
      <c r="C97" s="5"/>
      <c r="D97" s="5"/>
      <c r="E97" s="5"/>
      <c r="G97" s="7">
        <f>AE56</f>
        <v>1.3897703719757488E-3</v>
      </c>
      <c r="I97" s="48"/>
      <c r="J97" s="5"/>
    </row>
    <row r="98" spans="1:10" x14ac:dyDescent="0.2">
      <c r="A98" t="s">
        <v>90</v>
      </c>
      <c r="B98" s="5">
        <v>0.08</v>
      </c>
      <c r="C98" s="5"/>
      <c r="D98" s="5"/>
      <c r="E98" s="5"/>
      <c r="G98" s="7">
        <f>AF56</f>
        <v>4.5306591613746023E-3</v>
      </c>
      <c r="I98" s="48"/>
      <c r="J98" s="5"/>
    </row>
    <row r="99" spans="1:10" x14ac:dyDescent="0.2">
      <c r="A99" t="s">
        <v>96</v>
      </c>
      <c r="B99" s="5">
        <v>0.02</v>
      </c>
      <c r="C99" s="5"/>
      <c r="D99" s="5"/>
      <c r="E99" s="5"/>
      <c r="G99" s="7">
        <f>AG56</f>
        <v>-3.2284138571767726E-3</v>
      </c>
      <c r="I99" s="48"/>
      <c r="J99" s="5"/>
    </row>
    <row r="100" spans="1:10" x14ac:dyDescent="0.2">
      <c r="A100" t="s">
        <v>111</v>
      </c>
      <c r="B100" s="5">
        <v>0.02</v>
      </c>
      <c r="C100" s="5"/>
      <c r="D100" s="5"/>
      <c r="E100" s="5"/>
      <c r="G100" s="7">
        <f>AH56</f>
        <v>-4.480412556706696E-3</v>
      </c>
      <c r="I100" s="48"/>
      <c r="J100" s="5"/>
    </row>
    <row r="101" spans="1:10" x14ac:dyDescent="0.2">
      <c r="A101" t="s">
        <v>123</v>
      </c>
      <c r="B101" s="5">
        <v>0.08</v>
      </c>
      <c r="C101" s="5"/>
      <c r="D101" s="5"/>
      <c r="E101" s="5"/>
      <c r="G101" s="7">
        <f>AI56</f>
        <v>-3.8820930280702141E-6</v>
      </c>
      <c r="I101" s="48"/>
      <c r="J101" s="5"/>
    </row>
    <row r="102" spans="1:10" x14ac:dyDescent="0.2">
      <c r="A102" t="s">
        <v>132</v>
      </c>
      <c r="B102" s="5">
        <v>0.08</v>
      </c>
      <c r="C102" s="5"/>
      <c r="D102" s="5"/>
      <c r="E102" s="5"/>
      <c r="G102" s="7">
        <f>AJ56</f>
        <v>3.7661110793461528E-3</v>
      </c>
      <c r="I102" s="48"/>
      <c r="J102" s="5"/>
    </row>
    <row r="103" spans="1:10" x14ac:dyDescent="0.2">
      <c r="A103" s="35" t="s">
        <v>147</v>
      </c>
      <c r="B103" s="5">
        <v>0.02</v>
      </c>
      <c r="C103" s="5"/>
      <c r="D103" s="5"/>
      <c r="E103" s="5"/>
      <c r="G103" s="7">
        <f>AK56</f>
        <v>-3.51361407303906E-3</v>
      </c>
      <c r="I103" s="48"/>
      <c r="J103" s="5"/>
    </row>
    <row r="104" spans="1:10" x14ac:dyDescent="0.2">
      <c r="A104" s="35" t="s">
        <v>156</v>
      </c>
      <c r="B104" s="5">
        <v>0.02</v>
      </c>
      <c r="C104" s="5"/>
      <c r="D104" s="5"/>
      <c r="E104" s="5"/>
      <c r="G104" s="7">
        <f>AL56</f>
        <v>-3.2300020951433642E-3</v>
      </c>
      <c r="I104" s="48"/>
      <c r="J104" s="5"/>
    </row>
    <row r="105" spans="1:10" x14ac:dyDescent="0.2">
      <c r="A105" t="s">
        <v>160</v>
      </c>
      <c r="B105" s="5">
        <v>0.02</v>
      </c>
      <c r="C105" s="5"/>
      <c r="D105" s="5"/>
      <c r="E105" s="5"/>
      <c r="G105" s="7">
        <f>AM56</f>
        <v>-1.0738310036207889E-3</v>
      </c>
      <c r="I105" s="48"/>
      <c r="J105" s="5"/>
    </row>
    <row r="106" spans="1:10" x14ac:dyDescent="0.2">
      <c r="A106" s="4" t="s">
        <v>163</v>
      </c>
      <c r="B106" s="5">
        <v>0.08</v>
      </c>
      <c r="C106" s="5"/>
      <c r="D106" s="5"/>
      <c r="E106" s="5"/>
      <c r="G106" s="7">
        <f>AN56</f>
        <v>4.4251803993030931E-3</v>
      </c>
      <c r="I106" s="48"/>
      <c r="J106" s="5"/>
    </row>
    <row r="107" spans="1:10" x14ac:dyDescent="0.2">
      <c r="A107" s="50" t="s">
        <v>193</v>
      </c>
      <c r="B107" s="51">
        <f t="shared" ref="B107" si="15">SUM(B87:B106)</f>
        <v>0.99999999999999989</v>
      </c>
      <c r="C107" s="51"/>
      <c r="D107" s="51"/>
      <c r="E107" s="51"/>
      <c r="G107" s="7"/>
      <c r="I107" s="9"/>
      <c r="J107" s="51"/>
    </row>
    <row r="108" spans="1:10" x14ac:dyDescent="0.2">
      <c r="A108" t="s">
        <v>194</v>
      </c>
      <c r="B108" s="15">
        <f t="array" ref="B108">MMULT(TRANSPOSE(B87:B106),$G$87:$G$106)</f>
        <v>1.0467228361752958E-3</v>
      </c>
      <c r="C108" s="15"/>
      <c r="D108" s="15"/>
      <c r="E108" s="15"/>
      <c r="G108" s="7"/>
      <c r="I108" s="15"/>
      <c r="J108" s="15"/>
    </row>
    <row r="109" spans="1:10" x14ac:dyDescent="0.2">
      <c r="A109" t="s">
        <v>195</v>
      </c>
      <c r="B109" s="15">
        <f t="shared" ref="B109" si="16">B108*52</f>
        <v>5.4429587481115385E-2</v>
      </c>
      <c r="C109" s="15"/>
      <c r="D109" s="15"/>
      <c r="E109" s="15"/>
      <c r="G109" s="7"/>
      <c r="I109" s="15"/>
      <c r="J109" s="15"/>
    </row>
    <row r="110" spans="1:10" x14ac:dyDescent="0.2">
      <c r="A110" t="s">
        <v>196</v>
      </c>
      <c r="B110" s="15">
        <f t="array" ref="B110">SQRT(MMULT(MMULT(TRANSPOSE(B87:B106), $B$60:$U$79), B87:B106))</f>
        <v>1.7816093564890705E-2</v>
      </c>
      <c r="C110" s="15"/>
      <c r="D110" s="15"/>
      <c r="E110" s="15"/>
      <c r="G110" s="7"/>
      <c r="I110" s="15"/>
      <c r="J110" s="15"/>
    </row>
    <row r="111" spans="1:10" x14ac:dyDescent="0.2">
      <c r="A111" s="5" t="s">
        <v>197</v>
      </c>
      <c r="B111" s="15">
        <f t="shared" ref="B111" si="17">B110*SQRT(52)</f>
        <v>0.12847367775335491</v>
      </c>
      <c r="C111" s="15"/>
      <c r="D111" s="15"/>
      <c r="E111" s="15"/>
      <c r="G111" s="7"/>
      <c r="I111" s="15"/>
      <c r="J111" s="15"/>
    </row>
    <row r="112" spans="1:10" x14ac:dyDescent="0.2">
      <c r="A112" t="s">
        <v>198</v>
      </c>
      <c r="B112" s="41">
        <f t="shared" ref="B112" si="18">B109/B111</f>
        <v>0.42366334048294207</v>
      </c>
      <c r="C112" s="41"/>
      <c r="D112" s="41"/>
      <c r="E112" s="41"/>
      <c r="G112" s="7"/>
      <c r="I112" s="41"/>
      <c r="J112" s="41"/>
    </row>
  </sheetData>
  <mergeCells count="5">
    <mergeCell ref="U1:AN1"/>
    <mergeCell ref="AO1:BH1"/>
    <mergeCell ref="A58:U58"/>
    <mergeCell ref="A82:E82"/>
    <mergeCell ref="B86:E8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"/>
  <sheetViews>
    <sheetView topLeftCell="D17" workbookViewId="0">
      <selection activeCell="H59" sqref="H59"/>
    </sheetView>
  </sheetViews>
  <sheetFormatPr baseColWidth="10" defaultRowHeight="15" x14ac:dyDescent="0.2"/>
  <sheetData>
    <row r="1" spans="1:10" ht="19" x14ac:dyDescent="0.25">
      <c r="A1" s="59"/>
      <c r="B1" s="59" t="s">
        <v>213</v>
      </c>
      <c r="C1" s="59"/>
      <c r="D1" s="59"/>
      <c r="E1" s="59"/>
      <c r="F1" s="59"/>
      <c r="G1" s="59"/>
      <c r="H1" s="59"/>
      <c r="I1" s="59"/>
      <c r="J1" s="59"/>
    </row>
    <row r="3" spans="1:10" x14ac:dyDescent="0.2">
      <c r="A3" s="60"/>
      <c r="B3" s="61"/>
      <c r="C3" s="60"/>
      <c r="D3" s="60"/>
      <c r="E3" s="60"/>
      <c r="F3" s="60"/>
      <c r="G3" s="60"/>
      <c r="H3" s="60"/>
      <c r="I3" s="60"/>
      <c r="J3" s="60"/>
    </row>
    <row r="4" spans="1:10" ht="16" x14ac:dyDescent="0.2">
      <c r="A4" s="60"/>
      <c r="B4" s="62" t="s">
        <v>241</v>
      </c>
      <c r="C4" s="62" t="s">
        <v>170</v>
      </c>
      <c r="D4" s="62" t="s">
        <v>242</v>
      </c>
      <c r="E4" s="62" t="s">
        <v>170</v>
      </c>
      <c r="F4" s="60"/>
      <c r="G4" s="60"/>
      <c r="H4" s="60"/>
      <c r="I4" s="60"/>
      <c r="J4" s="60"/>
    </row>
    <row r="5" spans="1:10" ht="16" x14ac:dyDescent="0.2">
      <c r="A5" s="60"/>
      <c r="B5" s="62" t="s">
        <v>262</v>
      </c>
      <c r="C5" s="62" t="s">
        <v>245</v>
      </c>
      <c r="D5" s="62" t="s">
        <v>244</v>
      </c>
      <c r="E5" s="63" t="s">
        <v>246</v>
      </c>
      <c r="F5" s="60"/>
      <c r="G5" s="60"/>
      <c r="H5" s="60"/>
      <c r="I5" s="60"/>
      <c r="J5" s="60"/>
    </row>
    <row r="6" spans="1:10" x14ac:dyDescent="0.2">
      <c r="A6" s="60"/>
      <c r="B6" t="s">
        <v>18</v>
      </c>
      <c r="C6" s="28">
        <v>0.15540000000000001</v>
      </c>
      <c r="D6" s="133">
        <v>0.19289999999999999</v>
      </c>
      <c r="E6" s="65">
        <f>C6*D6</f>
        <v>2.9976659999999999E-2</v>
      </c>
      <c r="F6" s="60"/>
      <c r="G6" s="60"/>
      <c r="H6" s="60"/>
      <c r="I6" s="60"/>
      <c r="J6" s="60"/>
    </row>
    <row r="7" spans="1:10" x14ac:dyDescent="0.2">
      <c r="A7" s="60"/>
      <c r="B7" t="s">
        <v>11</v>
      </c>
      <c r="C7" s="28">
        <v>0.1532</v>
      </c>
      <c r="D7" s="47">
        <v>0.17480000000000001</v>
      </c>
      <c r="E7" s="65">
        <f t="shared" ref="E7:E16" si="0">C7*D7</f>
        <v>2.6779360000000002E-2</v>
      </c>
      <c r="F7" s="60"/>
      <c r="G7" s="60"/>
      <c r="H7" s="60"/>
      <c r="I7" s="60"/>
      <c r="J7" s="60"/>
    </row>
    <row r="8" spans="1:10" x14ac:dyDescent="0.2">
      <c r="A8" s="60"/>
      <c r="B8" t="s">
        <v>89</v>
      </c>
      <c r="C8" s="28">
        <v>6.3899999999999998E-2</v>
      </c>
      <c r="D8" s="47">
        <v>1.9900000000000001E-2</v>
      </c>
      <c r="E8" s="65">
        <f t="shared" si="0"/>
        <v>1.2716100000000001E-3</v>
      </c>
      <c r="F8" s="60"/>
      <c r="G8" s="60"/>
      <c r="H8" s="60"/>
      <c r="I8" s="60"/>
      <c r="J8" s="60"/>
    </row>
    <row r="9" spans="1:10" x14ac:dyDescent="0.2">
      <c r="A9" s="60"/>
      <c r="B9" t="s">
        <v>30</v>
      </c>
      <c r="C9" s="28">
        <v>0.1862</v>
      </c>
      <c r="D9" s="47">
        <v>0.15190000000000001</v>
      </c>
      <c r="E9" s="65">
        <f t="shared" si="0"/>
        <v>2.8283780000000001E-2</v>
      </c>
      <c r="F9" s="60"/>
      <c r="G9" s="60"/>
      <c r="H9" s="60"/>
      <c r="I9" s="60"/>
      <c r="J9" s="60"/>
    </row>
    <row r="10" spans="1:10" x14ac:dyDescent="0.2">
      <c r="A10" s="60"/>
      <c r="B10" t="s">
        <v>41</v>
      </c>
      <c r="C10" s="28">
        <v>7.7399999999999997E-2</v>
      </c>
      <c r="D10" s="47">
        <v>8.0699999999999994E-2</v>
      </c>
      <c r="E10" s="65">
        <f t="shared" si="0"/>
        <v>6.2461799999999996E-3</v>
      </c>
      <c r="F10" s="60"/>
      <c r="G10" s="60"/>
      <c r="H10" s="60"/>
      <c r="I10" s="60"/>
      <c r="J10" s="60"/>
    </row>
    <row r="11" spans="1:10" x14ac:dyDescent="0.2">
      <c r="A11" s="60"/>
      <c r="B11" t="s">
        <v>26</v>
      </c>
      <c r="C11" s="28">
        <v>0.13500000000000001</v>
      </c>
      <c r="D11" s="47">
        <v>0.14599999999999999</v>
      </c>
      <c r="E11" s="65">
        <f t="shared" si="0"/>
        <v>1.9709999999999998E-2</v>
      </c>
      <c r="F11" s="60"/>
      <c r="G11" s="60"/>
      <c r="H11" s="60"/>
      <c r="I11" s="60"/>
      <c r="J11" s="60"/>
    </row>
    <row r="12" spans="1:10" x14ac:dyDescent="0.2">
      <c r="A12" s="60"/>
      <c r="B12" t="s">
        <v>34</v>
      </c>
      <c r="C12" s="28">
        <v>7.0599999999999996E-2</v>
      </c>
      <c r="D12" s="47">
        <v>-1.5299999999999999E-2</v>
      </c>
      <c r="E12" s="65">
        <f t="shared" si="0"/>
        <v>-1.0801799999999998E-3</v>
      </c>
      <c r="F12" s="60"/>
      <c r="G12" s="60"/>
      <c r="H12" s="60"/>
      <c r="I12" s="60"/>
      <c r="J12" s="60"/>
    </row>
    <row r="13" spans="1:10" x14ac:dyDescent="0.2">
      <c r="A13" s="60"/>
      <c r="B13" t="s">
        <v>22</v>
      </c>
      <c r="C13" s="28">
        <v>5.0500000000000003E-2</v>
      </c>
      <c r="D13" s="47">
        <v>2.8799999999999999E-2</v>
      </c>
      <c r="E13" s="65">
        <f t="shared" si="0"/>
        <v>1.4544E-3</v>
      </c>
      <c r="F13" s="60"/>
      <c r="G13" s="60"/>
      <c r="H13" s="60"/>
      <c r="I13" s="60"/>
      <c r="J13" s="60"/>
    </row>
    <row r="14" spans="1:10" x14ac:dyDescent="0.2">
      <c r="A14" s="60"/>
      <c r="B14" t="s">
        <v>159</v>
      </c>
      <c r="C14" s="28">
        <v>6.7000000000000002E-3</v>
      </c>
      <c r="D14" s="47">
        <v>-5.0000000000000001E-4</v>
      </c>
      <c r="E14" s="65">
        <f t="shared" si="0"/>
        <v>-3.3500000000000001E-6</v>
      </c>
      <c r="F14" s="60"/>
      <c r="G14" s="60"/>
      <c r="H14" s="60"/>
      <c r="I14" s="60"/>
      <c r="J14" s="60"/>
    </row>
    <row r="15" spans="1:10" x14ac:dyDescent="0.2">
      <c r="A15" s="60"/>
      <c r="B15" t="s">
        <v>75</v>
      </c>
      <c r="C15" s="28">
        <v>5.04E-2</v>
      </c>
      <c r="D15" s="47">
        <v>7.1099999999999997E-2</v>
      </c>
      <c r="E15" s="65">
        <f t="shared" si="0"/>
        <v>3.5834399999999998E-3</v>
      </c>
      <c r="F15" s="60"/>
      <c r="G15" s="60"/>
      <c r="H15" s="60"/>
      <c r="I15" s="60"/>
      <c r="J15" s="60"/>
    </row>
    <row r="16" spans="1:10" x14ac:dyDescent="0.2">
      <c r="A16" s="60"/>
      <c r="B16" s="37" t="s">
        <v>82</v>
      </c>
      <c r="C16" s="126">
        <v>5.0599999999999999E-2</v>
      </c>
      <c r="D16" s="134">
        <v>0.108</v>
      </c>
      <c r="E16" s="65">
        <f t="shared" si="0"/>
        <v>5.4647999999999997E-3</v>
      </c>
      <c r="F16" s="60"/>
      <c r="G16" s="60"/>
      <c r="H16" s="60"/>
      <c r="I16" s="60"/>
      <c r="J16" s="60"/>
    </row>
    <row r="17" spans="1:10" x14ac:dyDescent="0.2">
      <c r="A17" s="60"/>
      <c r="B17" s="60"/>
      <c r="C17" s="60"/>
      <c r="D17" s="60"/>
      <c r="E17" s="68" t="s">
        <v>247</v>
      </c>
      <c r="F17" s="69">
        <f>SUM(E6:E16)</f>
        <v>0.12168669999999999</v>
      </c>
      <c r="G17" s="60"/>
      <c r="H17" s="60"/>
      <c r="I17" s="60"/>
      <c r="J17" s="60"/>
    </row>
    <row r="18" spans="1:10" x14ac:dyDescent="0.2">
      <c r="A18" s="60"/>
      <c r="B18" s="60"/>
      <c r="C18" s="60"/>
      <c r="D18" s="60"/>
      <c r="E18" s="68"/>
      <c r="F18" s="68"/>
      <c r="G18" s="60"/>
      <c r="H18" s="60"/>
      <c r="I18" s="60"/>
      <c r="J18" s="60"/>
    </row>
    <row r="19" spans="1:10" x14ac:dyDescent="0.2">
      <c r="A19" s="60"/>
      <c r="B19" s="60"/>
      <c r="C19" s="60"/>
      <c r="D19" s="60"/>
      <c r="E19" s="68"/>
      <c r="F19" s="68"/>
      <c r="G19" s="60"/>
      <c r="H19" s="60"/>
      <c r="I19" s="60"/>
      <c r="J19" s="60"/>
    </row>
    <row r="20" spans="1:10" ht="16" x14ac:dyDescent="0.2">
      <c r="A20" s="60"/>
      <c r="B20" s="62" t="s">
        <v>248</v>
      </c>
      <c r="C20" s="62" t="s">
        <v>249</v>
      </c>
      <c r="D20" s="70" t="s">
        <v>250</v>
      </c>
      <c r="E20" s="70" t="s">
        <v>251</v>
      </c>
      <c r="F20" s="60"/>
      <c r="G20" s="60"/>
      <c r="H20" s="60"/>
      <c r="I20" s="60"/>
      <c r="J20" s="60"/>
    </row>
    <row r="21" spans="1:10" ht="16" x14ac:dyDescent="0.2">
      <c r="A21" s="60"/>
      <c r="B21" s="62" t="s">
        <v>243</v>
      </c>
      <c r="C21" s="62" t="s">
        <v>245</v>
      </c>
      <c r="D21" s="70" t="s">
        <v>252</v>
      </c>
      <c r="E21" s="63" t="s">
        <v>246</v>
      </c>
      <c r="F21" s="60"/>
      <c r="G21" s="60"/>
      <c r="H21" s="60"/>
      <c r="I21" s="60"/>
      <c r="J21" s="60"/>
    </row>
    <row r="22" spans="1:10" x14ac:dyDescent="0.2">
      <c r="A22" s="60"/>
      <c r="B22" t="s">
        <v>18</v>
      </c>
      <c r="C22" s="5">
        <v>0.27999999999999997</v>
      </c>
      <c r="D22" s="132">
        <v>3.4500000000000003E-2</v>
      </c>
      <c r="E22" s="65">
        <f>C22*D22</f>
        <v>9.6600000000000002E-3</v>
      </c>
      <c r="F22" s="60"/>
      <c r="G22" s="60"/>
      <c r="H22" s="60"/>
      <c r="I22" s="60"/>
      <c r="J22" s="60"/>
    </row>
    <row r="23" spans="1:10" x14ac:dyDescent="0.2">
      <c r="A23" s="60"/>
      <c r="B23" t="s">
        <v>11</v>
      </c>
      <c r="C23" s="5">
        <v>0.19999999999999998</v>
      </c>
      <c r="D23" s="7">
        <v>8.0799999999999997E-2</v>
      </c>
      <c r="E23" s="65">
        <f t="shared" ref="E23:E32" si="1">C23*D23</f>
        <v>1.6159999999999997E-2</v>
      </c>
      <c r="F23" s="60"/>
      <c r="G23" s="60"/>
      <c r="H23" s="60"/>
      <c r="I23" s="60"/>
      <c r="J23" s="60"/>
    </row>
    <row r="24" spans="1:10" x14ac:dyDescent="0.2">
      <c r="A24" s="60"/>
      <c r="B24" t="s">
        <v>89</v>
      </c>
      <c r="C24" s="5">
        <v>0</v>
      </c>
      <c r="D24" s="7">
        <v>0</v>
      </c>
      <c r="E24" s="65">
        <f t="shared" si="1"/>
        <v>0</v>
      </c>
      <c r="F24" s="60"/>
      <c r="G24" s="60"/>
      <c r="H24" s="60"/>
      <c r="I24" s="60"/>
      <c r="J24" s="60"/>
    </row>
    <row r="25" spans="1:10" x14ac:dyDescent="0.2">
      <c r="A25" s="60"/>
      <c r="B25" t="s">
        <v>30</v>
      </c>
      <c r="C25" s="5">
        <v>0.1</v>
      </c>
      <c r="D25" s="7">
        <v>3.6299999999999999E-2</v>
      </c>
      <c r="E25" s="65">
        <f t="shared" si="1"/>
        <v>3.63E-3</v>
      </c>
      <c r="F25" s="60"/>
      <c r="G25" s="60"/>
      <c r="H25" s="60"/>
      <c r="I25" s="60"/>
      <c r="J25" s="60"/>
    </row>
    <row r="26" spans="1:10" x14ac:dyDescent="0.2">
      <c r="A26" s="60"/>
      <c r="B26" t="s">
        <v>41</v>
      </c>
      <c r="C26" s="5">
        <v>0.04</v>
      </c>
      <c r="D26" s="7">
        <v>4.1099999999999998E-2</v>
      </c>
      <c r="E26" s="65">
        <f t="shared" si="1"/>
        <v>1.6439999999999998E-3</v>
      </c>
      <c r="F26" s="60"/>
      <c r="G26" s="60"/>
      <c r="H26" s="60"/>
      <c r="I26" s="60"/>
      <c r="J26" s="60"/>
    </row>
    <row r="27" spans="1:10" x14ac:dyDescent="0.2">
      <c r="A27" s="60"/>
      <c r="B27" t="s">
        <v>26</v>
      </c>
      <c r="C27" s="5">
        <v>0.18</v>
      </c>
      <c r="D27" s="7">
        <v>4.24E-2</v>
      </c>
      <c r="E27" s="65">
        <f t="shared" si="1"/>
        <v>7.6319999999999999E-3</v>
      </c>
      <c r="F27" s="60"/>
      <c r="G27" s="60"/>
      <c r="H27" s="60"/>
      <c r="I27" s="60"/>
      <c r="J27" s="60"/>
    </row>
    <row r="28" spans="1:10" x14ac:dyDescent="0.2">
      <c r="A28" s="60"/>
      <c r="B28" t="s">
        <v>34</v>
      </c>
      <c r="C28" s="5">
        <v>0</v>
      </c>
      <c r="D28" s="7">
        <v>0</v>
      </c>
      <c r="E28" s="65">
        <f t="shared" si="1"/>
        <v>0</v>
      </c>
      <c r="F28" s="60"/>
      <c r="G28" s="60"/>
      <c r="H28" s="60"/>
      <c r="I28" s="60"/>
      <c r="J28" s="60"/>
    </row>
    <row r="29" spans="1:10" x14ac:dyDescent="0.2">
      <c r="A29" s="60"/>
      <c r="B29" t="s">
        <v>22</v>
      </c>
      <c r="C29" s="5">
        <v>0.02</v>
      </c>
      <c r="D29" s="7">
        <v>1.84E-2</v>
      </c>
      <c r="E29" s="65">
        <f t="shared" si="1"/>
        <v>3.68E-4</v>
      </c>
      <c r="F29" s="60"/>
      <c r="G29" s="60"/>
      <c r="H29" s="60"/>
      <c r="I29" s="60"/>
      <c r="J29" s="60"/>
    </row>
    <row r="30" spans="1:10" x14ac:dyDescent="0.2">
      <c r="A30" s="60"/>
      <c r="B30" t="s">
        <v>159</v>
      </c>
      <c r="C30" s="5">
        <v>0.02</v>
      </c>
      <c r="D30" s="7">
        <v>2.3400000000000001E-2</v>
      </c>
      <c r="E30" s="65">
        <f t="shared" si="1"/>
        <v>4.6800000000000005E-4</v>
      </c>
      <c r="F30" s="60"/>
      <c r="G30" s="60"/>
      <c r="H30" s="60"/>
      <c r="I30" s="60"/>
      <c r="J30" s="60"/>
    </row>
    <row r="31" spans="1:10" x14ac:dyDescent="0.2">
      <c r="A31" s="60"/>
      <c r="B31" t="s">
        <v>75</v>
      </c>
      <c r="C31" s="5">
        <v>0</v>
      </c>
      <c r="D31" s="7">
        <v>0</v>
      </c>
      <c r="E31" s="65">
        <f t="shared" si="1"/>
        <v>0</v>
      </c>
      <c r="F31" s="60"/>
      <c r="G31" s="60"/>
      <c r="H31" s="60"/>
      <c r="I31" s="60"/>
      <c r="J31" s="60"/>
    </row>
    <row r="32" spans="1:10" x14ac:dyDescent="0.2">
      <c r="A32" s="60"/>
      <c r="B32" s="37" t="s">
        <v>82</v>
      </c>
      <c r="C32" s="6">
        <v>0.16</v>
      </c>
      <c r="D32" s="8">
        <v>3.6400000000000002E-2</v>
      </c>
      <c r="E32" s="65">
        <f t="shared" si="1"/>
        <v>5.8240000000000002E-3</v>
      </c>
      <c r="F32" s="60"/>
      <c r="G32" s="60"/>
      <c r="H32" s="60"/>
      <c r="I32" s="60"/>
      <c r="J32" s="60"/>
    </row>
    <row r="33" spans="1:10" x14ac:dyDescent="0.2">
      <c r="A33" s="60"/>
      <c r="B33" s="60"/>
      <c r="C33" s="60" t="s">
        <v>253</v>
      </c>
      <c r="D33" s="60"/>
      <c r="E33" s="69">
        <f>SUM(E22:E32)</f>
        <v>4.5386000000000003E-2</v>
      </c>
      <c r="F33" s="60"/>
      <c r="G33" s="60"/>
      <c r="H33" s="60"/>
      <c r="I33" s="60"/>
      <c r="J33" s="60"/>
    </row>
    <row r="34" spans="1:10" ht="16" x14ac:dyDescent="0.2">
      <c r="A34" s="60"/>
      <c r="B34" s="60"/>
      <c r="C34" s="60"/>
      <c r="D34" s="60" t="s">
        <v>254</v>
      </c>
      <c r="E34" s="60"/>
      <c r="F34" s="71">
        <f>E33-F17</f>
        <v>-7.6300699999999999E-2</v>
      </c>
      <c r="G34" s="60"/>
      <c r="H34" s="60"/>
      <c r="I34" s="60"/>
      <c r="J34" s="60"/>
    </row>
    <row r="35" spans="1:10" x14ac:dyDescent="0.2">
      <c r="A35" s="60"/>
      <c r="B35" s="60"/>
      <c r="C35" s="60"/>
      <c r="D35" s="60"/>
      <c r="E35" s="60"/>
      <c r="F35" s="60"/>
      <c r="G35" s="60"/>
      <c r="H35" s="60"/>
      <c r="I35" s="60"/>
      <c r="J35" s="60"/>
    </row>
    <row r="36" spans="1:10" x14ac:dyDescent="0.2">
      <c r="A36" s="60"/>
      <c r="B36" s="60"/>
      <c r="C36" s="60"/>
      <c r="D36" s="60"/>
      <c r="E36" s="60"/>
      <c r="F36" s="60"/>
      <c r="G36" s="60"/>
      <c r="H36" s="60"/>
      <c r="I36" s="60"/>
      <c r="J36" s="60"/>
    </row>
    <row r="37" spans="1:10" x14ac:dyDescent="0.2">
      <c r="A37" s="60"/>
      <c r="B37" s="60"/>
      <c r="C37" s="60"/>
      <c r="D37" s="60"/>
      <c r="E37" s="60"/>
      <c r="F37" s="60"/>
      <c r="G37" s="60"/>
      <c r="H37" s="60"/>
      <c r="I37" s="60"/>
      <c r="J37" s="60"/>
    </row>
    <row r="38" spans="1:10" x14ac:dyDescent="0.2">
      <c r="A38" s="60"/>
      <c r="B38" s="60"/>
      <c r="C38" s="60"/>
      <c r="D38" s="60"/>
      <c r="E38" s="60"/>
      <c r="F38" s="60"/>
      <c r="G38" s="60"/>
      <c r="H38" s="60"/>
      <c r="I38" s="60"/>
      <c r="J38" s="60"/>
    </row>
    <row r="39" spans="1:10" ht="16" x14ac:dyDescent="0.2">
      <c r="A39" s="60"/>
      <c r="B39" s="184"/>
      <c r="C39" s="185"/>
      <c r="D39" s="185"/>
      <c r="E39" s="185"/>
      <c r="F39" s="186"/>
      <c r="G39" s="186"/>
      <c r="H39" s="186"/>
      <c r="I39" s="187"/>
      <c r="J39" s="187"/>
    </row>
    <row r="40" spans="1:10" ht="16" x14ac:dyDescent="0.2">
      <c r="A40" s="60"/>
      <c r="B40" s="179"/>
      <c r="C40" s="180" t="s">
        <v>255</v>
      </c>
      <c r="D40" s="181"/>
      <c r="E40" s="181"/>
      <c r="F40" s="182" t="s">
        <v>252</v>
      </c>
      <c r="G40" s="183"/>
      <c r="H40" s="183"/>
      <c r="I40" s="244" t="s">
        <v>256</v>
      </c>
      <c r="J40" s="245"/>
    </row>
    <row r="41" spans="1:10" ht="16" x14ac:dyDescent="0.2">
      <c r="A41" s="60"/>
      <c r="B41" s="72"/>
      <c r="C41" s="102" t="s">
        <v>257</v>
      </c>
      <c r="D41" s="103"/>
      <c r="E41" s="103" t="s">
        <v>258</v>
      </c>
      <c r="F41" s="193" t="s">
        <v>285</v>
      </c>
      <c r="G41" s="104"/>
      <c r="H41" s="105" t="s">
        <v>259</v>
      </c>
      <c r="I41" s="246" t="s">
        <v>286</v>
      </c>
      <c r="J41" s="248" t="s">
        <v>287</v>
      </c>
    </row>
    <row r="42" spans="1:10" ht="16" x14ac:dyDescent="0.2">
      <c r="A42" s="60"/>
      <c r="B42" s="106" t="s">
        <v>272</v>
      </c>
      <c r="C42" s="191" t="s">
        <v>249</v>
      </c>
      <c r="D42" s="192" t="s">
        <v>170</v>
      </c>
      <c r="E42" s="90" t="s">
        <v>245</v>
      </c>
      <c r="F42" s="194" t="s">
        <v>249</v>
      </c>
      <c r="G42" s="195" t="s">
        <v>170</v>
      </c>
      <c r="H42" s="107" t="s">
        <v>252</v>
      </c>
      <c r="I42" s="247"/>
      <c r="J42" s="249"/>
    </row>
    <row r="43" spans="1:10" ht="16" x14ac:dyDescent="0.2">
      <c r="A43" s="60"/>
      <c r="B43" s="108" t="s">
        <v>18</v>
      </c>
      <c r="C43" s="5">
        <v>0.27999999999999997</v>
      </c>
      <c r="D43" s="28">
        <v>0.15540000000000001</v>
      </c>
      <c r="E43" s="188">
        <f>'Perf. Attribution_P4'!$C43-'Perf. Attribution_P4'!$D43</f>
        <v>0.1157272079789087</v>
      </c>
      <c r="F43" s="113">
        <v>3.4500000000000003E-2</v>
      </c>
      <c r="G43" s="113">
        <v>0.19289999999999999</v>
      </c>
      <c r="H43" s="113">
        <f>F43-G43</f>
        <v>-0.15839999999999999</v>
      </c>
      <c r="I43" s="112">
        <f>(C43-D43)*(G43-$G$54)</f>
        <v>8.873177179999997E-3</v>
      </c>
      <c r="J43" s="122">
        <f>C43*(F43-G43)</f>
        <v>-4.4351999999999989E-2</v>
      </c>
    </row>
    <row r="44" spans="1:10" ht="16" x14ac:dyDescent="0.2">
      <c r="A44" s="60"/>
      <c r="B44" s="75" t="s">
        <v>11</v>
      </c>
      <c r="C44" s="5">
        <v>0.19999999999999998</v>
      </c>
      <c r="D44" s="28">
        <v>0.1532</v>
      </c>
      <c r="E44" s="189">
        <f>'Perf. Attribution_P4'!$C44-'Perf. Attribution_P4'!$D44</f>
        <v>-5.8242834096398521E-2</v>
      </c>
      <c r="F44" s="76">
        <v>8.0799999999999997E-2</v>
      </c>
      <c r="G44" s="76">
        <v>0.17480000000000001</v>
      </c>
      <c r="H44" s="113">
        <f t="shared" ref="H44:H53" si="2">F44-G44</f>
        <v>-9.4000000000000014E-2</v>
      </c>
      <c r="I44" s="112">
        <f t="shared" ref="I44:I53" si="3">(C44-D44)*(G44-$G$54)</f>
        <v>2.4857024399999998E-3</v>
      </c>
      <c r="J44" s="122">
        <f t="shared" ref="J44:J53" si="4">C44*(F44-G44)</f>
        <v>-1.8800000000000001E-2</v>
      </c>
    </row>
    <row r="45" spans="1:10" ht="16" x14ac:dyDescent="0.2">
      <c r="A45" s="60"/>
      <c r="B45" s="53" t="s">
        <v>89</v>
      </c>
      <c r="C45" s="5">
        <v>0</v>
      </c>
      <c r="D45" s="28">
        <v>6.3899999999999998E-2</v>
      </c>
      <c r="E45" s="188">
        <f>'Perf. Attribution_P4'!$C45-'Perf. Attribution_P4'!$D45</f>
        <v>-5.433483509751403E-2</v>
      </c>
      <c r="F45" s="74">
        <v>0</v>
      </c>
      <c r="G45" s="74">
        <v>1.9900000000000001E-2</v>
      </c>
      <c r="H45" s="113">
        <f t="shared" si="2"/>
        <v>-1.9900000000000001E-2</v>
      </c>
      <c r="I45" s="112">
        <f t="shared" si="3"/>
        <v>6.5041701299999996E-3</v>
      </c>
      <c r="J45" s="122">
        <f t="shared" si="4"/>
        <v>0</v>
      </c>
    </row>
    <row r="46" spans="1:10" ht="16" x14ac:dyDescent="0.2">
      <c r="A46" s="60"/>
      <c r="B46" s="75" t="s">
        <v>30</v>
      </c>
      <c r="C46" s="5">
        <v>0.1</v>
      </c>
      <c r="D46" s="28">
        <v>0.1862</v>
      </c>
      <c r="E46" s="189">
        <f>'Perf. Attribution_P4'!$C46-'Perf. Attribution_P4'!$D46</f>
        <v>-1.7502592446307669E-2</v>
      </c>
      <c r="F46" s="76">
        <v>3.6299999999999999E-2</v>
      </c>
      <c r="G46" s="76">
        <v>0.15190000000000001</v>
      </c>
      <c r="H46" s="113">
        <f t="shared" si="2"/>
        <v>-0.11560000000000001</v>
      </c>
      <c r="I46" s="112">
        <f t="shared" si="3"/>
        <v>-2.604386460000001E-3</v>
      </c>
      <c r="J46" s="122">
        <f t="shared" si="4"/>
        <v>-1.1560000000000001E-2</v>
      </c>
    </row>
    <row r="47" spans="1:10" ht="16" x14ac:dyDescent="0.2">
      <c r="A47" s="60"/>
      <c r="B47" s="53" t="s">
        <v>41</v>
      </c>
      <c r="C47" s="5">
        <v>0.04</v>
      </c>
      <c r="D47" s="28">
        <v>7.7399999999999997E-2</v>
      </c>
      <c r="E47" s="188">
        <f>'Perf. Attribution_P4'!$C47-'Perf. Attribution_P4'!$D47</f>
        <v>-5.8270781888397641E-2</v>
      </c>
      <c r="F47" s="74">
        <v>4.1099999999999998E-2</v>
      </c>
      <c r="G47" s="74">
        <v>8.0699999999999994E-2</v>
      </c>
      <c r="H47" s="113">
        <f t="shared" si="2"/>
        <v>-3.9599999999999996E-2</v>
      </c>
      <c r="I47" s="112">
        <f t="shared" si="3"/>
        <v>1.5329025799999999E-3</v>
      </c>
      <c r="J47" s="122">
        <f t="shared" si="4"/>
        <v>-1.5839999999999999E-3</v>
      </c>
    </row>
    <row r="48" spans="1:10" ht="16" x14ac:dyDescent="0.2">
      <c r="A48" s="60"/>
      <c r="B48" s="75" t="s">
        <v>26</v>
      </c>
      <c r="C48" s="5">
        <v>0.18</v>
      </c>
      <c r="D48" s="28">
        <v>0.13500000000000001</v>
      </c>
      <c r="E48" s="189">
        <f>'Perf. Attribution_P4'!$C48-'Perf. Attribution_P4'!$D48</f>
        <v>0.10074951654240705</v>
      </c>
      <c r="F48" s="76">
        <v>4.24E-2</v>
      </c>
      <c r="G48" s="76">
        <v>0.14599999999999999</v>
      </c>
      <c r="H48" s="113">
        <f t="shared" si="2"/>
        <v>-0.1036</v>
      </c>
      <c r="I48" s="112">
        <f t="shared" si="3"/>
        <v>1.0940984999999995E-3</v>
      </c>
      <c r="J48" s="122">
        <f t="shared" si="4"/>
        <v>-1.8647999999999998E-2</v>
      </c>
    </row>
    <row r="49" spans="1:10" ht="16" x14ac:dyDescent="0.2">
      <c r="A49" s="60"/>
      <c r="B49" s="53" t="s">
        <v>34</v>
      </c>
      <c r="C49" s="5">
        <v>0</v>
      </c>
      <c r="D49" s="28">
        <v>7.0599999999999996E-2</v>
      </c>
      <c r="E49" s="188">
        <f>'Perf. Attribution_P4'!$C49-'Perf. Attribution_P4'!$D49</f>
        <v>1.0361723301603162E-2</v>
      </c>
      <c r="F49" s="74">
        <v>0</v>
      </c>
      <c r="G49" s="74">
        <v>-1.5299999999999999E-2</v>
      </c>
      <c r="H49" s="113">
        <f t="shared" si="2"/>
        <v>1.5299999999999999E-2</v>
      </c>
      <c r="I49" s="112">
        <f t="shared" si="3"/>
        <v>9.6712610199999986E-3</v>
      </c>
      <c r="J49" s="122">
        <f t="shared" si="4"/>
        <v>0</v>
      </c>
    </row>
    <row r="50" spans="1:10" ht="16" x14ac:dyDescent="0.2">
      <c r="A50" s="60"/>
      <c r="B50" s="75" t="s">
        <v>22</v>
      </c>
      <c r="C50" s="5">
        <v>0.02</v>
      </c>
      <c r="D50" s="28">
        <v>5.0500000000000003E-2</v>
      </c>
      <c r="E50" s="189">
        <f>'Perf. Attribution_P4'!$C50-'Perf. Attribution_P4'!$D50</f>
        <v>-3.5030487193002564E-2</v>
      </c>
      <c r="F50" s="76">
        <v>1.84E-2</v>
      </c>
      <c r="G50" s="76">
        <v>2.8799999999999999E-2</v>
      </c>
      <c r="H50" s="113">
        <f t="shared" si="2"/>
        <v>-1.04E-2</v>
      </c>
      <c r="I50" s="112">
        <f t="shared" si="3"/>
        <v>2.8330443499999997E-3</v>
      </c>
      <c r="J50" s="122">
        <f t="shared" si="4"/>
        <v>-2.0799999999999999E-4</v>
      </c>
    </row>
    <row r="51" spans="1:10" ht="16" x14ac:dyDescent="0.2">
      <c r="A51" s="60"/>
      <c r="B51" s="53" t="s">
        <v>159</v>
      </c>
      <c r="C51" s="5">
        <v>0.02</v>
      </c>
      <c r="D51" s="28">
        <v>6.7000000000000002E-3</v>
      </c>
      <c r="E51" s="188">
        <f>'Perf. Attribution_P4'!$C51-'Perf. Attribution_P4'!$D51</f>
        <v>-1.6334566974761872E-3</v>
      </c>
      <c r="F51" s="92">
        <v>2.3400000000000001E-2</v>
      </c>
      <c r="G51" s="74">
        <v>-5.0000000000000001E-4</v>
      </c>
      <c r="H51" s="113">
        <f t="shared" si="2"/>
        <v>2.3900000000000001E-2</v>
      </c>
      <c r="I51" s="112">
        <f t="shared" si="3"/>
        <v>-1.6250831099999998E-3</v>
      </c>
      <c r="J51" s="122">
        <f t="shared" si="4"/>
        <v>4.7800000000000002E-4</v>
      </c>
    </row>
    <row r="52" spans="1:10" ht="16" x14ac:dyDescent="0.2">
      <c r="A52" s="60"/>
      <c r="B52" s="75" t="s">
        <v>75</v>
      </c>
      <c r="C52" s="5">
        <v>0</v>
      </c>
      <c r="D52" s="28">
        <v>5.04E-2</v>
      </c>
      <c r="E52" s="189">
        <f>'Perf. Attribution_P4'!$C52-'Perf. Attribution_P4'!$D52</f>
        <v>-3.5977442193195867E-2</v>
      </c>
      <c r="F52" s="76">
        <v>0</v>
      </c>
      <c r="G52" s="76">
        <v>7.1099999999999997E-2</v>
      </c>
      <c r="H52" s="113">
        <f t="shared" si="2"/>
        <v>-7.1099999999999997E-2</v>
      </c>
      <c r="I52" s="112">
        <f t="shared" si="3"/>
        <v>2.5495696800000001E-3</v>
      </c>
      <c r="J52" s="122">
        <f t="shared" si="4"/>
        <v>0</v>
      </c>
    </row>
    <row r="53" spans="1:10" ht="16" x14ac:dyDescent="0.2">
      <c r="A53" s="60"/>
      <c r="B53" s="116" t="s">
        <v>82</v>
      </c>
      <c r="C53" s="6">
        <v>0.16</v>
      </c>
      <c r="D53" s="126">
        <v>5.0599999999999999E-2</v>
      </c>
      <c r="E53" s="190">
        <f>'Perf. Attribution_P4'!$C53-'Perf. Attribution_P4'!$D53</f>
        <v>3.4153981789373733E-2</v>
      </c>
      <c r="F53" s="74">
        <v>3.6400000000000002E-2</v>
      </c>
      <c r="G53" s="74">
        <v>0.108</v>
      </c>
      <c r="H53" s="113">
        <f t="shared" si="2"/>
        <v>-7.1599999999999997E-2</v>
      </c>
      <c r="I53" s="112">
        <f t="shared" si="3"/>
        <v>-1.4973249799999995E-3</v>
      </c>
      <c r="J53" s="123">
        <f t="shared" si="4"/>
        <v>-1.1455999999999999E-2</v>
      </c>
    </row>
    <row r="54" spans="1:10" ht="16" x14ac:dyDescent="0.2">
      <c r="A54" s="60"/>
      <c r="B54" s="117"/>
      <c r="C54" s="118">
        <f>SUM(C43:C53)</f>
        <v>1</v>
      </c>
      <c r="D54" s="118">
        <f>SUM(D43:D53)</f>
        <v>0.99990000000000001</v>
      </c>
      <c r="E54" s="88">
        <f>SUM(E51:E53)</f>
        <v>-3.4569171012983207E-3</v>
      </c>
      <c r="F54" s="121">
        <f t="array" ref="F54">SUM(C43:C53*F43:F53)</f>
        <v>4.5386000000000003E-2</v>
      </c>
      <c r="G54" s="119">
        <f t="array" ref="G54">SUM(D43:D53*G43:G53)</f>
        <v>0.12168669999999999</v>
      </c>
      <c r="H54" s="119">
        <f>F54-G54</f>
        <v>-7.6300699999999999E-2</v>
      </c>
      <c r="I54" s="120">
        <f>SUM(I43:I53)</f>
        <v>2.9817131329999996E-2</v>
      </c>
      <c r="J54" s="120">
        <f>SUM(J43:J53)</f>
        <v>-0.10612999999999997</v>
      </c>
    </row>
    <row r="55" spans="1:10" ht="16" x14ac:dyDescent="0.2">
      <c r="A55" s="60"/>
      <c r="B55" s="85"/>
      <c r="C55" s="85"/>
      <c r="D55" s="85"/>
      <c r="E55" s="85"/>
      <c r="F55" s="89"/>
      <c r="G55" s="85"/>
      <c r="H55" s="85"/>
      <c r="I55" s="86" t="s">
        <v>261</v>
      </c>
      <c r="J55" s="87">
        <f>I54+J54</f>
        <v>-7.6312868669999978E-2</v>
      </c>
    </row>
    <row r="56" spans="1:10" x14ac:dyDescent="0.2">
      <c r="A56" s="60"/>
      <c r="B56" s="60"/>
      <c r="C56" s="60"/>
      <c r="D56" s="60"/>
      <c r="E56" s="60"/>
      <c r="F56" s="60"/>
      <c r="G56" s="60"/>
      <c r="H56" s="60"/>
      <c r="I56" s="60"/>
      <c r="J56" s="60"/>
    </row>
    <row r="57" spans="1:10" x14ac:dyDescent="0.2">
      <c r="A57" s="60"/>
      <c r="B57" s="60"/>
      <c r="C57" s="60"/>
      <c r="D57" s="60"/>
      <c r="E57" s="60"/>
      <c r="F57" s="60"/>
      <c r="G57" s="60"/>
      <c r="H57" s="60"/>
      <c r="I57" s="60"/>
      <c r="J57" s="60"/>
    </row>
    <row r="58" spans="1:10" x14ac:dyDescent="0.2">
      <c r="A58" s="60"/>
      <c r="B58" s="60"/>
      <c r="C58" s="60"/>
      <c r="D58" s="60"/>
      <c r="E58" s="60"/>
      <c r="F58" s="60"/>
      <c r="G58" s="60"/>
      <c r="H58" s="60"/>
      <c r="I58" s="60"/>
      <c r="J58" s="60"/>
    </row>
    <row r="59" spans="1:10" x14ac:dyDescent="0.2">
      <c r="A59" s="60"/>
      <c r="B59" s="60"/>
      <c r="C59" s="60"/>
      <c r="D59" s="60"/>
      <c r="E59" s="60"/>
      <c r="F59" s="60"/>
      <c r="G59" s="60"/>
      <c r="H59" s="60"/>
      <c r="I59" s="60"/>
      <c r="J59" s="60"/>
    </row>
  </sheetData>
  <mergeCells count="3">
    <mergeCell ref="I40:J40"/>
    <mergeCell ref="I41:I42"/>
    <mergeCell ref="J41:J42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4"/>
  <sheetViews>
    <sheetView topLeftCell="M1" zoomScale="87" workbookViewId="0">
      <selection activeCell="W2" sqref="W2:W53"/>
    </sheetView>
  </sheetViews>
  <sheetFormatPr baseColWidth="10" defaultColWidth="11.5" defaultRowHeight="15" x14ac:dyDescent="0.2"/>
  <sheetData>
    <row r="1" spans="1:23" x14ac:dyDescent="0.2">
      <c r="B1" t="s">
        <v>12</v>
      </c>
      <c r="C1" t="s">
        <v>15</v>
      </c>
      <c r="D1" t="s">
        <v>28</v>
      </c>
      <c r="E1" t="s">
        <v>35</v>
      </c>
      <c r="F1" t="s">
        <v>39</v>
      </c>
      <c r="G1" t="s">
        <v>46</v>
      </c>
      <c r="H1" s="35" t="s">
        <v>48</v>
      </c>
      <c r="I1" t="s">
        <v>57</v>
      </c>
      <c r="J1" s="35" t="s">
        <v>61</v>
      </c>
      <c r="K1" t="s">
        <v>69</v>
      </c>
      <c r="L1" t="s">
        <v>83</v>
      </c>
      <c r="M1" t="s">
        <v>90</v>
      </c>
      <c r="N1" t="s">
        <v>96</v>
      </c>
      <c r="O1" t="s">
        <v>111</v>
      </c>
      <c r="P1" t="s">
        <v>123</v>
      </c>
      <c r="Q1" t="s">
        <v>132</v>
      </c>
      <c r="R1" s="35" t="s">
        <v>147</v>
      </c>
      <c r="S1" s="35" t="s">
        <v>156</v>
      </c>
      <c r="T1" t="s">
        <v>160</v>
      </c>
      <c r="U1" s="4" t="s">
        <v>163</v>
      </c>
      <c r="W1" t="s">
        <v>296</v>
      </c>
    </row>
    <row r="2" spans="1:23" x14ac:dyDescent="0.2">
      <c r="A2" s="1">
        <v>42825</v>
      </c>
      <c r="B2">
        <v>1.3131313131313105E-2</v>
      </c>
      <c r="C2">
        <v>-1.4001680201624067E-3</v>
      </c>
      <c r="D2">
        <v>2.418165732822164E-2</v>
      </c>
      <c r="E2">
        <v>2.9470418790161768E-2</v>
      </c>
      <c r="F2">
        <v>9.8130841121495394E-3</v>
      </c>
      <c r="G2">
        <v>2.1869024856596475E-2</v>
      </c>
      <c r="H2">
        <v>2.358119792485347E-3</v>
      </c>
      <c r="I2">
        <v>2.9936305732483959E-2</v>
      </c>
      <c r="J2">
        <v>-1.9274376417233507E-2</v>
      </c>
      <c r="K2">
        <v>2.1151399491093903E-2</v>
      </c>
      <c r="L2">
        <v>5.5643879173290944E-2</v>
      </c>
      <c r="M2">
        <v>2.6025888185072787E-2</v>
      </c>
      <c r="N2">
        <v>2.0593415526351411E-2</v>
      </c>
      <c r="O2">
        <v>2.1329211746522247E-2</v>
      </c>
      <c r="P2">
        <v>1.293224627495082E-2</v>
      </c>
      <c r="Q2">
        <v>6.1781609195403764E-3</v>
      </c>
      <c r="R2">
        <v>3.256936067551286E-2</v>
      </c>
      <c r="S2">
        <v>-1.616524472384373E-2</v>
      </c>
      <c r="T2">
        <v>-6.4377682403438108E-4</v>
      </c>
      <c r="U2">
        <v>6.1753568307602924E-2</v>
      </c>
      <c r="W2">
        <f t="array" ref="W2">SUMPRODUCT(B2:U2,$B$54:$U$54)</f>
        <v>2.174258520877162E-2</v>
      </c>
    </row>
    <row r="3" spans="1:23" x14ac:dyDescent="0.2">
      <c r="A3" s="1">
        <v>42832</v>
      </c>
      <c r="B3">
        <v>-3.5892323030907169E-2</v>
      </c>
      <c r="C3">
        <v>0</v>
      </c>
      <c r="D3">
        <v>-6.3345810538438796E-3</v>
      </c>
      <c r="E3">
        <v>3.7666810159275865E-3</v>
      </c>
      <c r="F3">
        <v>-5.0902360018509896E-3</v>
      </c>
      <c r="G3">
        <v>-3.1809145129224614E-2</v>
      </c>
      <c r="H3">
        <v>6.430363864491806E-3</v>
      </c>
      <c r="I3">
        <v>-2.3706452277880818E-2</v>
      </c>
      <c r="J3">
        <v>-3.1791907514450934E-2</v>
      </c>
      <c r="K3">
        <v>-1.713128796137664E-2</v>
      </c>
      <c r="L3">
        <v>1.2801204819277157E-2</v>
      </c>
      <c r="M3">
        <v>-8.186820560998509E-3</v>
      </c>
      <c r="N3">
        <v>-8.628700384972654E-3</v>
      </c>
      <c r="O3">
        <v>2.6634382566586012E-2</v>
      </c>
      <c r="P3">
        <v>3.0530113794060565E-3</v>
      </c>
      <c r="Q3">
        <v>3.9982864486648451E-2</v>
      </c>
      <c r="R3">
        <v>0</v>
      </c>
      <c r="S3">
        <v>2.0082154267457852E-2</v>
      </c>
      <c r="T3">
        <v>2.3190895426240088E-2</v>
      </c>
      <c r="U3">
        <v>-8.2304526748971929E-3</v>
      </c>
      <c r="W3">
        <f t="array" ref="W3">SUMPRODUCT(B3:U3,$B$54:$U$54)</f>
        <v>-3.5362369269728417E-3</v>
      </c>
    </row>
    <row r="4" spans="1:23" x14ac:dyDescent="0.2">
      <c r="A4" s="1">
        <v>42839</v>
      </c>
      <c r="B4">
        <v>2.585315408479838E-3</v>
      </c>
      <c r="C4">
        <v>-1.4021312394839613E-3</v>
      </c>
      <c r="D4">
        <v>-1.0431758910460776E-2</v>
      </c>
      <c r="E4">
        <v>-2.680390264822563E-2</v>
      </c>
      <c r="F4">
        <v>-8.837209302325566E-3</v>
      </c>
      <c r="G4">
        <v>4.8315013890554148E-4</v>
      </c>
      <c r="H4">
        <v>1.5583606046438714E-3</v>
      </c>
      <c r="I4">
        <v>-1.8158783783783772E-2</v>
      </c>
      <c r="J4">
        <v>-8.6567164179104372E-3</v>
      </c>
      <c r="K4">
        <v>-1.4577721438757796E-2</v>
      </c>
      <c r="L4">
        <v>-2.1189591078066949E-2</v>
      </c>
      <c r="M4">
        <v>-1.4614343707713084E-2</v>
      </c>
      <c r="N4">
        <v>3.2137118371717843E-3</v>
      </c>
      <c r="O4">
        <v>1.1939858490566113E-2</v>
      </c>
      <c r="P4">
        <v>1.9369120088545966E-3</v>
      </c>
      <c r="Q4">
        <v>-4.1191816559116301E-4</v>
      </c>
      <c r="R4">
        <v>-1.4408099688473563E-2</v>
      </c>
      <c r="S4">
        <v>2.6845637583892135E-3</v>
      </c>
      <c r="T4">
        <v>6.7156348373558217E-3</v>
      </c>
      <c r="U4">
        <v>-4.1493775933609811E-3</v>
      </c>
      <c r="W4">
        <f t="array" ref="W4">SUMPRODUCT(B4:U4,$B$54:$U$54)</f>
        <v>-5.7791393017797513E-3</v>
      </c>
    </row>
    <row r="5" spans="1:23" x14ac:dyDescent="0.2">
      <c r="A5" s="1">
        <v>42846</v>
      </c>
      <c r="B5">
        <v>-4.3063434760185704E-2</v>
      </c>
      <c r="C5">
        <v>1.3198539736029247E-2</v>
      </c>
      <c r="D5">
        <v>-2.9282576866763721E-3</v>
      </c>
      <c r="E5">
        <v>-2.2033711578715476E-2</v>
      </c>
      <c r="F5">
        <v>-1.2670107930549013E-2</v>
      </c>
      <c r="G5">
        <v>2.5353132922854238E-2</v>
      </c>
      <c r="H5">
        <v>-3.2985840983351444E-2</v>
      </c>
      <c r="I5">
        <v>1.0537634408602115E-2</v>
      </c>
      <c r="J5">
        <v>-3.7639265281541601E-3</v>
      </c>
      <c r="K5">
        <v>-1.222061424666343E-2</v>
      </c>
      <c r="L5">
        <v>-2.8864413216862839E-2</v>
      </c>
      <c r="M5">
        <v>-1.4831090359791244E-2</v>
      </c>
      <c r="N5">
        <v>-1.8286171916711225E-2</v>
      </c>
      <c r="O5">
        <v>-3.9329934450110793E-3</v>
      </c>
      <c r="P5">
        <v>-1.3808340237503325E-3</v>
      </c>
      <c r="Q5">
        <v>1.2774725274725451E-2</v>
      </c>
      <c r="R5">
        <v>-9.4824180165942185E-3</v>
      </c>
      <c r="S5">
        <v>-1.9857206604194544E-2</v>
      </c>
      <c r="T5">
        <v>-5.6285178236397115E-3</v>
      </c>
      <c r="U5">
        <v>-1.8888888888888844E-2</v>
      </c>
      <c r="W5">
        <f t="array" ref="W5">SUMPRODUCT(B5:U5,$B$54:$U$54)</f>
        <v>-1.0801218871466003E-2</v>
      </c>
    </row>
    <row r="6" spans="1:23" x14ac:dyDescent="0.2">
      <c r="A6" s="1">
        <v>42853</v>
      </c>
      <c r="B6">
        <v>2.5060630557801167E-2</v>
      </c>
      <c r="C6">
        <v>1.9401330376940029E-2</v>
      </c>
      <c r="D6">
        <v>2.6725403817914994E-2</v>
      </c>
      <c r="E6">
        <v>7.7728962487326747E-3</v>
      </c>
      <c r="F6">
        <v>7.9847908745247054E-2</v>
      </c>
      <c r="G6">
        <v>3.2026374661485946E-2</v>
      </c>
      <c r="H6">
        <v>3.2662912308930148E-2</v>
      </c>
      <c r="I6">
        <v>4.3200680995956642E-2</v>
      </c>
      <c r="J6">
        <v>3.3701072993803871E-2</v>
      </c>
      <c r="K6">
        <v>7.4393618753052282E-2</v>
      </c>
      <c r="L6">
        <v>1.2905748924520788E-2</v>
      </c>
      <c r="M6">
        <v>-2.3696682464455776E-3</v>
      </c>
      <c r="N6">
        <v>1.1692726036709677E-2</v>
      </c>
      <c r="O6">
        <v>2.9833284586136433E-2</v>
      </c>
      <c r="P6">
        <v>1.1338495575221152E-2</v>
      </c>
      <c r="Q6">
        <v>3.1059270310592524E-2</v>
      </c>
      <c r="R6">
        <v>4.986039090546468E-2</v>
      </c>
      <c r="S6">
        <v>2.6405645344866668E-2</v>
      </c>
      <c r="T6">
        <v>9.3291404612159123E-3</v>
      </c>
      <c r="U6">
        <v>3.1426953567383897E-2</v>
      </c>
      <c r="W6">
        <f t="array" ref="W6">SUMPRODUCT(B6:U6,$B$54:$U$54)</f>
        <v>2.8239280752338052E-2</v>
      </c>
    </row>
    <row r="7" spans="1:23" x14ac:dyDescent="0.2">
      <c r="A7" s="1">
        <v>42860</v>
      </c>
      <c r="B7">
        <v>3.0494216614090464E-2</v>
      </c>
      <c r="C7">
        <v>1.3594344752583254E-3</v>
      </c>
      <c r="D7">
        <v>-5.1487414187643132E-3</v>
      </c>
      <c r="E7">
        <v>7.6011625307401687E-3</v>
      </c>
      <c r="F7">
        <v>1.3204225352112742E-2</v>
      </c>
      <c r="G7">
        <v>1.6543069024529178E-2</v>
      </c>
      <c r="H7">
        <v>1.2932377687753238E-2</v>
      </c>
      <c r="I7">
        <v>1.9991840065279431E-2</v>
      </c>
      <c r="J7">
        <v>1.7543859649120641E-3</v>
      </c>
      <c r="K7">
        <v>2.5757575757576756E-3</v>
      </c>
      <c r="L7">
        <v>6.7953667953668084E-2</v>
      </c>
      <c r="M7">
        <v>-1.271482464719853E-2</v>
      </c>
      <c r="N7">
        <v>6.020696142991544E-2</v>
      </c>
      <c r="O7">
        <v>3.1383129792672548E-2</v>
      </c>
      <c r="P7">
        <v>3.1173092698933536E-2</v>
      </c>
      <c r="Q7">
        <v>2.7755853722704504E-2</v>
      </c>
      <c r="R7">
        <v>3.0395136778116338E-3</v>
      </c>
      <c r="S7">
        <v>1.8407629186072416E-2</v>
      </c>
      <c r="T7">
        <v>-4.1541177692394626E-4</v>
      </c>
      <c r="U7">
        <v>2.9096898160856588E-2</v>
      </c>
      <c r="W7">
        <f t="array" ref="W7">SUMPRODUCT(B7:U7,$B$54:$U$54)</f>
        <v>1.9183566803743453E-2</v>
      </c>
    </row>
    <row r="8" spans="1:23" x14ac:dyDescent="0.2">
      <c r="A8" s="1">
        <v>42867</v>
      </c>
      <c r="B8">
        <v>1.8112244897958929E-2</v>
      </c>
      <c r="C8">
        <v>-4.3171327721965858E-2</v>
      </c>
      <c r="D8">
        <v>-6.3254744105807337E-3</v>
      </c>
      <c r="E8">
        <v>-6.4344353228311668E-3</v>
      </c>
      <c r="F8">
        <v>1.4335360556038346E-2</v>
      </c>
      <c r="G8">
        <v>-2.0875420875420825E-2</v>
      </c>
      <c r="H8">
        <v>3.2456545146900551E-2</v>
      </c>
      <c r="I8">
        <v>-3.0600000000000072E-2</v>
      </c>
      <c r="J8">
        <v>8.0268534734384556E-3</v>
      </c>
      <c r="K8">
        <v>-3.0074051685053615E-2</v>
      </c>
      <c r="L8">
        <v>-2.1691973969630851E-3</v>
      </c>
      <c r="M8">
        <v>2.0379281064251353E-2</v>
      </c>
      <c r="N8">
        <v>7.6055266827226298E-3</v>
      </c>
      <c r="O8">
        <v>3.0290513561888055E-3</v>
      </c>
      <c r="P8">
        <v>7.9554494828957267E-3</v>
      </c>
      <c r="Q8">
        <v>-1.40790989376679E-2</v>
      </c>
      <c r="R8">
        <v>-1.5151515151515138E-2</v>
      </c>
      <c r="S8">
        <v>3.1358885017421567E-2</v>
      </c>
      <c r="T8">
        <v>2.1194805194805211E-2</v>
      </c>
      <c r="U8">
        <v>2.6940517471325531E-2</v>
      </c>
      <c r="W8">
        <f t="array" ref="W8">SUMPRODUCT(B8:U8,$B$54:$U$54)</f>
        <v>2.3895276622977308E-3</v>
      </c>
    </row>
    <row r="9" spans="1:23" x14ac:dyDescent="0.2">
      <c r="A9" s="1">
        <v>42874</v>
      </c>
      <c r="B9">
        <v>1.1275369581558614E-2</v>
      </c>
      <c r="C9">
        <v>-2.0998864926220162E-2</v>
      </c>
      <c r="D9">
        <v>-1.736111111111116E-2</v>
      </c>
      <c r="E9">
        <v>-4.2652970075926833E-2</v>
      </c>
      <c r="F9">
        <v>1.7130620985010836E-3</v>
      </c>
      <c r="G9">
        <v>-1.2150389729481792E-2</v>
      </c>
      <c r="H9">
        <v>-1.8921334922527011E-2</v>
      </c>
      <c r="I9">
        <v>-1.8361873323705424E-2</v>
      </c>
      <c r="J9">
        <v>-1.7084117561893652E-2</v>
      </c>
      <c r="K9">
        <v>-1.6360236833904751E-2</v>
      </c>
      <c r="L9">
        <v>-2.3188405797101463E-2</v>
      </c>
      <c r="M9">
        <v>2.5658807212205259E-2</v>
      </c>
      <c r="N9">
        <v>-4.3401685746634611E-2</v>
      </c>
      <c r="O9">
        <v>-1.3452299245023891E-2</v>
      </c>
      <c r="P9">
        <v>-1.5522230991844355E-2</v>
      </c>
      <c r="Q9">
        <v>-8.6979099052317821E-3</v>
      </c>
      <c r="R9">
        <v>-1.4230769230769158E-2</v>
      </c>
      <c r="S9">
        <v>-2.9560810810810856E-2</v>
      </c>
      <c r="T9">
        <v>1.8313154949638477E-3</v>
      </c>
      <c r="U9">
        <v>-1.6103896103896065E-2</v>
      </c>
      <c r="W9">
        <f t="array" ref="W9">SUMPRODUCT(B9:U9,$B$54:$U$54)</f>
        <v>-1.1233687354657155E-2</v>
      </c>
    </row>
    <row r="10" spans="1:23" x14ac:dyDescent="0.2">
      <c r="A10" s="1">
        <v>42881</v>
      </c>
      <c r="B10">
        <v>-2.0069375619425234E-2</v>
      </c>
      <c r="C10">
        <v>-2.0289855072463947E-3</v>
      </c>
      <c r="D10">
        <v>7.3616018845701348E-3</v>
      </c>
      <c r="E10">
        <v>-2.1926755306741263E-2</v>
      </c>
      <c r="F10">
        <v>-2.1376656690893503E-3</v>
      </c>
      <c r="G10">
        <v>-2.1698770016245095E-2</v>
      </c>
      <c r="H10">
        <v>1.0630220197418438E-2</v>
      </c>
      <c r="I10">
        <v>-3.5729298024380629E-3</v>
      </c>
      <c r="J10">
        <v>-3.6971571660038394E-2</v>
      </c>
      <c r="K10">
        <v>6.3361317915400228E-4</v>
      </c>
      <c r="L10">
        <v>-1.7804154302670683E-2</v>
      </c>
      <c r="M10">
        <v>1.9337390128465248E-2</v>
      </c>
      <c r="N10">
        <v>3.9452919516043128E-3</v>
      </c>
      <c r="O10">
        <v>9.3223876443579989E-3</v>
      </c>
      <c r="P10">
        <v>1.0689470871191986E-2</v>
      </c>
      <c r="Q10">
        <v>4.2037716081718024E-2</v>
      </c>
      <c r="R10">
        <v>-1.6387046429964913E-2</v>
      </c>
      <c r="S10">
        <v>9.5735422106177914E-3</v>
      </c>
      <c r="T10">
        <v>2.6505534680613341E-2</v>
      </c>
      <c r="U10">
        <v>3.3790918690601801E-2</v>
      </c>
      <c r="W10">
        <f t="array" ref="W10">SUMPRODUCT(B10:U10,$B$54:$U$54)</f>
        <v>4.519126529815792E-3</v>
      </c>
    </row>
    <row r="11" spans="1:23" x14ac:dyDescent="0.2">
      <c r="A11" s="1">
        <v>42888</v>
      </c>
      <c r="B11">
        <v>-3.5398230088495852E-3</v>
      </c>
      <c r="C11">
        <v>-3.7757769387162243E-3</v>
      </c>
      <c r="D11">
        <v>1.3446360713241567E-2</v>
      </c>
      <c r="E11">
        <v>1.7290722632959721E-2</v>
      </c>
      <c r="F11">
        <v>4.1988003427592124E-2</v>
      </c>
      <c r="G11">
        <v>1.9214802514529783E-2</v>
      </c>
      <c r="H11">
        <v>1.157024793388417E-2</v>
      </c>
      <c r="I11">
        <v>7.5933347395065187E-3</v>
      </c>
      <c r="J11">
        <v>7.0357907617009108E-3</v>
      </c>
      <c r="K11">
        <v>3.3243628304574946E-2</v>
      </c>
      <c r="L11">
        <v>1.9637462235649439E-2</v>
      </c>
      <c r="M11">
        <v>3.913504908463783E-2</v>
      </c>
      <c r="N11">
        <v>6.1566675399529203E-3</v>
      </c>
      <c r="O11">
        <v>1.089054314860749E-2</v>
      </c>
      <c r="P11">
        <v>2.0095187731359099E-2</v>
      </c>
      <c r="Q11">
        <v>2.63918562272214E-3</v>
      </c>
      <c r="R11">
        <v>2.7370091233637428E-2</v>
      </c>
      <c r="S11">
        <v>1.7887931034482829E-2</v>
      </c>
      <c r="T11">
        <v>1.0882469331222833E-2</v>
      </c>
      <c r="U11">
        <v>1.736465781409624E-2</v>
      </c>
      <c r="W11">
        <f t="array" ref="W11">SUMPRODUCT(B11:U11,$B$54:$U$54)</f>
        <v>1.6690936253886582E-2</v>
      </c>
    </row>
    <row r="12" spans="1:23" x14ac:dyDescent="0.2">
      <c r="A12" s="1">
        <v>42895</v>
      </c>
      <c r="B12">
        <v>-2.1568129916264778E-2</v>
      </c>
      <c r="C12">
        <v>-8.7463556851311575E-3</v>
      </c>
      <c r="D12">
        <v>2.8843380444187883E-3</v>
      </c>
      <c r="E12">
        <v>1.5004102684327725E-2</v>
      </c>
      <c r="F12">
        <v>-2.0970394736842035E-2</v>
      </c>
      <c r="G12">
        <v>-1.7456068893285215E-2</v>
      </c>
      <c r="H12">
        <v>-6.0903149138442636E-3</v>
      </c>
      <c r="I12">
        <v>5.8614193008161841E-3</v>
      </c>
      <c r="J12">
        <v>-5.7715674362091018E-3</v>
      </c>
      <c r="K12">
        <v>-2.2215412900260412E-2</v>
      </c>
      <c r="L12">
        <v>3.1851851851851798E-2</v>
      </c>
      <c r="M12">
        <v>0.12306906676879881</v>
      </c>
      <c r="N12">
        <v>1.236818122640293E-2</v>
      </c>
      <c r="O12">
        <v>-7.091231419609878E-3</v>
      </c>
      <c r="P12">
        <v>-1.4774494556765161E-2</v>
      </c>
      <c r="Q12">
        <v>-7.2699924793181436E-3</v>
      </c>
      <c r="R12">
        <v>-7.7220077220074845E-4</v>
      </c>
      <c r="S12">
        <v>-1.1009951302138443E-2</v>
      </c>
      <c r="T12">
        <v>-1.6441573693482203E-2</v>
      </c>
      <c r="U12">
        <v>6.5261044176705418E-3</v>
      </c>
      <c r="W12">
        <f t="array" ref="W12">SUMPRODUCT(B12:U12,$B$54:$U$54)</f>
        <v>5.2451643571588226E-3</v>
      </c>
    </row>
    <row r="13" spans="1:23" x14ac:dyDescent="0.2">
      <c r="A13" s="1">
        <v>42902</v>
      </c>
      <c r="B13">
        <v>-0.1338174273858922</v>
      </c>
      <c r="C13">
        <v>2.3823529411764799E-2</v>
      </c>
      <c r="D13">
        <v>3.451251078515849E-3</v>
      </c>
      <c r="E13">
        <v>-1.8015937175193453E-2</v>
      </c>
      <c r="F13">
        <v>3.1499370012599837E-2</v>
      </c>
      <c r="G13">
        <v>-1.2673220419282316E-2</v>
      </c>
      <c r="H13">
        <v>7.7716335375879186E-3</v>
      </c>
      <c r="I13">
        <v>8.3246618106140868E-3</v>
      </c>
      <c r="J13">
        <v>-3.9718912312861621E-3</v>
      </c>
      <c r="K13">
        <v>1.4885615794421714E-2</v>
      </c>
      <c r="L13">
        <v>6.1019382627423013E-3</v>
      </c>
      <c r="M13">
        <v>4.8880300102307483E-3</v>
      </c>
      <c r="N13">
        <v>2.031893004115215E-2</v>
      </c>
      <c r="O13">
        <v>-3.2825161378931433E-2</v>
      </c>
      <c r="P13">
        <v>4.9986845566956095E-3</v>
      </c>
      <c r="Q13">
        <v>1.2752525252525126E-2</v>
      </c>
      <c r="R13">
        <v>-3.7480680061823812E-2</v>
      </c>
      <c r="S13">
        <v>-6.6366944979662224E-3</v>
      </c>
      <c r="T13">
        <v>-8.7562189054726236E-3</v>
      </c>
      <c r="U13">
        <v>2.5436408977556058E-2</v>
      </c>
      <c r="W13">
        <f t="array" ref="W13">SUMPRODUCT(B13:U13,$B$54:$U$54)</f>
        <v>-5.7707666662827912E-3</v>
      </c>
    </row>
    <row r="14" spans="1:23" x14ac:dyDescent="0.2">
      <c r="A14" s="1">
        <v>42909</v>
      </c>
      <c r="B14">
        <v>2.3353293413173715E-2</v>
      </c>
      <c r="C14">
        <v>-3.1887388681413498E-2</v>
      </c>
      <c r="D14">
        <v>-3.1527658354828514E-3</v>
      </c>
      <c r="E14">
        <v>-5.8802775490995884E-4</v>
      </c>
      <c r="F14">
        <v>-7.3289902280129215E-3</v>
      </c>
      <c r="G14">
        <v>2.8790786948176272E-3</v>
      </c>
      <c r="H14">
        <v>7.4150971377728858E-4</v>
      </c>
      <c r="I14">
        <v>-1.2590299277605799E-2</v>
      </c>
      <c r="J14">
        <v>2.1472392638037796E-3</v>
      </c>
      <c r="K14">
        <v>3.3966342442488529E-3</v>
      </c>
      <c r="L14">
        <v>-7.1352122725651945E-3</v>
      </c>
      <c r="M14">
        <v>7.3529411764705621E-3</v>
      </c>
      <c r="N14">
        <v>-1.3864381144441773E-2</v>
      </c>
      <c r="O14">
        <v>-9.9403578528827197E-3</v>
      </c>
      <c r="P14">
        <v>-1.5183246073298462E-2</v>
      </c>
      <c r="Q14">
        <v>2.0072310185762277E-2</v>
      </c>
      <c r="R14">
        <v>1.6057808109193328E-3</v>
      </c>
      <c r="S14">
        <v>3.6637931034482207E-3</v>
      </c>
      <c r="T14">
        <v>2.0076289901624911E-3</v>
      </c>
      <c r="U14">
        <v>1.7023346303501885E-3</v>
      </c>
      <c r="W14">
        <f t="array" ref="W14">SUMPRODUCT(B14:U14,$B$54:$U$54)</f>
        <v>1.3866501747616632E-3</v>
      </c>
    </row>
    <row r="15" spans="1:23" x14ac:dyDescent="0.2">
      <c r="A15" s="1">
        <v>42916</v>
      </c>
      <c r="B15">
        <v>-2.0479812755997751E-2</v>
      </c>
      <c r="C15">
        <v>-4.4510385756676429E-3</v>
      </c>
      <c r="D15">
        <v>-8.6256469235193034E-3</v>
      </c>
      <c r="E15">
        <v>-4.5775476582725405E-2</v>
      </c>
      <c r="F15">
        <v>-7.136997538966372E-2</v>
      </c>
      <c r="G15">
        <v>-2.7751196172248749E-2</v>
      </c>
      <c r="H15">
        <v>-2.4748073503260248E-2</v>
      </c>
      <c r="I15">
        <v>1.2541806020065493E-3</v>
      </c>
      <c r="J15">
        <v>-3.014998469543928E-2</v>
      </c>
      <c r="K15">
        <v>1.0001538698261259E-2</v>
      </c>
      <c r="L15">
        <v>-5.0305425799496928E-2</v>
      </c>
      <c r="M15">
        <v>-7.3778775968556976E-2</v>
      </c>
      <c r="N15">
        <v>-4.0644171779141036E-2</v>
      </c>
      <c r="O15">
        <v>-3.5857716580608101E-2</v>
      </c>
      <c r="P15">
        <v>-3.0303030303030276E-2</v>
      </c>
      <c r="Q15">
        <v>-1.9310681984844758E-2</v>
      </c>
      <c r="R15">
        <v>-3.5270541082164319E-2</v>
      </c>
      <c r="S15">
        <v>-5.2394245222246005E-2</v>
      </c>
      <c r="T15">
        <v>-3.1857343217791989E-2</v>
      </c>
      <c r="U15">
        <v>-5.3653799465889773E-2</v>
      </c>
      <c r="W15">
        <f t="array" ref="W15">SUMPRODUCT(B15:U15,$B$54:$U$54)</f>
        <v>-3.0846718584755503E-2</v>
      </c>
    </row>
    <row r="16" spans="1:23" x14ac:dyDescent="0.2">
      <c r="A16" s="1">
        <v>42923</v>
      </c>
      <c r="B16">
        <v>-7.1684587813618528E-3</v>
      </c>
      <c r="C16">
        <v>5.0372578241430599E-2</v>
      </c>
      <c r="D16">
        <v>3.683294663573089E-2</v>
      </c>
      <c r="E16">
        <v>3.6995930447658587E-4</v>
      </c>
      <c r="F16">
        <v>-2.8710247349823304E-2</v>
      </c>
      <c r="G16">
        <v>1.2303149606298636E-3</v>
      </c>
      <c r="H16">
        <v>-3.4949095882085279E-3</v>
      </c>
      <c r="I16">
        <v>4.3841336116910323E-2</v>
      </c>
      <c r="J16">
        <v>1.7358371469149425E-3</v>
      </c>
      <c r="K16">
        <v>3.0469226081653034E-4</v>
      </c>
      <c r="L16">
        <v>-9.0805902383653825E-3</v>
      </c>
      <c r="M16">
        <v>-6.0620756547025145E-4</v>
      </c>
      <c r="N16">
        <v>-4.5297095656808839E-3</v>
      </c>
      <c r="O16">
        <v>7.4382624218971571E-4</v>
      </c>
      <c r="P16">
        <v>-1.6721491228070207E-2</v>
      </c>
      <c r="Q16">
        <v>2.1560319042871479E-2</v>
      </c>
      <c r="R16">
        <v>4.1545492314083443E-3</v>
      </c>
      <c r="S16">
        <v>-3.2177656922728226E-2</v>
      </c>
      <c r="T16">
        <v>-5.173841059602613E-3</v>
      </c>
      <c r="U16">
        <v>3.0785017957928318E-3</v>
      </c>
      <c r="W16">
        <f t="array" ref="W16">SUMPRODUCT(B16:U16,$B$54:$U$54)</f>
        <v>2.6873420112591391E-3</v>
      </c>
    </row>
    <row r="17" spans="1:23" x14ac:dyDescent="0.2">
      <c r="A17" s="1">
        <v>42930</v>
      </c>
      <c r="B17">
        <v>3.4596871239470417E-2</v>
      </c>
      <c r="C17">
        <v>2.4971623155505052E-2</v>
      </c>
      <c r="D17">
        <v>2.265734265734265E-2</v>
      </c>
      <c r="E17">
        <v>3.2051282051281937E-2</v>
      </c>
      <c r="F17">
        <v>2.5466120964074523E-2</v>
      </c>
      <c r="G17">
        <v>2.8999754239370956E-2</v>
      </c>
      <c r="H17">
        <v>5.4894784995425105E-3</v>
      </c>
      <c r="I17">
        <v>8.599999999999941E-3</v>
      </c>
      <c r="J17">
        <v>2.1896660365469556E-2</v>
      </c>
      <c r="K17">
        <v>4.051172707889128E-2</v>
      </c>
      <c r="L17">
        <v>1.6800305460099141E-2</v>
      </c>
      <c r="M17">
        <v>3.9912653160256939E-2</v>
      </c>
      <c r="N17">
        <v>2.0208779443254832E-2</v>
      </c>
      <c r="O17">
        <v>1.6797978296417604E-2</v>
      </c>
      <c r="P17">
        <v>2.6763311959855152E-2</v>
      </c>
      <c r="Q17">
        <v>1.7811394412590165E-2</v>
      </c>
      <c r="R17">
        <v>-4.551096400496446E-3</v>
      </c>
      <c r="S17">
        <v>8.1948021540623195E-3</v>
      </c>
      <c r="T17">
        <v>3.0892448512585879E-2</v>
      </c>
      <c r="U17">
        <v>1.3554987212276215E-2</v>
      </c>
      <c r="W17">
        <f t="array" ref="W17">SUMPRODUCT(B17:U17,$B$54:$U$54)</f>
        <v>2.3458398044418734E-2</v>
      </c>
    </row>
    <row r="18" spans="1:23" x14ac:dyDescent="0.2">
      <c r="A18" s="1">
        <v>42937</v>
      </c>
      <c r="B18">
        <v>-3.198604245420178E-3</v>
      </c>
      <c r="C18">
        <v>-1.8826135105204922E-2</v>
      </c>
      <c r="D18">
        <v>-3.254923413566746E-2</v>
      </c>
      <c r="E18">
        <v>-3.3922599139990517E-2</v>
      </c>
      <c r="F18">
        <v>-1.552106430155209E-2</v>
      </c>
      <c r="G18">
        <v>-3.0451397181753048E-2</v>
      </c>
      <c r="H18">
        <v>-1.9563239308462155E-2</v>
      </c>
      <c r="I18">
        <v>-2.5976601229427021E-2</v>
      </c>
      <c r="J18">
        <v>-3.530137197471872E-2</v>
      </c>
      <c r="K18">
        <v>-3.1908665105386258E-2</v>
      </c>
      <c r="L18">
        <v>1.9151333082989108E-2</v>
      </c>
      <c r="M18">
        <v>-2.4615025664955548E-2</v>
      </c>
      <c r="N18">
        <v>-3.6337399973763729E-2</v>
      </c>
      <c r="O18">
        <v>-1.6812865497076057E-2</v>
      </c>
      <c r="P18">
        <v>-1.7648655986967188E-2</v>
      </c>
      <c r="Q18">
        <v>-2.8526908785808547E-2</v>
      </c>
      <c r="R18">
        <v>-3.6159600997506147E-2</v>
      </c>
      <c r="S18">
        <v>2.3223409196471145E-4</v>
      </c>
      <c r="T18">
        <v>2.2197558268590711E-3</v>
      </c>
      <c r="U18">
        <v>-1.1607368155437836E-2</v>
      </c>
      <c r="W18">
        <f t="array" ref="W18">SUMPRODUCT(B18:U18,$B$54:$U$54)</f>
        <v>-1.8801534204957837E-2</v>
      </c>
    </row>
    <row r="19" spans="1:23" x14ac:dyDescent="0.2">
      <c r="A19" s="1">
        <v>42944</v>
      </c>
      <c r="B19">
        <v>1.6044340723453843E-2</v>
      </c>
      <c r="C19">
        <v>8.6625282167043016E-2</v>
      </c>
      <c r="D19">
        <v>2.1487135990952755E-2</v>
      </c>
      <c r="E19">
        <v>-1.5331355093966326E-2</v>
      </c>
      <c r="F19">
        <v>-2.9729729729729759E-2</v>
      </c>
      <c r="G19">
        <v>-4.113807119103341E-2</v>
      </c>
      <c r="H19">
        <v>-1.5467904098994678E-2</v>
      </c>
      <c r="I19">
        <v>2.3819218241042384E-2</v>
      </c>
      <c r="J19">
        <v>-4.3624161073825496E-2</v>
      </c>
      <c r="K19">
        <v>-9.5252494708194524E-3</v>
      </c>
      <c r="L19">
        <v>5.1584377302873463E-3</v>
      </c>
      <c r="M19">
        <v>-1.1840688912809538E-2</v>
      </c>
      <c r="N19">
        <v>-1.6471549142390352E-2</v>
      </c>
      <c r="O19">
        <v>-3.7174721189591198E-3</v>
      </c>
      <c r="P19">
        <v>-2.6810392482034207E-2</v>
      </c>
      <c r="Q19">
        <v>-1.0980876002467665E-2</v>
      </c>
      <c r="R19">
        <v>-1.7248814144027458E-3</v>
      </c>
      <c r="S19">
        <v>-8.822846528906414E-3</v>
      </c>
      <c r="T19">
        <v>-4.6310278868417765E-3</v>
      </c>
      <c r="U19">
        <v>1.2509573653306072E-2</v>
      </c>
      <c r="W19">
        <f t="array" ref="W19">SUMPRODUCT(B19:U19,$B$54:$U$54)</f>
        <v>-5.1172659764314463E-3</v>
      </c>
    </row>
    <row r="20" spans="1:23" x14ac:dyDescent="0.2">
      <c r="A20" s="1">
        <v>42951</v>
      </c>
      <c r="B20">
        <v>-8.6132644272185477E-4</v>
      </c>
      <c r="C20">
        <v>3.8431576213970198E-2</v>
      </c>
      <c r="D20">
        <v>2.8508164959867077E-2</v>
      </c>
      <c r="E20">
        <v>3.1014565544952299E-2</v>
      </c>
      <c r="F20">
        <v>-6.4995357474466608E-3</v>
      </c>
      <c r="G20">
        <v>4.4958253050738639E-2</v>
      </c>
      <c r="H20">
        <v>5.3417124901806723E-2</v>
      </c>
      <c r="I20">
        <v>1.2925034798170643E-2</v>
      </c>
      <c r="J20">
        <v>1.1361737677527239E-2</v>
      </c>
      <c r="K20">
        <v>4.4115402228667389E-2</v>
      </c>
      <c r="L20">
        <v>1.5029325513196579E-2</v>
      </c>
      <c r="M20">
        <v>6.632776567417098E-2</v>
      </c>
      <c r="N20">
        <v>-3.1833910034602009E-2</v>
      </c>
      <c r="O20">
        <v>1.3731343283582165E-2</v>
      </c>
      <c r="P20">
        <v>2.8401022436808088E-3</v>
      </c>
      <c r="Q20">
        <v>2.0084830339321291E-2</v>
      </c>
      <c r="R20">
        <v>-3.6285097192224613E-2</v>
      </c>
      <c r="S20">
        <v>3.5137034434293835E-3</v>
      </c>
      <c r="T20">
        <v>1.1125720643268E-3</v>
      </c>
      <c r="U20">
        <v>2.16843166918812E-2</v>
      </c>
      <c r="W20">
        <f t="array" ref="W20">SUMPRODUCT(B20:U20,$B$54:$U$54)</f>
        <v>2.4437756533882415E-2</v>
      </c>
    </row>
    <row r="21" spans="1:23" x14ac:dyDescent="0.2">
      <c r="A21" s="1">
        <v>42958</v>
      </c>
      <c r="B21">
        <v>-3.4482758620689502E-2</v>
      </c>
      <c r="C21">
        <v>-3.9759939984996162E-2</v>
      </c>
      <c r="D21">
        <v>-3.040904198062433E-2</v>
      </c>
      <c r="E21">
        <v>-2.7280477408354598E-2</v>
      </c>
      <c r="F21">
        <v>-1.2149532710280297E-2</v>
      </c>
      <c r="G21">
        <v>-1.7209588199139425E-2</v>
      </c>
      <c r="H21">
        <v>-3.1767337807606211E-2</v>
      </c>
      <c r="I21">
        <v>-3.5531998429524814E-2</v>
      </c>
      <c r="J21">
        <v>-1.2060135470014943E-2</v>
      </c>
      <c r="K21">
        <v>1.1695906432749315E-3</v>
      </c>
      <c r="L21">
        <v>-2.0585048754062862E-2</v>
      </c>
      <c r="M21">
        <v>5.0851305334846497E-2</v>
      </c>
      <c r="N21">
        <v>-2.2873481057898659E-2</v>
      </c>
      <c r="O21">
        <v>-2.3262661955241404E-2</v>
      </c>
      <c r="P21">
        <v>-1.6709147550269088E-2</v>
      </c>
      <c r="Q21">
        <v>-1.8711018711018768E-2</v>
      </c>
      <c r="R21">
        <v>-2.1066786194531506E-2</v>
      </c>
      <c r="S21">
        <v>-2.8244631185807556E-2</v>
      </c>
      <c r="T21">
        <v>-6.9711052737926327E-3</v>
      </c>
      <c r="U21">
        <v>-6.3425468904244831E-2</v>
      </c>
      <c r="W21">
        <f t="array" ref="W21">SUMPRODUCT(B21:U21,$B$54:$U$54)</f>
        <v>-1.9086296157371539E-2</v>
      </c>
    </row>
    <row r="22" spans="1:23" x14ac:dyDescent="0.2">
      <c r="A22" s="1">
        <v>42965</v>
      </c>
      <c r="B22">
        <v>-6.2499999999999778E-3</v>
      </c>
      <c r="C22">
        <v>-1.432291666666663E-2</v>
      </c>
      <c r="D22">
        <v>1.4154870940882525E-2</v>
      </c>
      <c r="E22">
        <v>1.9156128709152398E-2</v>
      </c>
      <c r="F22">
        <v>2.081362346263016E-2</v>
      </c>
      <c r="G22">
        <v>-5.12820512820511E-3</v>
      </c>
      <c r="H22">
        <v>1.9562538508933969E-2</v>
      </c>
      <c r="I22">
        <v>8.7522898432730312E-3</v>
      </c>
      <c r="J22">
        <v>8.5284280936455126E-3</v>
      </c>
      <c r="K22">
        <v>2.1612149532710179E-2</v>
      </c>
      <c r="L22">
        <v>4.3510324483775786E-2</v>
      </c>
      <c r="M22">
        <v>3.9209332469215985E-2</v>
      </c>
      <c r="N22">
        <v>5.1207022677397518E-3</v>
      </c>
      <c r="O22">
        <v>8.2906240578835E-3</v>
      </c>
      <c r="P22">
        <v>1.0368663594470195E-2</v>
      </c>
      <c r="Q22">
        <v>3.4272183449651106E-2</v>
      </c>
      <c r="R22">
        <v>1.9230769230769162E-2</v>
      </c>
      <c r="S22">
        <v>2.7143886620225821E-2</v>
      </c>
      <c r="T22">
        <v>1.4752263709431057E-2</v>
      </c>
      <c r="U22">
        <v>-1.5810276679842916E-3</v>
      </c>
      <c r="W22">
        <f t="array" ref="W22">SUMPRODUCT(B22:U22,$B$54:$U$54)</f>
        <v>1.5927782401237704E-2</v>
      </c>
    </row>
    <row r="23" spans="1:23" x14ac:dyDescent="0.2">
      <c r="A23" s="1">
        <v>42972</v>
      </c>
      <c r="B23">
        <v>-7.4573225516621822E-2</v>
      </c>
      <c r="C23">
        <v>-8.1902245706737542E-3</v>
      </c>
      <c r="D23">
        <v>-2.7367268746578688E-3</v>
      </c>
      <c r="E23">
        <v>1.1056511056510843E-2</v>
      </c>
      <c r="F23">
        <v>1.0194624652456019E-2</v>
      </c>
      <c r="G23">
        <v>-3.1430726678400855E-3</v>
      </c>
      <c r="H23">
        <v>7.705091403535258E-3</v>
      </c>
      <c r="I23">
        <v>4.0355125100877132E-4</v>
      </c>
      <c r="J23">
        <v>3.0840656607527661E-2</v>
      </c>
      <c r="K23">
        <v>-7.1469411092052182E-3</v>
      </c>
      <c r="L23">
        <v>1.272084805653706E-2</v>
      </c>
      <c r="M23">
        <v>-1.7149984409105201E-2</v>
      </c>
      <c r="N23">
        <v>3.4788937409024667E-2</v>
      </c>
      <c r="O23">
        <v>-1.0464942442817149E-3</v>
      </c>
      <c r="P23">
        <v>1.5108323831242831E-2</v>
      </c>
      <c r="Q23">
        <v>5.542836486323699E-3</v>
      </c>
      <c r="R23">
        <v>-4.0431266846361336E-3</v>
      </c>
      <c r="S23">
        <v>-7.7174929840972961E-3</v>
      </c>
      <c r="T23">
        <v>1.0026067776218728E-3</v>
      </c>
      <c r="U23">
        <v>2.2961203483768733E-2</v>
      </c>
      <c r="W23">
        <f t="array" ref="W23">SUMPRODUCT(B23:U23,$B$54:$U$54)</f>
        <v>-1.9111407998725922E-3</v>
      </c>
    </row>
    <row r="24" spans="1:23" x14ac:dyDescent="0.2">
      <c r="A24" s="1">
        <v>42979</v>
      </c>
      <c r="B24">
        <v>-2.4271844660194164E-2</v>
      </c>
      <c r="C24">
        <v>1.4384656366542403E-2</v>
      </c>
      <c r="D24">
        <v>-6.8605927552140011E-3</v>
      </c>
      <c r="E24">
        <v>1.7010935601458055E-3</v>
      </c>
      <c r="F24">
        <v>-5.9633027522936199E-3</v>
      </c>
      <c r="G24">
        <v>-3.6574599571195243E-3</v>
      </c>
      <c r="H24">
        <v>-1.3193403298350947E-2</v>
      </c>
      <c r="I24">
        <v>-1.1899959661153647E-2</v>
      </c>
      <c r="J24">
        <v>-5.9514235161653994E-3</v>
      </c>
      <c r="K24">
        <v>1.1661387849121851E-2</v>
      </c>
      <c r="L24">
        <v>-1.6050244242847178E-2</v>
      </c>
      <c r="M24">
        <v>1.8295262267343571E-2</v>
      </c>
      <c r="N24">
        <v>2.9540019693345965E-3</v>
      </c>
      <c r="O24">
        <v>-4.6692607003890885E-2</v>
      </c>
      <c r="P24">
        <v>-5.6163998876734844E-4</v>
      </c>
      <c r="Q24">
        <v>-1.4499700419412953E-2</v>
      </c>
      <c r="R24">
        <v>-9.0211998195754983E-4</v>
      </c>
      <c r="S24">
        <v>-5.1850106057035328E-3</v>
      </c>
      <c r="T24">
        <v>2.804487179487225E-3</v>
      </c>
      <c r="U24">
        <v>4.6439628482972228E-2</v>
      </c>
      <c r="W24">
        <f t="array" ref="W24">SUMPRODUCT(B24:U24,$B$54:$U$54)</f>
        <v>-1.310892226710571E-3</v>
      </c>
    </row>
    <row r="25" spans="1:23" x14ac:dyDescent="0.2">
      <c r="A25" s="1">
        <v>42986</v>
      </c>
      <c r="B25">
        <v>-6.9651741293531577E-3</v>
      </c>
      <c r="C25">
        <v>2.3897058823529216E-2</v>
      </c>
      <c r="D25">
        <v>-4.4211108040894675E-3</v>
      </c>
      <c r="E25">
        <v>2.3774866569626463E-2</v>
      </c>
      <c r="F25">
        <v>2.7688047992617815E-3</v>
      </c>
      <c r="G25">
        <v>4.4556962025316338E-2</v>
      </c>
      <c r="H25">
        <v>2.4764509267700019E-2</v>
      </c>
      <c r="I25">
        <v>-2.2045315370483931E-2</v>
      </c>
      <c r="J25">
        <v>4.9029126213592233E-2</v>
      </c>
      <c r="K25">
        <v>2.1346235947061754E-3</v>
      </c>
      <c r="L25">
        <v>4.6099290780141855E-2</v>
      </c>
      <c r="M25">
        <v>-4.984941323086467E-3</v>
      </c>
      <c r="N25">
        <v>-1.4726507713884951E-2</v>
      </c>
      <c r="O25">
        <v>-2.9984301412872894E-2</v>
      </c>
      <c r="P25">
        <v>3.6527114357967072E-3</v>
      </c>
      <c r="Q25">
        <v>-1.0700389105058328E-2</v>
      </c>
      <c r="R25">
        <v>1.3544018058690765E-2</v>
      </c>
      <c r="S25">
        <v>7.3442312248281905E-3</v>
      </c>
      <c r="T25">
        <v>7.5908909308828321E-3</v>
      </c>
      <c r="U25">
        <v>-1.6765285996055201E-2</v>
      </c>
      <c r="W25">
        <f t="array" ref="W25">SUMPRODUCT(B25:U25,$B$54:$U$54)</f>
        <v>7.4135531021448731E-3</v>
      </c>
    </row>
    <row r="26" spans="1:23" x14ac:dyDescent="0.2">
      <c r="A26" s="1">
        <v>42993</v>
      </c>
      <c r="B26">
        <v>2.5050100200400882E-2</v>
      </c>
      <c r="C26">
        <v>1.5132085150038499E-2</v>
      </c>
      <c r="D26">
        <v>2.6644462947543524E-2</v>
      </c>
      <c r="E26">
        <v>2.1327014218009532E-2</v>
      </c>
      <c r="F26">
        <v>1.4726184997698955E-2</v>
      </c>
      <c r="G26">
        <v>2.7993213766359659E-2</v>
      </c>
      <c r="H26">
        <v>-3.4099332839140351E-3</v>
      </c>
      <c r="I26">
        <v>2.4838238363598553E-2</v>
      </c>
      <c r="J26">
        <v>2.1903439765540655E-2</v>
      </c>
      <c r="K26">
        <v>2.5844930417495027E-2</v>
      </c>
      <c r="L26">
        <v>-2.3728813559321993E-2</v>
      </c>
      <c r="M26">
        <v>-4.4045506732073747E-2</v>
      </c>
      <c r="N26">
        <v>-4.839857651245616E-3</v>
      </c>
      <c r="O26">
        <v>5.6643469817122538E-2</v>
      </c>
      <c r="P26">
        <v>1.6797312430012479E-3</v>
      </c>
      <c r="Q26">
        <v>4.4739429695181965E-2</v>
      </c>
      <c r="R26">
        <v>3.6080178173719446E-2</v>
      </c>
      <c r="S26">
        <v>-2.0225776105362137E-2</v>
      </c>
      <c r="T26">
        <v>3.7668517049960215E-3</v>
      </c>
      <c r="U26">
        <v>5.2156469408224604E-2</v>
      </c>
      <c r="W26">
        <f t="array" ref="W26">SUMPRODUCT(B26:U26,$B$54:$U$54)</f>
        <v>1.4020963296914098E-2</v>
      </c>
    </row>
    <row r="27" spans="1:23" x14ac:dyDescent="0.2">
      <c r="A27" s="1">
        <v>43000</v>
      </c>
      <c r="B27">
        <v>4.5617464972302901E-3</v>
      </c>
      <c r="C27">
        <v>-2.8549772612430524E-2</v>
      </c>
      <c r="D27">
        <v>9.4620167612868844E-3</v>
      </c>
      <c r="E27">
        <v>2.482598607888642E-2</v>
      </c>
      <c r="F27">
        <v>-1.3605442176871652E-3</v>
      </c>
      <c r="G27">
        <v>3.0649534362843234E-3</v>
      </c>
      <c r="H27">
        <v>-7.7357929187741314E-3</v>
      </c>
      <c r="I27">
        <v>1.6496945010183284E-2</v>
      </c>
      <c r="J27">
        <v>5.2830188679244827E-3</v>
      </c>
      <c r="K27">
        <v>3.0592469545958068E-2</v>
      </c>
      <c r="L27">
        <v>-6.9444444444444198E-4</v>
      </c>
      <c r="M27">
        <v>1.6814062670597263E-2</v>
      </c>
      <c r="N27">
        <v>-3.1325990559290529E-2</v>
      </c>
      <c r="O27">
        <v>-2.266809618624599E-2</v>
      </c>
      <c r="P27">
        <v>1.1458915595304653E-2</v>
      </c>
      <c r="Q27">
        <v>-2.3529411764700026E-4</v>
      </c>
      <c r="R27">
        <v>2.1496130696474491E-3</v>
      </c>
      <c r="S27">
        <v>-1.5842534805568964E-2</v>
      </c>
      <c r="T27">
        <v>-2.9626703535453269E-2</v>
      </c>
      <c r="U27">
        <v>-1.1201143946615755E-2</v>
      </c>
      <c r="W27">
        <f t="array" ref="W27">SUMPRODUCT(B27:U27,$B$54:$U$54)</f>
        <v>2.8746375485337165E-3</v>
      </c>
    </row>
    <row r="28" spans="1:23" x14ac:dyDescent="0.2">
      <c r="A28" s="1">
        <v>43007</v>
      </c>
      <c r="B28">
        <v>2.627311060655213E-2</v>
      </c>
      <c r="C28">
        <v>-4.4213263979193673E-3</v>
      </c>
      <c r="D28">
        <v>1.7407605784681257E-2</v>
      </c>
      <c r="E28">
        <v>1.9243830654290361E-2</v>
      </c>
      <c r="F28">
        <v>4.722979109900094E-2</v>
      </c>
      <c r="G28">
        <v>8.6966741097660449E-3</v>
      </c>
      <c r="H28">
        <v>-4.9475262368815498E-3</v>
      </c>
      <c r="I28">
        <v>2.5445802444399979E-2</v>
      </c>
      <c r="J28">
        <v>1.3063063063063041E-2</v>
      </c>
      <c r="K28">
        <v>1.1820013431833365E-2</v>
      </c>
      <c r="L28">
        <v>-1.389854065323215E-3</v>
      </c>
      <c r="M28">
        <v>2.8240094491570833E-2</v>
      </c>
      <c r="N28">
        <v>7.8263437684584769E-3</v>
      </c>
      <c r="O28">
        <v>-6.2686099357467384E-4</v>
      </c>
      <c r="P28">
        <v>-5.8027079303674123E-3</v>
      </c>
      <c r="Q28">
        <v>1.718051306189694E-2</v>
      </c>
      <c r="R28">
        <v>2.2737022737022716E-2</v>
      </c>
      <c r="S28">
        <v>3.6585365853658569E-3</v>
      </c>
      <c r="T28">
        <v>1.8522287807856586E-2</v>
      </c>
      <c r="U28">
        <v>3.2537960954446943E-2</v>
      </c>
      <c r="W28">
        <f t="array" ref="W28">SUMPRODUCT(B28:U28,$B$54:$U$54)</f>
        <v>1.3454840552013302E-2</v>
      </c>
    </row>
    <row r="29" spans="1:23" x14ac:dyDescent="0.2">
      <c r="A29" s="1">
        <v>43014</v>
      </c>
      <c r="B29">
        <v>9.4816687737053762E-4</v>
      </c>
      <c r="C29">
        <v>5.7471264367816577E-3</v>
      </c>
      <c r="D29">
        <v>2.0531718873387783E-2</v>
      </c>
      <c r="E29">
        <v>-7.7743225233239954E-4</v>
      </c>
      <c r="F29">
        <v>1.647875108412844E-2</v>
      </c>
      <c r="G29">
        <v>3.7516020039613185E-2</v>
      </c>
      <c r="H29">
        <v>2.9380744312189178E-2</v>
      </c>
      <c r="I29">
        <v>1.3677217663149666E-2</v>
      </c>
      <c r="J29">
        <v>1.8230324588706104E-2</v>
      </c>
      <c r="K29">
        <v>-1.1549183592194368E-2</v>
      </c>
      <c r="L29">
        <v>-4.1753653444676075E-3</v>
      </c>
      <c r="M29">
        <v>-1.8379281537176273E-2</v>
      </c>
      <c r="N29">
        <v>3.1208791208791054E-2</v>
      </c>
      <c r="O29">
        <v>-2.9480947153834092E-2</v>
      </c>
      <c r="P29">
        <v>4.7248471372984824E-3</v>
      </c>
      <c r="Q29">
        <v>5.6686719111522788E-3</v>
      </c>
      <c r="R29">
        <v>3.3557046979864058E-3</v>
      </c>
      <c r="S29">
        <v>2.4301336573517851E-4</v>
      </c>
      <c r="T29">
        <v>1.3988808952838383E-3</v>
      </c>
      <c r="U29">
        <v>-1.2138188608776912E-2</v>
      </c>
      <c r="W29">
        <f t="array" ref="W29">SUMPRODUCT(B29:U29,$B$54:$U$54)</f>
        <v>5.4038806161596214E-3</v>
      </c>
    </row>
    <row r="30" spans="1:23" x14ac:dyDescent="0.2">
      <c r="A30" s="1">
        <v>43021</v>
      </c>
      <c r="B30">
        <v>-5.0520997789705868E-3</v>
      </c>
      <c r="C30">
        <v>3.1168831168830735E-3</v>
      </c>
      <c r="D30">
        <v>8.7696672685066979E-3</v>
      </c>
      <c r="E30">
        <v>-1.1892853173279927E-2</v>
      </c>
      <c r="F30">
        <v>8.1058020477815518E-3</v>
      </c>
      <c r="G30">
        <v>-1.998877035373392E-2</v>
      </c>
      <c r="H30">
        <v>8.3430913348947477E-3</v>
      </c>
      <c r="I30">
        <v>-2.4286815728604583E-2</v>
      </c>
      <c r="J30">
        <v>-1.1499272197962207E-2</v>
      </c>
      <c r="K30">
        <v>2.6188557614826857E-2</v>
      </c>
      <c r="L30">
        <v>8.3857442348007627E-3</v>
      </c>
      <c r="M30">
        <v>6.2765957446808462E-2</v>
      </c>
      <c r="N30">
        <v>-1.3213981244671658E-2</v>
      </c>
      <c r="O30">
        <v>7.5941185975116898E-3</v>
      </c>
      <c r="P30">
        <v>4.2876901798063694E-2</v>
      </c>
      <c r="Q30">
        <v>-1.265385942712538E-2</v>
      </c>
      <c r="R30">
        <v>2.5083612040135428E-3</v>
      </c>
      <c r="S30">
        <v>1.1661807580174877E-2</v>
      </c>
      <c r="T30">
        <v>3.272799840351226E-2</v>
      </c>
      <c r="U30">
        <v>4.4896030245746843E-3</v>
      </c>
      <c r="W30">
        <f t="array" ref="W30">SUMPRODUCT(B30:U30,$B$54:$U$54)</f>
        <v>1.0026424425118854E-2</v>
      </c>
    </row>
    <row r="31" spans="1:23" x14ac:dyDescent="0.2">
      <c r="A31" s="1">
        <v>43028</v>
      </c>
      <c r="B31">
        <v>3.5861631228181423E-2</v>
      </c>
      <c r="C31">
        <v>-3.0295183842568574E-2</v>
      </c>
      <c r="D31">
        <v>7.4149833802095166E-3</v>
      </c>
      <c r="E31">
        <v>1.7435320584926917E-2</v>
      </c>
      <c r="F31">
        <v>-1.6927634363097521E-3</v>
      </c>
      <c r="G31">
        <v>-1.1114930674916867E-2</v>
      </c>
      <c r="H31">
        <v>2.0322252866889379E-2</v>
      </c>
      <c r="I31">
        <v>6.5191623864087056E-3</v>
      </c>
      <c r="J31">
        <v>6.6264173170373919E-3</v>
      </c>
      <c r="K31">
        <v>3.9261876717699984E-4</v>
      </c>
      <c r="L31">
        <v>-7.6230076230076049E-3</v>
      </c>
      <c r="M31">
        <v>5.0050050050050032E-3</v>
      </c>
      <c r="N31">
        <v>2.4766018718502592E-2</v>
      </c>
      <c r="O31">
        <v>-6.0936497754972008E-3</v>
      </c>
      <c r="P31">
        <v>-1.56498673740052E-2</v>
      </c>
      <c r="Q31">
        <v>5.9419783292555817E-3</v>
      </c>
      <c r="R31">
        <v>-3.3361134278565463E-2</v>
      </c>
      <c r="S31">
        <v>-6.2439961575407876E-3</v>
      </c>
      <c r="T31">
        <v>-7.6521739130434807E-2</v>
      </c>
      <c r="U31">
        <v>-2.0701011526699453E-2</v>
      </c>
      <c r="W31">
        <f t="array" ref="W31">SUMPRODUCT(B31:U31,$B$54:$U$54)</f>
        <v>-3.8925876203371691E-4</v>
      </c>
    </row>
    <row r="32" spans="1:23" x14ac:dyDescent="0.2">
      <c r="A32" s="1">
        <v>43035</v>
      </c>
      <c r="B32">
        <v>-9.4975490196078649E-3</v>
      </c>
      <c r="C32">
        <v>2.2162883845126879E-2</v>
      </c>
      <c r="D32">
        <v>1.2944162436548279E-2</v>
      </c>
      <c r="E32">
        <v>3.7368711995577675E-2</v>
      </c>
      <c r="F32">
        <v>-5.2988554472234051E-2</v>
      </c>
      <c r="G32">
        <v>1.0660486674391567E-2</v>
      </c>
      <c r="H32">
        <v>-4.1257646891450506E-3</v>
      </c>
      <c r="I32">
        <v>1.0991167811579938E-2</v>
      </c>
      <c r="J32">
        <v>4.022820362785251E-2</v>
      </c>
      <c r="K32">
        <v>2.3024594453165959E-2</v>
      </c>
      <c r="L32">
        <v>1.2569832402234526E-2</v>
      </c>
      <c r="M32">
        <v>3.4860557768925382E-3</v>
      </c>
      <c r="N32">
        <v>1.2786286356610832E-2</v>
      </c>
      <c r="O32">
        <v>8.7124878993225519E-3</v>
      </c>
      <c r="P32">
        <v>2.5060630557800945E-2</v>
      </c>
      <c r="Q32">
        <v>5.6520731989807782E-2</v>
      </c>
      <c r="R32">
        <v>3.9689387402933596E-2</v>
      </c>
      <c r="S32">
        <v>2.8999516674722114E-2</v>
      </c>
      <c r="T32">
        <v>2.9399455953128317E-2</v>
      </c>
      <c r="U32">
        <v>-1.2490992073024287E-2</v>
      </c>
      <c r="W32">
        <f t="array" ref="W32">SUMPRODUCT(B32:U32,$B$54:$U$54)</f>
        <v>1.299916602261756E-2</v>
      </c>
    </row>
    <row r="33" spans="1:23" x14ac:dyDescent="0.2">
      <c r="A33" s="1">
        <v>43042</v>
      </c>
      <c r="B33">
        <v>6.495515001546659E-3</v>
      </c>
      <c r="C33">
        <v>-2.298850574712652E-2</v>
      </c>
      <c r="D33">
        <v>1.6537208719619167E-2</v>
      </c>
      <c r="E33">
        <v>3.389107961206439E-2</v>
      </c>
      <c r="F33">
        <v>3.8495971351835356E-2</v>
      </c>
      <c r="G33">
        <v>2.6943361614308659E-2</v>
      </c>
      <c r="H33">
        <v>7.5714285714285623E-3</v>
      </c>
      <c r="I33">
        <v>-1.0871675402834291E-2</v>
      </c>
      <c r="J33">
        <v>3.0094220222190993E-2</v>
      </c>
      <c r="K33">
        <v>2.8516624040920702E-2</v>
      </c>
      <c r="L33">
        <v>9.3103448275861922E-3</v>
      </c>
      <c r="M33">
        <v>2.8784119106699757E-2</v>
      </c>
      <c r="N33">
        <v>-3.2047724750277506E-2</v>
      </c>
      <c r="O33">
        <v>-3.5188739603327912E-3</v>
      </c>
      <c r="P33">
        <v>1.2618296529968376E-2</v>
      </c>
      <c r="Q33">
        <v>1.315500986625695E-3</v>
      </c>
      <c r="R33">
        <v>3.0705394190871482E-2</v>
      </c>
      <c r="S33">
        <v>1.4795678722404837E-2</v>
      </c>
      <c r="T33">
        <v>4.5736355320662447E-3</v>
      </c>
      <c r="U33">
        <v>5.765020676234478E-2</v>
      </c>
      <c r="W33">
        <f t="array" ref="W33">SUMPRODUCT(B33:U33,$B$54:$U$54)</f>
        <v>1.7321992488301134E-2</v>
      </c>
    </row>
    <row r="34" spans="1:23" x14ac:dyDescent="0.2">
      <c r="A34" s="1">
        <v>43049</v>
      </c>
      <c r="B34">
        <v>4.8555623847572171E-2</v>
      </c>
      <c r="C34">
        <v>-3.208556149732622E-2</v>
      </c>
      <c r="D34">
        <v>-1.4789253142716285E-2</v>
      </c>
      <c r="E34">
        <v>-2.659519637150809E-2</v>
      </c>
      <c r="F34">
        <v>-5.3448275862069017E-2</v>
      </c>
      <c r="G34">
        <v>-3.6061181199062098E-2</v>
      </c>
      <c r="H34">
        <v>-2.2260031192400498E-2</v>
      </c>
      <c r="I34">
        <v>-1.0206084396467197E-2</v>
      </c>
      <c r="J34">
        <v>-3.6587030716723645E-2</v>
      </c>
      <c r="K34">
        <v>-2.5115006838244525E-2</v>
      </c>
      <c r="L34">
        <v>6.8329347454731959E-3</v>
      </c>
      <c r="M34">
        <v>-1.0612638687891862E-2</v>
      </c>
      <c r="N34">
        <v>-1.9779274759925358E-2</v>
      </c>
      <c r="O34">
        <v>-5.1203852327447841E-2</v>
      </c>
      <c r="P34">
        <v>-3.3229491173416448E-2</v>
      </c>
      <c r="Q34">
        <v>-4.7514779943069851E-2</v>
      </c>
      <c r="R34">
        <v>-5.8373590982286672E-2</v>
      </c>
      <c r="S34">
        <v>1.2959962971534233E-2</v>
      </c>
      <c r="T34">
        <v>-1.234318089842168E-2</v>
      </c>
      <c r="U34">
        <v>-3.9788408463661384E-2</v>
      </c>
      <c r="W34">
        <f t="array" ref="W34">SUMPRODUCT(B34:U34,$B$54:$U$54)</f>
        <v>-1.9671820260606241E-2</v>
      </c>
    </row>
    <row r="35" spans="1:23" x14ac:dyDescent="0.2">
      <c r="A35" s="1">
        <v>43056</v>
      </c>
      <c r="B35">
        <v>-3.2239155920281704E-3</v>
      </c>
      <c r="C35">
        <v>2.6519337016574607E-2</v>
      </c>
      <c r="D35">
        <v>-1.4010507880910628E-2</v>
      </c>
      <c r="E35">
        <v>-2.5627448903950079E-2</v>
      </c>
      <c r="F35">
        <v>-2.0491803278688492E-2</v>
      </c>
      <c r="G35">
        <v>-1.6330785267546832E-2</v>
      </c>
      <c r="H35">
        <v>-5.8004640371223104E-4</v>
      </c>
      <c r="I35">
        <v>-2.9744199881023281E-3</v>
      </c>
      <c r="J35">
        <v>-2.2672523735298156E-2</v>
      </c>
      <c r="K35">
        <v>-3.4434383369467136E-3</v>
      </c>
      <c r="L35">
        <v>-2.9182219205972193E-2</v>
      </c>
      <c r="M35">
        <v>-4.6513895660653337E-2</v>
      </c>
      <c r="N35">
        <v>-7.3402544231612854E-2</v>
      </c>
      <c r="O35">
        <v>-9.8122145153104467E-3</v>
      </c>
      <c r="P35">
        <v>-4.2964554242749253E-3</v>
      </c>
      <c r="Q35">
        <v>2.4137931034482474E-3</v>
      </c>
      <c r="R35">
        <v>-1.7528858486532628E-2</v>
      </c>
      <c r="S35">
        <v>-2.970070824765858E-3</v>
      </c>
      <c r="T35">
        <v>-2.5097316123745217E-2</v>
      </c>
      <c r="U35">
        <v>8.3113772455089885E-2</v>
      </c>
      <c r="W35">
        <f t="array" ref="W35">SUMPRODUCT(B35:U35,$B$54:$U$54)</f>
        <v>-6.0454531185091826E-3</v>
      </c>
    </row>
    <row r="36" spans="1:23" x14ac:dyDescent="0.2">
      <c r="A36" s="1">
        <v>43063</v>
      </c>
      <c r="B36">
        <v>5.8806233460750867E-4</v>
      </c>
      <c r="C36">
        <v>-3.1216361679225035E-2</v>
      </c>
      <c r="D36">
        <v>4.5673686881499975E-3</v>
      </c>
      <c r="E36">
        <v>3.3583306162373594E-2</v>
      </c>
      <c r="F36">
        <v>1.8596001859600975E-3</v>
      </c>
      <c r="G36">
        <v>1.7072883551159546E-2</v>
      </c>
      <c r="H36">
        <v>2.7132907719094712E-2</v>
      </c>
      <c r="I36">
        <v>8.3532219570405797E-3</v>
      </c>
      <c r="J36">
        <v>1.4934029288096395E-2</v>
      </c>
      <c r="K36">
        <v>1.2541592014333247E-2</v>
      </c>
      <c r="L36">
        <v>1.0485844110450948E-2</v>
      </c>
      <c r="M36">
        <v>-5.7271425649417784E-3</v>
      </c>
      <c r="N36">
        <v>-4.1186681394981828E-2</v>
      </c>
      <c r="O36">
        <v>7.1758072783187909E-3</v>
      </c>
      <c r="P36">
        <v>9.7087378640776656E-3</v>
      </c>
      <c r="Q36">
        <v>-4.7012957229675134E-3</v>
      </c>
      <c r="R36">
        <v>-7.397737162750273E-3</v>
      </c>
      <c r="S36">
        <v>4.5829514207151867E-4</v>
      </c>
      <c r="T36">
        <v>1.8493222654197838E-2</v>
      </c>
      <c r="U36">
        <v>2.9411764705882248E-2</v>
      </c>
      <c r="W36">
        <f t="array" ref="W36">SUMPRODUCT(B36:U36,$B$54:$U$54)</f>
        <v>8.1875918646097598E-3</v>
      </c>
    </row>
    <row r="37" spans="1:23" x14ac:dyDescent="0.2">
      <c r="A37" s="1">
        <v>43070</v>
      </c>
      <c r="B37">
        <v>5.759623861298846E-2</v>
      </c>
      <c r="C37">
        <v>-2.7222222222222259E-2</v>
      </c>
      <c r="D37">
        <v>-1.1113917655973693E-2</v>
      </c>
      <c r="E37">
        <v>-2.5867507886435215E-2</v>
      </c>
      <c r="F37">
        <v>-1.345707656612527E-2</v>
      </c>
      <c r="G37">
        <v>-3.2530678397777346E-2</v>
      </c>
      <c r="H37">
        <v>-1.4126289023873473E-2</v>
      </c>
      <c r="I37">
        <v>-4.7337278106509562E-3</v>
      </c>
      <c r="J37">
        <v>-2.4428571428571355E-2</v>
      </c>
      <c r="K37">
        <v>-7.5834175935288739E-3</v>
      </c>
      <c r="L37">
        <v>1.6257350397786086E-2</v>
      </c>
      <c r="M37">
        <v>-1.1108825344579132E-2</v>
      </c>
      <c r="N37">
        <v>-2.6333113890717463E-3</v>
      </c>
      <c r="O37">
        <v>3.223070398642891E-3</v>
      </c>
      <c r="P37">
        <v>-1.388888888888884E-2</v>
      </c>
      <c r="Q37">
        <v>1.0944700460829626E-2</v>
      </c>
      <c r="R37">
        <v>-8.7680841736080817E-3</v>
      </c>
      <c r="S37">
        <v>-1.7178195144296859E-2</v>
      </c>
      <c r="T37">
        <v>-1.434024553801716E-2</v>
      </c>
      <c r="U37">
        <v>-5.2631578947368363E-2</v>
      </c>
      <c r="W37">
        <f t="array" ref="W37">SUMPRODUCT(B37:U37,$B$54:$U$54)</f>
        <v>-7.362941945637966E-3</v>
      </c>
    </row>
    <row r="38" spans="1:23" x14ac:dyDescent="0.2">
      <c r="A38" s="1">
        <v>43077</v>
      </c>
      <c r="B38">
        <v>3.1675465407057457E-2</v>
      </c>
      <c r="C38">
        <v>3.1410622501427676E-2</v>
      </c>
      <c r="D38">
        <v>1.7369093231162314E-2</v>
      </c>
      <c r="E38">
        <v>1.5544041450777257E-2</v>
      </c>
      <c r="F38">
        <v>-1.5051740357478804E-2</v>
      </c>
      <c r="G38">
        <v>2.2855091540026518E-2</v>
      </c>
      <c r="H38">
        <v>1.6478005444906074E-2</v>
      </c>
      <c r="I38">
        <v>1.5854141894569018E-3</v>
      </c>
      <c r="J38">
        <v>2.9433299165324112E-2</v>
      </c>
      <c r="K38">
        <v>2.9291900152827344E-2</v>
      </c>
      <c r="L38">
        <v>8.509189925119065E-3</v>
      </c>
      <c r="M38">
        <v>1.8306636155606348E-2</v>
      </c>
      <c r="N38">
        <v>9.2739273927392674E-2</v>
      </c>
      <c r="O38">
        <v>5.0896178559350691E-2</v>
      </c>
      <c r="P38">
        <v>2.0585048754062862E-2</v>
      </c>
      <c r="Q38">
        <v>1.50427350427349E-2</v>
      </c>
      <c r="R38">
        <v>1.9018133569217222E-2</v>
      </c>
      <c r="S38">
        <v>4.6376136098811305E-2</v>
      </c>
      <c r="T38">
        <v>2.1875654176261028E-2</v>
      </c>
      <c r="U38">
        <v>6.5759637188207432E-3</v>
      </c>
      <c r="W38">
        <f t="array" ref="W38">SUMPRODUCT(B38:U38,$B$54:$U$54)</f>
        <v>2.0811670615396693E-2</v>
      </c>
    </row>
    <row r="39" spans="1:23" x14ac:dyDescent="0.2">
      <c r="A39" s="1">
        <v>43084</v>
      </c>
      <c r="B39">
        <v>-1.7506059789927475E-2</v>
      </c>
      <c r="C39">
        <v>-4.6234772978958949E-2</v>
      </c>
      <c r="D39">
        <v>-1.0042681395932673E-2</v>
      </c>
      <c r="E39">
        <v>-4.3579931972789199E-3</v>
      </c>
      <c r="F39">
        <v>1.7191977077363862E-2</v>
      </c>
      <c r="G39">
        <v>5.4983621899860058E-3</v>
      </c>
      <c r="H39">
        <v>3.6650690724555623E-3</v>
      </c>
      <c r="I39">
        <v>1.9786307874936071E-4</v>
      </c>
      <c r="J39">
        <v>1.009957325746802E-2</v>
      </c>
      <c r="K39">
        <v>-1.3610492452362788E-3</v>
      </c>
      <c r="L39">
        <v>-1.8562267971650392E-2</v>
      </c>
      <c r="M39">
        <v>-4.1164453524003997E-2</v>
      </c>
      <c r="N39">
        <v>-3.0806402899426044E-2</v>
      </c>
      <c r="O39">
        <v>-3.6041834271922757E-2</v>
      </c>
      <c r="P39">
        <v>-6.1040339702760349E-3</v>
      </c>
      <c r="Q39">
        <v>-3.3232289210733068E-2</v>
      </c>
      <c r="R39">
        <v>1.085069444444442E-2</v>
      </c>
      <c r="S39">
        <v>-5.5456570155901996E-2</v>
      </c>
      <c r="T39">
        <v>-5.9407968862029703E-3</v>
      </c>
      <c r="U39">
        <v>1.01374183374634E-2</v>
      </c>
      <c r="W39">
        <f t="array" ref="W39">SUMPRODUCT(B39:U39,$B$54:$U$54)</f>
        <v>-1.1503724091261715E-2</v>
      </c>
    </row>
    <row r="40" spans="1:23" x14ac:dyDescent="0.2">
      <c r="A40" s="1">
        <v>43091</v>
      </c>
      <c r="B40">
        <v>-2.1929824561403022E-3</v>
      </c>
      <c r="C40">
        <v>-1.6545718432510848E-2</v>
      </c>
      <c r="D40">
        <v>-9.637331980725361E-3</v>
      </c>
      <c r="E40">
        <v>-1.7081242660402784E-3</v>
      </c>
      <c r="F40">
        <v>-9.8591549295774517E-3</v>
      </c>
      <c r="G40">
        <v>1.8266433973240126E-2</v>
      </c>
      <c r="H40">
        <v>-8.4269662921349076E-3</v>
      </c>
      <c r="I40">
        <v>-3.9564787339266827E-3</v>
      </c>
      <c r="J40">
        <v>4.2247570764679665E-3</v>
      </c>
      <c r="K40">
        <v>3.4692107545533091E-3</v>
      </c>
      <c r="L40">
        <v>1.7193947730398396E-3</v>
      </c>
      <c r="M40">
        <v>-1.8536273569830786E-2</v>
      </c>
      <c r="N40">
        <v>1.8385789965721377E-2</v>
      </c>
      <c r="O40">
        <v>-1.135035887164082E-2</v>
      </c>
      <c r="P40">
        <v>-2.4032042723630687E-3</v>
      </c>
      <c r="Q40">
        <v>2.2529322959006004E-2</v>
      </c>
      <c r="R40">
        <v>8.587376556461912E-3</v>
      </c>
      <c r="S40">
        <v>-6.6022164583824372E-3</v>
      </c>
      <c r="T40">
        <v>-2.1535291087068531E-2</v>
      </c>
      <c r="U40">
        <v>1.5388046387154297E-2</v>
      </c>
      <c r="W40">
        <f t="array" ref="W40">SUMPRODUCT(B40:U40,$B$54:$U$54)</f>
        <v>8.0686363845401622E-4</v>
      </c>
    </row>
    <row r="41" spans="1:23" x14ac:dyDescent="0.2">
      <c r="A41" s="1">
        <v>43098</v>
      </c>
      <c r="B41">
        <v>7.4175824175826133E-3</v>
      </c>
      <c r="C41">
        <v>-1.3282172373081491E-2</v>
      </c>
      <c r="D41">
        <v>-1.9206145966709331E-2</v>
      </c>
      <c r="E41">
        <v>-1.8928456849534925E-2</v>
      </c>
      <c r="F41">
        <v>-1.3750592697961195E-2</v>
      </c>
      <c r="G41">
        <v>-7.8839122486288327E-3</v>
      </c>
      <c r="H41">
        <v>-9.2067988668553813E-3</v>
      </c>
      <c r="I41">
        <v>-1.7477656405163855E-2</v>
      </c>
      <c r="J41">
        <v>-7.1518721076988534E-3</v>
      </c>
      <c r="K41">
        <v>-1.8397333004074534E-2</v>
      </c>
      <c r="L41">
        <v>-1.5791280466872504E-2</v>
      </c>
      <c r="M41">
        <v>-1.6498426136980271E-2</v>
      </c>
      <c r="N41">
        <v>-4.4369645042841022E-3</v>
      </c>
      <c r="O41">
        <v>-1.924700320783379E-2</v>
      </c>
      <c r="P41">
        <v>-9.9036402569594451E-3</v>
      </c>
      <c r="Q41">
        <v>-2.4304372515616124E-2</v>
      </c>
      <c r="R41">
        <v>-1.1068539804171995E-2</v>
      </c>
      <c r="S41">
        <v>-3.0856871587942036E-3</v>
      </c>
      <c r="T41">
        <v>-1.1057287278854244E-2</v>
      </c>
      <c r="U41">
        <v>-1.5154842960685255E-2</v>
      </c>
      <c r="W41">
        <f t="array" ref="W41">SUMPRODUCT(B41:U41,$B$54:$U$54)</f>
        <v>-1.2704058248211499E-2</v>
      </c>
    </row>
    <row r="42" spans="1:23" x14ac:dyDescent="0.2">
      <c r="A42" s="1">
        <v>43105</v>
      </c>
      <c r="B42">
        <v>7.5811289882736776E-3</v>
      </c>
      <c r="C42">
        <v>2.9314986539036747E-2</v>
      </c>
      <c r="D42">
        <v>3.6866840731070605E-2</v>
      </c>
      <c r="E42">
        <v>3.3900152605188527E-2</v>
      </c>
      <c r="F42">
        <v>4.0576923076923066E-2</v>
      </c>
      <c r="G42">
        <v>1.923298399170803E-2</v>
      </c>
      <c r="H42">
        <v>2.5732666190135811E-2</v>
      </c>
      <c r="I42">
        <v>3.1129977764301486E-2</v>
      </c>
      <c r="J42">
        <v>3.07909604519776E-2</v>
      </c>
      <c r="K42">
        <v>2.5408805031446491E-2</v>
      </c>
      <c r="L42">
        <v>1.8137425880711433E-2</v>
      </c>
      <c r="M42">
        <v>1.9423904646286294E-2</v>
      </c>
      <c r="N42">
        <v>3.0582449669586786E-2</v>
      </c>
      <c r="O42">
        <v>1.9108280254777066E-2</v>
      </c>
      <c r="P42">
        <v>1.0543390105433925E-2</v>
      </c>
      <c r="Q42">
        <v>3.8295891048772068E-2</v>
      </c>
      <c r="R42">
        <v>3.4179939733103737E-2</v>
      </c>
      <c r="S42">
        <v>5.2380952380952639E-3</v>
      </c>
      <c r="T42">
        <v>2.3426685124054991E-3</v>
      </c>
      <c r="U42">
        <v>5.0401427297056101E-2</v>
      </c>
      <c r="W42">
        <f t="array" ref="W42">SUMPRODUCT(B42:U42,$B$54:$U$54)</f>
        <v>2.5273245789779478E-2</v>
      </c>
    </row>
    <row r="43" spans="1:23" x14ac:dyDescent="0.2">
      <c r="A43" s="1">
        <v>43112</v>
      </c>
      <c r="B43">
        <v>-5.6295333982894213E-3</v>
      </c>
      <c r="C43">
        <v>-2.034292356873002E-2</v>
      </c>
      <c r="D43">
        <v>1.7324738114423921E-2</v>
      </c>
      <c r="E43">
        <v>2.108592514498131E-4</v>
      </c>
      <c r="F43">
        <v>-3.1047865459249646E-2</v>
      </c>
      <c r="G43">
        <v>1.4802259887005675E-2</v>
      </c>
      <c r="H43">
        <v>-3.0104529616724718E-2</v>
      </c>
      <c r="I43">
        <v>5.3126837874926558E-2</v>
      </c>
      <c r="J43">
        <v>1.6442861057823999E-2</v>
      </c>
      <c r="K43">
        <v>-7.8508341511285273E-3</v>
      </c>
      <c r="L43">
        <v>-2.3980815347721673E-3</v>
      </c>
      <c r="M43">
        <v>-3.5942405542925271E-2</v>
      </c>
      <c r="N43">
        <v>-2.4455711303310479E-2</v>
      </c>
      <c r="O43">
        <v>-3.074324324324329E-2</v>
      </c>
      <c r="P43">
        <v>-1.5248796147672494E-2</v>
      </c>
      <c r="Q43">
        <v>1.4349775784753271E-2</v>
      </c>
      <c r="R43">
        <v>1.9314019314019326E-2</v>
      </c>
      <c r="S43">
        <v>-3.1738512553292186E-2</v>
      </c>
      <c r="T43">
        <v>-2.868373525974699E-2</v>
      </c>
      <c r="U43">
        <v>-7.2186836518047803E-3</v>
      </c>
      <c r="W43">
        <f t="array" ref="W43">SUMPRODUCT(B43:U43,$B$54:$U$54)</f>
        <v>-6.1916354983578203E-3</v>
      </c>
    </row>
    <row r="44" spans="1:23" x14ac:dyDescent="0.2">
      <c r="A44" s="1">
        <v>43119</v>
      </c>
      <c r="B44">
        <v>2.4605334784975508E-2</v>
      </c>
      <c r="C44">
        <v>8.4544645505784555E-2</v>
      </c>
      <c r="D44">
        <v>1.7079207920791983E-2</v>
      </c>
      <c r="E44">
        <v>2.9514071887846605E-2</v>
      </c>
      <c r="F44">
        <v>-7.4384894144573499E-3</v>
      </c>
      <c r="G44">
        <v>5.4225587351074633E-2</v>
      </c>
      <c r="H44">
        <v>1.1495904583991967E-2</v>
      </c>
      <c r="I44">
        <v>1.7684288905435608E-2</v>
      </c>
      <c r="J44">
        <v>1.1188999730385563E-2</v>
      </c>
      <c r="K44">
        <v>1.2858555885262302E-2</v>
      </c>
      <c r="L44">
        <v>-9.6153846153846922E-3</v>
      </c>
      <c r="M44">
        <v>1.6844469399215356E-3</v>
      </c>
      <c r="N44">
        <v>2.6291653928462333E-2</v>
      </c>
      <c r="O44">
        <v>-4.5311955385152203E-3</v>
      </c>
      <c r="P44">
        <v>9.5082857919044361E-3</v>
      </c>
      <c r="Q44">
        <v>8.6206896551723755E-3</v>
      </c>
      <c r="R44">
        <v>1.0290754655341461E-2</v>
      </c>
      <c r="S44">
        <v>-6.8493150684931781E-3</v>
      </c>
      <c r="T44">
        <v>2.9640161872470649E-2</v>
      </c>
      <c r="U44">
        <v>1.1120615911035081E-2</v>
      </c>
      <c r="W44">
        <f t="array" ref="W44">SUMPRODUCT(B44:U44,$B$54:$U$54)</f>
        <v>1.5133371065984834E-2</v>
      </c>
    </row>
    <row r="45" spans="1:23" x14ac:dyDescent="0.2">
      <c r="A45" s="1">
        <v>43126</v>
      </c>
      <c r="B45">
        <v>-2.0295399001168724E-2</v>
      </c>
      <c r="C45">
        <v>9.2997811816191156E-3</v>
      </c>
      <c r="D45">
        <v>-7.5444146994401162E-3</v>
      </c>
      <c r="E45">
        <v>-2.436776901812221E-2</v>
      </c>
      <c r="F45">
        <v>2.9016141429669462E-2</v>
      </c>
      <c r="G45">
        <v>-8.9776087874947619E-3</v>
      </c>
      <c r="H45">
        <v>-7.5294786191220098E-3</v>
      </c>
      <c r="I45">
        <v>-1.5182001097494013E-2</v>
      </c>
      <c r="J45">
        <v>-2.6663111585122357E-3</v>
      </c>
      <c r="K45">
        <v>-4.8828125E-2</v>
      </c>
      <c r="L45">
        <v>-2.9472954230235882E-2</v>
      </c>
      <c r="M45">
        <v>-3.385650224215242E-2</v>
      </c>
      <c r="N45">
        <v>3.7533512064343189E-2</v>
      </c>
      <c r="O45">
        <v>1.5756302521008569E-2</v>
      </c>
      <c r="P45">
        <v>-1.7222820236813874E-2</v>
      </c>
      <c r="Q45">
        <v>-1.3368397983782532E-2</v>
      </c>
      <c r="R45">
        <v>-2.1341956345998336E-2</v>
      </c>
      <c r="S45">
        <v>1.0344827586206806E-2</v>
      </c>
      <c r="T45">
        <v>-1.9439133205863546E-2</v>
      </c>
      <c r="U45">
        <v>-1.6497461928934087E-2</v>
      </c>
      <c r="W45">
        <f t="array" ref="W45">SUMPRODUCT(B45:U45,$B$54:$U$54)</f>
        <v>-1.5908385139194417E-2</v>
      </c>
    </row>
    <row r="46" spans="1:23" x14ac:dyDescent="0.2">
      <c r="A46" s="1">
        <v>43133</v>
      </c>
      <c r="B46">
        <v>-3.1995661605206061E-2</v>
      </c>
      <c r="C46">
        <v>-2.3035230352303482E-2</v>
      </c>
      <c r="D46">
        <v>-1.7410495340853371E-2</v>
      </c>
      <c r="E46">
        <v>-5.1421975023612232E-2</v>
      </c>
      <c r="F46">
        <v>-4.7619047619047561E-2</v>
      </c>
      <c r="G46">
        <v>-3.8900138548438545E-2</v>
      </c>
      <c r="H46">
        <v>-1.9467506441454341E-2</v>
      </c>
      <c r="I46">
        <v>-1.3187221396731119E-2</v>
      </c>
      <c r="J46">
        <v>-4.8656596711669553E-2</v>
      </c>
      <c r="K46">
        <v>-4.440451745379892E-2</v>
      </c>
      <c r="L46">
        <v>-3.0010718113612E-2</v>
      </c>
      <c r="M46">
        <v>-4.4441865862149044E-2</v>
      </c>
      <c r="N46">
        <v>-4.2779213321848863E-2</v>
      </c>
      <c r="O46">
        <v>-4.6880386073767766E-2</v>
      </c>
      <c r="P46">
        <v>-1.0679079956188331E-2</v>
      </c>
      <c r="Q46">
        <v>-3.6650377609951268E-2</v>
      </c>
      <c r="R46">
        <v>-5.1049066578556124E-2</v>
      </c>
      <c r="S46">
        <v>-1.9502681618722595E-2</v>
      </c>
      <c r="T46">
        <v>1.1916368757447726E-2</v>
      </c>
      <c r="U46">
        <v>-2.5376344086021518E-2</v>
      </c>
      <c r="W46">
        <f t="array" ref="W46">SUMPRODUCT(B46:U46,$B$54:$U$54)</f>
        <v>-3.05912374001901E-2</v>
      </c>
    </row>
    <row r="47" spans="1:23" x14ac:dyDescent="0.2">
      <c r="A47" s="1">
        <v>43140</v>
      </c>
      <c r="B47">
        <v>-1.770308123249309E-2</v>
      </c>
      <c r="C47">
        <v>-1.8862690707350915E-2</v>
      </c>
      <c r="D47">
        <v>-7.5817319690541507E-2</v>
      </c>
      <c r="E47">
        <v>-6.1511229118265343E-2</v>
      </c>
      <c r="F47">
        <v>-5.7450980392156903E-2</v>
      </c>
      <c r="G47">
        <v>-3.9254823685961449E-2</v>
      </c>
      <c r="H47">
        <v>-6.8759124087591217E-2</v>
      </c>
      <c r="I47">
        <v>-6.2300018821757952E-2</v>
      </c>
      <c r="J47">
        <v>-1.461289869326976E-2</v>
      </c>
      <c r="K47">
        <v>-3.4380875637926245E-2</v>
      </c>
      <c r="L47">
        <v>-6.9244935543278041E-2</v>
      </c>
      <c r="M47">
        <v>-2.9508196721311442E-2</v>
      </c>
      <c r="N47">
        <v>-7.5884823035393012E-2</v>
      </c>
      <c r="O47">
        <v>-5.5696202531645533E-2</v>
      </c>
      <c r="P47">
        <v>-4.5945197896484991E-2</v>
      </c>
      <c r="Q47">
        <v>-4.196449158404425E-2</v>
      </c>
      <c r="R47">
        <v>-6.8419220055710328E-2</v>
      </c>
      <c r="S47">
        <v>-6.8373943311785146E-2</v>
      </c>
      <c r="T47">
        <v>-6.3804731827427408E-2</v>
      </c>
      <c r="U47">
        <v>-6.0458958517210948E-2</v>
      </c>
      <c r="W47">
        <f t="array" ref="W47">SUMPRODUCT(B47:U47,$B$54:$U$54)</f>
        <v>-4.9581295137642693E-2</v>
      </c>
    </row>
    <row r="48" spans="1:23" x14ac:dyDescent="0.2">
      <c r="A48" s="1">
        <v>43147</v>
      </c>
      <c r="B48">
        <v>1.4486141211360826E-2</v>
      </c>
      <c r="C48">
        <v>1.9225332202431389E-2</v>
      </c>
      <c r="D48">
        <v>2.9379995679412296E-2</v>
      </c>
      <c r="E48">
        <v>2.2515619474242632E-2</v>
      </c>
      <c r="F48">
        <v>2.4963594757645202E-2</v>
      </c>
      <c r="G48">
        <v>1.7082179132040576E-2</v>
      </c>
      <c r="H48">
        <v>2.6649945132465769E-2</v>
      </c>
      <c r="I48">
        <v>1.2444801284624551E-2</v>
      </c>
      <c r="J48">
        <v>3.3794381862255918E-2</v>
      </c>
      <c r="K48">
        <v>3.6439499304589562E-2</v>
      </c>
      <c r="L48">
        <v>1.1871784724970524E-3</v>
      </c>
      <c r="M48">
        <v>1.8518518518518601E-2</v>
      </c>
      <c r="N48">
        <v>3.7650113599480672E-2</v>
      </c>
      <c r="O48">
        <v>2.7192646495595607E-2</v>
      </c>
      <c r="P48">
        <v>2.5819553234696979E-2</v>
      </c>
      <c r="Q48">
        <v>7.2202166064981865E-2</v>
      </c>
      <c r="R48">
        <v>3.8871239020743964E-2</v>
      </c>
      <c r="S48">
        <v>8.0064051240993361E-3</v>
      </c>
      <c r="T48">
        <v>5.4888507718697799E-3</v>
      </c>
      <c r="U48">
        <v>-2.0197275716298702E-2</v>
      </c>
      <c r="W48">
        <f t="array" ref="W48">SUMPRODUCT(B48:U48,$B$54:$U$54)</f>
        <v>2.2328491774600966E-2</v>
      </c>
    </row>
    <row r="49" spans="1:23" x14ac:dyDescent="0.2">
      <c r="A49" s="1">
        <v>43154</v>
      </c>
      <c r="B49">
        <v>-9.4445693726107338E-3</v>
      </c>
      <c r="C49">
        <v>8.5991678224688339E-3</v>
      </c>
      <c r="D49">
        <v>4.7219307450157011E-3</v>
      </c>
      <c r="E49">
        <v>1.5333179617246895E-2</v>
      </c>
      <c r="F49">
        <v>-6.2918611731277441E-3</v>
      </c>
      <c r="G49">
        <v>-1.2142532909668713E-2</v>
      </c>
      <c r="H49">
        <v>5.0389372423269574E-3</v>
      </c>
      <c r="I49">
        <v>1.0309278350515427E-2</v>
      </c>
      <c r="J49">
        <v>-2.8827586206896627E-2</v>
      </c>
      <c r="K49">
        <v>4.5625335480408147E-3</v>
      </c>
      <c r="L49">
        <v>2.5691699604742935E-2</v>
      </c>
      <c r="M49">
        <v>6.6830466830466673E-2</v>
      </c>
      <c r="N49">
        <v>-7.1942446043166131E-3</v>
      </c>
      <c r="O49">
        <v>-6.785980611483966E-2</v>
      </c>
      <c r="P49">
        <v>1.0746606334841591E-2</v>
      </c>
      <c r="Q49">
        <v>1.3468013468013407E-2</v>
      </c>
      <c r="R49">
        <v>-4.1374347904300501E-3</v>
      </c>
      <c r="S49">
        <v>1.9592268996558193E-2</v>
      </c>
      <c r="T49">
        <v>-1.0917775503241356E-2</v>
      </c>
      <c r="U49">
        <v>1.9175455417066445E-3</v>
      </c>
      <c r="W49">
        <f t="array" ref="W49">SUMPRODUCT(B49:U49,$B$54:$U$54)</f>
        <v>7.4833542105087678E-3</v>
      </c>
    </row>
    <row r="50" spans="1:23" x14ac:dyDescent="0.2">
      <c r="A50" s="1">
        <v>43161</v>
      </c>
      <c r="B50">
        <v>4.3019296254256378E-2</v>
      </c>
      <c r="C50">
        <v>-5.2805280528052889E-2</v>
      </c>
      <c r="D50">
        <v>-4.0208877284595212E-2</v>
      </c>
      <c r="E50">
        <v>-5.9611672533212201E-2</v>
      </c>
      <c r="F50">
        <v>-5.3410947712418388E-2</v>
      </c>
      <c r="G50">
        <v>-3.5381964388282561E-2</v>
      </c>
      <c r="H50">
        <v>-3.1145548465511874E-2</v>
      </c>
      <c r="I50">
        <v>-1.6875981161695419E-2</v>
      </c>
      <c r="J50">
        <v>-4.3459735832978352E-2</v>
      </c>
      <c r="K50">
        <v>-3.4998664173123251E-2</v>
      </c>
      <c r="L50">
        <v>-5.4335260115606965E-2</v>
      </c>
      <c r="M50">
        <v>-7.5656379548595165E-2</v>
      </c>
      <c r="N50">
        <v>-9.1367359798361081E-3</v>
      </c>
      <c r="O50">
        <v>-4.0000000000000036E-2</v>
      </c>
      <c r="P50">
        <v>-4.2529378847229959E-2</v>
      </c>
      <c r="Q50">
        <v>-6.0465116279069697E-2</v>
      </c>
      <c r="R50">
        <v>-6.9906069364161771E-2</v>
      </c>
      <c r="S50">
        <v>-2.6746299662425366E-2</v>
      </c>
      <c r="T50">
        <v>-3.0240312751523502E-2</v>
      </c>
      <c r="U50">
        <v>-2.631578947368407E-2</v>
      </c>
      <c r="W50">
        <f t="array" ref="W50">SUMPRODUCT(B50:U50,$B$54:$U$54)</f>
        <v>-3.6685275296241472E-2</v>
      </c>
    </row>
    <row r="51" spans="1:23" x14ac:dyDescent="0.2">
      <c r="A51" s="1">
        <v>43168</v>
      </c>
      <c r="B51">
        <v>-9.5766677549242729E-3</v>
      </c>
      <c r="C51">
        <v>8.7108013937282625E-3</v>
      </c>
      <c r="D51">
        <v>3.384113166485303E-2</v>
      </c>
      <c r="E51">
        <v>2.6201400627867688E-2</v>
      </c>
      <c r="F51">
        <v>5.5237889739993662E-2</v>
      </c>
      <c r="G51">
        <v>1.3814457544361058E-2</v>
      </c>
      <c r="H51">
        <v>5.849145366159636E-2</v>
      </c>
      <c r="I51">
        <v>-0.10219560878243517</v>
      </c>
      <c r="J51">
        <v>8.4632516703786465E-3</v>
      </c>
      <c r="K51">
        <v>2.9623477297895828E-2</v>
      </c>
      <c r="L51">
        <v>7.3757131214344129E-2</v>
      </c>
      <c r="M51">
        <v>5.3070885760558184E-2</v>
      </c>
      <c r="N51">
        <v>4.7694753577106619E-2</v>
      </c>
      <c r="O51">
        <v>2.9166666666666785E-3</v>
      </c>
      <c r="P51">
        <v>6.1659848042080689E-2</v>
      </c>
      <c r="Q51">
        <v>4.620462046204632E-2</v>
      </c>
      <c r="R51">
        <v>2.6412895707904394E-2</v>
      </c>
      <c r="S51">
        <v>1.7876200640341455E-2</v>
      </c>
      <c r="T51">
        <v>6.0825231207019215E-2</v>
      </c>
      <c r="U51">
        <v>4.520884520884505E-2</v>
      </c>
      <c r="W51">
        <f t="array" ref="W51">SUMPRODUCT(B51:U51,$B$54:$U$54)</f>
        <v>3.553048429710394E-2</v>
      </c>
    </row>
    <row r="52" spans="1:23" x14ac:dyDescent="0.2">
      <c r="A52" s="1">
        <v>43175</v>
      </c>
      <c r="B52">
        <v>1.8569387979342711E-2</v>
      </c>
      <c r="C52">
        <v>0.11744386873920565</v>
      </c>
      <c r="D52">
        <v>-5.7888643300706422E-3</v>
      </c>
      <c r="E52">
        <v>-2.9415225320625904E-3</v>
      </c>
      <c r="F52">
        <v>-2.3208260914016954E-2</v>
      </c>
      <c r="G52">
        <v>8.5751204040878104E-3</v>
      </c>
      <c r="H52">
        <v>-3.259259259259295E-3</v>
      </c>
      <c r="I52">
        <v>1.3561582925744942E-2</v>
      </c>
      <c r="J52">
        <v>1.8404004711425115E-2</v>
      </c>
      <c r="K52">
        <v>-8.8733530518956272E-3</v>
      </c>
      <c r="L52">
        <v>2.770398481973424E-2</v>
      </c>
      <c r="M52">
        <v>6.8614693008399508E-2</v>
      </c>
      <c r="N52">
        <v>-3.0045523520485617E-2</v>
      </c>
      <c r="O52">
        <v>7.4781886165351086E-2</v>
      </c>
      <c r="P52">
        <v>-8.8081475364711892E-3</v>
      </c>
      <c r="Q52">
        <v>-8.7877422262280236E-3</v>
      </c>
      <c r="R52">
        <v>1.3812677388836292E-2</v>
      </c>
      <c r="S52">
        <v>4.4560943643512374E-3</v>
      </c>
      <c r="T52">
        <v>-3.3866100368838747E-2</v>
      </c>
      <c r="U52">
        <v>2.1156558533145242E-2</v>
      </c>
      <c r="W52">
        <f t="array" ref="W52">SUMPRODUCT(B52:U52,$B$54:$U$54)</f>
        <v>1.1776164406452988E-2</v>
      </c>
    </row>
    <row r="53" spans="1:23" x14ac:dyDescent="0.2">
      <c r="A53" s="1">
        <v>43182</v>
      </c>
      <c r="B53">
        <v>8.1984897518878608E-3</v>
      </c>
      <c r="C53">
        <v>7.7279752704790816E-3</v>
      </c>
      <c r="D53">
        <v>-4.5310184204954362E-2</v>
      </c>
      <c r="E53">
        <v>-4.3308945008260546E-2</v>
      </c>
      <c r="F53">
        <v>-5.4322796734352252E-2</v>
      </c>
      <c r="G53">
        <v>-1.9566736547868557E-2</v>
      </c>
      <c r="H53">
        <v>-4.6373365041617154E-2</v>
      </c>
      <c r="I53">
        <v>-6.5145865321342478E-2</v>
      </c>
      <c r="J53">
        <v>-4.9154257626138564E-2</v>
      </c>
      <c r="K53">
        <v>-4.9376017362995128E-2</v>
      </c>
      <c r="L53">
        <v>-2.1048744460856583E-2</v>
      </c>
      <c r="M53">
        <v>-1.8709177460422777E-2</v>
      </c>
      <c r="N53">
        <v>-4.9749687108886054E-2</v>
      </c>
      <c r="O53">
        <v>-3.0537301894085878E-2</v>
      </c>
      <c r="P53">
        <v>-2.2771452374340639E-2</v>
      </c>
      <c r="Q53">
        <v>-5.7058422368720274E-2</v>
      </c>
      <c r="R53">
        <v>-5.3378126166479967E-2</v>
      </c>
      <c r="S53">
        <v>-3.0532359081419602E-2</v>
      </c>
      <c r="T53">
        <v>5.0902360018509896E-3</v>
      </c>
      <c r="U53">
        <v>-3.0847145488029359E-2</v>
      </c>
      <c r="W53">
        <f t="array" ref="W53">SUMPRODUCT(B53:U53,$B$54:$U$54)</f>
        <v>-3.1495242998006066E-2</v>
      </c>
    </row>
    <row r="54" spans="1:23" x14ac:dyDescent="0.2">
      <c r="A54" t="s">
        <v>199</v>
      </c>
      <c r="B54" s="42">
        <v>0.08</v>
      </c>
      <c r="C54" s="42">
        <v>0.02</v>
      </c>
      <c r="D54" s="42">
        <v>0.08</v>
      </c>
      <c r="E54" s="42">
        <v>0.02</v>
      </c>
      <c r="F54" s="42">
        <v>0.02</v>
      </c>
      <c r="G54" s="42">
        <v>0.08</v>
      </c>
      <c r="H54" s="42">
        <v>0.08</v>
      </c>
      <c r="I54" s="42">
        <v>0.02</v>
      </c>
      <c r="J54" s="42">
        <v>0.02</v>
      </c>
      <c r="K54" s="42">
        <v>0.08</v>
      </c>
      <c r="L54" s="42">
        <v>0.08</v>
      </c>
      <c r="M54" s="42">
        <v>0.08</v>
      </c>
      <c r="N54" s="42">
        <v>0.02</v>
      </c>
      <c r="O54" s="42">
        <v>0.02</v>
      </c>
      <c r="P54" s="42">
        <v>0.08</v>
      </c>
      <c r="Q54" s="42">
        <v>0.08</v>
      </c>
      <c r="R54" s="42">
        <v>0.02</v>
      </c>
      <c r="S54" s="42">
        <v>0.02</v>
      </c>
      <c r="T54" s="42">
        <v>0.02</v>
      </c>
      <c r="U54" s="42">
        <v>0.08</v>
      </c>
      <c r="W54">
        <f t="array" ref="W54">SUMPRODUCT(B54:U54,$B$54:$U$54)</f>
        <v>6.8000000000000005E-2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"/>
  <sheetViews>
    <sheetView workbookViewId="0">
      <selection activeCell="K60" sqref="K60"/>
    </sheetView>
  </sheetViews>
  <sheetFormatPr baseColWidth="10" defaultRowHeight="15" x14ac:dyDescent="0.2"/>
  <sheetData>
    <row r="1" spans="1:10" ht="19" x14ac:dyDescent="0.25">
      <c r="A1" s="59"/>
      <c r="B1" s="59" t="s">
        <v>213</v>
      </c>
      <c r="C1" s="59"/>
      <c r="D1" s="59"/>
      <c r="E1" s="59"/>
      <c r="F1" s="59"/>
      <c r="G1" s="59"/>
      <c r="H1" s="59"/>
      <c r="I1" s="59"/>
      <c r="J1" s="59"/>
    </row>
    <row r="3" spans="1:10" x14ac:dyDescent="0.2">
      <c r="A3" s="60"/>
      <c r="B3" s="61"/>
      <c r="C3" s="60"/>
      <c r="D3" s="60"/>
      <c r="E3" s="60"/>
      <c r="F3" s="60"/>
      <c r="G3" s="60"/>
      <c r="H3" s="60"/>
      <c r="I3" s="60"/>
      <c r="J3" s="60"/>
    </row>
    <row r="4" spans="1:10" ht="16" x14ac:dyDescent="0.2">
      <c r="A4" s="60"/>
      <c r="B4" s="62" t="s">
        <v>241</v>
      </c>
      <c r="C4" s="62" t="s">
        <v>170</v>
      </c>
      <c r="D4" s="62" t="s">
        <v>242</v>
      </c>
      <c r="E4" s="62" t="s">
        <v>170</v>
      </c>
      <c r="F4" s="60"/>
      <c r="G4" s="60"/>
      <c r="H4" s="60"/>
      <c r="I4" s="60"/>
      <c r="J4" s="60"/>
    </row>
    <row r="5" spans="1:10" ht="16" x14ac:dyDescent="0.2">
      <c r="A5" s="60"/>
      <c r="B5" s="62" t="s">
        <v>262</v>
      </c>
      <c r="C5" s="62" t="s">
        <v>245</v>
      </c>
      <c r="D5" s="62" t="s">
        <v>244</v>
      </c>
      <c r="E5" s="63" t="s">
        <v>246</v>
      </c>
      <c r="F5" s="60"/>
      <c r="G5" s="60"/>
      <c r="H5" s="60"/>
      <c r="I5" s="60"/>
      <c r="J5" s="60"/>
    </row>
    <row r="6" spans="1:10" x14ac:dyDescent="0.2">
      <c r="A6" s="60"/>
      <c r="B6" t="s">
        <v>18</v>
      </c>
      <c r="C6" s="28">
        <v>0.15540000000000001</v>
      </c>
      <c r="D6" s="133">
        <v>0.1065</v>
      </c>
      <c r="E6" s="65">
        <f>C6*D6</f>
        <v>1.6550100000000002E-2</v>
      </c>
      <c r="F6" s="60"/>
      <c r="G6" s="60"/>
      <c r="H6" s="60"/>
      <c r="I6" s="60"/>
      <c r="J6" s="60"/>
    </row>
    <row r="7" spans="1:10" x14ac:dyDescent="0.2">
      <c r="A7" s="60"/>
      <c r="B7" t="s">
        <v>11</v>
      </c>
      <c r="C7" s="28">
        <v>0.1532</v>
      </c>
      <c r="D7" s="47">
        <v>0.08</v>
      </c>
      <c r="E7" s="65">
        <f t="shared" ref="E7:E16" si="0">C7*D7</f>
        <v>1.2256000000000001E-2</v>
      </c>
      <c r="F7" s="60"/>
      <c r="G7" s="60"/>
      <c r="H7" s="60"/>
      <c r="I7" s="60"/>
      <c r="J7" s="60"/>
    </row>
    <row r="8" spans="1:10" x14ac:dyDescent="0.2">
      <c r="A8" s="60"/>
      <c r="B8" t="s">
        <v>89</v>
      </c>
      <c r="C8" s="28">
        <v>6.3899999999999998E-2</v>
      </c>
      <c r="D8" s="47">
        <v>9.2799999999999994E-2</v>
      </c>
      <c r="E8" s="65">
        <f t="shared" si="0"/>
        <v>5.9299199999999991E-3</v>
      </c>
      <c r="F8" s="60"/>
      <c r="G8" s="60"/>
      <c r="H8" s="60"/>
      <c r="I8" s="60"/>
      <c r="J8" s="60"/>
    </row>
    <row r="9" spans="1:10" x14ac:dyDescent="0.2">
      <c r="A9" s="60"/>
      <c r="B9" t="s">
        <v>30</v>
      </c>
      <c r="C9" s="28">
        <v>0.1862</v>
      </c>
      <c r="D9" s="47">
        <v>8.2199999999999995E-2</v>
      </c>
      <c r="E9" s="65">
        <f t="shared" si="0"/>
        <v>1.5305639999999999E-2</v>
      </c>
      <c r="F9" s="60"/>
      <c r="G9" s="60"/>
      <c r="H9" s="60"/>
      <c r="I9" s="60"/>
      <c r="J9" s="60"/>
    </row>
    <row r="10" spans="1:10" x14ac:dyDescent="0.2">
      <c r="A10" s="60"/>
      <c r="B10" t="s">
        <v>41</v>
      </c>
      <c r="C10" s="28">
        <v>7.7399999999999997E-2</v>
      </c>
      <c r="D10" s="47">
        <v>7.8399999999999997E-2</v>
      </c>
      <c r="E10" s="65">
        <f t="shared" si="0"/>
        <v>6.0681599999999995E-3</v>
      </c>
      <c r="F10" s="60"/>
      <c r="G10" s="60"/>
      <c r="H10" s="60"/>
      <c r="I10" s="60"/>
      <c r="J10" s="60"/>
    </row>
    <row r="11" spans="1:10" x14ac:dyDescent="0.2">
      <c r="A11" s="60"/>
      <c r="B11" t="s">
        <v>26</v>
      </c>
      <c r="C11" s="28">
        <v>0.13500000000000001</v>
      </c>
      <c r="D11" s="47">
        <v>5.21E-2</v>
      </c>
      <c r="E11" s="65">
        <f t="shared" si="0"/>
        <v>7.0335000000000007E-3</v>
      </c>
      <c r="F11" s="60"/>
      <c r="G11" s="60"/>
      <c r="H11" s="60"/>
      <c r="I11" s="60"/>
      <c r="J11" s="60"/>
    </row>
    <row r="12" spans="1:10" x14ac:dyDescent="0.2">
      <c r="A12" s="60"/>
      <c r="B12" t="s">
        <v>34</v>
      </c>
      <c r="C12" s="28">
        <v>7.0599999999999996E-2</v>
      </c>
      <c r="D12" s="47">
        <v>1.5699999999999999E-2</v>
      </c>
      <c r="E12" s="65">
        <f t="shared" si="0"/>
        <v>1.1084199999999999E-3</v>
      </c>
      <c r="F12" s="60"/>
      <c r="G12" s="60"/>
      <c r="H12" s="60"/>
      <c r="I12" s="60"/>
      <c r="J12" s="60"/>
    </row>
    <row r="13" spans="1:10" x14ac:dyDescent="0.2">
      <c r="A13" s="60"/>
      <c r="B13" t="s">
        <v>22</v>
      </c>
      <c r="C13" s="28">
        <v>5.0500000000000003E-2</v>
      </c>
      <c r="D13" s="47">
        <v>3.73E-2</v>
      </c>
      <c r="E13" s="65">
        <f t="shared" si="0"/>
        <v>1.8836500000000002E-3</v>
      </c>
      <c r="F13" s="60"/>
      <c r="G13" s="60"/>
      <c r="H13" s="60"/>
      <c r="I13" s="60"/>
      <c r="J13" s="60"/>
    </row>
    <row r="14" spans="1:10" x14ac:dyDescent="0.2">
      <c r="A14" s="60"/>
      <c r="B14" t="s">
        <v>159</v>
      </c>
      <c r="C14" s="28">
        <v>6.7000000000000002E-3</v>
      </c>
      <c r="D14" s="47">
        <v>2.3400000000000001E-2</v>
      </c>
      <c r="E14" s="65">
        <f t="shared" si="0"/>
        <v>1.5678E-4</v>
      </c>
      <c r="F14" s="60"/>
      <c r="G14" s="60"/>
      <c r="H14" s="60"/>
      <c r="I14" s="60"/>
      <c r="J14" s="60"/>
    </row>
    <row r="15" spans="1:10" x14ac:dyDescent="0.2">
      <c r="A15" s="60"/>
      <c r="B15" t="s">
        <v>75</v>
      </c>
      <c r="C15" s="28">
        <v>5.04E-2</v>
      </c>
      <c r="D15" s="47">
        <v>4.2500000000000003E-2</v>
      </c>
      <c r="E15" s="65">
        <f t="shared" si="0"/>
        <v>2.1420000000000002E-3</v>
      </c>
      <c r="F15" s="60"/>
      <c r="G15" s="60"/>
      <c r="H15" s="60"/>
      <c r="I15" s="60"/>
      <c r="J15" s="60"/>
    </row>
    <row r="16" spans="1:10" x14ac:dyDescent="0.2">
      <c r="A16" s="60"/>
      <c r="B16" s="37" t="s">
        <v>82</v>
      </c>
      <c r="C16" s="126">
        <v>5.0599999999999999E-2</v>
      </c>
      <c r="D16" s="134">
        <v>5.8099999999999999E-2</v>
      </c>
      <c r="E16" s="65">
        <f t="shared" si="0"/>
        <v>2.9398599999999999E-3</v>
      </c>
      <c r="F16" s="60"/>
      <c r="G16" s="60"/>
      <c r="H16" s="60"/>
      <c r="I16" s="60"/>
      <c r="J16" s="60"/>
    </row>
    <row r="17" spans="1:10" x14ac:dyDescent="0.2">
      <c r="A17" s="60"/>
      <c r="B17" s="60"/>
      <c r="C17" s="60"/>
      <c r="D17" s="60"/>
      <c r="E17" s="68" t="s">
        <v>247</v>
      </c>
      <c r="F17" s="69">
        <f>SUM(E6:E16)</f>
        <v>7.1374030000000005E-2</v>
      </c>
      <c r="G17" s="60"/>
      <c r="H17" s="60"/>
      <c r="I17" s="60"/>
      <c r="J17" s="60"/>
    </row>
    <row r="18" spans="1:10" x14ac:dyDescent="0.2">
      <c r="A18" s="60"/>
      <c r="B18" s="60"/>
      <c r="C18" s="60"/>
      <c r="D18" s="60"/>
      <c r="E18" s="68"/>
      <c r="F18" s="68"/>
      <c r="G18" s="60"/>
      <c r="H18" s="60"/>
      <c r="I18" s="60"/>
      <c r="J18" s="60"/>
    </row>
    <row r="19" spans="1:10" x14ac:dyDescent="0.2">
      <c r="A19" s="60"/>
      <c r="B19" s="60"/>
      <c r="C19" s="60"/>
      <c r="D19" s="60"/>
      <c r="E19" s="68"/>
      <c r="F19" s="68"/>
      <c r="G19" s="60"/>
      <c r="H19" s="60"/>
      <c r="I19" s="60"/>
      <c r="J19" s="60"/>
    </row>
    <row r="20" spans="1:10" ht="16" x14ac:dyDescent="0.2">
      <c r="A20" s="60"/>
      <c r="B20" s="62" t="s">
        <v>248</v>
      </c>
      <c r="C20" s="62" t="s">
        <v>249</v>
      </c>
      <c r="D20" s="70" t="s">
        <v>250</v>
      </c>
      <c r="E20" s="70" t="s">
        <v>251</v>
      </c>
      <c r="F20" s="60"/>
      <c r="G20" s="60"/>
      <c r="H20" s="60"/>
      <c r="I20" s="60"/>
      <c r="J20" s="60"/>
    </row>
    <row r="21" spans="1:10" ht="16" x14ac:dyDescent="0.2">
      <c r="A21" s="60"/>
      <c r="B21" s="62" t="s">
        <v>243</v>
      </c>
      <c r="C21" s="62" t="s">
        <v>245</v>
      </c>
      <c r="D21" s="70" t="s">
        <v>252</v>
      </c>
      <c r="E21" s="63" t="s">
        <v>246</v>
      </c>
      <c r="F21" s="60"/>
      <c r="G21" s="60"/>
      <c r="H21" s="60"/>
      <c r="I21" s="60"/>
      <c r="J21" s="60"/>
    </row>
    <row r="22" spans="1:10" x14ac:dyDescent="0.2">
      <c r="A22" s="60"/>
      <c r="B22" t="s">
        <v>18</v>
      </c>
      <c r="C22" s="5">
        <v>0.27999999999999997</v>
      </c>
      <c r="D22" s="132">
        <v>-2.9999999999999997E-4</v>
      </c>
      <c r="E22" s="65">
        <f>C22*D22</f>
        <v>-8.3999999999999982E-5</v>
      </c>
      <c r="F22" s="60"/>
      <c r="G22" s="60"/>
      <c r="H22" s="60"/>
      <c r="I22" s="60"/>
      <c r="J22" s="60"/>
    </row>
    <row r="23" spans="1:10" x14ac:dyDescent="0.2">
      <c r="A23" s="60"/>
      <c r="B23" t="s">
        <v>11</v>
      </c>
      <c r="C23" s="5">
        <v>0.19999999999999998</v>
      </c>
      <c r="D23" s="7">
        <v>-5.7000000000000002E-2</v>
      </c>
      <c r="E23" s="65">
        <f t="shared" ref="E23:E32" si="1">C23*D23</f>
        <v>-1.1399999999999999E-2</v>
      </c>
      <c r="F23" s="60"/>
      <c r="G23" s="60"/>
      <c r="H23" s="60"/>
      <c r="I23" s="60"/>
      <c r="J23" s="60"/>
    </row>
    <row r="24" spans="1:10" x14ac:dyDescent="0.2">
      <c r="A24" s="60"/>
      <c r="B24" t="s">
        <v>89</v>
      </c>
      <c r="C24" s="5">
        <v>0</v>
      </c>
      <c r="D24" s="7">
        <v>0</v>
      </c>
      <c r="E24" s="65">
        <f t="shared" si="1"/>
        <v>0</v>
      </c>
      <c r="F24" s="60"/>
      <c r="G24" s="60"/>
      <c r="H24" s="60"/>
      <c r="I24" s="60"/>
      <c r="J24" s="60"/>
    </row>
    <row r="25" spans="1:10" x14ac:dyDescent="0.2">
      <c r="A25" s="60"/>
      <c r="B25" t="s">
        <v>30</v>
      </c>
      <c r="C25" s="5">
        <v>0.1</v>
      </c>
      <c r="D25" s="7">
        <v>4.6600000000000003E-2</v>
      </c>
      <c r="E25" s="65">
        <f t="shared" si="1"/>
        <v>4.6600000000000001E-3</v>
      </c>
      <c r="F25" s="60"/>
      <c r="G25" s="60"/>
      <c r="H25" s="60"/>
      <c r="I25" s="60"/>
      <c r="J25" s="60"/>
    </row>
    <row r="26" spans="1:10" x14ac:dyDescent="0.2">
      <c r="A26" s="60"/>
      <c r="B26" t="s">
        <v>41</v>
      </c>
      <c r="C26" s="5">
        <v>0.04</v>
      </c>
      <c r="D26" s="7">
        <v>6.4600000000000005E-2</v>
      </c>
      <c r="E26" s="65">
        <f t="shared" si="1"/>
        <v>2.5840000000000004E-3</v>
      </c>
      <c r="F26" s="60"/>
      <c r="G26" s="60"/>
      <c r="H26" s="60"/>
      <c r="I26" s="60"/>
      <c r="J26" s="60"/>
    </row>
    <row r="27" spans="1:10" x14ac:dyDescent="0.2">
      <c r="A27" s="60"/>
      <c r="B27" t="s">
        <v>26</v>
      </c>
      <c r="C27" s="5">
        <v>0.18</v>
      </c>
      <c r="D27" s="7">
        <v>2.8000000000000001E-2</v>
      </c>
      <c r="E27" s="65">
        <f t="shared" si="1"/>
        <v>5.0400000000000002E-3</v>
      </c>
      <c r="F27" s="60"/>
      <c r="G27" s="60"/>
      <c r="H27" s="60"/>
      <c r="I27" s="60"/>
      <c r="J27" s="60"/>
    </row>
    <row r="28" spans="1:10" x14ac:dyDescent="0.2">
      <c r="A28" s="60"/>
      <c r="B28" t="s">
        <v>34</v>
      </c>
      <c r="C28" s="5">
        <v>0</v>
      </c>
      <c r="D28" s="7">
        <v>0</v>
      </c>
      <c r="E28" s="65">
        <f t="shared" si="1"/>
        <v>0</v>
      </c>
      <c r="F28" s="60"/>
      <c r="G28" s="60"/>
      <c r="H28" s="60"/>
      <c r="I28" s="60"/>
      <c r="J28" s="60"/>
    </row>
    <row r="29" spans="1:10" x14ac:dyDescent="0.2">
      <c r="A29" s="60"/>
      <c r="B29" t="s">
        <v>22</v>
      </c>
      <c r="C29" s="5">
        <v>0.02</v>
      </c>
      <c r="D29" s="7">
        <v>1.5E-3</v>
      </c>
      <c r="E29" s="65">
        <f t="shared" si="1"/>
        <v>3.0000000000000001E-5</v>
      </c>
      <c r="F29" s="60"/>
      <c r="G29" s="60"/>
      <c r="H29" s="60"/>
      <c r="I29" s="60"/>
      <c r="J29" s="60"/>
    </row>
    <row r="30" spans="1:10" x14ac:dyDescent="0.2">
      <c r="A30" s="60"/>
      <c r="B30" t="s">
        <v>159</v>
      </c>
      <c r="C30" s="5">
        <v>0.02</v>
      </c>
      <c r="D30" s="7">
        <v>4.4999999999999997E-3</v>
      </c>
      <c r="E30" s="65">
        <f t="shared" si="1"/>
        <v>8.9999999999999992E-5</v>
      </c>
      <c r="F30" s="60"/>
      <c r="G30" s="60"/>
      <c r="H30" s="60"/>
      <c r="I30" s="60"/>
      <c r="J30" s="60"/>
    </row>
    <row r="31" spans="1:10" x14ac:dyDescent="0.2">
      <c r="A31" s="60"/>
      <c r="B31" t="s">
        <v>75</v>
      </c>
      <c r="C31" s="5">
        <v>0</v>
      </c>
      <c r="D31" s="7">
        <v>0</v>
      </c>
      <c r="E31" s="65">
        <f t="shared" si="1"/>
        <v>0</v>
      </c>
      <c r="F31" s="60"/>
      <c r="G31" s="60"/>
      <c r="H31" s="60"/>
      <c r="I31" s="60"/>
      <c r="J31" s="60"/>
    </row>
    <row r="32" spans="1:10" x14ac:dyDescent="0.2">
      <c r="A32" s="60"/>
      <c r="B32" s="37" t="s">
        <v>82</v>
      </c>
      <c r="C32" s="6">
        <v>0.16</v>
      </c>
      <c r="D32" s="8">
        <v>-8.6E-3</v>
      </c>
      <c r="E32" s="65">
        <f t="shared" si="1"/>
        <v>-1.3760000000000001E-3</v>
      </c>
      <c r="F32" s="60"/>
      <c r="G32" s="60"/>
      <c r="H32" s="60"/>
      <c r="I32" s="60"/>
      <c r="J32" s="60"/>
    </row>
    <row r="33" spans="1:10" x14ac:dyDescent="0.2">
      <c r="A33" s="60"/>
      <c r="B33" s="60"/>
      <c r="C33" s="60" t="s">
        <v>253</v>
      </c>
      <c r="D33" s="60"/>
      <c r="E33" s="69">
        <f>SUM(E22:E32)</f>
        <v>-4.5599999999999883E-4</v>
      </c>
      <c r="F33" s="60"/>
      <c r="G33" s="60"/>
      <c r="H33" s="60"/>
      <c r="I33" s="60"/>
      <c r="J33" s="60"/>
    </row>
    <row r="34" spans="1:10" ht="16" x14ac:dyDescent="0.2">
      <c r="A34" s="60"/>
      <c r="B34" s="60"/>
      <c r="C34" s="60"/>
      <c r="D34" s="60" t="s">
        <v>254</v>
      </c>
      <c r="E34" s="60"/>
      <c r="F34" s="71">
        <f>E33-F17</f>
        <v>-7.1830030000000003E-2</v>
      </c>
      <c r="G34" s="60"/>
      <c r="H34" s="60"/>
      <c r="I34" s="60"/>
      <c r="J34" s="60"/>
    </row>
    <row r="35" spans="1:10" x14ac:dyDescent="0.2">
      <c r="A35" s="60"/>
      <c r="B35" s="60"/>
      <c r="C35" s="60"/>
      <c r="D35" s="60"/>
      <c r="E35" s="60"/>
      <c r="F35" s="60"/>
      <c r="G35" s="60"/>
      <c r="H35" s="60"/>
      <c r="I35" s="60"/>
      <c r="J35" s="60"/>
    </row>
    <row r="36" spans="1:10" x14ac:dyDescent="0.2">
      <c r="A36" s="60"/>
      <c r="B36" s="60"/>
      <c r="C36" s="60"/>
      <c r="D36" s="60"/>
      <c r="E36" s="60"/>
      <c r="F36" s="60"/>
      <c r="G36" s="60"/>
      <c r="H36" s="60"/>
      <c r="I36" s="60"/>
      <c r="J36" s="60"/>
    </row>
    <row r="37" spans="1:10" x14ac:dyDescent="0.2">
      <c r="A37" s="60"/>
      <c r="B37" s="60"/>
      <c r="C37" s="60"/>
      <c r="D37" s="60"/>
      <c r="E37" s="60"/>
      <c r="F37" s="60"/>
      <c r="G37" s="60"/>
      <c r="H37" s="60"/>
      <c r="I37" s="60"/>
      <c r="J37" s="60"/>
    </row>
    <row r="38" spans="1:10" x14ac:dyDescent="0.2">
      <c r="A38" s="60"/>
      <c r="B38" s="60"/>
      <c r="C38" s="60"/>
      <c r="D38" s="60"/>
      <c r="E38" s="60"/>
      <c r="F38" s="60"/>
      <c r="G38" s="60"/>
      <c r="H38" s="60"/>
      <c r="I38" s="60"/>
      <c r="J38" s="60"/>
    </row>
    <row r="39" spans="1:10" ht="16" x14ac:dyDescent="0.2">
      <c r="A39" s="60"/>
      <c r="B39" s="184"/>
      <c r="C39" s="185"/>
      <c r="D39" s="185"/>
      <c r="E39" s="185"/>
      <c r="F39" s="186"/>
      <c r="G39" s="186"/>
      <c r="H39" s="186"/>
      <c r="I39" s="187"/>
      <c r="J39" s="187"/>
    </row>
    <row r="40" spans="1:10" ht="16" x14ac:dyDescent="0.2">
      <c r="A40" s="60"/>
      <c r="B40" s="179"/>
      <c r="C40" s="180" t="s">
        <v>255</v>
      </c>
      <c r="D40" s="181"/>
      <c r="E40" s="181"/>
      <c r="F40" s="182" t="s">
        <v>252</v>
      </c>
      <c r="G40" s="183"/>
      <c r="H40" s="183"/>
      <c r="I40" s="244" t="s">
        <v>256</v>
      </c>
      <c r="J40" s="245"/>
    </row>
    <row r="41" spans="1:10" ht="16" x14ac:dyDescent="0.2">
      <c r="A41" s="60"/>
      <c r="B41" s="250" t="s">
        <v>272</v>
      </c>
      <c r="C41" s="252" t="s">
        <v>257</v>
      </c>
      <c r="D41" s="253"/>
      <c r="E41" s="103" t="s">
        <v>258</v>
      </c>
      <c r="F41" s="254" t="s">
        <v>285</v>
      </c>
      <c r="G41" s="255"/>
      <c r="H41" s="105" t="s">
        <v>259</v>
      </c>
      <c r="I41" s="246" t="s">
        <v>286</v>
      </c>
      <c r="J41" s="248" t="s">
        <v>287</v>
      </c>
    </row>
    <row r="42" spans="1:10" ht="16" x14ac:dyDescent="0.2">
      <c r="A42" s="60"/>
      <c r="B42" s="251"/>
      <c r="C42" s="191" t="s">
        <v>249</v>
      </c>
      <c r="D42" s="192" t="s">
        <v>170</v>
      </c>
      <c r="E42" s="90" t="s">
        <v>245</v>
      </c>
      <c r="F42" s="194" t="s">
        <v>249</v>
      </c>
      <c r="G42" s="195" t="s">
        <v>170</v>
      </c>
      <c r="H42" s="107" t="s">
        <v>252</v>
      </c>
      <c r="I42" s="247"/>
      <c r="J42" s="249"/>
    </row>
    <row r="43" spans="1:10" ht="16" x14ac:dyDescent="0.2">
      <c r="A43" s="60"/>
      <c r="B43" s="108" t="s">
        <v>18</v>
      </c>
      <c r="C43" s="5">
        <v>0.27999999999999997</v>
      </c>
      <c r="D43" s="28">
        <v>0.15540000000000001</v>
      </c>
      <c r="E43" s="188">
        <f>'Perf. Attribution_P4'!$C43-'Perf. Attribution_P4'!$D43</f>
        <v>0.1157272079789087</v>
      </c>
      <c r="F43" s="132">
        <v>-2.9999999999999997E-4</v>
      </c>
      <c r="G43" s="133">
        <v>0.1065</v>
      </c>
      <c r="H43" s="113">
        <f>F43-G43</f>
        <v>-0.10679999999999999</v>
      </c>
      <c r="I43" s="112">
        <f>(C43-D43)*(G43-$G$54)</f>
        <v>4.3766958619999973E-3</v>
      </c>
      <c r="J43" s="122">
        <f>C43*(F43-G43)</f>
        <v>-2.9903999999999993E-2</v>
      </c>
    </row>
    <row r="44" spans="1:10" ht="16" x14ac:dyDescent="0.2">
      <c r="A44" s="60"/>
      <c r="B44" s="75" t="s">
        <v>11</v>
      </c>
      <c r="C44" s="5">
        <v>0.19999999999999998</v>
      </c>
      <c r="D44" s="28">
        <v>0.1532</v>
      </c>
      <c r="E44" s="189">
        <f>'Perf. Attribution_P4'!$C44-'Perf. Attribution_P4'!$D44</f>
        <v>-5.8242834096398521E-2</v>
      </c>
      <c r="F44" s="7">
        <v>-5.7000000000000002E-2</v>
      </c>
      <c r="G44" s="47">
        <v>0.08</v>
      </c>
      <c r="H44" s="113">
        <f t="shared" ref="H44:H53" si="2">F44-G44</f>
        <v>-0.13700000000000001</v>
      </c>
      <c r="I44" s="112">
        <f t="shared" ref="I44:I53" si="3">(C44-D44)*(G44-$G$54)</f>
        <v>4.0369539599999969E-4</v>
      </c>
      <c r="J44" s="122">
        <f t="shared" ref="J44:J53" si="4">C44*(F44-G44)</f>
        <v>-2.7400000000000001E-2</v>
      </c>
    </row>
    <row r="45" spans="1:10" ht="16" x14ac:dyDescent="0.2">
      <c r="A45" s="60"/>
      <c r="B45" s="53" t="s">
        <v>89</v>
      </c>
      <c r="C45" s="5">
        <v>0</v>
      </c>
      <c r="D45" s="28">
        <v>6.3899999999999998E-2</v>
      </c>
      <c r="E45" s="188">
        <f>'Perf. Attribution_P4'!$C45-'Perf. Attribution_P4'!$D45</f>
        <v>-5.433483509751403E-2</v>
      </c>
      <c r="F45" s="7">
        <v>0</v>
      </c>
      <c r="G45" s="47">
        <v>9.2799999999999994E-2</v>
      </c>
      <c r="H45" s="113">
        <f t="shared" si="2"/>
        <v>-9.2799999999999994E-2</v>
      </c>
      <c r="I45" s="112">
        <f t="shared" si="3"/>
        <v>-1.3691194829999992E-3</v>
      </c>
      <c r="J45" s="122">
        <f t="shared" si="4"/>
        <v>0</v>
      </c>
    </row>
    <row r="46" spans="1:10" ht="16" x14ac:dyDescent="0.2">
      <c r="A46" s="60"/>
      <c r="B46" s="75" t="s">
        <v>30</v>
      </c>
      <c r="C46" s="5">
        <v>0.1</v>
      </c>
      <c r="D46" s="28">
        <v>0.1862</v>
      </c>
      <c r="E46" s="189">
        <f>'Perf. Attribution_P4'!$C46-'Perf. Attribution_P4'!$D46</f>
        <v>-1.7502592446307669E-2</v>
      </c>
      <c r="F46" s="7">
        <v>4.6600000000000003E-2</v>
      </c>
      <c r="G46" s="47">
        <v>8.2199999999999995E-2</v>
      </c>
      <c r="H46" s="113">
        <f t="shared" si="2"/>
        <v>-3.5599999999999993E-2</v>
      </c>
      <c r="I46" s="112">
        <f t="shared" si="3"/>
        <v>-9.3319861399999916E-4</v>
      </c>
      <c r="J46" s="122">
        <f t="shared" si="4"/>
        <v>-3.5599999999999994E-3</v>
      </c>
    </row>
    <row r="47" spans="1:10" ht="16" x14ac:dyDescent="0.2">
      <c r="A47" s="60"/>
      <c r="B47" s="53" t="s">
        <v>41</v>
      </c>
      <c r="C47" s="5">
        <v>0.04</v>
      </c>
      <c r="D47" s="28">
        <v>7.7399999999999997E-2</v>
      </c>
      <c r="E47" s="188">
        <f>'Perf. Attribution_P4'!$C47-'Perf. Attribution_P4'!$D47</f>
        <v>-5.8270781888397641E-2</v>
      </c>
      <c r="F47" s="7">
        <v>6.4600000000000005E-2</v>
      </c>
      <c r="G47" s="47">
        <v>7.8399999999999997E-2</v>
      </c>
      <c r="H47" s="113">
        <f t="shared" si="2"/>
        <v>-1.3799999999999993E-2</v>
      </c>
      <c r="I47" s="112">
        <f t="shared" si="3"/>
        <v>-2.6277127799999967E-4</v>
      </c>
      <c r="J47" s="122">
        <f t="shared" si="4"/>
        <v>-5.5199999999999976E-4</v>
      </c>
    </row>
    <row r="48" spans="1:10" ht="16" x14ac:dyDescent="0.2">
      <c r="A48" s="60"/>
      <c r="B48" s="75" t="s">
        <v>26</v>
      </c>
      <c r="C48" s="5">
        <v>0.18</v>
      </c>
      <c r="D48" s="28">
        <v>0.13500000000000001</v>
      </c>
      <c r="E48" s="189">
        <f>'Perf. Attribution_P4'!$C48-'Perf. Attribution_P4'!$D48</f>
        <v>0.10074951654240705</v>
      </c>
      <c r="F48" s="7">
        <v>2.8000000000000001E-2</v>
      </c>
      <c r="G48" s="47">
        <v>5.21E-2</v>
      </c>
      <c r="H48" s="113">
        <f t="shared" si="2"/>
        <v>-2.41E-2</v>
      </c>
      <c r="I48" s="112">
        <f t="shared" si="3"/>
        <v>-8.6733134999999995E-4</v>
      </c>
      <c r="J48" s="122">
        <f t="shared" si="4"/>
        <v>-4.3379999999999998E-3</v>
      </c>
    </row>
    <row r="49" spans="1:10" ht="16" x14ac:dyDescent="0.2">
      <c r="A49" s="60"/>
      <c r="B49" s="53" t="s">
        <v>34</v>
      </c>
      <c r="C49" s="5">
        <v>0</v>
      </c>
      <c r="D49" s="28">
        <v>7.0599999999999996E-2</v>
      </c>
      <c r="E49" s="188">
        <f>'Perf. Attribution_P4'!$C49-'Perf. Attribution_P4'!$D49</f>
        <v>1.0361723301603162E-2</v>
      </c>
      <c r="F49" s="7">
        <v>0</v>
      </c>
      <c r="G49" s="47">
        <v>1.5699999999999999E-2</v>
      </c>
      <c r="H49" s="113">
        <f t="shared" si="2"/>
        <v>-1.5699999999999999E-2</v>
      </c>
      <c r="I49" s="112">
        <f t="shared" si="3"/>
        <v>3.9305865180000003E-3</v>
      </c>
      <c r="J49" s="122">
        <f t="shared" si="4"/>
        <v>0</v>
      </c>
    </row>
    <row r="50" spans="1:10" ht="16" x14ac:dyDescent="0.2">
      <c r="A50" s="60"/>
      <c r="B50" s="75" t="s">
        <v>22</v>
      </c>
      <c r="C50" s="5">
        <v>0.02</v>
      </c>
      <c r="D50" s="28">
        <v>5.0500000000000003E-2</v>
      </c>
      <c r="E50" s="189">
        <f>'Perf. Attribution_P4'!$C50-'Perf. Attribution_P4'!$D50</f>
        <v>-3.5030487193002564E-2</v>
      </c>
      <c r="F50" s="7">
        <v>1.5E-3</v>
      </c>
      <c r="G50" s="47">
        <v>3.73E-2</v>
      </c>
      <c r="H50" s="113">
        <f t="shared" si="2"/>
        <v>-3.5799999999999998E-2</v>
      </c>
      <c r="I50" s="112">
        <f t="shared" si="3"/>
        <v>1.0392579150000003E-3</v>
      </c>
      <c r="J50" s="122">
        <f t="shared" si="4"/>
        <v>-7.1599999999999995E-4</v>
      </c>
    </row>
    <row r="51" spans="1:10" ht="16" x14ac:dyDescent="0.2">
      <c r="A51" s="60"/>
      <c r="B51" s="53" t="s">
        <v>159</v>
      </c>
      <c r="C51" s="5">
        <v>0.02</v>
      </c>
      <c r="D51" s="28">
        <v>6.7000000000000002E-3</v>
      </c>
      <c r="E51" s="188">
        <f>'Perf. Attribution_P4'!$C51-'Perf. Attribution_P4'!$D51</f>
        <v>-1.6334566974761872E-3</v>
      </c>
      <c r="F51" s="7">
        <v>4.4999999999999997E-3</v>
      </c>
      <c r="G51" s="47">
        <v>2.3400000000000001E-2</v>
      </c>
      <c r="H51" s="113">
        <f t="shared" si="2"/>
        <v>-1.89E-2</v>
      </c>
      <c r="I51" s="112">
        <f t="shared" si="3"/>
        <v>-6.3805459899999998E-4</v>
      </c>
      <c r="J51" s="122">
        <f t="shared" si="4"/>
        <v>-3.7800000000000003E-4</v>
      </c>
    </row>
    <row r="52" spans="1:10" ht="16" x14ac:dyDescent="0.2">
      <c r="A52" s="60"/>
      <c r="B52" s="75" t="s">
        <v>75</v>
      </c>
      <c r="C52" s="5">
        <v>0</v>
      </c>
      <c r="D52" s="28">
        <v>5.04E-2</v>
      </c>
      <c r="E52" s="189">
        <f>'Perf. Attribution_P4'!$C52-'Perf. Attribution_P4'!$D52</f>
        <v>-3.5977442193195867E-2</v>
      </c>
      <c r="F52" s="7">
        <v>0</v>
      </c>
      <c r="G52" s="47">
        <v>4.2500000000000003E-2</v>
      </c>
      <c r="H52" s="113">
        <f t="shared" si="2"/>
        <v>-4.2500000000000003E-2</v>
      </c>
      <c r="I52" s="112">
        <f t="shared" si="3"/>
        <v>1.4552511120000001E-3</v>
      </c>
      <c r="J52" s="122">
        <f t="shared" si="4"/>
        <v>0</v>
      </c>
    </row>
    <row r="53" spans="1:10" ht="16" x14ac:dyDescent="0.2">
      <c r="A53" s="60"/>
      <c r="B53" s="116" t="s">
        <v>82</v>
      </c>
      <c r="C53" s="6">
        <v>0.16</v>
      </c>
      <c r="D53" s="126">
        <v>5.0599999999999999E-2</v>
      </c>
      <c r="E53" s="190">
        <f>'Perf. Attribution_P4'!$C53-'Perf. Attribution_P4'!$D53</f>
        <v>3.4153981789373733E-2</v>
      </c>
      <c r="F53" s="8">
        <v>-8.6E-3</v>
      </c>
      <c r="G53" s="134">
        <v>5.8099999999999999E-2</v>
      </c>
      <c r="H53" s="113">
        <f t="shared" si="2"/>
        <v>-6.6699999999999995E-2</v>
      </c>
      <c r="I53" s="112">
        <f t="shared" si="3"/>
        <v>-1.4521788820000005E-3</v>
      </c>
      <c r="J53" s="123">
        <f t="shared" si="4"/>
        <v>-1.0671999999999999E-2</v>
      </c>
    </row>
    <row r="54" spans="1:10" ht="16" x14ac:dyDescent="0.2">
      <c r="A54" s="60"/>
      <c r="B54" s="117"/>
      <c r="C54" s="118">
        <f>SUM(C43:C53)</f>
        <v>1</v>
      </c>
      <c r="D54" s="118">
        <f>SUM(D43:D53)</f>
        <v>0.99990000000000001</v>
      </c>
      <c r="E54" s="88">
        <f>SUM(E51:E53)</f>
        <v>-3.4569171012983207E-3</v>
      </c>
      <c r="F54" s="121">
        <f t="array" ref="F54">SUM(C43:C53*F43:F53)</f>
        <v>-4.5599999999999883E-4</v>
      </c>
      <c r="G54" s="119">
        <f t="array" ref="G54">SUM(D43:D53*G43:G53)</f>
        <v>7.1374030000000005E-2</v>
      </c>
      <c r="H54" s="119">
        <f>F54-G54</f>
        <v>-7.1830030000000003E-2</v>
      </c>
      <c r="I54" s="120">
        <f>SUM(I43:I53)</f>
        <v>5.6828325970000003E-3</v>
      </c>
      <c r="J54" s="120">
        <f>SUM(J43:J53)</f>
        <v>-7.7519999999999992E-2</v>
      </c>
    </row>
    <row r="55" spans="1:10" ht="16" x14ac:dyDescent="0.2">
      <c r="A55" s="60"/>
      <c r="B55" s="85"/>
      <c r="C55" s="85"/>
      <c r="D55" s="85"/>
      <c r="E55" s="85"/>
      <c r="F55" s="89"/>
      <c r="G55" s="85"/>
      <c r="H55" s="85"/>
      <c r="I55" s="86" t="s">
        <v>261</v>
      </c>
      <c r="J55" s="87">
        <f>I54+J54</f>
        <v>-7.1837167402999988E-2</v>
      </c>
    </row>
    <row r="56" spans="1:10" x14ac:dyDescent="0.2">
      <c r="A56" s="60"/>
      <c r="B56" s="60"/>
      <c r="C56" s="60"/>
      <c r="D56" s="60"/>
      <c r="E56" s="60"/>
      <c r="F56" s="60"/>
      <c r="G56" s="60"/>
      <c r="H56" s="60"/>
      <c r="I56" s="60"/>
      <c r="J56" s="60"/>
    </row>
    <row r="57" spans="1:10" x14ac:dyDescent="0.2">
      <c r="A57" s="60"/>
      <c r="B57" s="60"/>
      <c r="C57" s="60"/>
      <c r="D57" s="60"/>
      <c r="E57" s="60"/>
      <c r="F57" s="60"/>
      <c r="G57" s="60"/>
      <c r="H57" s="60"/>
      <c r="I57" s="60"/>
      <c r="J57" s="60"/>
    </row>
    <row r="58" spans="1:10" x14ac:dyDescent="0.2">
      <c r="A58" s="60"/>
      <c r="B58" s="60"/>
      <c r="C58" s="60"/>
      <c r="D58" s="60"/>
      <c r="E58" s="60"/>
      <c r="F58" s="60"/>
      <c r="G58" s="60"/>
      <c r="H58" s="60"/>
      <c r="I58" s="60"/>
      <c r="J58" s="60"/>
    </row>
    <row r="59" spans="1:10" x14ac:dyDescent="0.2">
      <c r="A59" s="60"/>
      <c r="B59" s="60"/>
      <c r="C59" s="60"/>
      <c r="D59" s="60"/>
      <c r="E59" s="60"/>
      <c r="F59" s="60"/>
      <c r="G59" s="60"/>
      <c r="H59" s="60"/>
      <c r="I59" s="60"/>
      <c r="J59" s="60"/>
    </row>
  </sheetData>
  <mergeCells count="6">
    <mergeCell ref="B41:B42"/>
    <mergeCell ref="I40:J40"/>
    <mergeCell ref="I41:I42"/>
    <mergeCell ref="J41:J42"/>
    <mergeCell ref="C41:D41"/>
    <mergeCell ref="F41:G41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Z173"/>
  <sheetViews>
    <sheetView zoomScale="42" workbookViewId="0">
      <selection activeCell="E118" sqref="E118:E169"/>
    </sheetView>
  </sheetViews>
  <sheetFormatPr baseColWidth="10" defaultColWidth="11.5" defaultRowHeight="15" x14ac:dyDescent="0.2"/>
  <sheetData>
    <row r="1" spans="1:150" x14ac:dyDescent="0.2">
      <c r="A1" t="s">
        <v>8</v>
      </c>
      <c r="B1" t="s">
        <v>12</v>
      </c>
      <c r="C1" t="s">
        <v>15</v>
      </c>
      <c r="D1" t="s">
        <v>19</v>
      </c>
      <c r="E1" t="s">
        <v>23</v>
      </c>
      <c r="F1" t="s">
        <v>27</v>
      </c>
      <c r="G1" t="s">
        <v>31</v>
      </c>
      <c r="H1" t="s">
        <v>35</v>
      </c>
      <c r="I1" t="s">
        <v>38</v>
      </c>
      <c r="J1" t="s">
        <v>42</v>
      </c>
      <c r="K1" t="s">
        <v>45</v>
      </c>
      <c r="L1" t="s">
        <v>48</v>
      </c>
      <c r="M1" t="s">
        <v>51</v>
      </c>
      <c r="N1" t="s">
        <v>54</v>
      </c>
      <c r="O1" t="s">
        <v>57</v>
      </c>
      <c r="P1" t="s">
        <v>60</v>
      </c>
      <c r="Q1" t="s">
        <v>63</v>
      </c>
      <c r="R1" t="s">
        <v>66</v>
      </c>
      <c r="S1" t="s">
        <v>69</v>
      </c>
      <c r="T1" t="s">
        <v>72</v>
      </c>
      <c r="U1" t="s">
        <v>76</v>
      </c>
      <c r="V1" t="s">
        <v>79</v>
      </c>
      <c r="W1" t="s">
        <v>83</v>
      </c>
      <c r="X1" t="s">
        <v>86</v>
      </c>
      <c r="Y1" t="s">
        <v>90</v>
      </c>
      <c r="Z1" t="s">
        <v>93</v>
      </c>
      <c r="AA1" t="s">
        <v>96</v>
      </c>
      <c r="AB1" t="s">
        <v>99</v>
      </c>
      <c r="AC1" t="s">
        <v>102</v>
      </c>
      <c r="AD1" t="s">
        <v>105</v>
      </c>
      <c r="AE1" t="s">
        <v>108</v>
      </c>
      <c r="AF1" t="s">
        <v>111</v>
      </c>
      <c r="AG1" t="s">
        <v>114</v>
      </c>
      <c r="AH1" t="s">
        <v>117</v>
      </c>
      <c r="AI1" t="s">
        <v>120</v>
      </c>
      <c r="AJ1" t="s">
        <v>123</v>
      </c>
      <c r="AK1" t="s">
        <v>126</v>
      </c>
      <c r="AL1" t="s">
        <v>129</v>
      </c>
      <c r="AM1" t="s">
        <v>132</v>
      </c>
      <c r="AN1" t="s">
        <v>135</v>
      </c>
      <c r="AO1" t="s">
        <v>138</v>
      </c>
      <c r="AP1" t="s">
        <v>141</v>
      </c>
      <c r="AQ1" t="s">
        <v>144</v>
      </c>
      <c r="AR1" t="s">
        <v>147</v>
      </c>
      <c r="AS1" t="s">
        <v>150</v>
      </c>
      <c r="AT1" t="s">
        <v>153</v>
      </c>
      <c r="AU1" t="s">
        <v>156</v>
      </c>
      <c r="AV1" t="s">
        <v>160</v>
      </c>
      <c r="AW1" t="s">
        <v>163</v>
      </c>
      <c r="AX1" s="4" t="s">
        <v>166</v>
      </c>
      <c r="AY1" s="235" t="s">
        <v>201</v>
      </c>
      <c r="AZ1" s="242"/>
      <c r="BA1" s="242"/>
      <c r="BB1" s="242"/>
      <c r="BC1" s="242"/>
      <c r="BD1" s="242"/>
      <c r="BE1" s="242"/>
      <c r="BF1" s="242"/>
      <c r="BG1" s="242"/>
      <c r="BH1" s="242"/>
      <c r="BI1" s="242"/>
      <c r="BJ1" s="242"/>
      <c r="BK1" s="242"/>
      <c r="BL1" s="242"/>
      <c r="BM1" s="242"/>
      <c r="BN1" s="242"/>
      <c r="BO1" s="242"/>
      <c r="BP1" s="242"/>
      <c r="BQ1" s="242"/>
      <c r="BR1" s="242"/>
      <c r="BS1" s="242"/>
      <c r="BT1" s="242"/>
      <c r="BU1" s="242"/>
      <c r="BV1" s="242"/>
      <c r="BW1" s="242"/>
      <c r="BX1" s="242"/>
      <c r="BY1" s="242"/>
      <c r="BZ1" s="242"/>
      <c r="CA1" s="242"/>
      <c r="CB1" s="242"/>
      <c r="CC1" s="242"/>
      <c r="CD1" s="242"/>
      <c r="CE1" s="242"/>
      <c r="CF1" s="242"/>
      <c r="CG1" s="242"/>
      <c r="CH1" s="242"/>
      <c r="CI1" s="242"/>
      <c r="CJ1" s="242"/>
      <c r="CK1" s="242"/>
      <c r="CL1" s="242"/>
      <c r="CM1" s="242"/>
      <c r="CN1" s="242"/>
      <c r="CO1" s="242"/>
      <c r="CP1" s="242"/>
      <c r="CQ1" s="242"/>
      <c r="CR1" s="242"/>
      <c r="CS1" s="242"/>
      <c r="CT1" s="242"/>
      <c r="CU1" s="242"/>
      <c r="CV1" s="237"/>
      <c r="CW1" s="235" t="s">
        <v>180</v>
      </c>
      <c r="CX1" s="242"/>
      <c r="CY1" s="242"/>
      <c r="CZ1" s="242"/>
      <c r="DA1" s="242"/>
      <c r="DB1" s="242"/>
      <c r="DC1" s="242"/>
      <c r="DD1" s="242"/>
      <c r="DE1" s="242"/>
      <c r="DF1" s="242"/>
      <c r="DG1" s="242"/>
      <c r="DH1" s="242"/>
      <c r="DI1" s="242"/>
      <c r="DJ1" s="242"/>
      <c r="DK1" s="242"/>
      <c r="DL1" s="242"/>
      <c r="DM1" s="242"/>
      <c r="DN1" s="242"/>
      <c r="DO1" s="242"/>
      <c r="DP1" s="242"/>
      <c r="DQ1" s="242"/>
      <c r="DR1" s="242"/>
      <c r="DS1" s="242"/>
      <c r="DT1" s="242"/>
      <c r="DU1" s="242"/>
      <c r="DV1" s="242"/>
      <c r="DW1" s="242"/>
      <c r="DX1" s="242"/>
      <c r="DY1" s="242"/>
      <c r="DZ1" s="242"/>
      <c r="EA1" s="242"/>
      <c r="EB1" s="242"/>
      <c r="EC1" s="242"/>
      <c r="ED1" s="242"/>
      <c r="EE1" s="242"/>
      <c r="EF1" s="242"/>
      <c r="EG1" s="242"/>
      <c r="EH1" s="242"/>
      <c r="EI1" s="242"/>
      <c r="EJ1" s="242"/>
      <c r="EK1" s="242"/>
      <c r="EL1" s="242"/>
      <c r="EM1" s="242"/>
      <c r="EN1" s="242"/>
      <c r="EO1" s="242"/>
      <c r="EP1" s="242"/>
      <c r="EQ1" s="242"/>
      <c r="ER1" s="242"/>
      <c r="ES1" s="242"/>
      <c r="ET1" s="237"/>
    </row>
    <row r="2" spans="1:150" x14ac:dyDescent="0.2">
      <c r="A2">
        <v>102.4</v>
      </c>
      <c r="B2">
        <v>19.8</v>
      </c>
      <c r="C2">
        <v>178.55</v>
      </c>
      <c r="D2">
        <v>96.545500000000004</v>
      </c>
      <c r="E2">
        <v>70.02</v>
      </c>
      <c r="F2">
        <v>169.55</v>
      </c>
      <c r="G2">
        <v>122.95</v>
      </c>
      <c r="H2">
        <v>90.26</v>
      </c>
      <c r="I2">
        <v>107</v>
      </c>
      <c r="J2">
        <v>7.1890000000000001</v>
      </c>
      <c r="K2">
        <v>83.68</v>
      </c>
      <c r="L2">
        <v>63.61</v>
      </c>
      <c r="M2">
        <v>60.46</v>
      </c>
      <c r="N2">
        <v>32.619999999999997</v>
      </c>
      <c r="O2">
        <v>23.55</v>
      </c>
      <c r="P2">
        <v>70.56</v>
      </c>
      <c r="Q2">
        <v>15.535</v>
      </c>
      <c r="R2">
        <v>74.36</v>
      </c>
      <c r="S2">
        <v>31.44</v>
      </c>
      <c r="T2">
        <v>16.145</v>
      </c>
      <c r="U2">
        <v>113.55</v>
      </c>
      <c r="V2">
        <v>4.2880000000000003</v>
      </c>
      <c r="W2">
        <v>12.58</v>
      </c>
      <c r="X2">
        <v>14.99</v>
      </c>
      <c r="Y2">
        <v>7.2620000000000005</v>
      </c>
      <c r="Z2">
        <v>46.21</v>
      </c>
      <c r="AA2">
        <v>73.81</v>
      </c>
      <c r="AB2">
        <v>47.314999999999998</v>
      </c>
      <c r="AC2">
        <v>6.4850000000000003</v>
      </c>
      <c r="AD2">
        <v>13.765000000000001</v>
      </c>
      <c r="AE2">
        <v>2.5380000000000003</v>
      </c>
      <c r="AF2">
        <v>32.35</v>
      </c>
      <c r="AG2">
        <v>201.1</v>
      </c>
      <c r="AH2">
        <v>178.7</v>
      </c>
      <c r="AI2">
        <v>4.9580000000000002</v>
      </c>
      <c r="AJ2">
        <v>177.85</v>
      </c>
      <c r="AK2">
        <v>14.65</v>
      </c>
      <c r="AL2">
        <v>29.5</v>
      </c>
      <c r="AM2">
        <v>69.599999999999994</v>
      </c>
      <c r="AN2">
        <v>82.87</v>
      </c>
      <c r="AO2">
        <v>5.6210000000000004</v>
      </c>
      <c r="AP2">
        <v>90.8</v>
      </c>
      <c r="AQ2">
        <v>46.64</v>
      </c>
      <c r="AR2">
        <v>124.35</v>
      </c>
      <c r="AS2">
        <v>67.31</v>
      </c>
      <c r="AT2">
        <v>10.445</v>
      </c>
      <c r="AU2">
        <v>222.7</v>
      </c>
      <c r="AV2">
        <v>46.6</v>
      </c>
      <c r="AW2">
        <v>17.164999999999999</v>
      </c>
      <c r="AX2" s="4">
        <v>135.80000000000001</v>
      </c>
      <c r="CV2" s="4"/>
    </row>
    <row r="3" spans="1:150" x14ac:dyDescent="0.2">
      <c r="A3">
        <v>102.9</v>
      </c>
      <c r="B3">
        <v>20.059999999999999</v>
      </c>
      <c r="C3">
        <v>178.3</v>
      </c>
      <c r="D3">
        <v>97.363600000000005</v>
      </c>
      <c r="E3">
        <v>71.33</v>
      </c>
      <c r="F3">
        <v>173.65</v>
      </c>
      <c r="G3">
        <v>124.4</v>
      </c>
      <c r="H3">
        <v>92.92</v>
      </c>
      <c r="I3">
        <v>108.05</v>
      </c>
      <c r="J3">
        <v>7.27</v>
      </c>
      <c r="K3">
        <v>85.51</v>
      </c>
      <c r="L3">
        <v>63.76</v>
      </c>
      <c r="M3">
        <v>62.43</v>
      </c>
      <c r="N3">
        <v>33.07</v>
      </c>
      <c r="O3">
        <v>24.254999999999999</v>
      </c>
      <c r="P3">
        <v>69.2</v>
      </c>
      <c r="Q3">
        <v>16.149999999999999</v>
      </c>
      <c r="R3">
        <v>74.3</v>
      </c>
      <c r="S3">
        <v>32.104999999999997</v>
      </c>
      <c r="T3">
        <v>16.425000000000001</v>
      </c>
      <c r="U3">
        <v>113.9</v>
      </c>
      <c r="V3">
        <v>4.4139999999999997</v>
      </c>
      <c r="W3">
        <v>13.28</v>
      </c>
      <c r="X3">
        <v>15.35</v>
      </c>
      <c r="Y3">
        <v>7.4509999999999996</v>
      </c>
      <c r="Z3">
        <v>47.414999999999999</v>
      </c>
      <c r="AA3">
        <v>75.33</v>
      </c>
      <c r="AB3">
        <v>47.55</v>
      </c>
      <c r="AC3">
        <v>6.7050000000000001</v>
      </c>
      <c r="AD3">
        <v>14.17</v>
      </c>
      <c r="AE3">
        <v>2.5460000000000003</v>
      </c>
      <c r="AF3">
        <v>33.04</v>
      </c>
      <c r="AG3">
        <v>205.85</v>
      </c>
      <c r="AH3">
        <v>183.4</v>
      </c>
      <c r="AI3">
        <v>5.03</v>
      </c>
      <c r="AJ3">
        <v>180.15</v>
      </c>
      <c r="AK3">
        <v>14.565</v>
      </c>
      <c r="AL3">
        <v>30.13</v>
      </c>
      <c r="AM3">
        <v>70.03</v>
      </c>
      <c r="AN3">
        <v>84.62</v>
      </c>
      <c r="AO3">
        <v>5.6505000000000001</v>
      </c>
      <c r="AP3">
        <v>91.98</v>
      </c>
      <c r="AQ3">
        <v>48.134999999999998</v>
      </c>
      <c r="AR3">
        <v>128.4</v>
      </c>
      <c r="AS3">
        <v>68.63</v>
      </c>
      <c r="AT3">
        <v>10.484999999999999</v>
      </c>
      <c r="AU3">
        <v>219.1</v>
      </c>
      <c r="AV3">
        <v>46.57</v>
      </c>
      <c r="AW3">
        <v>18.225000000000001</v>
      </c>
      <c r="AX3" s="4">
        <v>136.6</v>
      </c>
      <c r="AY3" s="5">
        <f>A3/A2-1</f>
        <v>4.8828125E-3</v>
      </c>
      <c r="AZ3" s="5">
        <f t="shared" ref="AZ3:BO3" si="0">B3/B2-1</f>
        <v>1.3131313131313105E-2</v>
      </c>
      <c r="BA3" s="5">
        <f t="shared" si="0"/>
        <v>-1.4001680201624067E-3</v>
      </c>
      <c r="BB3" s="5">
        <f t="shared" si="0"/>
        <v>8.4737248240467355E-3</v>
      </c>
      <c r="BC3" s="5">
        <f t="shared" si="0"/>
        <v>1.8708940302770705E-2</v>
      </c>
      <c r="BD3" s="5">
        <f t="shared" si="0"/>
        <v>2.418165732822164E-2</v>
      </c>
      <c r="BE3" s="5">
        <f t="shared" si="0"/>
        <v>1.1793411956079636E-2</v>
      </c>
      <c r="BF3" s="5">
        <f t="shared" si="0"/>
        <v>2.9470418790161768E-2</v>
      </c>
      <c r="BG3" s="5">
        <f t="shared" si="0"/>
        <v>9.8130841121495394E-3</v>
      </c>
      <c r="BH3" s="5">
        <f t="shared" si="0"/>
        <v>1.1267213798859199E-2</v>
      </c>
      <c r="BI3" s="5">
        <f t="shared" si="0"/>
        <v>2.1869024856596475E-2</v>
      </c>
      <c r="BJ3" s="5">
        <f t="shared" si="0"/>
        <v>2.358119792485347E-3</v>
      </c>
      <c r="BK3" s="5">
        <f t="shared" si="0"/>
        <v>3.2583526298379129E-2</v>
      </c>
      <c r="BL3" s="5">
        <f t="shared" si="0"/>
        <v>1.3795217657878611E-2</v>
      </c>
      <c r="BM3" s="5">
        <f t="shared" si="0"/>
        <v>2.9936305732483959E-2</v>
      </c>
      <c r="BN3" s="5">
        <f t="shared" si="0"/>
        <v>-1.9274376417233507E-2</v>
      </c>
      <c r="BO3" s="5">
        <f t="shared" si="0"/>
        <v>3.9588027035725615E-2</v>
      </c>
      <c r="BP3" s="5">
        <f t="shared" ref="BP3:CE3" si="1">R3/R2-1</f>
        <v>-8.0688542227003168E-4</v>
      </c>
      <c r="BQ3" s="5">
        <f t="shared" si="1"/>
        <v>2.1151399491093903E-2</v>
      </c>
      <c r="BR3" s="5">
        <f t="shared" si="1"/>
        <v>1.7342830597708359E-2</v>
      </c>
      <c r="BS3" s="5">
        <f t="shared" si="1"/>
        <v>3.0823425803612192E-3</v>
      </c>
      <c r="BT3" s="5">
        <f t="shared" si="1"/>
        <v>2.9384328358208922E-2</v>
      </c>
      <c r="BU3" s="5">
        <f t="shared" si="1"/>
        <v>5.5643879173290944E-2</v>
      </c>
      <c r="BV3" s="5">
        <f t="shared" si="1"/>
        <v>2.4016010673782562E-2</v>
      </c>
      <c r="BW3" s="5">
        <f t="shared" si="1"/>
        <v>2.6025888185072787E-2</v>
      </c>
      <c r="BX3" s="5">
        <f t="shared" si="1"/>
        <v>2.607660679506596E-2</v>
      </c>
      <c r="BY3" s="5">
        <f t="shared" si="1"/>
        <v>2.0593415526351411E-2</v>
      </c>
      <c r="BZ3" s="5">
        <f t="shared" si="1"/>
        <v>4.9667124590511147E-3</v>
      </c>
      <c r="CA3" s="5">
        <f t="shared" si="1"/>
        <v>3.3924441017733287E-2</v>
      </c>
      <c r="CB3" s="5">
        <f t="shared" si="1"/>
        <v>2.9422448238285437E-2</v>
      </c>
      <c r="CC3" s="5">
        <f t="shared" si="1"/>
        <v>3.1520882584712417E-3</v>
      </c>
      <c r="CD3" s="5">
        <f t="shared" si="1"/>
        <v>2.1329211746522247E-2</v>
      </c>
      <c r="CE3" s="5">
        <f t="shared" si="1"/>
        <v>2.3620089507707664E-2</v>
      </c>
      <c r="CF3" s="5">
        <f t="shared" ref="CF3:CU3" si="2">AH3/AH2-1</f>
        <v>2.6301063234471345E-2</v>
      </c>
      <c r="CG3" s="5">
        <f t="shared" si="2"/>
        <v>1.452198467123833E-2</v>
      </c>
      <c r="CH3" s="5">
        <f t="shared" si="2"/>
        <v>1.293224627495082E-2</v>
      </c>
      <c r="CI3" s="5">
        <f t="shared" si="2"/>
        <v>-5.8020477815700078E-3</v>
      </c>
      <c r="CJ3" s="5">
        <f t="shared" si="2"/>
        <v>2.1355932203389827E-2</v>
      </c>
      <c r="CK3" s="5">
        <f t="shared" si="2"/>
        <v>6.1781609195403764E-3</v>
      </c>
      <c r="CL3" s="5">
        <f t="shared" si="2"/>
        <v>2.1117412815252701E-2</v>
      </c>
      <c r="CM3" s="5">
        <f t="shared" si="2"/>
        <v>5.248176481053024E-3</v>
      </c>
      <c r="CN3" s="5">
        <f t="shared" si="2"/>
        <v>1.2995594713656411E-2</v>
      </c>
      <c r="CO3" s="5">
        <f t="shared" si="2"/>
        <v>3.2054030874785644E-2</v>
      </c>
      <c r="CP3" s="5">
        <f t="shared" si="2"/>
        <v>3.256936067551286E-2</v>
      </c>
      <c r="CQ3" s="5">
        <f t="shared" si="2"/>
        <v>1.9610756202644408E-2</v>
      </c>
      <c r="CR3" s="5">
        <f t="shared" si="2"/>
        <v>3.8295835327908367E-3</v>
      </c>
      <c r="CS3" s="5">
        <f t="shared" si="2"/>
        <v>-1.616524472384373E-2</v>
      </c>
      <c r="CT3" s="5">
        <f t="shared" si="2"/>
        <v>-6.4377682403438108E-4</v>
      </c>
      <c r="CU3" s="5">
        <f t="shared" si="2"/>
        <v>6.1753568307602924E-2</v>
      </c>
      <c r="CV3" s="28">
        <f t="shared" ref="AZ3:CV9" si="3">AX3/AX2-1</f>
        <v>5.8910162002945299E-3</v>
      </c>
      <c r="CW3" s="7">
        <f>AY3-AY$56</f>
        <v>7.620253812750645E-3</v>
      </c>
      <c r="CX3" s="7">
        <f t="shared" ref="CX3:DM3" si="4">AZ3-AZ$56</f>
        <v>1.3750209675673959E-2</v>
      </c>
      <c r="CY3" s="7">
        <f t="shared" si="4"/>
        <v>-3.6804012725901577E-3</v>
      </c>
      <c r="CZ3" s="7">
        <f t="shared" si="4"/>
        <v>7.6371792336468519E-3</v>
      </c>
      <c r="DA3" s="7">
        <f t="shared" si="4"/>
        <v>1.2629806154525539E-2</v>
      </c>
      <c r="DB3" s="7">
        <f t="shared" si="4"/>
        <v>2.2751115606602292E-2</v>
      </c>
      <c r="DC3" s="7">
        <f t="shared" si="4"/>
        <v>5.6463676194849037E-3</v>
      </c>
      <c r="DD3" s="7">
        <f t="shared" si="4"/>
        <v>3.1177318969041214E-2</v>
      </c>
      <c r="DE3" s="7">
        <f t="shared" si="4"/>
        <v>1.2588890497837107E-2</v>
      </c>
      <c r="DF3" s="7">
        <f t="shared" si="4"/>
        <v>1.3524814424549728E-2</v>
      </c>
      <c r="DG3" s="7">
        <f t="shared" si="4"/>
        <v>2.1462526438797855E-2</v>
      </c>
      <c r="DH3" s="7">
        <f t="shared" si="4"/>
        <v>1.9222905494432512E-3</v>
      </c>
      <c r="DI3" s="7">
        <f t="shared" si="4"/>
        <v>3.2528355428581499E-2</v>
      </c>
      <c r="DJ3" s="7">
        <f t="shared" si="4"/>
        <v>1.6767531802269961E-2</v>
      </c>
      <c r="DK3" s="7">
        <f t="shared" si="4"/>
        <v>3.1483122661088256E-2</v>
      </c>
      <c r="DL3" s="7">
        <f t="shared" si="4"/>
        <v>-1.822000692441034E-2</v>
      </c>
      <c r="DM3" s="7">
        <f t="shared" si="4"/>
        <v>4.467867038328463E-2</v>
      </c>
      <c r="DN3" s="7">
        <f t="shared" ref="DN3:EC3" si="5">BP3-BP$56</f>
        <v>-2.2325677633442333E-3</v>
      </c>
      <c r="DO3" s="7">
        <f t="shared" si="5"/>
        <v>1.8746692466160089E-2</v>
      </c>
      <c r="DP3" s="7">
        <f t="shared" si="5"/>
        <v>2.1298622991872941E-2</v>
      </c>
      <c r="DQ3" s="7">
        <f t="shared" si="5"/>
        <v>3.7926784400844115E-3</v>
      </c>
      <c r="DR3" s="7">
        <f t="shared" si="5"/>
        <v>2.6609829122757316E-2</v>
      </c>
      <c r="DS3" s="7">
        <f t="shared" si="5"/>
        <v>5.4254108801315197E-2</v>
      </c>
      <c r="DT3" s="7">
        <f t="shared" si="5"/>
        <v>2.4918313118504697E-2</v>
      </c>
      <c r="DU3" s="7">
        <f t="shared" si="5"/>
        <v>2.1495229023698187E-2</v>
      </c>
      <c r="DV3" s="7">
        <f t="shared" si="5"/>
        <v>2.6023115424558169E-2</v>
      </c>
      <c r="DW3" s="7">
        <f t="shared" si="5"/>
        <v>2.3821829383528184E-2</v>
      </c>
      <c r="DX3" s="7">
        <f t="shared" si="5"/>
        <v>6.0050313946912589E-3</v>
      </c>
      <c r="DY3" s="7">
        <f t="shared" si="5"/>
        <v>3.5864651565596962E-2</v>
      </c>
      <c r="DZ3" s="7">
        <f t="shared" si="5"/>
        <v>2.9584480513549876E-2</v>
      </c>
      <c r="EA3" s="7">
        <f t="shared" si="5"/>
        <v>-1.4033563541334358E-4</v>
      </c>
      <c r="EB3" s="7">
        <f t="shared" si="5"/>
        <v>2.5809624303228945E-2</v>
      </c>
      <c r="EC3" s="7">
        <f t="shared" si="5"/>
        <v>1.9539842666921738E-2</v>
      </c>
      <c r="ED3" s="7">
        <f t="shared" ref="ED3:ES3" si="6">CF3-CF$56</f>
        <v>2.541470995927874E-2</v>
      </c>
      <c r="EE3" s="7">
        <f t="shared" si="6"/>
        <v>1.5370431736053384E-2</v>
      </c>
      <c r="EF3" s="7">
        <f t="shared" si="6"/>
        <v>1.293612836797889E-2</v>
      </c>
      <c r="EG3" s="7">
        <f t="shared" si="6"/>
        <v>-4.5330565432319964E-3</v>
      </c>
      <c r="EH3" s="7">
        <f t="shared" si="6"/>
        <v>2.0036765358539731E-2</v>
      </c>
      <c r="EI3" s="7">
        <f t="shared" si="6"/>
        <v>2.4120498401942235E-3</v>
      </c>
      <c r="EJ3" s="7">
        <f t="shared" si="6"/>
        <v>2.5776789922618004E-2</v>
      </c>
      <c r="EK3" s="7">
        <f t="shared" si="6"/>
        <v>6.3968323205609431E-3</v>
      </c>
      <c r="EL3" s="7">
        <f t="shared" si="6"/>
        <v>1.4178455826768376E-2</v>
      </c>
      <c r="EM3" s="7">
        <f t="shared" si="6"/>
        <v>3.3334706044698494E-2</v>
      </c>
      <c r="EN3" s="7">
        <f t="shared" si="6"/>
        <v>3.6082974748551919E-2</v>
      </c>
      <c r="EO3" s="7">
        <f t="shared" si="6"/>
        <v>1.8804104820480925E-2</v>
      </c>
      <c r="EP3" s="7">
        <f t="shared" si="6"/>
        <v>9.1138808569730043E-3</v>
      </c>
      <c r="EQ3" s="7">
        <f t="shared" si="6"/>
        <v>-1.2935242628700366E-2</v>
      </c>
      <c r="ER3" s="7">
        <f t="shared" si="6"/>
        <v>4.3005417958640784E-4</v>
      </c>
      <c r="ES3" s="7">
        <f t="shared" si="6"/>
        <v>5.7328387908299833E-2</v>
      </c>
      <c r="ET3" s="7">
        <f t="shared" ref="CX3:ET9" si="7">CV3-CV$56</f>
        <v>2.9116882621928594E-3</v>
      </c>
    </row>
    <row r="4" spans="1:150" x14ac:dyDescent="0.2">
      <c r="A4">
        <v>103.8</v>
      </c>
      <c r="B4">
        <v>19.34</v>
      </c>
      <c r="C4">
        <v>178.3</v>
      </c>
      <c r="D4">
        <v>99.318200000000004</v>
      </c>
      <c r="E4">
        <v>72.5</v>
      </c>
      <c r="F4">
        <v>172.55</v>
      </c>
      <c r="G4">
        <v>123.95</v>
      </c>
      <c r="H4">
        <v>93.27</v>
      </c>
      <c r="I4">
        <v>107.5</v>
      </c>
      <c r="J4">
        <v>7.1210000000000004</v>
      </c>
      <c r="K4">
        <v>82.79</v>
      </c>
      <c r="L4">
        <v>64.17</v>
      </c>
      <c r="M4">
        <v>60.9</v>
      </c>
      <c r="N4">
        <v>32.659999999999997</v>
      </c>
      <c r="O4">
        <v>23.68</v>
      </c>
      <c r="P4">
        <v>67</v>
      </c>
      <c r="Q4">
        <v>15.53</v>
      </c>
      <c r="R4">
        <v>74.540000000000006</v>
      </c>
      <c r="S4">
        <v>31.555</v>
      </c>
      <c r="T4">
        <v>16.18</v>
      </c>
      <c r="U4">
        <v>112.45</v>
      </c>
      <c r="V4">
        <v>4.4000000000000004</v>
      </c>
      <c r="W4">
        <v>13.45</v>
      </c>
      <c r="X4">
        <v>15.23</v>
      </c>
      <c r="Y4">
        <v>7.39</v>
      </c>
      <c r="Z4">
        <v>49</v>
      </c>
      <c r="AA4">
        <v>74.680000000000007</v>
      </c>
      <c r="AB4">
        <v>46.52</v>
      </c>
      <c r="AC4">
        <v>6.7690000000000001</v>
      </c>
      <c r="AD4">
        <v>14.07</v>
      </c>
      <c r="AE4">
        <v>2.54</v>
      </c>
      <c r="AF4">
        <v>33.92</v>
      </c>
      <c r="AG4">
        <v>209.25</v>
      </c>
      <c r="AH4">
        <v>182.75</v>
      </c>
      <c r="AI4">
        <v>4.952</v>
      </c>
      <c r="AJ4">
        <v>180.7</v>
      </c>
      <c r="AK4">
        <v>14.305</v>
      </c>
      <c r="AL4">
        <v>30</v>
      </c>
      <c r="AM4">
        <v>72.83</v>
      </c>
      <c r="AN4">
        <v>84.65</v>
      </c>
      <c r="AO4">
        <v>5.68</v>
      </c>
      <c r="AP4">
        <v>91.79</v>
      </c>
      <c r="AQ4">
        <v>47.69</v>
      </c>
      <c r="AR4">
        <v>128.4</v>
      </c>
      <c r="AS4">
        <v>69.349999999999994</v>
      </c>
      <c r="AT4">
        <v>10.45</v>
      </c>
      <c r="AU4">
        <v>223.5</v>
      </c>
      <c r="AV4">
        <v>47.65</v>
      </c>
      <c r="AW4">
        <v>18.074999999999999</v>
      </c>
      <c r="AX4" s="4">
        <v>132.9</v>
      </c>
      <c r="AY4" s="5">
        <f t="shared" ref="AY4:BN31" si="8">A4/A3-1</f>
        <v>8.7463556851310464E-3</v>
      </c>
      <c r="AZ4" s="5">
        <f t="shared" si="3"/>
        <v>-3.5892323030907169E-2</v>
      </c>
      <c r="BA4" s="5">
        <f t="shared" si="3"/>
        <v>0</v>
      </c>
      <c r="BB4" s="5">
        <f t="shared" si="3"/>
        <v>2.0075264267138904E-2</v>
      </c>
      <c r="BC4" s="5">
        <f t="shared" si="3"/>
        <v>1.6402635637179364E-2</v>
      </c>
      <c r="BD4" s="5">
        <f t="shared" si="3"/>
        <v>-6.3345810538438796E-3</v>
      </c>
      <c r="BE4" s="5">
        <f t="shared" si="3"/>
        <v>-3.6173633440514941E-3</v>
      </c>
      <c r="BF4" s="5">
        <f t="shared" si="3"/>
        <v>3.7666810159275865E-3</v>
      </c>
      <c r="BG4" s="5">
        <f t="shared" si="3"/>
        <v>-5.0902360018509896E-3</v>
      </c>
      <c r="BH4" s="5">
        <f t="shared" si="3"/>
        <v>-2.0495185694635376E-2</v>
      </c>
      <c r="BI4" s="5">
        <f t="shared" si="3"/>
        <v>-3.1809145129224614E-2</v>
      </c>
      <c r="BJ4" s="5">
        <f t="shared" si="3"/>
        <v>6.430363864491806E-3</v>
      </c>
      <c r="BK4" s="5">
        <f t="shared" si="3"/>
        <v>-2.4507448342143245E-2</v>
      </c>
      <c r="BL4" s="5">
        <f t="shared" si="3"/>
        <v>-1.2397943755669938E-2</v>
      </c>
      <c r="BM4" s="5">
        <f t="shared" si="3"/>
        <v>-2.3706452277880818E-2</v>
      </c>
      <c r="BN4" s="5">
        <f t="shared" si="3"/>
        <v>-3.1791907514450934E-2</v>
      </c>
      <c r="BO4" s="5">
        <f t="shared" si="3"/>
        <v>-3.8390092879256876E-2</v>
      </c>
      <c r="BP4" s="5">
        <f t="shared" si="3"/>
        <v>3.2301480484524525E-3</v>
      </c>
      <c r="BQ4" s="5">
        <f t="shared" si="3"/>
        <v>-1.713128796137664E-2</v>
      </c>
      <c r="BR4" s="5">
        <f t="shared" si="3"/>
        <v>-1.4916286149162961E-2</v>
      </c>
      <c r="BS4" s="5">
        <f t="shared" si="3"/>
        <v>-1.2730465320456519E-2</v>
      </c>
      <c r="BT4" s="5">
        <f t="shared" si="3"/>
        <v>-3.1717263253283612E-3</v>
      </c>
      <c r="BU4" s="5">
        <f t="shared" si="3"/>
        <v>1.2801204819277157E-2</v>
      </c>
      <c r="BV4" s="5">
        <f t="shared" si="3"/>
        <v>-7.8175895765472125E-3</v>
      </c>
      <c r="BW4" s="5">
        <f t="shared" si="3"/>
        <v>-8.186820560998509E-3</v>
      </c>
      <c r="BX4" s="5">
        <f t="shared" si="3"/>
        <v>3.342824000843625E-2</v>
      </c>
      <c r="BY4" s="5">
        <f t="shared" si="3"/>
        <v>-8.628700384972654E-3</v>
      </c>
      <c r="BZ4" s="5">
        <f t="shared" si="3"/>
        <v>-2.1661409043112423E-2</v>
      </c>
      <c r="CA4" s="5">
        <f t="shared" si="3"/>
        <v>9.5451155853840675E-3</v>
      </c>
      <c r="CB4" s="5">
        <f t="shared" si="3"/>
        <v>-7.0571630204657732E-3</v>
      </c>
      <c r="CC4" s="5">
        <f t="shared" si="3"/>
        <v>-2.3566378633150808E-3</v>
      </c>
      <c r="CD4" s="5">
        <f t="shared" si="3"/>
        <v>2.6634382566586012E-2</v>
      </c>
      <c r="CE4" s="5">
        <f t="shared" si="3"/>
        <v>1.6516881224192481E-2</v>
      </c>
      <c r="CF4" s="5">
        <f t="shared" si="3"/>
        <v>-3.5441657579062813E-3</v>
      </c>
      <c r="CG4" s="5">
        <f t="shared" si="3"/>
        <v>-1.5506958250497083E-2</v>
      </c>
      <c r="CH4" s="5">
        <f t="shared" si="3"/>
        <v>3.0530113794060565E-3</v>
      </c>
      <c r="CI4" s="5">
        <f t="shared" si="3"/>
        <v>-1.7851012701682101E-2</v>
      </c>
      <c r="CJ4" s="5">
        <f t="shared" si="3"/>
        <v>-4.3146365748423232E-3</v>
      </c>
      <c r="CK4" s="5">
        <f t="shared" si="3"/>
        <v>3.9982864486648451E-2</v>
      </c>
      <c r="CL4" s="5">
        <f t="shared" si="3"/>
        <v>3.5452611675723666E-4</v>
      </c>
      <c r="CM4" s="5">
        <f t="shared" si="3"/>
        <v>5.2207769223961975E-3</v>
      </c>
      <c r="CN4" s="5">
        <f t="shared" si="3"/>
        <v>-2.0656664492281207E-3</v>
      </c>
      <c r="CO4" s="5">
        <f t="shared" si="3"/>
        <v>-9.2448322426509355E-3</v>
      </c>
      <c r="CP4" s="5">
        <f t="shared" si="3"/>
        <v>0</v>
      </c>
      <c r="CQ4" s="5">
        <f t="shared" si="3"/>
        <v>1.0491038904269168E-2</v>
      </c>
      <c r="CR4" s="5">
        <f t="shared" si="3"/>
        <v>-3.3381020505484083E-3</v>
      </c>
      <c r="CS4" s="5">
        <f t="shared" si="3"/>
        <v>2.0082154267457852E-2</v>
      </c>
      <c r="CT4" s="5">
        <f t="shared" si="3"/>
        <v>2.3190895426240088E-2</v>
      </c>
      <c r="CU4" s="5">
        <f t="shared" si="3"/>
        <v>-8.2304526748971929E-3</v>
      </c>
      <c r="CV4" s="28">
        <f t="shared" si="3"/>
        <v>-2.7086383601756858E-2</v>
      </c>
      <c r="CW4" s="7">
        <f t="shared" ref="CW4:DL31" si="9">AY4-AY$56</f>
        <v>1.1483796997881691E-2</v>
      </c>
      <c r="CX4" s="7">
        <f t="shared" si="7"/>
        <v>-3.5273426486546314E-2</v>
      </c>
      <c r="CY4" s="7">
        <f t="shared" si="7"/>
        <v>-2.280233252427751E-3</v>
      </c>
      <c r="CZ4" s="7">
        <f t="shared" si="7"/>
        <v>1.9238718676739021E-2</v>
      </c>
      <c r="DA4" s="7">
        <f t="shared" si="7"/>
        <v>1.0323501488934198E-2</v>
      </c>
      <c r="DB4" s="7">
        <f t="shared" si="7"/>
        <v>-7.7651227754632277E-3</v>
      </c>
      <c r="DC4" s="7">
        <f t="shared" si="7"/>
        <v>-9.7644076806462261E-3</v>
      </c>
      <c r="DD4" s="7">
        <f t="shared" si="7"/>
        <v>5.473581194807035E-3</v>
      </c>
      <c r="DE4" s="7">
        <f t="shared" si="7"/>
        <v>-2.3144296161634217E-3</v>
      </c>
      <c r="DF4" s="7">
        <f t="shared" si="7"/>
        <v>-1.8237585068944847E-2</v>
      </c>
      <c r="DG4" s="7">
        <f t="shared" si="7"/>
        <v>-3.2215643547023234E-2</v>
      </c>
      <c r="DH4" s="7">
        <f t="shared" si="7"/>
        <v>5.9945346214497104E-3</v>
      </c>
      <c r="DI4" s="7">
        <f t="shared" si="7"/>
        <v>-2.4562619211940875E-2</v>
      </c>
      <c r="DJ4" s="7">
        <f t="shared" si="7"/>
        <v>-9.4256296112785881E-3</v>
      </c>
      <c r="DK4" s="7">
        <f t="shared" si="7"/>
        <v>-2.2159635349276525E-2</v>
      </c>
      <c r="DL4" s="7">
        <f t="shared" si="7"/>
        <v>-3.0737538021627767E-2</v>
      </c>
      <c r="DM4" s="7">
        <f t="shared" si="7"/>
        <v>-3.3299449531697861E-2</v>
      </c>
      <c r="DN4" s="7">
        <f t="shared" si="7"/>
        <v>1.8044657073782509E-3</v>
      </c>
      <c r="DO4" s="7">
        <f t="shared" si="7"/>
        <v>-1.9535994986310454E-2</v>
      </c>
      <c r="DP4" s="7">
        <f t="shared" si="7"/>
        <v>-1.0960493754998378E-2</v>
      </c>
      <c r="DQ4" s="7">
        <f t="shared" si="7"/>
        <v>-1.2020129460733327E-2</v>
      </c>
      <c r="DR4" s="7">
        <f t="shared" si="7"/>
        <v>-5.946225560779967E-3</v>
      </c>
      <c r="DS4" s="7">
        <f t="shared" si="7"/>
        <v>1.1411434447301408E-2</v>
      </c>
      <c r="DT4" s="7">
        <f t="shared" si="7"/>
        <v>-6.9152871318250795E-3</v>
      </c>
      <c r="DU4" s="7">
        <f t="shared" si="7"/>
        <v>-1.2717479722373111E-2</v>
      </c>
      <c r="DV4" s="7">
        <f t="shared" si="7"/>
        <v>3.3374748637928456E-2</v>
      </c>
      <c r="DW4" s="7">
        <f t="shared" si="7"/>
        <v>-5.4002865277958815E-3</v>
      </c>
      <c r="DX4" s="7">
        <f t="shared" si="7"/>
        <v>-2.0623090107472278E-2</v>
      </c>
      <c r="DY4" s="7">
        <f t="shared" si="7"/>
        <v>1.1485326133247743E-2</v>
      </c>
      <c r="DZ4" s="7">
        <f t="shared" si="7"/>
        <v>-6.895130745201334E-3</v>
      </c>
      <c r="EA4" s="7">
        <f t="shared" si="7"/>
        <v>-5.6490617571996662E-3</v>
      </c>
      <c r="EB4" s="7">
        <f t="shared" si="7"/>
        <v>3.111479512329271E-2</v>
      </c>
      <c r="EC4" s="7">
        <f t="shared" si="7"/>
        <v>1.2436634383406555E-2</v>
      </c>
      <c r="ED4" s="7">
        <f t="shared" si="7"/>
        <v>-4.4305190330988847E-3</v>
      </c>
      <c r="EE4" s="7">
        <f t="shared" si="7"/>
        <v>-1.465851118568203E-2</v>
      </c>
      <c r="EF4" s="7">
        <f t="shared" si="7"/>
        <v>3.0568934724341267E-3</v>
      </c>
      <c r="EG4" s="7">
        <f t="shared" si="7"/>
        <v>-1.6582021463344091E-2</v>
      </c>
      <c r="EH4" s="7">
        <f t="shared" si="7"/>
        <v>-5.6338034196924212E-3</v>
      </c>
      <c r="EI4" s="7">
        <f t="shared" si="7"/>
        <v>3.62167534073023E-2</v>
      </c>
      <c r="EJ4" s="7">
        <f t="shared" si="7"/>
        <v>5.0139032241225418E-3</v>
      </c>
      <c r="EK4" s="7">
        <f t="shared" si="7"/>
        <v>6.3694327619041166E-3</v>
      </c>
      <c r="EL4" s="7">
        <f t="shared" si="7"/>
        <v>-8.828053361161557E-4</v>
      </c>
      <c r="EM4" s="7">
        <f t="shared" si="7"/>
        <v>-7.9641570727380841E-3</v>
      </c>
      <c r="EN4" s="7">
        <f t="shared" si="7"/>
        <v>3.51361407303906E-3</v>
      </c>
      <c r="EO4" s="7">
        <f t="shared" si="7"/>
        <v>9.6843875221056825E-3</v>
      </c>
      <c r="EP4" s="7">
        <f t="shared" si="7"/>
        <v>1.9461952736337601E-3</v>
      </c>
      <c r="EQ4" s="7">
        <f t="shared" si="7"/>
        <v>2.3312156362601217E-2</v>
      </c>
      <c r="ER4" s="7">
        <f t="shared" si="7"/>
        <v>2.4264726429860876E-2</v>
      </c>
      <c r="ES4" s="7">
        <f t="shared" si="7"/>
        <v>-1.2655633074200286E-2</v>
      </c>
      <c r="ET4" s="7">
        <f t="shared" si="7"/>
        <v>-3.0065711539858528E-2</v>
      </c>
    </row>
    <row r="5" spans="1:150" x14ac:dyDescent="0.2">
      <c r="A5">
        <v>103.25</v>
      </c>
      <c r="B5">
        <v>19.39</v>
      </c>
      <c r="C5">
        <v>178.05</v>
      </c>
      <c r="D5">
        <v>97.7273</v>
      </c>
      <c r="E5">
        <v>71.33</v>
      </c>
      <c r="F5">
        <v>170.75</v>
      </c>
      <c r="G5">
        <v>122</v>
      </c>
      <c r="H5">
        <v>90.77</v>
      </c>
      <c r="I5">
        <v>106.55</v>
      </c>
      <c r="J5">
        <v>6.8559999999999999</v>
      </c>
      <c r="K5">
        <v>82.83</v>
      </c>
      <c r="L5">
        <v>64.27</v>
      </c>
      <c r="M5">
        <v>58.3</v>
      </c>
      <c r="N5">
        <v>31.78</v>
      </c>
      <c r="O5">
        <v>23.25</v>
      </c>
      <c r="P5">
        <v>66.42</v>
      </c>
      <c r="Q5">
        <v>15.125</v>
      </c>
      <c r="R5">
        <v>73.849999999999994</v>
      </c>
      <c r="S5">
        <v>31.094999999999999</v>
      </c>
      <c r="T5">
        <v>16.055</v>
      </c>
      <c r="U5">
        <v>114.85</v>
      </c>
      <c r="V5">
        <v>4.3280000000000003</v>
      </c>
      <c r="W5">
        <v>13.164999999999999</v>
      </c>
      <c r="X5">
        <v>14.99</v>
      </c>
      <c r="Y5">
        <v>7.282</v>
      </c>
      <c r="Z5">
        <v>48.03</v>
      </c>
      <c r="AA5">
        <v>74.92</v>
      </c>
      <c r="AB5">
        <v>43.505000000000003</v>
      </c>
      <c r="AC5">
        <v>6.6879999999999997</v>
      </c>
      <c r="AD5">
        <v>13.81</v>
      </c>
      <c r="AE5">
        <v>2.4380000000000002</v>
      </c>
      <c r="AF5">
        <v>34.325000000000003</v>
      </c>
      <c r="AG5">
        <v>208.6</v>
      </c>
      <c r="AH5">
        <v>183</v>
      </c>
      <c r="AI5">
        <v>4.9480000000000004</v>
      </c>
      <c r="AJ5">
        <v>181.05</v>
      </c>
      <c r="AK5">
        <v>14.15</v>
      </c>
      <c r="AL5">
        <v>29.725000000000001</v>
      </c>
      <c r="AM5">
        <v>72.8</v>
      </c>
      <c r="AN5">
        <v>85.33</v>
      </c>
      <c r="AO5">
        <v>5.3967999999999998</v>
      </c>
      <c r="AP5">
        <v>91.1</v>
      </c>
      <c r="AQ5">
        <v>46.204999999999998</v>
      </c>
      <c r="AR5">
        <v>126.55</v>
      </c>
      <c r="AS5">
        <v>68.38</v>
      </c>
      <c r="AT5">
        <v>10.234999999999999</v>
      </c>
      <c r="AU5">
        <v>224.1</v>
      </c>
      <c r="AV5">
        <v>47.97</v>
      </c>
      <c r="AW5">
        <v>18</v>
      </c>
      <c r="AX5" s="4">
        <v>131.15</v>
      </c>
      <c r="AY5" s="5">
        <f t="shared" si="8"/>
        <v>-5.2986512524084706E-3</v>
      </c>
      <c r="AZ5" s="5">
        <f t="shared" si="3"/>
        <v>2.585315408479838E-3</v>
      </c>
      <c r="BA5" s="5">
        <f t="shared" si="3"/>
        <v>-1.4021312394839613E-3</v>
      </c>
      <c r="BB5" s="5">
        <f t="shared" si="3"/>
        <v>-1.6018212170579083E-2</v>
      </c>
      <c r="BC5" s="5">
        <f t="shared" si="3"/>
        <v>-1.61379310344828E-2</v>
      </c>
      <c r="BD5" s="5">
        <f t="shared" si="3"/>
        <v>-1.0431758910460776E-2</v>
      </c>
      <c r="BE5" s="5">
        <f t="shared" si="3"/>
        <v>-1.5732150060508321E-2</v>
      </c>
      <c r="BF5" s="5">
        <f t="shared" si="3"/>
        <v>-2.680390264822563E-2</v>
      </c>
      <c r="BG5" s="5">
        <f t="shared" si="3"/>
        <v>-8.837209302325566E-3</v>
      </c>
      <c r="BH5" s="5">
        <f t="shared" si="3"/>
        <v>-3.7213874455834905E-2</v>
      </c>
      <c r="BI5" s="5">
        <f t="shared" si="3"/>
        <v>4.8315013890554148E-4</v>
      </c>
      <c r="BJ5" s="5">
        <f t="shared" si="3"/>
        <v>1.5583606046438714E-3</v>
      </c>
      <c r="BK5" s="5">
        <f t="shared" si="3"/>
        <v>-4.2692939244663441E-2</v>
      </c>
      <c r="BL5" s="5">
        <f t="shared" si="3"/>
        <v>-2.6944274341702212E-2</v>
      </c>
      <c r="BM5" s="5">
        <f t="shared" si="3"/>
        <v>-1.8158783783783772E-2</v>
      </c>
      <c r="BN5" s="5">
        <f t="shared" si="3"/>
        <v>-8.6567164179104372E-3</v>
      </c>
      <c r="BO5" s="5">
        <f t="shared" si="3"/>
        <v>-2.6078557630392796E-2</v>
      </c>
      <c r="BP5" s="5">
        <f t="shared" si="3"/>
        <v>-9.2567748859674337E-3</v>
      </c>
      <c r="BQ5" s="5">
        <f t="shared" si="3"/>
        <v>-1.4577721438757796E-2</v>
      </c>
      <c r="BR5" s="5">
        <f t="shared" si="3"/>
        <v>-7.725587144623014E-3</v>
      </c>
      <c r="BS5" s="5">
        <f t="shared" si="3"/>
        <v>2.1342819030680138E-2</v>
      </c>
      <c r="BT5" s="5">
        <f t="shared" si="3"/>
        <v>-1.6363636363636358E-2</v>
      </c>
      <c r="BU5" s="5">
        <f t="shared" si="3"/>
        <v>-2.1189591078066949E-2</v>
      </c>
      <c r="BV5" s="5">
        <f t="shared" si="3"/>
        <v>-1.5758371634931101E-2</v>
      </c>
      <c r="BW5" s="5">
        <f t="shared" si="3"/>
        <v>-1.4614343707713084E-2</v>
      </c>
      <c r="BX5" s="5">
        <f t="shared" si="3"/>
        <v>-1.9795918367346954E-2</v>
      </c>
      <c r="BY5" s="5">
        <f t="shared" si="3"/>
        <v>3.2137118371717843E-3</v>
      </c>
      <c r="BZ5" s="5">
        <f t="shared" si="3"/>
        <v>-6.481083404987098E-2</v>
      </c>
      <c r="CA5" s="5">
        <f t="shared" si="3"/>
        <v>-1.1966317033535345E-2</v>
      </c>
      <c r="CB5" s="5">
        <f t="shared" si="3"/>
        <v>-1.8479033404406486E-2</v>
      </c>
      <c r="CC5" s="5">
        <f t="shared" si="3"/>
        <v>-4.0157480314960581E-2</v>
      </c>
      <c r="CD5" s="5">
        <f t="shared" si="3"/>
        <v>1.1939858490566113E-2</v>
      </c>
      <c r="CE5" s="5">
        <f t="shared" si="3"/>
        <v>-3.1063321385902398E-3</v>
      </c>
      <c r="CF5" s="5">
        <f t="shared" si="3"/>
        <v>1.3679890560875929E-3</v>
      </c>
      <c r="CG5" s="5">
        <f t="shared" si="3"/>
        <v>-8.0775444264935548E-4</v>
      </c>
      <c r="CH5" s="5">
        <f t="shared" si="3"/>
        <v>1.9369120088545966E-3</v>
      </c>
      <c r="CI5" s="5">
        <f t="shared" si="3"/>
        <v>-1.0835372247465891E-2</v>
      </c>
      <c r="CJ5" s="5">
        <f t="shared" si="3"/>
        <v>-9.1666666666666563E-3</v>
      </c>
      <c r="CK5" s="5">
        <f t="shared" si="3"/>
        <v>-4.1191816559116301E-4</v>
      </c>
      <c r="CL5" s="5">
        <f t="shared" si="3"/>
        <v>8.033077377436415E-3</v>
      </c>
      <c r="CM5" s="5">
        <f t="shared" si="3"/>
        <v>-4.9859154929577487E-2</v>
      </c>
      <c r="CN5" s="5">
        <f t="shared" si="3"/>
        <v>-7.517158731888185E-3</v>
      </c>
      <c r="CO5" s="5">
        <f t="shared" si="3"/>
        <v>-3.1138603480813543E-2</v>
      </c>
      <c r="CP5" s="5">
        <f t="shared" si="3"/>
        <v>-1.4408099688473563E-2</v>
      </c>
      <c r="CQ5" s="5">
        <f t="shared" si="3"/>
        <v>-1.3987022350396505E-2</v>
      </c>
      <c r="CR5" s="5">
        <f t="shared" si="3"/>
        <v>-2.05741626794258E-2</v>
      </c>
      <c r="CS5" s="5">
        <f t="shared" si="3"/>
        <v>2.6845637583892135E-3</v>
      </c>
      <c r="CT5" s="5">
        <f t="shared" si="3"/>
        <v>6.7156348373558217E-3</v>
      </c>
      <c r="CU5" s="5">
        <f t="shared" si="3"/>
        <v>-4.1493775933609811E-3</v>
      </c>
      <c r="CV5" s="28">
        <f t="shared" si="3"/>
        <v>-1.316779533483825E-2</v>
      </c>
      <c r="CW5" s="7">
        <f t="shared" si="9"/>
        <v>-2.561209939657826E-3</v>
      </c>
      <c r="CX5" s="7">
        <f t="shared" si="7"/>
        <v>3.2042119528406928E-3</v>
      </c>
      <c r="CY5" s="7">
        <f t="shared" si="7"/>
        <v>-3.6823644919117124E-3</v>
      </c>
      <c r="CZ5" s="7">
        <f t="shared" si="7"/>
        <v>-1.6854757760978965E-2</v>
      </c>
      <c r="DA5" s="7">
        <f t="shared" si="7"/>
        <v>-2.2217065182727966E-2</v>
      </c>
      <c r="DB5" s="7">
        <f t="shared" si="7"/>
        <v>-1.1862300632080124E-2</v>
      </c>
      <c r="DC5" s="7">
        <f t="shared" si="7"/>
        <v>-2.1879194397103053E-2</v>
      </c>
      <c r="DD5" s="7">
        <f t="shared" si="7"/>
        <v>-2.5097002469346184E-2</v>
      </c>
      <c r="DE5" s="7">
        <f t="shared" si="7"/>
        <v>-6.0614029166379986E-3</v>
      </c>
      <c r="DF5" s="7">
        <f t="shared" si="7"/>
        <v>-3.4956273830144373E-2</v>
      </c>
      <c r="DG5" s="7">
        <f t="shared" si="7"/>
        <v>7.6651721106920116E-5</v>
      </c>
      <c r="DH5" s="7">
        <f t="shared" si="7"/>
        <v>1.1225313616017756E-3</v>
      </c>
      <c r="DI5" s="7">
        <f t="shared" si="7"/>
        <v>-4.2748110114461071E-2</v>
      </c>
      <c r="DJ5" s="7">
        <f t="shared" si="7"/>
        <v>-2.3971960197310863E-2</v>
      </c>
      <c r="DK5" s="7">
        <f t="shared" si="7"/>
        <v>-1.6611966855179478E-2</v>
      </c>
      <c r="DL5" s="7">
        <f t="shared" si="7"/>
        <v>-7.6023469250872684E-3</v>
      </c>
      <c r="DM5" s="7">
        <f t="shared" si="7"/>
        <v>-2.0987914282833781E-2</v>
      </c>
      <c r="DN5" s="7">
        <f t="shared" si="7"/>
        <v>-1.0682457227041635E-2</v>
      </c>
      <c r="DO5" s="7">
        <f t="shared" si="7"/>
        <v>-1.698242846369161E-2</v>
      </c>
      <c r="DP5" s="7">
        <f t="shared" si="7"/>
        <v>-3.7697947504584323E-3</v>
      </c>
      <c r="DQ5" s="7">
        <f t="shared" si="7"/>
        <v>2.2053154890403329E-2</v>
      </c>
      <c r="DR5" s="7">
        <f t="shared" si="7"/>
        <v>-1.9138135599087964E-2</v>
      </c>
      <c r="DS5" s="7">
        <f t="shared" si="7"/>
        <v>-2.2579361450042697E-2</v>
      </c>
      <c r="DT5" s="7">
        <f t="shared" si="7"/>
        <v>-1.4856069190208968E-2</v>
      </c>
      <c r="DU5" s="7">
        <f t="shared" si="7"/>
        <v>-1.9145002869087685E-2</v>
      </c>
      <c r="DV5" s="7">
        <f t="shared" si="7"/>
        <v>-1.9849409737854744E-2</v>
      </c>
      <c r="DW5" s="7">
        <f t="shared" si="7"/>
        <v>6.4421256943485569E-3</v>
      </c>
      <c r="DX5" s="7">
        <f t="shared" si="7"/>
        <v>-6.3772515114230835E-2</v>
      </c>
      <c r="DY5" s="7">
        <f t="shared" si="7"/>
        <v>-1.0026106485671669E-2</v>
      </c>
      <c r="DZ5" s="7">
        <f t="shared" si="7"/>
        <v>-1.8317001129142047E-2</v>
      </c>
      <c r="EA5" s="7">
        <f t="shared" si="7"/>
        <v>-4.3449904208845168E-2</v>
      </c>
      <c r="EB5" s="7">
        <f t="shared" si="7"/>
        <v>1.6420271047272811E-2</v>
      </c>
      <c r="EC5" s="7">
        <f t="shared" si="7"/>
        <v>-7.1865789793761669E-3</v>
      </c>
      <c r="ED5" s="7">
        <f t="shared" si="7"/>
        <v>4.8163578089498919E-4</v>
      </c>
      <c r="EE5" s="7">
        <f t="shared" si="7"/>
        <v>4.0692622165697484E-5</v>
      </c>
      <c r="EF5" s="7">
        <f t="shared" si="7"/>
        <v>1.9407941018826668E-3</v>
      </c>
      <c r="EG5" s="7">
        <f t="shared" si="7"/>
        <v>-9.5663810091278795E-3</v>
      </c>
      <c r="EH5" s="7">
        <f t="shared" si="7"/>
        <v>-1.0485833511516754E-2</v>
      </c>
      <c r="EI5" s="7">
        <f t="shared" si="7"/>
        <v>-4.1780292449373159E-3</v>
      </c>
      <c r="EJ5" s="7">
        <f t="shared" si="7"/>
        <v>1.269245448480172E-2</v>
      </c>
      <c r="EK5" s="7">
        <f t="shared" si="7"/>
        <v>-4.8710499090069567E-2</v>
      </c>
      <c r="EL5" s="7">
        <f t="shared" si="7"/>
        <v>-6.3342976187762204E-3</v>
      </c>
      <c r="EM5" s="7">
        <f t="shared" si="7"/>
        <v>-2.9857928310900693E-2</v>
      </c>
      <c r="EN5" s="7">
        <f t="shared" si="7"/>
        <v>-1.0894485615434504E-2</v>
      </c>
      <c r="EO5" s="7">
        <f t="shared" si="7"/>
        <v>-1.479367373255999E-2</v>
      </c>
      <c r="EP5" s="7">
        <f t="shared" si="7"/>
        <v>-1.5289865355243633E-2</v>
      </c>
      <c r="EQ5" s="7">
        <f t="shared" si="7"/>
        <v>5.914565853532578E-3</v>
      </c>
      <c r="ER5" s="7">
        <f t="shared" si="7"/>
        <v>7.7894658409766102E-3</v>
      </c>
      <c r="ES5" s="7">
        <f t="shared" si="7"/>
        <v>-8.5745579926640742E-3</v>
      </c>
      <c r="ET5" s="7">
        <f t="shared" si="7"/>
        <v>-1.614712327293992E-2</v>
      </c>
    </row>
    <row r="6" spans="1:150" x14ac:dyDescent="0.2">
      <c r="A6">
        <v>101.55</v>
      </c>
      <c r="B6">
        <v>18.555</v>
      </c>
      <c r="C6">
        <v>180.4</v>
      </c>
      <c r="D6">
        <v>96.136399999999995</v>
      </c>
      <c r="E6">
        <v>71.569999999999993</v>
      </c>
      <c r="F6">
        <v>170.25</v>
      </c>
      <c r="G6">
        <v>121.6</v>
      </c>
      <c r="H6">
        <v>88.77</v>
      </c>
      <c r="I6">
        <v>105.2</v>
      </c>
      <c r="J6">
        <v>7.0949999999999998</v>
      </c>
      <c r="K6">
        <v>84.93</v>
      </c>
      <c r="L6">
        <v>62.15</v>
      </c>
      <c r="M6">
        <v>62</v>
      </c>
      <c r="N6">
        <v>32.44</v>
      </c>
      <c r="O6">
        <v>23.495000000000001</v>
      </c>
      <c r="P6">
        <v>66.17</v>
      </c>
      <c r="Q6">
        <v>15.565</v>
      </c>
      <c r="R6">
        <v>73.33</v>
      </c>
      <c r="S6">
        <v>30.715</v>
      </c>
      <c r="T6">
        <v>15.93</v>
      </c>
      <c r="U6">
        <v>112.75</v>
      </c>
      <c r="V6">
        <v>4.1900000000000004</v>
      </c>
      <c r="W6">
        <v>12.785</v>
      </c>
      <c r="X6">
        <v>14.52</v>
      </c>
      <c r="Y6">
        <v>7.1740000000000004</v>
      </c>
      <c r="Z6">
        <v>46.48</v>
      </c>
      <c r="AA6">
        <v>73.55</v>
      </c>
      <c r="AB6">
        <v>46.284999999999997</v>
      </c>
      <c r="AC6">
        <v>6.5120000000000005</v>
      </c>
      <c r="AD6">
        <v>14.21</v>
      </c>
      <c r="AE6">
        <v>2.5140000000000002</v>
      </c>
      <c r="AF6">
        <v>34.19</v>
      </c>
      <c r="AG6">
        <v>206.9</v>
      </c>
      <c r="AH6">
        <v>182.4</v>
      </c>
      <c r="AI6">
        <v>4.8319999999999999</v>
      </c>
      <c r="AJ6">
        <v>180.8</v>
      </c>
      <c r="AK6">
        <v>14.01</v>
      </c>
      <c r="AL6">
        <v>30.495000000000001</v>
      </c>
      <c r="AM6">
        <v>73.73</v>
      </c>
      <c r="AN6">
        <v>82.36</v>
      </c>
      <c r="AO6">
        <v>5.5768000000000004</v>
      </c>
      <c r="AP6">
        <v>90.92</v>
      </c>
      <c r="AQ6">
        <v>46.195</v>
      </c>
      <c r="AR6">
        <v>125.35</v>
      </c>
      <c r="AS6">
        <v>70.599999999999994</v>
      </c>
      <c r="AT6">
        <v>10.16</v>
      </c>
      <c r="AU6">
        <v>219.65</v>
      </c>
      <c r="AV6">
        <v>47.7</v>
      </c>
      <c r="AW6">
        <v>17.66</v>
      </c>
      <c r="AX6" s="4">
        <v>140</v>
      </c>
      <c r="AY6" s="5">
        <f t="shared" si="8"/>
        <v>-1.6464891041162222E-2</v>
      </c>
      <c r="AZ6" s="5">
        <f t="shared" si="3"/>
        <v>-4.3063434760185704E-2</v>
      </c>
      <c r="BA6" s="5">
        <f t="shared" si="3"/>
        <v>1.3198539736029247E-2</v>
      </c>
      <c r="BB6" s="5">
        <f t="shared" si="3"/>
        <v>-1.6278972201217101E-2</v>
      </c>
      <c r="BC6" s="5">
        <f t="shared" si="3"/>
        <v>3.3646432076264166E-3</v>
      </c>
      <c r="BD6" s="5">
        <f t="shared" si="3"/>
        <v>-2.9282576866763721E-3</v>
      </c>
      <c r="BE6" s="5">
        <f t="shared" si="3"/>
        <v>-3.2786885245902342E-3</v>
      </c>
      <c r="BF6" s="5">
        <f t="shared" si="3"/>
        <v>-2.2033711578715476E-2</v>
      </c>
      <c r="BG6" s="5">
        <f t="shared" si="3"/>
        <v>-1.2670107930549013E-2</v>
      </c>
      <c r="BH6" s="5">
        <f t="shared" si="3"/>
        <v>3.485997666277707E-2</v>
      </c>
      <c r="BI6" s="5">
        <f t="shared" si="3"/>
        <v>2.5353132922854238E-2</v>
      </c>
      <c r="BJ6" s="5">
        <f t="shared" si="3"/>
        <v>-3.2985840983351444E-2</v>
      </c>
      <c r="BK6" s="5">
        <f t="shared" si="3"/>
        <v>6.3464837049742817E-2</v>
      </c>
      <c r="BL6" s="5">
        <f t="shared" si="3"/>
        <v>2.0767778477029486E-2</v>
      </c>
      <c r="BM6" s="5">
        <f t="shared" si="3"/>
        <v>1.0537634408602115E-2</v>
      </c>
      <c r="BN6" s="5">
        <f t="shared" si="3"/>
        <v>-3.7639265281541601E-3</v>
      </c>
      <c r="BO6" s="5">
        <f t="shared" si="3"/>
        <v>2.9090909090909056E-2</v>
      </c>
      <c r="BP6" s="5">
        <f t="shared" si="3"/>
        <v>-7.0412999322951864E-3</v>
      </c>
      <c r="BQ6" s="5">
        <f t="shared" si="3"/>
        <v>-1.222061424666343E-2</v>
      </c>
      <c r="BR6" s="5">
        <f t="shared" si="3"/>
        <v>-7.7857365306758242E-3</v>
      </c>
      <c r="BS6" s="5">
        <f t="shared" si="3"/>
        <v>-1.8284719198955135E-2</v>
      </c>
      <c r="BT6" s="5">
        <f t="shared" si="3"/>
        <v>-3.1885397412199645E-2</v>
      </c>
      <c r="BU6" s="5">
        <f t="shared" si="3"/>
        <v>-2.8864413216862839E-2</v>
      </c>
      <c r="BV6" s="5">
        <f t="shared" si="3"/>
        <v>-3.1354236157438375E-2</v>
      </c>
      <c r="BW6" s="5">
        <f t="shared" si="3"/>
        <v>-1.4831090359791244E-2</v>
      </c>
      <c r="BX6" s="5">
        <f t="shared" si="3"/>
        <v>-3.2271496981053582E-2</v>
      </c>
      <c r="BY6" s="5">
        <f t="shared" si="3"/>
        <v>-1.8286171916711225E-2</v>
      </c>
      <c r="BZ6" s="5">
        <f t="shared" si="3"/>
        <v>6.3900701068842602E-2</v>
      </c>
      <c r="CA6" s="5">
        <f t="shared" si="3"/>
        <v>-2.631578947368407E-2</v>
      </c>
      <c r="CB6" s="5">
        <f t="shared" si="3"/>
        <v>2.8964518464880573E-2</v>
      </c>
      <c r="CC6" s="5">
        <f t="shared" si="3"/>
        <v>3.1173092698933536E-2</v>
      </c>
      <c r="CD6" s="5">
        <f t="shared" si="3"/>
        <v>-3.9329934450110793E-3</v>
      </c>
      <c r="CE6" s="5">
        <f t="shared" si="3"/>
        <v>-8.149568552253017E-3</v>
      </c>
      <c r="CF6" s="5">
        <f t="shared" si="3"/>
        <v>-3.2786885245901232E-3</v>
      </c>
      <c r="CG6" s="5">
        <f t="shared" si="3"/>
        <v>-2.3443815683104385E-2</v>
      </c>
      <c r="CH6" s="5">
        <f t="shared" si="3"/>
        <v>-1.3808340237503325E-3</v>
      </c>
      <c r="CI6" s="5">
        <f t="shared" si="3"/>
        <v>-9.8939929328621945E-3</v>
      </c>
      <c r="CJ6" s="5">
        <f t="shared" si="3"/>
        <v>2.5904121110176703E-2</v>
      </c>
      <c r="CK6" s="5">
        <f t="shared" si="3"/>
        <v>1.2774725274725451E-2</v>
      </c>
      <c r="CL6" s="5">
        <f t="shared" si="3"/>
        <v>-3.4806047111215266E-2</v>
      </c>
      <c r="CM6" s="5">
        <f t="shared" si="3"/>
        <v>3.3353098132226533E-2</v>
      </c>
      <c r="CN6" s="5">
        <f t="shared" si="3"/>
        <v>-1.9758507135015924E-3</v>
      </c>
      <c r="CO6" s="5">
        <f t="shared" si="3"/>
        <v>-2.1642679363698125E-4</v>
      </c>
      <c r="CP6" s="5">
        <f t="shared" si="3"/>
        <v>-9.4824180165942185E-3</v>
      </c>
      <c r="CQ6" s="5">
        <f t="shared" si="3"/>
        <v>3.246563322608953E-2</v>
      </c>
      <c r="CR6" s="5">
        <f t="shared" si="3"/>
        <v>-7.3277967757693352E-3</v>
      </c>
      <c r="CS6" s="5">
        <f t="shared" si="3"/>
        <v>-1.9857206604194544E-2</v>
      </c>
      <c r="CT6" s="5">
        <f t="shared" si="3"/>
        <v>-5.6285178236397115E-3</v>
      </c>
      <c r="CU6" s="5">
        <f t="shared" si="3"/>
        <v>-1.8888888888888844E-2</v>
      </c>
      <c r="CV6" s="28">
        <f t="shared" si="3"/>
        <v>6.7479984750285826E-2</v>
      </c>
      <c r="CW6" s="7">
        <f t="shared" si="9"/>
        <v>-1.3727449728411577E-2</v>
      </c>
      <c r="CX6" s="7">
        <f t="shared" si="7"/>
        <v>-4.2444538215824848E-2</v>
      </c>
      <c r="CY6" s="7">
        <f t="shared" si="7"/>
        <v>1.0918306483601495E-2</v>
      </c>
      <c r="CZ6" s="7">
        <f t="shared" si="7"/>
        <v>-1.7115517791616984E-2</v>
      </c>
      <c r="DA6" s="7">
        <f t="shared" si="7"/>
        <v>-2.7144909406187486E-3</v>
      </c>
      <c r="DB6" s="7">
        <f t="shared" si="7"/>
        <v>-4.3587994082957202E-3</v>
      </c>
      <c r="DC6" s="7">
        <f t="shared" si="7"/>
        <v>-9.4257328611849663E-3</v>
      </c>
      <c r="DD6" s="7">
        <f t="shared" si="7"/>
        <v>-2.0326811399836029E-2</v>
      </c>
      <c r="DE6" s="7">
        <f t="shared" si="7"/>
        <v>-9.8943015448614453E-3</v>
      </c>
      <c r="DF6" s="7">
        <f t="shared" si="7"/>
        <v>3.7117577288467603E-2</v>
      </c>
      <c r="DG6" s="7">
        <f t="shared" si="7"/>
        <v>2.4946634505055618E-2</v>
      </c>
      <c r="DH6" s="7">
        <f t="shared" si="7"/>
        <v>-3.3421670226393543E-2</v>
      </c>
      <c r="DI6" s="7">
        <f t="shared" si="7"/>
        <v>6.3409666179945187E-2</v>
      </c>
      <c r="DJ6" s="7">
        <f t="shared" si="7"/>
        <v>2.3740092621420836E-2</v>
      </c>
      <c r="DK6" s="7">
        <f t="shared" si="7"/>
        <v>1.2084451337206408E-2</v>
      </c>
      <c r="DL6" s="7">
        <f t="shared" si="7"/>
        <v>-2.7095570353309916E-3</v>
      </c>
      <c r="DM6" s="7">
        <f t="shared" si="7"/>
        <v>3.4181552438468071E-2</v>
      </c>
      <c r="DN6" s="7">
        <f t="shared" si="7"/>
        <v>-8.4669822733693875E-3</v>
      </c>
      <c r="DO6" s="7">
        <f t="shared" si="7"/>
        <v>-1.4625321271597243E-2</v>
      </c>
      <c r="DP6" s="7">
        <f t="shared" si="7"/>
        <v>-3.8299441365112425E-3</v>
      </c>
      <c r="DQ6" s="7">
        <f t="shared" si="7"/>
        <v>-1.7574383339231944E-2</v>
      </c>
      <c r="DR6" s="7">
        <f t="shared" si="7"/>
        <v>-3.4659896647651248E-2</v>
      </c>
      <c r="DS6" s="7">
        <f t="shared" si="7"/>
        <v>-3.0254183588838586E-2</v>
      </c>
      <c r="DT6" s="7">
        <f t="shared" si="7"/>
        <v>-3.0451933712716241E-2</v>
      </c>
      <c r="DU6" s="7">
        <f t="shared" si="7"/>
        <v>-1.9361749521165844E-2</v>
      </c>
      <c r="DV6" s="7">
        <f t="shared" si="7"/>
        <v>-3.2324988351561376E-2</v>
      </c>
      <c r="DW6" s="7">
        <f t="shared" si="7"/>
        <v>-1.5057758059534451E-2</v>
      </c>
      <c r="DX6" s="7">
        <f t="shared" si="7"/>
        <v>6.4939020004482748E-2</v>
      </c>
      <c r="DY6" s="7">
        <f t="shared" si="7"/>
        <v>-2.4375578925820394E-2</v>
      </c>
      <c r="DZ6" s="7">
        <f t="shared" si="7"/>
        <v>2.9126550740145012E-2</v>
      </c>
      <c r="EA6" s="7">
        <f t="shared" si="7"/>
        <v>2.7880668805048948E-2</v>
      </c>
      <c r="EB6" s="7">
        <f t="shared" si="7"/>
        <v>5.4741911169561668E-4</v>
      </c>
      <c r="EC6" s="7">
        <f t="shared" si="7"/>
        <v>-1.2229815393038943E-2</v>
      </c>
      <c r="ED6" s="7">
        <f t="shared" si="7"/>
        <v>-4.1650417997827266E-3</v>
      </c>
      <c r="EE6" s="7">
        <f t="shared" si="7"/>
        <v>-2.2595368618289334E-2</v>
      </c>
      <c r="EF6" s="7">
        <f t="shared" si="7"/>
        <v>-1.3769519307222622E-3</v>
      </c>
      <c r="EG6" s="7">
        <f t="shared" si="7"/>
        <v>-8.6250016945241832E-3</v>
      </c>
      <c r="EH6" s="7">
        <f t="shared" si="7"/>
        <v>2.4584954265326607E-2</v>
      </c>
      <c r="EI6" s="7">
        <f t="shared" si="7"/>
        <v>9.0086141953792977E-3</v>
      </c>
      <c r="EJ6" s="7">
        <f t="shared" si="7"/>
        <v>-3.0146670003849962E-2</v>
      </c>
      <c r="EK6" s="7">
        <f t="shared" si="7"/>
        <v>3.4501753971734453E-2</v>
      </c>
      <c r="EL6" s="7">
        <f t="shared" si="7"/>
        <v>-7.9298960038962736E-4</v>
      </c>
      <c r="EM6" s="7">
        <f t="shared" si="7"/>
        <v>1.0642483762758699E-3</v>
      </c>
      <c r="EN6" s="7">
        <f t="shared" si="7"/>
        <v>-5.9688039435551584E-3</v>
      </c>
      <c r="EO6" s="7">
        <f t="shared" si="7"/>
        <v>3.1658981843926043E-2</v>
      </c>
      <c r="EP6" s="7">
        <f t="shared" si="7"/>
        <v>-2.0434994515871668E-3</v>
      </c>
      <c r="EQ6" s="7">
        <f t="shared" si="7"/>
        <v>-1.6627204509051179E-2</v>
      </c>
      <c r="ER6" s="7">
        <f t="shared" si="7"/>
        <v>-4.5546868200189231E-3</v>
      </c>
      <c r="ES6" s="7">
        <f t="shared" si="7"/>
        <v>-2.3314069288191935E-2</v>
      </c>
      <c r="ET6" s="7">
        <f t="shared" si="7"/>
        <v>6.4500656812184157E-2</v>
      </c>
    </row>
    <row r="7" spans="1:150" x14ac:dyDescent="0.2">
      <c r="A7">
        <v>103.4</v>
      </c>
      <c r="B7">
        <v>19.02</v>
      </c>
      <c r="C7">
        <v>183.9</v>
      </c>
      <c r="D7">
        <v>100.5455</v>
      </c>
      <c r="E7">
        <v>74.23</v>
      </c>
      <c r="F7">
        <v>174.8</v>
      </c>
      <c r="G7">
        <v>121.35</v>
      </c>
      <c r="H7">
        <v>89.46</v>
      </c>
      <c r="I7">
        <v>113.6</v>
      </c>
      <c r="J7">
        <v>7.3490000000000002</v>
      </c>
      <c r="K7">
        <v>87.65</v>
      </c>
      <c r="L7">
        <v>64.180000000000007</v>
      </c>
      <c r="M7">
        <v>64.78</v>
      </c>
      <c r="N7">
        <v>33.475000000000001</v>
      </c>
      <c r="O7">
        <v>24.51</v>
      </c>
      <c r="P7">
        <v>68.400000000000006</v>
      </c>
      <c r="Q7">
        <v>16.53</v>
      </c>
      <c r="R7">
        <v>78.099999999999994</v>
      </c>
      <c r="S7">
        <v>33</v>
      </c>
      <c r="T7">
        <v>16.100000000000001</v>
      </c>
      <c r="U7">
        <v>118.95</v>
      </c>
      <c r="V7">
        <v>4.3639999999999999</v>
      </c>
      <c r="W7">
        <v>12.95</v>
      </c>
      <c r="X7">
        <v>14.27</v>
      </c>
      <c r="Y7">
        <v>7.157</v>
      </c>
      <c r="Z7">
        <v>47.17</v>
      </c>
      <c r="AA7">
        <v>74.41</v>
      </c>
      <c r="AB7">
        <v>50.21</v>
      </c>
      <c r="AC7">
        <v>6.6020000000000003</v>
      </c>
      <c r="AD7">
        <v>14.945</v>
      </c>
      <c r="AE7">
        <v>2.6739999999999999</v>
      </c>
      <c r="AF7">
        <v>35.21</v>
      </c>
      <c r="AG7">
        <v>226.5</v>
      </c>
      <c r="AH7">
        <v>175.95</v>
      </c>
      <c r="AI7">
        <v>5.25</v>
      </c>
      <c r="AJ7">
        <v>182.85</v>
      </c>
      <c r="AK7">
        <v>14.2</v>
      </c>
      <c r="AL7">
        <v>31.82</v>
      </c>
      <c r="AM7">
        <v>76.02</v>
      </c>
      <c r="AN7">
        <v>86.61</v>
      </c>
      <c r="AO7">
        <v>5.8884999999999996</v>
      </c>
      <c r="AP7">
        <v>92.07</v>
      </c>
      <c r="AQ7">
        <v>49.55</v>
      </c>
      <c r="AR7">
        <v>131.6</v>
      </c>
      <c r="AS7">
        <v>72.5</v>
      </c>
      <c r="AT7">
        <v>10.154999999999999</v>
      </c>
      <c r="AU7">
        <v>225.45</v>
      </c>
      <c r="AV7">
        <v>48.145000000000003</v>
      </c>
      <c r="AW7">
        <v>18.215</v>
      </c>
      <c r="AX7" s="4">
        <v>145.55000000000001</v>
      </c>
      <c r="AY7" s="5">
        <f t="shared" si="8"/>
        <v>1.8217626784835073E-2</v>
      </c>
      <c r="AZ7" s="5">
        <f t="shared" si="3"/>
        <v>2.5060630557801167E-2</v>
      </c>
      <c r="BA7" s="5">
        <f t="shared" si="3"/>
        <v>1.9401330376940029E-2</v>
      </c>
      <c r="BB7" s="5">
        <f t="shared" si="3"/>
        <v>4.5862961375712219E-2</v>
      </c>
      <c r="BC7" s="5">
        <f t="shared" si="3"/>
        <v>3.7166410507195824E-2</v>
      </c>
      <c r="BD7" s="5">
        <f t="shared" si="3"/>
        <v>2.6725403817914994E-2</v>
      </c>
      <c r="BE7" s="5">
        <f t="shared" si="3"/>
        <v>-2.0559210526315264E-3</v>
      </c>
      <c r="BF7" s="5">
        <f t="shared" si="3"/>
        <v>7.7728962487326747E-3</v>
      </c>
      <c r="BG7" s="5">
        <f t="shared" si="3"/>
        <v>7.9847908745247054E-2</v>
      </c>
      <c r="BH7" s="5">
        <f t="shared" si="3"/>
        <v>3.5799859055673178E-2</v>
      </c>
      <c r="BI7" s="5">
        <f t="shared" si="3"/>
        <v>3.2026374661485946E-2</v>
      </c>
      <c r="BJ7" s="5">
        <f t="shared" si="3"/>
        <v>3.2662912308930148E-2</v>
      </c>
      <c r="BK7" s="5">
        <f t="shared" si="3"/>
        <v>4.483870967741943E-2</v>
      </c>
      <c r="BL7" s="5">
        <f t="shared" si="3"/>
        <v>3.1905055487053247E-2</v>
      </c>
      <c r="BM7" s="5">
        <f t="shared" si="3"/>
        <v>4.3200680995956642E-2</v>
      </c>
      <c r="BN7" s="5">
        <f t="shared" si="3"/>
        <v>3.3701072993803871E-2</v>
      </c>
      <c r="BO7" s="5">
        <f t="shared" si="3"/>
        <v>6.199807259877943E-2</v>
      </c>
      <c r="BP7" s="5">
        <f t="shared" si="3"/>
        <v>6.5048411291422248E-2</v>
      </c>
      <c r="BQ7" s="5">
        <f t="shared" si="3"/>
        <v>7.4393618753052282E-2</v>
      </c>
      <c r="BR7" s="5">
        <f t="shared" si="3"/>
        <v>1.0671688637790444E-2</v>
      </c>
      <c r="BS7" s="5">
        <f t="shared" si="3"/>
        <v>5.4988913525498839E-2</v>
      </c>
      <c r="BT7" s="5">
        <f t="shared" si="3"/>
        <v>4.1527446300715809E-2</v>
      </c>
      <c r="BU7" s="5">
        <f t="shared" si="3"/>
        <v>1.2905748924520788E-2</v>
      </c>
      <c r="BV7" s="5">
        <f t="shared" si="3"/>
        <v>-1.7217630853994526E-2</v>
      </c>
      <c r="BW7" s="5">
        <f t="shared" si="3"/>
        <v>-2.3696682464455776E-3</v>
      </c>
      <c r="BX7" s="5">
        <f t="shared" si="3"/>
        <v>1.4845094664371894E-2</v>
      </c>
      <c r="BY7" s="5">
        <f t="shared" si="3"/>
        <v>1.1692726036709677E-2</v>
      </c>
      <c r="BZ7" s="5">
        <f t="shared" si="3"/>
        <v>8.4800691368694059E-2</v>
      </c>
      <c r="CA7" s="5">
        <f t="shared" si="3"/>
        <v>1.3820638820638775E-2</v>
      </c>
      <c r="CB7" s="5">
        <f t="shared" si="3"/>
        <v>5.1724137931034475E-2</v>
      </c>
      <c r="CC7" s="5">
        <f t="shared" si="3"/>
        <v>6.3643595863166036E-2</v>
      </c>
      <c r="CD7" s="5">
        <f t="shared" si="3"/>
        <v>2.9833284586136433E-2</v>
      </c>
      <c r="CE7" s="5">
        <f t="shared" si="3"/>
        <v>9.4731754470758878E-2</v>
      </c>
      <c r="CF7" s="5">
        <f t="shared" si="3"/>
        <v>-3.5361842105263275E-2</v>
      </c>
      <c r="CG7" s="5">
        <f t="shared" si="3"/>
        <v>8.6506622516556275E-2</v>
      </c>
      <c r="CH7" s="5">
        <f t="shared" si="3"/>
        <v>1.1338495575221152E-2</v>
      </c>
      <c r="CI7" s="5">
        <f t="shared" si="3"/>
        <v>1.3561741613133504E-2</v>
      </c>
      <c r="CJ7" s="5">
        <f t="shared" si="3"/>
        <v>4.3449745859976963E-2</v>
      </c>
      <c r="CK7" s="5">
        <f t="shared" si="3"/>
        <v>3.1059270310592524E-2</v>
      </c>
      <c r="CL7" s="5">
        <f t="shared" si="3"/>
        <v>5.1602719766877136E-2</v>
      </c>
      <c r="CM7" s="5">
        <f t="shared" si="3"/>
        <v>5.5892267967292852E-2</v>
      </c>
      <c r="CN7" s="5">
        <f t="shared" si="3"/>
        <v>1.2648482182137988E-2</v>
      </c>
      <c r="CO7" s="5">
        <f t="shared" si="3"/>
        <v>7.2626907673990715E-2</v>
      </c>
      <c r="CP7" s="5">
        <f t="shared" si="3"/>
        <v>4.986039090546468E-2</v>
      </c>
      <c r="CQ7" s="5">
        <f t="shared" si="3"/>
        <v>2.6912181303116123E-2</v>
      </c>
      <c r="CR7" s="5">
        <f t="shared" si="3"/>
        <v>-4.9212598425207865E-4</v>
      </c>
      <c r="CS7" s="5">
        <f t="shared" si="3"/>
        <v>2.6405645344866668E-2</v>
      </c>
      <c r="CT7" s="5">
        <f t="shared" si="3"/>
        <v>9.3291404612159123E-3</v>
      </c>
      <c r="CU7" s="5">
        <f t="shared" si="3"/>
        <v>3.1426953567383897E-2</v>
      </c>
      <c r="CV7" s="28">
        <f t="shared" si="3"/>
        <v>3.9642857142857313E-2</v>
      </c>
      <c r="CW7" s="7">
        <f t="shared" si="9"/>
        <v>2.0955068097585718E-2</v>
      </c>
      <c r="CX7" s="7">
        <f t="shared" si="7"/>
        <v>2.5679527102162023E-2</v>
      </c>
      <c r="CY7" s="7">
        <f t="shared" si="7"/>
        <v>1.7121097124512277E-2</v>
      </c>
      <c r="CZ7" s="7">
        <f t="shared" si="7"/>
        <v>4.5026415785312336E-2</v>
      </c>
      <c r="DA7" s="7">
        <f t="shared" si="7"/>
        <v>3.1087276358950658E-2</v>
      </c>
      <c r="DB7" s="7">
        <f t="shared" si="7"/>
        <v>2.5294862096295646E-2</v>
      </c>
      <c r="DC7" s="7">
        <f t="shared" si="7"/>
        <v>-8.2029653892262584E-3</v>
      </c>
      <c r="DD7" s="7">
        <f t="shared" si="7"/>
        <v>9.4797964276121232E-3</v>
      </c>
      <c r="DE7" s="7">
        <f t="shared" si="7"/>
        <v>8.2623715130934625E-2</v>
      </c>
      <c r="DF7" s="7">
        <f t="shared" si="7"/>
        <v>3.805745968136371E-2</v>
      </c>
      <c r="DG7" s="7">
        <f t="shared" si="7"/>
        <v>3.1619876243687325E-2</v>
      </c>
      <c r="DH7" s="7">
        <f t="shared" si="7"/>
        <v>3.2227083065888049E-2</v>
      </c>
      <c r="DI7" s="7">
        <f t="shared" si="7"/>
        <v>4.4783538807621801E-2</v>
      </c>
      <c r="DJ7" s="7">
        <f t="shared" si="7"/>
        <v>3.4877369631444596E-2</v>
      </c>
      <c r="DK7" s="7">
        <f t="shared" si="7"/>
        <v>4.4747497924560939E-2</v>
      </c>
      <c r="DL7" s="7">
        <f t="shared" si="7"/>
        <v>3.4755442486627042E-2</v>
      </c>
      <c r="DM7" s="7">
        <f t="shared" si="7"/>
        <v>6.7088715946338445E-2</v>
      </c>
      <c r="DN7" s="7">
        <f t="shared" si="7"/>
        <v>6.362272895034804E-2</v>
      </c>
      <c r="DO7" s="7">
        <f t="shared" si="7"/>
        <v>7.1988911728118471E-2</v>
      </c>
      <c r="DP7" s="7">
        <f t="shared" si="7"/>
        <v>1.4627481031955027E-2</v>
      </c>
      <c r="DQ7" s="7">
        <f t="shared" si="7"/>
        <v>5.5699249385222034E-2</v>
      </c>
      <c r="DR7" s="7">
        <f t="shared" si="7"/>
        <v>3.8752947065264207E-2</v>
      </c>
      <c r="DS7" s="7">
        <f t="shared" si="7"/>
        <v>1.1515978552545039E-2</v>
      </c>
      <c r="DT7" s="7">
        <f t="shared" si="7"/>
        <v>-1.6315328409272391E-2</v>
      </c>
      <c r="DU7" s="7">
        <f t="shared" si="7"/>
        <v>-6.9003274078201799E-3</v>
      </c>
      <c r="DV7" s="7">
        <f t="shared" si="7"/>
        <v>1.4791603293864104E-2</v>
      </c>
      <c r="DW7" s="7">
        <f t="shared" si="7"/>
        <v>1.4921139893886451E-2</v>
      </c>
      <c r="DX7" s="7">
        <f t="shared" si="7"/>
        <v>8.5839010304334204E-2</v>
      </c>
      <c r="DY7" s="7">
        <f t="shared" si="7"/>
        <v>1.5760849368502451E-2</v>
      </c>
      <c r="DZ7" s="7">
        <f t="shared" si="7"/>
        <v>5.1886170206298918E-2</v>
      </c>
      <c r="EA7" s="7">
        <f t="shared" si="7"/>
        <v>6.0351171969281449E-2</v>
      </c>
      <c r="EB7" s="7">
        <f t="shared" si="7"/>
        <v>3.431369714284313E-2</v>
      </c>
      <c r="EC7" s="7">
        <f t="shared" si="7"/>
        <v>9.0651507629972955E-2</v>
      </c>
      <c r="ED7" s="7">
        <f t="shared" si="7"/>
        <v>-3.6248195380455879E-2</v>
      </c>
      <c r="EE7" s="7">
        <f t="shared" si="7"/>
        <v>8.7355069581371333E-2</v>
      </c>
      <c r="EF7" s="7">
        <f t="shared" si="7"/>
        <v>1.1342377668249222E-2</v>
      </c>
      <c r="EG7" s="7">
        <f t="shared" si="7"/>
        <v>1.4830732851471516E-2</v>
      </c>
      <c r="EH7" s="7">
        <f t="shared" si="7"/>
        <v>4.2130579015126866E-2</v>
      </c>
      <c r="EI7" s="7">
        <f t="shared" si="7"/>
        <v>2.729315923124637E-2</v>
      </c>
      <c r="EJ7" s="7">
        <f t="shared" si="7"/>
        <v>5.626209687424244E-2</v>
      </c>
      <c r="EK7" s="7">
        <f t="shared" si="7"/>
        <v>5.7040923806800772E-2</v>
      </c>
      <c r="EL7" s="7">
        <f t="shared" si="7"/>
        <v>1.3831343295249952E-2</v>
      </c>
      <c r="EM7" s="7">
        <f t="shared" si="7"/>
        <v>7.3907582843903571E-2</v>
      </c>
      <c r="EN7" s="7">
        <f t="shared" si="7"/>
        <v>5.3374004978503739E-2</v>
      </c>
      <c r="EO7" s="7">
        <f t="shared" si="7"/>
        <v>2.6105529920952639E-2</v>
      </c>
      <c r="EP7" s="7">
        <f t="shared" si="7"/>
        <v>4.7921713399300897E-3</v>
      </c>
      <c r="EQ7" s="7">
        <f t="shared" si="7"/>
        <v>2.9635647440010033E-2</v>
      </c>
      <c r="ER7" s="7">
        <f t="shared" si="7"/>
        <v>1.0402971464836701E-2</v>
      </c>
      <c r="ES7" s="7">
        <f t="shared" si="7"/>
        <v>2.7001773168080806E-2</v>
      </c>
      <c r="ET7" s="7">
        <f t="shared" si="7"/>
        <v>3.6663529204755643E-2</v>
      </c>
    </row>
    <row r="8" spans="1:150" x14ac:dyDescent="0.2">
      <c r="A8">
        <v>109.3</v>
      </c>
      <c r="B8">
        <v>19.600000000000001</v>
      </c>
      <c r="C8">
        <v>184.15</v>
      </c>
      <c r="D8">
        <v>104.6818</v>
      </c>
      <c r="E8">
        <v>75.88</v>
      </c>
      <c r="F8">
        <v>173.9</v>
      </c>
      <c r="G8">
        <v>122.7</v>
      </c>
      <c r="H8">
        <v>90.14</v>
      </c>
      <c r="I8">
        <v>115.1</v>
      </c>
      <c r="J8">
        <v>7.8</v>
      </c>
      <c r="K8">
        <v>89.1</v>
      </c>
      <c r="L8">
        <v>65.010000000000005</v>
      </c>
      <c r="M8">
        <v>67.88</v>
      </c>
      <c r="N8">
        <v>34.53</v>
      </c>
      <c r="O8">
        <v>25</v>
      </c>
      <c r="P8">
        <v>68.52</v>
      </c>
      <c r="Q8">
        <v>17.414999999999999</v>
      </c>
      <c r="R8">
        <v>79.5</v>
      </c>
      <c r="S8">
        <v>33.085000000000001</v>
      </c>
      <c r="T8">
        <v>16.61</v>
      </c>
      <c r="U8">
        <v>120.25</v>
      </c>
      <c r="V8">
        <v>4.5780000000000003</v>
      </c>
      <c r="W8">
        <v>13.83</v>
      </c>
      <c r="X8">
        <v>14.59</v>
      </c>
      <c r="Y8">
        <v>7.0659999999999998</v>
      </c>
      <c r="Z8">
        <v>48</v>
      </c>
      <c r="AA8">
        <v>78.89</v>
      </c>
      <c r="AB8">
        <v>51.88</v>
      </c>
      <c r="AC8">
        <v>6.8959999999999999</v>
      </c>
      <c r="AD8">
        <v>15.755000000000001</v>
      </c>
      <c r="AE8">
        <v>2.8420000000000001</v>
      </c>
      <c r="AF8">
        <v>36.314999999999998</v>
      </c>
      <c r="AG8">
        <v>238.1</v>
      </c>
      <c r="AH8">
        <v>180.3</v>
      </c>
      <c r="AI8">
        <v>5.59</v>
      </c>
      <c r="AJ8">
        <v>188.55</v>
      </c>
      <c r="AK8">
        <v>15</v>
      </c>
      <c r="AL8">
        <v>33.159999999999997</v>
      </c>
      <c r="AM8">
        <v>78.13</v>
      </c>
      <c r="AN8">
        <v>89.69</v>
      </c>
      <c r="AO8">
        <v>6.1935000000000002</v>
      </c>
      <c r="AP8">
        <v>93.84</v>
      </c>
      <c r="AQ8">
        <v>52.28</v>
      </c>
      <c r="AR8">
        <v>132</v>
      </c>
      <c r="AS8">
        <v>74.5</v>
      </c>
      <c r="AT8">
        <v>10.5</v>
      </c>
      <c r="AU8">
        <v>229.6</v>
      </c>
      <c r="AV8">
        <v>48.125</v>
      </c>
      <c r="AW8">
        <v>18.745000000000001</v>
      </c>
      <c r="AX8" s="4">
        <v>144.19999999999999</v>
      </c>
      <c r="AY8" s="5">
        <f t="shared" si="8"/>
        <v>5.7059961315280461E-2</v>
      </c>
      <c r="AZ8" s="5">
        <f t="shared" si="3"/>
        <v>3.0494216614090464E-2</v>
      </c>
      <c r="BA8" s="5">
        <f t="shared" si="3"/>
        <v>1.3594344752583254E-3</v>
      </c>
      <c r="BB8" s="5">
        <f t="shared" si="3"/>
        <v>4.1138588997021053E-2</v>
      </c>
      <c r="BC8" s="5">
        <f t="shared" si="3"/>
        <v>2.2228209618752492E-2</v>
      </c>
      <c r="BD8" s="5">
        <f t="shared" si="3"/>
        <v>-5.1487414187643132E-3</v>
      </c>
      <c r="BE8" s="5">
        <f t="shared" si="3"/>
        <v>1.1124845488257096E-2</v>
      </c>
      <c r="BF8" s="5">
        <f t="shared" si="3"/>
        <v>7.6011625307401687E-3</v>
      </c>
      <c r="BG8" s="5">
        <f t="shared" si="3"/>
        <v>1.3204225352112742E-2</v>
      </c>
      <c r="BH8" s="5">
        <f t="shared" si="3"/>
        <v>6.1368893727037577E-2</v>
      </c>
      <c r="BI8" s="5">
        <f t="shared" si="3"/>
        <v>1.6543069024529178E-2</v>
      </c>
      <c r="BJ8" s="5">
        <f t="shared" si="3"/>
        <v>1.2932377687753238E-2</v>
      </c>
      <c r="BK8" s="5">
        <f t="shared" si="3"/>
        <v>4.7854276011114472E-2</v>
      </c>
      <c r="BL8" s="5">
        <f t="shared" si="3"/>
        <v>3.1516056758775113E-2</v>
      </c>
      <c r="BM8" s="5">
        <f t="shared" si="3"/>
        <v>1.9991840065279431E-2</v>
      </c>
      <c r="BN8" s="5">
        <f t="shared" si="3"/>
        <v>1.7543859649120641E-3</v>
      </c>
      <c r="BO8" s="5">
        <f t="shared" si="3"/>
        <v>5.353901996370225E-2</v>
      </c>
      <c r="BP8" s="5">
        <f t="shared" si="3"/>
        <v>1.7925736235595569E-2</v>
      </c>
      <c r="BQ8" s="5">
        <f t="shared" si="3"/>
        <v>2.5757575757576756E-3</v>
      </c>
      <c r="BR8" s="5">
        <f t="shared" si="3"/>
        <v>3.1677018633540222E-2</v>
      </c>
      <c r="BS8" s="5">
        <f t="shared" si="3"/>
        <v>1.0928961748633892E-2</v>
      </c>
      <c r="BT8" s="5">
        <f t="shared" si="3"/>
        <v>4.9037580201650055E-2</v>
      </c>
      <c r="BU8" s="5">
        <f t="shared" si="3"/>
        <v>6.7953667953668084E-2</v>
      </c>
      <c r="BV8" s="5">
        <f t="shared" si="3"/>
        <v>2.2424667133847276E-2</v>
      </c>
      <c r="BW8" s="5">
        <f t="shared" si="3"/>
        <v>-1.271482464719853E-2</v>
      </c>
      <c r="BX8" s="5">
        <f t="shared" si="3"/>
        <v>1.7595929616281536E-2</v>
      </c>
      <c r="BY8" s="5">
        <f t="shared" si="3"/>
        <v>6.020696142991544E-2</v>
      </c>
      <c r="BZ8" s="5">
        <f t="shared" si="3"/>
        <v>3.3260306711810461E-2</v>
      </c>
      <c r="CA8" s="5">
        <f t="shared" si="3"/>
        <v>4.4531960012117455E-2</v>
      </c>
      <c r="CB8" s="5">
        <f t="shared" si="3"/>
        <v>5.4198728671796648E-2</v>
      </c>
      <c r="CC8" s="5">
        <f t="shared" si="3"/>
        <v>6.2827225130890119E-2</v>
      </c>
      <c r="CD8" s="5">
        <f t="shared" si="3"/>
        <v>3.1383129792672548E-2</v>
      </c>
      <c r="CE8" s="5">
        <f t="shared" si="3"/>
        <v>5.1214128035319995E-2</v>
      </c>
      <c r="CF8" s="5">
        <f t="shared" si="3"/>
        <v>2.4722932651321639E-2</v>
      </c>
      <c r="CG8" s="5">
        <f t="shared" si="3"/>
        <v>6.4761904761904798E-2</v>
      </c>
      <c r="CH8" s="5">
        <f t="shared" si="3"/>
        <v>3.1173092698933536E-2</v>
      </c>
      <c r="CI8" s="5">
        <f t="shared" si="3"/>
        <v>5.6338028169014231E-2</v>
      </c>
      <c r="CJ8" s="5">
        <f t="shared" si="3"/>
        <v>4.2111879321181434E-2</v>
      </c>
      <c r="CK8" s="5">
        <f t="shared" si="3"/>
        <v>2.7755853722704504E-2</v>
      </c>
      <c r="CL8" s="5">
        <f t="shared" si="3"/>
        <v>3.5561713428010622E-2</v>
      </c>
      <c r="CM8" s="5">
        <f t="shared" si="3"/>
        <v>5.1795873312388663E-2</v>
      </c>
      <c r="CN8" s="5">
        <f t="shared" si="3"/>
        <v>1.9224503095470968E-2</v>
      </c>
      <c r="CO8" s="5">
        <f t="shared" si="3"/>
        <v>5.5095862764884096E-2</v>
      </c>
      <c r="CP8" s="5">
        <f t="shared" si="3"/>
        <v>3.0395136778116338E-3</v>
      </c>
      <c r="CQ8" s="5">
        <f t="shared" si="3"/>
        <v>2.7586206896551779E-2</v>
      </c>
      <c r="CR8" s="5">
        <f t="shared" si="3"/>
        <v>3.3973412112260126E-2</v>
      </c>
      <c r="CS8" s="5">
        <f t="shared" si="3"/>
        <v>1.8407629186072416E-2</v>
      </c>
      <c r="CT8" s="5">
        <f t="shared" si="3"/>
        <v>-4.1541177692394626E-4</v>
      </c>
      <c r="CU8" s="5">
        <f t="shared" si="3"/>
        <v>2.9096898160856588E-2</v>
      </c>
      <c r="CV8" s="28">
        <f t="shared" si="3"/>
        <v>-9.2751631741671003E-3</v>
      </c>
      <c r="CW8" s="7">
        <f t="shared" si="9"/>
        <v>5.9797402628031106E-2</v>
      </c>
      <c r="CX8" s="7">
        <f t="shared" si="7"/>
        <v>3.1113113158451319E-2</v>
      </c>
      <c r="CY8" s="7">
        <f t="shared" si="7"/>
        <v>-9.2079877716942562E-4</v>
      </c>
      <c r="CZ8" s="7">
        <f t="shared" si="7"/>
        <v>4.030204340662117E-2</v>
      </c>
      <c r="DA8" s="7">
        <f t="shared" si="7"/>
        <v>1.6149075470507326E-2</v>
      </c>
      <c r="DB8" s="7">
        <f t="shared" si="7"/>
        <v>-6.5792831403836613E-3</v>
      </c>
      <c r="DC8" s="7">
        <f t="shared" si="7"/>
        <v>4.9778011516623637E-3</v>
      </c>
      <c r="DD8" s="7">
        <f t="shared" si="7"/>
        <v>9.3080627096196172E-3</v>
      </c>
      <c r="DE8" s="7">
        <f t="shared" si="7"/>
        <v>1.5980031737800309E-2</v>
      </c>
      <c r="DF8" s="7">
        <f t="shared" si="7"/>
        <v>6.3626494352728102E-2</v>
      </c>
      <c r="DG8" s="7">
        <f t="shared" si="7"/>
        <v>1.6136570606730558E-2</v>
      </c>
      <c r="DH8" s="7">
        <f t="shared" si="7"/>
        <v>1.2496548444711143E-2</v>
      </c>
      <c r="DI8" s="7">
        <f t="shared" si="7"/>
        <v>4.7799105141316842E-2</v>
      </c>
      <c r="DJ8" s="7">
        <f t="shared" si="7"/>
        <v>3.4488370903166463E-2</v>
      </c>
      <c r="DK8" s="7">
        <f t="shared" si="7"/>
        <v>2.1538656993883725E-2</v>
      </c>
      <c r="DL8" s="7">
        <f t="shared" si="7"/>
        <v>2.8087554577352325E-3</v>
      </c>
      <c r="DM8" s="7">
        <f t="shared" si="7"/>
        <v>5.8629663311261265E-2</v>
      </c>
      <c r="DN8" s="7">
        <f t="shared" si="7"/>
        <v>1.6500053894521367E-2</v>
      </c>
      <c r="DO8" s="7">
        <f t="shared" si="7"/>
        <v>1.710505508238625E-4</v>
      </c>
      <c r="DP8" s="7">
        <f t="shared" si="7"/>
        <v>3.5632811027704804E-2</v>
      </c>
      <c r="DQ8" s="7">
        <f t="shared" si="7"/>
        <v>1.1639297608357083E-2</v>
      </c>
      <c r="DR8" s="7">
        <f t="shared" si="7"/>
        <v>4.6263080966198453E-2</v>
      </c>
      <c r="DS8" s="7">
        <f t="shared" si="7"/>
        <v>6.656389758169233E-2</v>
      </c>
      <c r="DT8" s="7">
        <f t="shared" si="7"/>
        <v>2.3326969578569411E-2</v>
      </c>
      <c r="DU8" s="7">
        <f t="shared" si="7"/>
        <v>-1.7245483808573131E-2</v>
      </c>
      <c r="DV8" s="7">
        <f t="shared" si="7"/>
        <v>1.7542438245773746E-2</v>
      </c>
      <c r="DW8" s="7">
        <f t="shared" si="7"/>
        <v>6.3435375287092213E-2</v>
      </c>
      <c r="DX8" s="7">
        <f t="shared" si="7"/>
        <v>3.4298625647450606E-2</v>
      </c>
      <c r="DY8" s="7">
        <f t="shared" si="7"/>
        <v>4.6472170559981131E-2</v>
      </c>
      <c r="DZ8" s="7">
        <f t="shared" si="7"/>
        <v>5.436076094706109E-2</v>
      </c>
      <c r="EA8" s="7">
        <f t="shared" si="7"/>
        <v>5.9534801237005532E-2</v>
      </c>
      <c r="EB8" s="7">
        <f t="shared" si="7"/>
        <v>3.5863542349379246E-2</v>
      </c>
      <c r="EC8" s="7">
        <f t="shared" si="7"/>
        <v>4.7133881194534065E-2</v>
      </c>
      <c r="ED8" s="7">
        <f t="shared" si="7"/>
        <v>2.3836579376129034E-2</v>
      </c>
      <c r="EE8" s="7">
        <f t="shared" si="7"/>
        <v>6.5610351826719857E-2</v>
      </c>
      <c r="EF8" s="7">
        <f t="shared" si="7"/>
        <v>3.1176974791961607E-2</v>
      </c>
      <c r="EG8" s="7">
        <f t="shared" si="7"/>
        <v>5.7607019407352245E-2</v>
      </c>
      <c r="EH8" s="7">
        <f t="shared" si="7"/>
        <v>4.0792712476331337E-2</v>
      </c>
      <c r="EI8" s="7">
        <f t="shared" si="7"/>
        <v>2.3989742643358351E-2</v>
      </c>
      <c r="EJ8" s="7">
        <f t="shared" si="7"/>
        <v>4.0221090535375925E-2</v>
      </c>
      <c r="EK8" s="7">
        <f t="shared" si="7"/>
        <v>5.2944529151896583E-2</v>
      </c>
      <c r="EL8" s="7">
        <f t="shared" si="7"/>
        <v>2.0407364208582933E-2</v>
      </c>
      <c r="EM8" s="7">
        <f t="shared" si="7"/>
        <v>5.6376537934796946E-2</v>
      </c>
      <c r="EN8" s="7">
        <f t="shared" si="7"/>
        <v>6.5531277508506939E-3</v>
      </c>
      <c r="EO8" s="7">
        <f t="shared" si="7"/>
        <v>2.6779555514388296E-2</v>
      </c>
      <c r="EP8" s="7">
        <f t="shared" si="7"/>
        <v>3.9257709436442294E-2</v>
      </c>
      <c r="EQ8" s="7">
        <f t="shared" si="7"/>
        <v>2.1637631281215781E-2</v>
      </c>
      <c r="ER8" s="7">
        <f t="shared" si="7"/>
        <v>6.5841922669684265E-4</v>
      </c>
      <c r="ES8" s="7">
        <f t="shared" si="7"/>
        <v>2.4671717761553497E-2</v>
      </c>
      <c r="ET8" s="7">
        <f t="shared" si="7"/>
        <v>-1.225449111226877E-2</v>
      </c>
    </row>
    <row r="9" spans="1:150" x14ac:dyDescent="0.2">
      <c r="A9">
        <v>109.35</v>
      </c>
      <c r="B9">
        <v>19.954999999999998</v>
      </c>
      <c r="C9">
        <v>176.2</v>
      </c>
      <c r="D9">
        <v>103.9091</v>
      </c>
      <c r="E9">
        <v>74.459999999999994</v>
      </c>
      <c r="F9">
        <v>172.8</v>
      </c>
      <c r="G9">
        <v>123.55</v>
      </c>
      <c r="H9">
        <v>89.56</v>
      </c>
      <c r="I9">
        <v>116.75</v>
      </c>
      <c r="J9">
        <v>7.3879999999999999</v>
      </c>
      <c r="K9">
        <v>87.24</v>
      </c>
      <c r="L9">
        <v>67.12</v>
      </c>
      <c r="M9">
        <v>66.56</v>
      </c>
      <c r="N9">
        <v>33.805</v>
      </c>
      <c r="O9">
        <v>24.234999999999999</v>
      </c>
      <c r="P9">
        <v>69.069999999999993</v>
      </c>
      <c r="Q9">
        <v>17.184999999999999</v>
      </c>
      <c r="R9">
        <v>78.53</v>
      </c>
      <c r="S9">
        <v>32.090000000000003</v>
      </c>
      <c r="T9">
        <v>17.53</v>
      </c>
      <c r="U9">
        <v>120.15</v>
      </c>
      <c r="V9">
        <v>4.5659999999999998</v>
      </c>
      <c r="W9">
        <v>13.8</v>
      </c>
      <c r="X9">
        <v>14.89</v>
      </c>
      <c r="Y9">
        <v>7.21</v>
      </c>
      <c r="Z9">
        <v>47.98</v>
      </c>
      <c r="AA9">
        <v>79.489999999999995</v>
      </c>
      <c r="AB9">
        <v>49.695</v>
      </c>
      <c r="AC9">
        <v>6.76</v>
      </c>
      <c r="AD9">
        <v>15.315</v>
      </c>
      <c r="AE9">
        <v>2.8279999999999998</v>
      </c>
      <c r="AF9">
        <v>36.424999999999997</v>
      </c>
      <c r="AG9">
        <v>231.5</v>
      </c>
      <c r="AH9">
        <v>175.5</v>
      </c>
      <c r="AI9">
        <v>5.64</v>
      </c>
      <c r="AJ9">
        <v>190.05</v>
      </c>
      <c r="AK9">
        <v>15.324999999999999</v>
      </c>
      <c r="AL9">
        <v>33.335000000000001</v>
      </c>
      <c r="AM9">
        <v>77.03</v>
      </c>
      <c r="AN9">
        <v>92.75</v>
      </c>
      <c r="AO9">
        <v>5.9288999999999996</v>
      </c>
      <c r="AP9">
        <v>94.66</v>
      </c>
      <c r="AQ9">
        <v>50.27</v>
      </c>
      <c r="AR9">
        <v>130</v>
      </c>
      <c r="AS9">
        <v>70.099999999999994</v>
      </c>
      <c r="AT9">
        <v>10.055</v>
      </c>
      <c r="AU9">
        <v>236.8</v>
      </c>
      <c r="AV9">
        <v>49.145000000000003</v>
      </c>
      <c r="AW9">
        <v>19.25</v>
      </c>
      <c r="AX9" s="4">
        <v>144.65</v>
      </c>
      <c r="AY9" s="5">
        <f t="shared" si="8"/>
        <v>4.5745654162843152E-4</v>
      </c>
      <c r="AZ9" s="5">
        <f t="shared" si="3"/>
        <v>1.8112244897958929E-2</v>
      </c>
      <c r="BA9" s="5">
        <f t="shared" si="3"/>
        <v>-4.3171327721965858E-2</v>
      </c>
      <c r="BB9" s="5">
        <f t="shared" si="3"/>
        <v>-7.3814168269937808E-3</v>
      </c>
      <c r="BC9" s="5">
        <f t="shared" si="3"/>
        <v>-1.871375856615709E-2</v>
      </c>
      <c r="BD9" s="5">
        <f t="shared" si="3"/>
        <v>-6.3254744105807337E-3</v>
      </c>
      <c r="BE9" s="5">
        <f t="shared" si="3"/>
        <v>6.9274653626731908E-3</v>
      </c>
      <c r="BF9" s="5">
        <f t="shared" si="3"/>
        <v>-6.4344353228311668E-3</v>
      </c>
      <c r="BG9" s="5">
        <f t="shared" si="3"/>
        <v>1.4335360556038346E-2</v>
      </c>
      <c r="BH9" s="5">
        <f t="shared" si="3"/>
        <v>-5.282051282051281E-2</v>
      </c>
      <c r="BI9" s="5">
        <f t="shared" ref="BI9:BX24" si="10">K9/K8-1</f>
        <v>-2.0875420875420825E-2</v>
      </c>
      <c r="BJ9" s="5">
        <f t="shared" si="10"/>
        <v>3.2456545146900551E-2</v>
      </c>
      <c r="BK9" s="5">
        <f t="shared" si="10"/>
        <v>-1.9446081319976383E-2</v>
      </c>
      <c r="BL9" s="5">
        <f t="shared" si="10"/>
        <v>-2.0996235157833776E-2</v>
      </c>
      <c r="BM9" s="5">
        <f t="shared" si="10"/>
        <v>-3.0600000000000072E-2</v>
      </c>
      <c r="BN9" s="5">
        <f t="shared" si="10"/>
        <v>8.0268534734384556E-3</v>
      </c>
      <c r="BO9" s="5">
        <f t="shared" si="10"/>
        <v>-1.3207005455067478E-2</v>
      </c>
      <c r="BP9" s="5">
        <f t="shared" si="10"/>
        <v>-1.2201257861635173E-2</v>
      </c>
      <c r="BQ9" s="5">
        <f t="shared" si="10"/>
        <v>-3.0074051685053615E-2</v>
      </c>
      <c r="BR9" s="5">
        <f t="shared" si="10"/>
        <v>5.5388320288982662E-2</v>
      </c>
      <c r="BS9" s="5">
        <f t="shared" si="10"/>
        <v>-8.3160083160083165E-4</v>
      </c>
      <c r="BT9" s="5">
        <f t="shared" si="10"/>
        <v>-2.6212319790301919E-3</v>
      </c>
      <c r="BU9" s="5">
        <f t="shared" si="10"/>
        <v>-2.1691973969630851E-3</v>
      </c>
      <c r="BV9" s="5">
        <f t="shared" si="10"/>
        <v>2.0562028786840436E-2</v>
      </c>
      <c r="BW9" s="5">
        <f t="shared" si="10"/>
        <v>2.0379281064251353E-2</v>
      </c>
      <c r="BX9" s="5">
        <f t="shared" si="10"/>
        <v>-4.166666666667318E-4</v>
      </c>
      <c r="BY9" s="5">
        <f t="shared" ref="BY9:CN24" si="11">AA9/AA8-1</f>
        <v>7.6055266827226298E-3</v>
      </c>
      <c r="BZ9" s="5">
        <f t="shared" si="11"/>
        <v>-4.211642251349268E-2</v>
      </c>
      <c r="CA9" s="5">
        <f t="shared" si="11"/>
        <v>-1.9721577726218076E-2</v>
      </c>
      <c r="CB9" s="5">
        <f t="shared" si="11"/>
        <v>-2.7927642018406917E-2</v>
      </c>
      <c r="CC9" s="5">
        <f t="shared" si="11"/>
        <v>-4.9261083743843415E-3</v>
      </c>
      <c r="CD9" s="5">
        <f t="shared" si="11"/>
        <v>3.0290513561888055E-3</v>
      </c>
      <c r="CE9" s="5">
        <f t="shared" si="11"/>
        <v>-2.7719445611087745E-2</v>
      </c>
      <c r="CF9" s="5">
        <f t="shared" si="11"/>
        <v>-2.6622296173045013E-2</v>
      </c>
      <c r="CG9" s="5">
        <f t="shared" si="11"/>
        <v>8.9445438282647061E-3</v>
      </c>
      <c r="CH9" s="5">
        <f t="shared" si="11"/>
        <v>7.9554494828957267E-3</v>
      </c>
      <c r="CI9" s="5">
        <f t="shared" si="11"/>
        <v>2.1666666666666723E-2</v>
      </c>
      <c r="CJ9" s="5">
        <f t="shared" si="11"/>
        <v>5.2774427020507719E-3</v>
      </c>
      <c r="CK9" s="5">
        <f t="shared" si="11"/>
        <v>-1.40790989376679E-2</v>
      </c>
      <c r="CL9" s="5">
        <f t="shared" si="11"/>
        <v>3.4117515888058891E-2</v>
      </c>
      <c r="CM9" s="5">
        <f t="shared" si="11"/>
        <v>-4.2722208767256076E-2</v>
      </c>
      <c r="CN9" s="5">
        <f t="shared" si="11"/>
        <v>8.7382779198634797E-3</v>
      </c>
      <c r="CO9" s="5">
        <f t="shared" ref="CO9:CV40" si="12">AQ9/AQ8-1</f>
        <v>-3.8446824789594491E-2</v>
      </c>
      <c r="CP9" s="5">
        <f t="shared" si="12"/>
        <v>-1.5151515151515138E-2</v>
      </c>
      <c r="CQ9" s="5">
        <f t="shared" si="12"/>
        <v>-5.9060402684563806E-2</v>
      </c>
      <c r="CR9" s="5">
        <f t="shared" si="12"/>
        <v>-4.2380952380952408E-2</v>
      </c>
      <c r="CS9" s="5">
        <f t="shared" si="12"/>
        <v>3.1358885017421567E-2</v>
      </c>
      <c r="CT9" s="5">
        <f t="shared" si="12"/>
        <v>2.1194805194805211E-2</v>
      </c>
      <c r="CU9" s="5">
        <f t="shared" si="12"/>
        <v>2.6940517471325531E-2</v>
      </c>
      <c r="CV9" s="28">
        <f t="shared" si="12"/>
        <v>3.120665742025075E-3</v>
      </c>
      <c r="CW9" s="7">
        <f t="shared" si="9"/>
        <v>3.1948978543790761E-3</v>
      </c>
      <c r="CX9" s="7">
        <f t="shared" si="7"/>
        <v>1.8731141442319785E-2</v>
      </c>
      <c r="CY9" s="7">
        <f t="shared" si="7"/>
        <v>-4.5451560974393609E-2</v>
      </c>
      <c r="CZ9" s="7">
        <f t="shared" si="7"/>
        <v>-8.2179624173936636E-3</v>
      </c>
      <c r="DA9" s="7">
        <f t="shared" si="7"/>
        <v>-2.4792892714402257E-2</v>
      </c>
      <c r="DB9" s="7">
        <f t="shared" si="7"/>
        <v>-7.7560161322000817E-3</v>
      </c>
      <c r="DC9" s="7">
        <f t="shared" si="7"/>
        <v>7.8042102607845873E-4</v>
      </c>
      <c r="DD9" s="7">
        <f t="shared" si="7"/>
        <v>-4.7275351439517183E-3</v>
      </c>
      <c r="DE9" s="7">
        <f t="shared" si="7"/>
        <v>1.7111166941725913E-2</v>
      </c>
      <c r="DF9" s="7">
        <f t="shared" si="7"/>
        <v>-5.0562912194822278E-2</v>
      </c>
      <c r="DG9" s="7">
        <f t="shared" ref="DG9:DV24" si="13">BI9-BI$56</f>
        <v>-2.1281919293219445E-2</v>
      </c>
      <c r="DH9" s="7">
        <f t="shared" si="13"/>
        <v>3.2020715903858452E-2</v>
      </c>
      <c r="DI9" s="7">
        <f t="shared" si="13"/>
        <v>-1.9501252189774013E-2</v>
      </c>
      <c r="DJ9" s="7">
        <f t="shared" si="13"/>
        <v>-1.8023921013442426E-2</v>
      </c>
      <c r="DK9" s="7">
        <f t="shared" si="13"/>
        <v>-2.9053183071395778E-2</v>
      </c>
      <c r="DL9" s="7">
        <f t="shared" si="13"/>
        <v>9.0812229662616244E-3</v>
      </c>
      <c r="DM9" s="7">
        <f t="shared" si="13"/>
        <v>-8.1163621075084607E-3</v>
      </c>
      <c r="DN9" s="7">
        <f t="shared" si="13"/>
        <v>-1.3626940202709374E-2</v>
      </c>
      <c r="DO9" s="7">
        <f t="shared" si="13"/>
        <v>-3.2478758709987426E-2</v>
      </c>
      <c r="DP9" s="7">
        <f t="shared" si="13"/>
        <v>5.9344112683147245E-2</v>
      </c>
      <c r="DQ9" s="7">
        <f t="shared" si="13"/>
        <v>-1.2126497187763951E-4</v>
      </c>
      <c r="DR9" s="7">
        <f t="shared" si="13"/>
        <v>-5.3957312144817977E-3</v>
      </c>
      <c r="DS9" s="7">
        <f t="shared" si="13"/>
        <v>-3.5589677689388342E-3</v>
      </c>
      <c r="DT9" s="7">
        <f t="shared" si="13"/>
        <v>2.1464331231562571E-2</v>
      </c>
      <c r="DU9" s="7">
        <f t="shared" si="13"/>
        <v>1.5848621902876753E-2</v>
      </c>
      <c r="DV9" s="7">
        <f t="shared" si="13"/>
        <v>-4.7015803717452245E-4</v>
      </c>
      <c r="DW9" s="7">
        <f t="shared" ref="DW9:EL24" si="14">BY9-BY$56</f>
        <v>1.0833940539899403E-2</v>
      </c>
      <c r="DX9" s="7">
        <f t="shared" si="14"/>
        <v>-4.1078103577852534E-2</v>
      </c>
      <c r="DY9" s="7">
        <f t="shared" si="14"/>
        <v>-1.77813671783544E-2</v>
      </c>
      <c r="DZ9" s="7">
        <f t="shared" si="14"/>
        <v>-2.7765609743142478E-2</v>
      </c>
      <c r="EA9" s="7">
        <f t="shared" si="14"/>
        <v>-8.2185322682689268E-3</v>
      </c>
      <c r="EB9" s="7">
        <f t="shared" si="14"/>
        <v>7.5094639128955015E-3</v>
      </c>
      <c r="EC9" s="7">
        <f t="shared" si="14"/>
        <v>-3.1799692451873675E-2</v>
      </c>
      <c r="ED9" s="7">
        <f t="shared" si="14"/>
        <v>-2.7508649448237617E-2</v>
      </c>
      <c r="EE9" s="7">
        <f t="shared" si="14"/>
        <v>9.7929908930797591E-3</v>
      </c>
      <c r="EF9" s="7">
        <f t="shared" si="14"/>
        <v>7.9593315759237965E-3</v>
      </c>
      <c r="EG9" s="7">
        <f t="shared" si="14"/>
        <v>2.2935657905004733E-2</v>
      </c>
      <c r="EH9" s="7">
        <f t="shared" si="14"/>
        <v>3.958275857200674E-3</v>
      </c>
      <c r="EI9" s="7">
        <f t="shared" si="14"/>
        <v>-1.7845210017014054E-2</v>
      </c>
      <c r="EJ9" s="7">
        <f t="shared" si="14"/>
        <v>3.8776892995424195E-2</v>
      </c>
      <c r="EK9" s="7">
        <f t="shared" si="14"/>
        <v>-4.1573552927748156E-2</v>
      </c>
      <c r="EL9" s="7">
        <f t="shared" si="14"/>
        <v>9.9211390329754442E-3</v>
      </c>
      <c r="EM9" s="7">
        <f t="shared" ref="EM9:ET40" si="15">CO9-CO$56</f>
        <v>-3.7166149619681642E-2</v>
      </c>
      <c r="EN9" s="7">
        <f t="shared" si="15"/>
        <v>-1.1637901078476079E-2</v>
      </c>
      <c r="EO9" s="7">
        <f t="shared" si="15"/>
        <v>-5.9867054066727293E-2</v>
      </c>
      <c r="EP9" s="7">
        <f t="shared" si="15"/>
        <v>-3.709665505677024E-2</v>
      </c>
      <c r="EQ9" s="7">
        <f t="shared" si="15"/>
        <v>3.4588887112564928E-2</v>
      </c>
      <c r="ER9" s="7">
        <f t="shared" si="15"/>
        <v>2.2268636198425999E-2</v>
      </c>
      <c r="ES9" s="7">
        <f t="shared" si="15"/>
        <v>2.251533707202244E-2</v>
      </c>
      <c r="ET9" s="7">
        <f t="shared" si="15"/>
        <v>1.4133780392340447E-4</v>
      </c>
    </row>
    <row r="10" spans="1:150" x14ac:dyDescent="0.2">
      <c r="A10">
        <v>105.7</v>
      </c>
      <c r="B10">
        <v>20.18</v>
      </c>
      <c r="C10">
        <v>172.5</v>
      </c>
      <c r="D10">
        <v>100.7273</v>
      </c>
      <c r="E10">
        <v>73.760000000000005</v>
      </c>
      <c r="F10">
        <v>169.8</v>
      </c>
      <c r="G10">
        <v>120.45</v>
      </c>
      <c r="H10">
        <v>85.74</v>
      </c>
      <c r="I10">
        <v>116.95</v>
      </c>
      <c r="J10">
        <v>7.4139999999999997</v>
      </c>
      <c r="K10">
        <v>86.18</v>
      </c>
      <c r="L10">
        <v>65.849999999999994</v>
      </c>
      <c r="M10">
        <v>65.67</v>
      </c>
      <c r="N10">
        <v>32.715000000000003</v>
      </c>
      <c r="O10">
        <v>23.79</v>
      </c>
      <c r="P10">
        <v>67.89</v>
      </c>
      <c r="Q10">
        <v>17.09</v>
      </c>
      <c r="R10">
        <v>76.650000000000006</v>
      </c>
      <c r="S10">
        <v>31.565000000000001</v>
      </c>
      <c r="T10">
        <v>17.8</v>
      </c>
      <c r="U10">
        <v>118.75</v>
      </c>
      <c r="V10">
        <v>4.6840000000000002</v>
      </c>
      <c r="W10">
        <v>13.48</v>
      </c>
      <c r="X10">
        <v>15.04</v>
      </c>
      <c r="Y10">
        <v>7.3949999999999996</v>
      </c>
      <c r="Z10">
        <v>48.4</v>
      </c>
      <c r="AA10">
        <v>76.040000000000006</v>
      </c>
      <c r="AB10">
        <v>50.02</v>
      </c>
      <c r="AC10">
        <v>6.9350000000000005</v>
      </c>
      <c r="AD10">
        <v>15.09</v>
      </c>
      <c r="AE10">
        <v>2.8</v>
      </c>
      <c r="AF10">
        <v>35.935000000000002</v>
      </c>
      <c r="AG10">
        <v>229.1</v>
      </c>
      <c r="AH10">
        <v>172.35</v>
      </c>
      <c r="AI10">
        <v>5.5649999999999995</v>
      </c>
      <c r="AJ10">
        <v>187.1</v>
      </c>
      <c r="AK10">
        <v>15.29</v>
      </c>
      <c r="AL10">
        <v>31.625</v>
      </c>
      <c r="AM10">
        <v>76.36</v>
      </c>
      <c r="AN10">
        <v>88.38</v>
      </c>
      <c r="AO10">
        <v>5.7370999999999999</v>
      </c>
      <c r="AP10">
        <v>94.1</v>
      </c>
      <c r="AQ10">
        <v>50.43</v>
      </c>
      <c r="AR10">
        <v>128.15</v>
      </c>
      <c r="AS10">
        <v>68.5</v>
      </c>
      <c r="AT10">
        <v>9.9439999999999991</v>
      </c>
      <c r="AU10">
        <v>229.8</v>
      </c>
      <c r="AV10">
        <v>49.234999999999999</v>
      </c>
      <c r="AW10">
        <v>18.940000000000001</v>
      </c>
      <c r="AX10" s="4">
        <v>139.4</v>
      </c>
      <c r="AY10" s="5">
        <f t="shared" si="8"/>
        <v>-3.3379058070415968E-2</v>
      </c>
      <c r="AZ10" s="5">
        <f t="shared" si="8"/>
        <v>1.1275369581558614E-2</v>
      </c>
      <c r="BA10" s="5">
        <f t="shared" si="8"/>
        <v>-2.0998864926220162E-2</v>
      </c>
      <c r="BB10" s="5">
        <f t="shared" si="8"/>
        <v>-3.0620994696325843E-2</v>
      </c>
      <c r="BC10" s="5">
        <f t="shared" si="8"/>
        <v>-9.4010206822453535E-3</v>
      </c>
      <c r="BD10" s="5">
        <f t="shared" si="8"/>
        <v>-1.736111111111116E-2</v>
      </c>
      <c r="BE10" s="5">
        <f t="shared" si="8"/>
        <v>-2.5091056252529276E-2</v>
      </c>
      <c r="BF10" s="5">
        <f t="shared" si="8"/>
        <v>-4.2652970075926833E-2</v>
      </c>
      <c r="BG10" s="5">
        <f t="shared" si="8"/>
        <v>1.7130620985010836E-3</v>
      </c>
      <c r="BH10" s="5">
        <f t="shared" si="8"/>
        <v>3.5192203573362058E-3</v>
      </c>
      <c r="BI10" s="5">
        <f t="shared" si="10"/>
        <v>-1.2150389729481792E-2</v>
      </c>
      <c r="BJ10" s="5">
        <f t="shared" si="10"/>
        <v>-1.8921334922527011E-2</v>
      </c>
      <c r="BK10" s="5">
        <f t="shared" si="10"/>
        <v>-1.3371394230769273E-2</v>
      </c>
      <c r="BL10" s="5">
        <f t="shared" si="10"/>
        <v>-3.2243750924419334E-2</v>
      </c>
      <c r="BM10" s="5">
        <f t="shared" si="10"/>
        <v>-1.8361873323705424E-2</v>
      </c>
      <c r="BN10" s="5">
        <f t="shared" si="10"/>
        <v>-1.7084117561893652E-2</v>
      </c>
      <c r="BO10" s="5">
        <f t="shared" si="10"/>
        <v>-5.5280768111725109E-3</v>
      </c>
      <c r="BP10" s="5">
        <f t="shared" si="10"/>
        <v>-2.3939895581306492E-2</v>
      </c>
      <c r="BQ10" s="5">
        <f t="shared" si="10"/>
        <v>-1.6360236833904751E-2</v>
      </c>
      <c r="BR10" s="5">
        <f t="shared" si="10"/>
        <v>1.540216771249292E-2</v>
      </c>
      <c r="BS10" s="5">
        <f t="shared" si="10"/>
        <v>-1.1652101539742055E-2</v>
      </c>
      <c r="BT10" s="5">
        <f t="shared" si="10"/>
        <v>2.5843188786684346E-2</v>
      </c>
      <c r="BU10" s="5">
        <f t="shared" si="10"/>
        <v>-2.3188405797101463E-2</v>
      </c>
      <c r="BV10" s="5">
        <f t="shared" si="10"/>
        <v>1.0073875083948858E-2</v>
      </c>
      <c r="BW10" s="5">
        <f t="shared" si="10"/>
        <v>2.5658807212205259E-2</v>
      </c>
      <c r="BX10" s="5">
        <f t="shared" si="10"/>
        <v>8.7536473530638315E-3</v>
      </c>
      <c r="BY10" s="5">
        <f t="shared" si="11"/>
        <v>-4.3401685746634611E-2</v>
      </c>
      <c r="BZ10" s="5">
        <f t="shared" si="11"/>
        <v>6.5398933494316136E-3</v>
      </c>
      <c r="CA10" s="5">
        <f t="shared" si="11"/>
        <v>2.5887573964497257E-2</v>
      </c>
      <c r="CB10" s="5">
        <f t="shared" si="11"/>
        <v>-1.4691478942213454E-2</v>
      </c>
      <c r="CC10" s="5">
        <f t="shared" si="11"/>
        <v>-9.9009900990099098E-3</v>
      </c>
      <c r="CD10" s="5">
        <f t="shared" si="11"/>
        <v>-1.3452299245023891E-2</v>
      </c>
      <c r="CE10" s="5">
        <f t="shared" si="11"/>
        <v>-1.0367170626349953E-2</v>
      </c>
      <c r="CF10" s="5">
        <f t="shared" si="11"/>
        <v>-1.7948717948717996E-2</v>
      </c>
      <c r="CG10" s="5">
        <f t="shared" si="11"/>
        <v>-1.3297872340425565E-2</v>
      </c>
      <c r="CH10" s="5">
        <f t="shared" si="11"/>
        <v>-1.5522230991844355E-2</v>
      </c>
      <c r="CI10" s="5">
        <f t="shared" si="11"/>
        <v>-2.283849918433889E-3</v>
      </c>
      <c r="CJ10" s="5">
        <f t="shared" si="11"/>
        <v>-5.1297435128243585E-2</v>
      </c>
      <c r="CK10" s="5">
        <f t="shared" si="11"/>
        <v>-8.6979099052317821E-3</v>
      </c>
      <c r="CL10" s="5">
        <f t="shared" si="11"/>
        <v>-4.71159029649596E-2</v>
      </c>
      <c r="CM10" s="5">
        <f t="shared" si="11"/>
        <v>-3.2350014336554822E-2</v>
      </c>
      <c r="CN10" s="5">
        <f t="shared" si="11"/>
        <v>-5.9159095710965559E-3</v>
      </c>
      <c r="CO10" s="5">
        <f t="shared" si="12"/>
        <v>3.1828128108215559E-3</v>
      </c>
      <c r="CP10" s="5">
        <f t="shared" si="12"/>
        <v>-1.4230769230769158E-2</v>
      </c>
      <c r="CQ10" s="5">
        <f t="shared" si="12"/>
        <v>-2.2824536376604754E-2</v>
      </c>
      <c r="CR10" s="5">
        <f t="shared" si="12"/>
        <v>-1.1039283938339195E-2</v>
      </c>
      <c r="CS10" s="5">
        <f t="shared" si="12"/>
        <v>-2.9560810810810856E-2</v>
      </c>
      <c r="CT10" s="5">
        <f t="shared" si="12"/>
        <v>1.8313154949638477E-3</v>
      </c>
      <c r="CU10" s="5">
        <f t="shared" si="12"/>
        <v>-1.6103896103896065E-2</v>
      </c>
      <c r="CV10" s="28">
        <f t="shared" si="12"/>
        <v>-3.6294503975112358E-2</v>
      </c>
      <c r="CW10" s="7">
        <f t="shared" si="9"/>
        <v>-3.0641616757665323E-2</v>
      </c>
      <c r="CX10" s="7">
        <f t="shared" si="9"/>
        <v>1.1894266125919468E-2</v>
      </c>
      <c r="CY10" s="7">
        <f t="shared" si="9"/>
        <v>-2.3279098178647914E-2</v>
      </c>
      <c r="CZ10" s="7">
        <f t="shared" si="9"/>
        <v>-3.1457540286725726E-2</v>
      </c>
      <c r="DA10" s="7">
        <f t="shared" si="9"/>
        <v>-1.548015483049052E-2</v>
      </c>
      <c r="DB10" s="7">
        <f t="shared" si="9"/>
        <v>-1.8791652832730509E-2</v>
      </c>
      <c r="DC10" s="7">
        <f t="shared" si="9"/>
        <v>-3.1238100589124008E-2</v>
      </c>
      <c r="DD10" s="7">
        <f t="shared" si="9"/>
        <v>-4.0946069897047382E-2</v>
      </c>
      <c r="DE10" s="7">
        <f t="shared" si="9"/>
        <v>4.488868484188651E-3</v>
      </c>
      <c r="DF10" s="7">
        <f t="shared" si="9"/>
        <v>5.7768209830267358E-3</v>
      </c>
      <c r="DG10" s="7">
        <f t="shared" si="13"/>
        <v>-1.2556888147280414E-2</v>
      </c>
      <c r="DH10" s="7">
        <f t="shared" si="13"/>
        <v>-1.9357164165569107E-2</v>
      </c>
      <c r="DI10" s="7">
        <f t="shared" si="13"/>
        <v>-1.3426565100566902E-2</v>
      </c>
      <c r="DJ10" s="7">
        <f t="shared" si="13"/>
        <v>-2.9271436780027985E-2</v>
      </c>
      <c r="DK10" s="7">
        <f t="shared" si="13"/>
        <v>-1.6815056395101131E-2</v>
      </c>
      <c r="DL10" s="7">
        <f t="shared" si="13"/>
        <v>-1.6029748069070485E-2</v>
      </c>
      <c r="DM10" s="7">
        <f t="shared" si="13"/>
        <v>-4.3743346361349404E-4</v>
      </c>
      <c r="DN10" s="7">
        <f t="shared" si="13"/>
        <v>-2.5365577922380693E-2</v>
      </c>
      <c r="DO10" s="7">
        <f t="shared" si="13"/>
        <v>-1.8764943858838565E-2</v>
      </c>
      <c r="DP10" s="7">
        <f t="shared" si="13"/>
        <v>1.9357960106657503E-2</v>
      </c>
      <c r="DQ10" s="7">
        <f t="shared" si="13"/>
        <v>-1.0941765680018863E-2</v>
      </c>
      <c r="DR10" s="7">
        <f t="shared" si="13"/>
        <v>2.306868955123274E-2</v>
      </c>
      <c r="DS10" s="7">
        <f t="shared" si="13"/>
        <v>-2.4578176169077211E-2</v>
      </c>
      <c r="DT10" s="7">
        <f t="shared" si="13"/>
        <v>1.0976177528670991E-2</v>
      </c>
      <c r="DU10" s="7">
        <f t="shared" si="13"/>
        <v>2.1128148050830658E-2</v>
      </c>
      <c r="DV10" s="7">
        <f t="shared" si="13"/>
        <v>8.7001559825560411E-3</v>
      </c>
      <c r="DW10" s="7">
        <f t="shared" si="14"/>
        <v>-4.0173271889457837E-2</v>
      </c>
      <c r="DX10" s="7">
        <f t="shared" si="14"/>
        <v>7.5782122850717578E-3</v>
      </c>
      <c r="DY10" s="7">
        <f t="shared" si="14"/>
        <v>2.7827784512360933E-2</v>
      </c>
      <c r="DZ10" s="7">
        <f t="shared" si="14"/>
        <v>-1.4529446666949015E-2</v>
      </c>
      <c r="EA10" s="7">
        <f t="shared" si="14"/>
        <v>-1.3193413992894495E-2</v>
      </c>
      <c r="EB10" s="7">
        <f t="shared" si="14"/>
        <v>-8.971886688317195E-3</v>
      </c>
      <c r="EC10" s="7">
        <f t="shared" si="14"/>
        <v>-1.4447417467135879E-2</v>
      </c>
      <c r="ED10" s="7">
        <f t="shared" si="14"/>
        <v>-1.88350712239106E-2</v>
      </c>
      <c r="EE10" s="7">
        <f t="shared" si="14"/>
        <v>-1.2449425275610512E-2</v>
      </c>
      <c r="EF10" s="7">
        <f t="shared" si="14"/>
        <v>-1.5518348898816285E-2</v>
      </c>
      <c r="EG10" s="7">
        <f t="shared" si="14"/>
        <v>-1.014858680095878E-3</v>
      </c>
      <c r="EH10" s="7">
        <f t="shared" si="14"/>
        <v>-5.2616601973093681E-2</v>
      </c>
      <c r="EI10" s="7">
        <f t="shared" si="14"/>
        <v>-1.2464020984577936E-2</v>
      </c>
      <c r="EJ10" s="7">
        <f t="shared" si="14"/>
        <v>-4.2456525857594296E-2</v>
      </c>
      <c r="EK10" s="7">
        <f t="shared" si="14"/>
        <v>-3.1201358497046902E-2</v>
      </c>
      <c r="EL10" s="7">
        <f t="shared" si="14"/>
        <v>-4.7330484579845913E-3</v>
      </c>
      <c r="EM10" s="7">
        <f t="shared" si="15"/>
        <v>4.4634879807344072E-3</v>
      </c>
      <c r="EN10" s="7">
        <f t="shared" si="15"/>
        <v>-1.0717155157730099E-2</v>
      </c>
      <c r="EO10" s="7">
        <f t="shared" si="15"/>
        <v>-2.3631187758768237E-2</v>
      </c>
      <c r="EP10" s="7">
        <f t="shared" si="15"/>
        <v>-5.7549866141570266E-3</v>
      </c>
      <c r="EQ10" s="7">
        <f t="shared" si="15"/>
        <v>-2.6330808715667491E-2</v>
      </c>
      <c r="ER10" s="7">
        <f t="shared" si="15"/>
        <v>2.9051464985846366E-3</v>
      </c>
      <c r="ES10" s="7">
        <f t="shared" si="15"/>
        <v>-2.0529076503199156E-2</v>
      </c>
      <c r="ET10" s="7">
        <f t="shared" si="15"/>
        <v>-3.9273831913214027E-2</v>
      </c>
    </row>
    <row r="11" spans="1:150" x14ac:dyDescent="0.2">
      <c r="A11">
        <v>105.55</v>
      </c>
      <c r="B11">
        <v>19.774999999999999</v>
      </c>
      <c r="C11">
        <v>172.15</v>
      </c>
      <c r="D11">
        <v>100.86360000000001</v>
      </c>
      <c r="E11">
        <v>73.900000000000006</v>
      </c>
      <c r="F11">
        <v>171.05</v>
      </c>
      <c r="G11">
        <v>119.8</v>
      </c>
      <c r="H11">
        <v>83.86</v>
      </c>
      <c r="I11">
        <v>116.7</v>
      </c>
      <c r="J11">
        <v>7.45</v>
      </c>
      <c r="K11">
        <v>84.31</v>
      </c>
      <c r="L11">
        <v>66.55</v>
      </c>
      <c r="M11">
        <v>66.39</v>
      </c>
      <c r="N11">
        <v>31.934999999999999</v>
      </c>
      <c r="O11">
        <v>23.704999999999998</v>
      </c>
      <c r="P11">
        <v>65.38</v>
      </c>
      <c r="Q11">
        <v>16.489999999999998</v>
      </c>
      <c r="R11">
        <v>77</v>
      </c>
      <c r="S11">
        <v>31.585000000000001</v>
      </c>
      <c r="T11">
        <v>17.91</v>
      </c>
      <c r="U11">
        <v>120</v>
      </c>
      <c r="V11">
        <v>4.8079999999999998</v>
      </c>
      <c r="W11">
        <v>13.24</v>
      </c>
      <c r="X11">
        <v>14.31</v>
      </c>
      <c r="Y11">
        <v>7.5380000000000003</v>
      </c>
      <c r="Z11">
        <v>47.435000000000002</v>
      </c>
      <c r="AA11">
        <v>76.34</v>
      </c>
      <c r="AB11">
        <v>49.344999999999999</v>
      </c>
      <c r="AC11">
        <v>7.0060000000000002</v>
      </c>
      <c r="AD11">
        <v>15.2</v>
      </c>
      <c r="AE11">
        <v>2.6219999999999999</v>
      </c>
      <c r="AF11">
        <v>36.270000000000003</v>
      </c>
      <c r="AG11">
        <v>227.4</v>
      </c>
      <c r="AH11">
        <v>172.6</v>
      </c>
      <c r="AI11">
        <v>5.7350000000000003</v>
      </c>
      <c r="AJ11">
        <v>189.1</v>
      </c>
      <c r="AK11">
        <v>15.73</v>
      </c>
      <c r="AL11">
        <v>31.4</v>
      </c>
      <c r="AM11">
        <v>79.569999999999993</v>
      </c>
      <c r="AN11">
        <v>87.74</v>
      </c>
      <c r="AO11">
        <v>5.7705000000000002</v>
      </c>
      <c r="AP11">
        <v>94.82</v>
      </c>
      <c r="AQ11">
        <v>50.05</v>
      </c>
      <c r="AR11">
        <v>126.05</v>
      </c>
      <c r="AS11">
        <v>68.959999999999994</v>
      </c>
      <c r="AT11">
        <v>10.050000000000001</v>
      </c>
      <c r="AU11">
        <v>232</v>
      </c>
      <c r="AV11">
        <v>50.54</v>
      </c>
      <c r="AW11">
        <v>19.579999999999998</v>
      </c>
      <c r="AX11" s="4">
        <v>137.94999999999999</v>
      </c>
      <c r="AY11" s="5">
        <f t="shared" si="8"/>
        <v>-1.4191106906339401E-3</v>
      </c>
      <c r="AZ11" s="5">
        <f t="shared" si="8"/>
        <v>-2.0069375619425234E-2</v>
      </c>
      <c r="BA11" s="5">
        <f t="shared" si="8"/>
        <v>-2.0289855072463947E-3</v>
      </c>
      <c r="BB11" s="5">
        <f t="shared" si="8"/>
        <v>1.3531584783867956E-3</v>
      </c>
      <c r="BC11" s="5">
        <f t="shared" si="8"/>
        <v>1.8980477223426995E-3</v>
      </c>
      <c r="BD11" s="5">
        <f t="shared" si="8"/>
        <v>7.3616018845701348E-3</v>
      </c>
      <c r="BE11" s="5">
        <f t="shared" si="8"/>
        <v>-5.3964300539643961E-3</v>
      </c>
      <c r="BF11" s="5">
        <f t="shared" si="8"/>
        <v>-2.1926755306741263E-2</v>
      </c>
      <c r="BG11" s="5">
        <f t="shared" si="8"/>
        <v>-2.1376656690893503E-3</v>
      </c>
      <c r="BH11" s="5">
        <f t="shared" si="8"/>
        <v>4.8556784461830649E-3</v>
      </c>
      <c r="BI11" s="5">
        <f t="shared" si="10"/>
        <v>-2.1698770016245095E-2</v>
      </c>
      <c r="BJ11" s="5">
        <f t="shared" si="10"/>
        <v>1.0630220197418438E-2</v>
      </c>
      <c r="BK11" s="5">
        <f t="shared" si="10"/>
        <v>1.0963910461397885E-2</v>
      </c>
      <c r="BL11" s="5">
        <f t="shared" si="10"/>
        <v>-2.3842274186153256E-2</v>
      </c>
      <c r="BM11" s="5">
        <f t="shared" si="10"/>
        <v>-3.5729298024380629E-3</v>
      </c>
      <c r="BN11" s="5">
        <f t="shared" si="10"/>
        <v>-3.6971571660038394E-2</v>
      </c>
      <c r="BO11" s="5">
        <f t="shared" si="10"/>
        <v>-3.5108250438853239E-2</v>
      </c>
      <c r="BP11" s="5">
        <f t="shared" si="10"/>
        <v>4.5662100456620447E-3</v>
      </c>
      <c r="BQ11" s="5">
        <f t="shared" si="10"/>
        <v>6.3361317915400228E-4</v>
      </c>
      <c r="BR11" s="5">
        <f t="shared" si="10"/>
        <v>6.1797752808987472E-3</v>
      </c>
      <c r="BS11" s="5">
        <f t="shared" si="10"/>
        <v>1.0526315789473717E-2</v>
      </c>
      <c r="BT11" s="5">
        <f t="shared" si="10"/>
        <v>2.6473099914602782E-2</v>
      </c>
      <c r="BU11" s="5">
        <f t="shared" si="10"/>
        <v>-1.7804154302670683E-2</v>
      </c>
      <c r="BV11" s="5">
        <f t="shared" si="10"/>
        <v>-4.8537234042553057E-2</v>
      </c>
      <c r="BW11" s="5">
        <f t="shared" si="10"/>
        <v>1.9337390128465248E-2</v>
      </c>
      <c r="BX11" s="5">
        <f t="shared" si="10"/>
        <v>-1.9938016528925573E-2</v>
      </c>
      <c r="BY11" s="5">
        <f t="shared" si="11"/>
        <v>3.9452919516043128E-3</v>
      </c>
      <c r="BZ11" s="5">
        <f t="shared" si="11"/>
        <v>-1.3494602159136448E-2</v>
      </c>
      <c r="CA11" s="5">
        <f t="shared" si="11"/>
        <v>1.0237923576063457E-2</v>
      </c>
      <c r="CB11" s="5">
        <f t="shared" si="11"/>
        <v>7.2895957587806315E-3</v>
      </c>
      <c r="CC11" s="5">
        <f t="shared" si="11"/>
        <v>-6.3571428571428501E-2</v>
      </c>
      <c r="CD11" s="5">
        <f t="shared" si="11"/>
        <v>9.3223876443579989E-3</v>
      </c>
      <c r="CE11" s="5">
        <f t="shared" si="11"/>
        <v>-7.4203404626800307E-3</v>
      </c>
      <c r="CF11" s="5">
        <f t="shared" si="11"/>
        <v>1.4505366985784196E-3</v>
      </c>
      <c r="CG11" s="5">
        <f t="shared" si="11"/>
        <v>3.0548068283917429E-2</v>
      </c>
      <c r="CH11" s="5">
        <f t="shared" si="11"/>
        <v>1.0689470871191986E-2</v>
      </c>
      <c r="CI11" s="5">
        <f t="shared" si="11"/>
        <v>2.877697841726623E-2</v>
      </c>
      <c r="CJ11" s="5">
        <f t="shared" si="11"/>
        <v>-7.1146245059289237E-3</v>
      </c>
      <c r="CK11" s="5">
        <f t="shared" si="11"/>
        <v>4.2037716081718024E-2</v>
      </c>
      <c r="CL11" s="5">
        <f t="shared" si="11"/>
        <v>-7.2414573432902918E-3</v>
      </c>
      <c r="CM11" s="5">
        <f t="shared" si="11"/>
        <v>5.8217566366283169E-3</v>
      </c>
      <c r="CN11" s="5">
        <f t="shared" si="11"/>
        <v>7.6514346439957581E-3</v>
      </c>
      <c r="CO11" s="5">
        <f t="shared" si="12"/>
        <v>-7.5351973031926311E-3</v>
      </c>
      <c r="CP11" s="5">
        <f t="shared" si="12"/>
        <v>-1.6387046429964913E-2</v>
      </c>
      <c r="CQ11" s="5">
        <f t="shared" si="12"/>
        <v>6.7153284671532809E-3</v>
      </c>
      <c r="CR11" s="5">
        <f t="shared" si="12"/>
        <v>1.0659694288013055E-2</v>
      </c>
      <c r="CS11" s="5">
        <f t="shared" si="12"/>
        <v>9.5735422106177914E-3</v>
      </c>
      <c r="CT11" s="5">
        <f t="shared" si="12"/>
        <v>2.6505534680613341E-2</v>
      </c>
      <c r="CU11" s="5">
        <f t="shared" si="12"/>
        <v>3.3790918690601801E-2</v>
      </c>
      <c r="CV11" s="28">
        <f t="shared" si="12"/>
        <v>-1.0401721664275554E-2</v>
      </c>
      <c r="CW11" s="7">
        <f t="shared" si="9"/>
        <v>1.3183306221167044E-3</v>
      </c>
      <c r="CX11" s="7">
        <f t="shared" si="9"/>
        <v>-1.9450479075064378E-2</v>
      </c>
      <c r="CY11" s="7">
        <f t="shared" si="9"/>
        <v>-4.3092187596741457E-3</v>
      </c>
      <c r="CZ11" s="7">
        <f t="shared" si="9"/>
        <v>5.1661288798691225E-4</v>
      </c>
      <c r="DA11" s="7">
        <f t="shared" si="9"/>
        <v>-4.1810864259024657E-3</v>
      </c>
      <c r="DB11" s="7">
        <f t="shared" si="9"/>
        <v>5.9310601629507867E-3</v>
      </c>
      <c r="DC11" s="7">
        <f t="shared" si="9"/>
        <v>-1.1543474390559128E-2</v>
      </c>
      <c r="DD11" s="7">
        <f t="shared" si="9"/>
        <v>-2.0219855127861817E-2</v>
      </c>
      <c r="DE11" s="7">
        <f t="shared" si="9"/>
        <v>6.3814071659821755E-4</v>
      </c>
      <c r="DF11" s="7">
        <f t="shared" si="9"/>
        <v>7.1132790718735949E-3</v>
      </c>
      <c r="DG11" s="7">
        <f t="shared" si="13"/>
        <v>-2.2105268434043715E-2</v>
      </c>
      <c r="DH11" s="7">
        <f t="shared" si="13"/>
        <v>1.0194390954376343E-2</v>
      </c>
      <c r="DI11" s="7">
        <f t="shared" si="13"/>
        <v>1.0908739591600257E-2</v>
      </c>
      <c r="DJ11" s="7">
        <f t="shared" si="13"/>
        <v>-2.0869960041761906E-2</v>
      </c>
      <c r="DK11" s="7">
        <f t="shared" si="13"/>
        <v>-2.0261128738337693E-3</v>
      </c>
      <c r="DL11" s="7">
        <f t="shared" si="13"/>
        <v>-3.5917202167215223E-2</v>
      </c>
      <c r="DM11" s="7">
        <f t="shared" si="13"/>
        <v>-3.0017607091294224E-2</v>
      </c>
      <c r="DN11" s="7">
        <f t="shared" si="13"/>
        <v>3.1405277045878431E-3</v>
      </c>
      <c r="DO11" s="7">
        <f t="shared" si="13"/>
        <v>-1.7710938457798108E-3</v>
      </c>
      <c r="DP11" s="7">
        <f t="shared" si="13"/>
        <v>1.013556767506333E-2</v>
      </c>
      <c r="DQ11" s="7">
        <f t="shared" si="13"/>
        <v>1.1236651649196908E-2</v>
      </c>
      <c r="DR11" s="7">
        <f t="shared" si="13"/>
        <v>2.3698600679151176E-2</v>
      </c>
      <c r="DS11" s="7">
        <f t="shared" si="13"/>
        <v>-1.919392467464643E-2</v>
      </c>
      <c r="DT11" s="7">
        <f t="shared" si="13"/>
        <v>-4.7634931597830922E-2</v>
      </c>
      <c r="DU11" s="7">
        <f t="shared" si="13"/>
        <v>1.4806730967090646E-2</v>
      </c>
      <c r="DV11" s="7">
        <f t="shared" si="13"/>
        <v>-1.9991507899433363E-2</v>
      </c>
      <c r="DW11" s="7">
        <f t="shared" si="14"/>
        <v>7.1737058087810853E-3</v>
      </c>
      <c r="DX11" s="7">
        <f t="shared" si="14"/>
        <v>-1.2456283223496305E-2</v>
      </c>
      <c r="DY11" s="7">
        <f t="shared" si="14"/>
        <v>1.2178134123927133E-2</v>
      </c>
      <c r="DZ11" s="7">
        <f t="shared" si="14"/>
        <v>7.4516280340450707E-3</v>
      </c>
      <c r="EA11" s="7">
        <f t="shared" si="14"/>
        <v>-6.6863852465313081E-2</v>
      </c>
      <c r="EB11" s="7">
        <f t="shared" si="14"/>
        <v>1.3802800201064695E-2</v>
      </c>
      <c r="EC11" s="7">
        <f t="shared" si="14"/>
        <v>-1.1500587303465957E-2</v>
      </c>
      <c r="ED11" s="7">
        <f t="shared" si="14"/>
        <v>5.6418342338581588E-4</v>
      </c>
      <c r="EE11" s="7">
        <f t="shared" si="14"/>
        <v>3.139651534873248E-2</v>
      </c>
      <c r="EF11" s="7">
        <f t="shared" si="14"/>
        <v>1.0693352964220056E-2</v>
      </c>
      <c r="EG11" s="7">
        <f t="shared" si="14"/>
        <v>3.004596965560424E-2</v>
      </c>
      <c r="EH11" s="7">
        <f t="shared" si="14"/>
        <v>-8.4337913507790217E-3</v>
      </c>
      <c r="EI11" s="7">
        <f t="shared" si="14"/>
        <v>3.8271605002371874E-2</v>
      </c>
      <c r="EJ11" s="7">
        <f t="shared" si="14"/>
        <v>-2.5820802359249866E-3</v>
      </c>
      <c r="EK11" s="7">
        <f t="shared" si="14"/>
        <v>6.970412476136236E-3</v>
      </c>
      <c r="EL11" s="7">
        <f t="shared" si="14"/>
        <v>8.8342957571077227E-3</v>
      </c>
      <c r="EM11" s="7">
        <f t="shared" si="15"/>
        <v>-6.2545221332797798E-3</v>
      </c>
      <c r="EN11" s="7">
        <f t="shared" si="15"/>
        <v>-1.2873432356925854E-2</v>
      </c>
      <c r="EO11" s="7">
        <f t="shared" si="15"/>
        <v>5.9086770849897958E-3</v>
      </c>
      <c r="EP11" s="7">
        <f t="shared" si="15"/>
        <v>1.5943991612195223E-2</v>
      </c>
      <c r="EQ11" s="7">
        <f t="shared" si="15"/>
        <v>1.2803544305761156E-2</v>
      </c>
      <c r="ER11" s="7">
        <f t="shared" si="15"/>
        <v>2.7579365684234129E-2</v>
      </c>
      <c r="ES11" s="7">
        <f t="shared" si="15"/>
        <v>2.936573829129871E-2</v>
      </c>
      <c r="ET11" s="7">
        <f t="shared" si="15"/>
        <v>-1.3381049602377224E-2</v>
      </c>
    </row>
    <row r="12" spans="1:150" x14ac:dyDescent="0.2">
      <c r="A12">
        <v>104.9</v>
      </c>
      <c r="B12">
        <v>19.704999999999998</v>
      </c>
      <c r="C12">
        <v>171.5</v>
      </c>
      <c r="D12">
        <v>101</v>
      </c>
      <c r="E12">
        <v>75.599999999999994</v>
      </c>
      <c r="F12">
        <v>173.35</v>
      </c>
      <c r="G12">
        <v>118.95</v>
      </c>
      <c r="H12">
        <v>85.31</v>
      </c>
      <c r="I12">
        <v>121.6</v>
      </c>
      <c r="J12">
        <v>7.2389999999999999</v>
      </c>
      <c r="K12">
        <v>85.93</v>
      </c>
      <c r="L12">
        <v>67.319999999999993</v>
      </c>
      <c r="M12">
        <v>63.4</v>
      </c>
      <c r="N12">
        <v>32.44</v>
      </c>
      <c r="O12">
        <v>23.885000000000002</v>
      </c>
      <c r="P12">
        <v>65.84</v>
      </c>
      <c r="Q12">
        <v>15.59</v>
      </c>
      <c r="R12">
        <v>78.09</v>
      </c>
      <c r="S12">
        <v>32.634999999999998</v>
      </c>
      <c r="T12">
        <v>17.38</v>
      </c>
      <c r="U12">
        <v>119.2</v>
      </c>
      <c r="V12">
        <v>4.7300000000000004</v>
      </c>
      <c r="W12">
        <v>13.5</v>
      </c>
      <c r="X12">
        <v>14.05</v>
      </c>
      <c r="Y12">
        <v>7.8330000000000002</v>
      </c>
      <c r="Z12">
        <v>46.8</v>
      </c>
      <c r="AA12">
        <v>76.81</v>
      </c>
      <c r="AB12">
        <v>47.3</v>
      </c>
      <c r="AC12">
        <v>7.1470000000000002</v>
      </c>
      <c r="AD12">
        <v>14.93</v>
      </c>
      <c r="AE12">
        <v>2.59</v>
      </c>
      <c r="AF12">
        <v>36.664999999999999</v>
      </c>
      <c r="AG12">
        <v>231.45</v>
      </c>
      <c r="AH12">
        <v>177.4</v>
      </c>
      <c r="AI12">
        <v>5.83</v>
      </c>
      <c r="AJ12">
        <v>192.9</v>
      </c>
      <c r="AK12">
        <v>15.55</v>
      </c>
      <c r="AL12">
        <v>32.06</v>
      </c>
      <c r="AM12">
        <v>79.78</v>
      </c>
      <c r="AN12">
        <v>88.87</v>
      </c>
      <c r="AO12">
        <v>5.7243000000000004</v>
      </c>
      <c r="AP12">
        <v>96.1</v>
      </c>
      <c r="AQ12">
        <v>50</v>
      </c>
      <c r="AR12">
        <v>129.5</v>
      </c>
      <c r="AS12">
        <v>69.62</v>
      </c>
      <c r="AT12">
        <v>10.015000000000001</v>
      </c>
      <c r="AU12">
        <v>236.15</v>
      </c>
      <c r="AV12">
        <v>51.09</v>
      </c>
      <c r="AW12">
        <v>19.920000000000002</v>
      </c>
      <c r="AX12" s="4">
        <v>137.55000000000001</v>
      </c>
      <c r="AY12" s="5">
        <f t="shared" si="8"/>
        <v>-6.1582188536237759E-3</v>
      </c>
      <c r="AZ12" s="5">
        <f t="shared" si="8"/>
        <v>-3.5398230088495852E-3</v>
      </c>
      <c r="BA12" s="5">
        <f t="shared" si="8"/>
        <v>-3.7757769387162243E-3</v>
      </c>
      <c r="BB12" s="5">
        <f t="shared" si="8"/>
        <v>1.3523213527972811E-3</v>
      </c>
      <c r="BC12" s="5">
        <f t="shared" si="8"/>
        <v>2.3004059539918575E-2</v>
      </c>
      <c r="BD12" s="5">
        <f t="shared" si="8"/>
        <v>1.3446360713241567E-2</v>
      </c>
      <c r="BE12" s="5">
        <f t="shared" si="8"/>
        <v>-7.0951585976627429E-3</v>
      </c>
      <c r="BF12" s="5">
        <f t="shared" si="8"/>
        <v>1.7290722632959721E-2</v>
      </c>
      <c r="BG12" s="5">
        <f t="shared" si="8"/>
        <v>4.1988003427592124E-2</v>
      </c>
      <c r="BH12" s="5">
        <f t="shared" si="8"/>
        <v>-2.8322147651006713E-2</v>
      </c>
      <c r="BI12" s="5">
        <f t="shared" si="10"/>
        <v>1.9214802514529783E-2</v>
      </c>
      <c r="BJ12" s="5">
        <f t="shared" si="10"/>
        <v>1.157024793388417E-2</v>
      </c>
      <c r="BK12" s="5">
        <f t="shared" si="10"/>
        <v>-4.5036903148064522E-2</v>
      </c>
      <c r="BL12" s="5">
        <f t="shared" si="10"/>
        <v>1.5813370909660174E-2</v>
      </c>
      <c r="BM12" s="5">
        <f t="shared" si="10"/>
        <v>7.5933347395065187E-3</v>
      </c>
      <c r="BN12" s="5">
        <f t="shared" si="10"/>
        <v>7.0357907617009108E-3</v>
      </c>
      <c r="BO12" s="5">
        <f t="shared" si="10"/>
        <v>-5.4578532443905314E-2</v>
      </c>
      <c r="BP12" s="5">
        <f t="shared" si="10"/>
        <v>1.4155844155844255E-2</v>
      </c>
      <c r="BQ12" s="5">
        <f t="shared" si="10"/>
        <v>3.3243628304574946E-2</v>
      </c>
      <c r="BR12" s="5">
        <f t="shared" si="10"/>
        <v>-2.9592406476828703E-2</v>
      </c>
      <c r="BS12" s="5">
        <f t="shared" si="10"/>
        <v>-6.6666666666665986E-3</v>
      </c>
      <c r="BT12" s="5">
        <f t="shared" si="10"/>
        <v>-1.6222961730449126E-2</v>
      </c>
      <c r="BU12" s="5">
        <f t="shared" si="10"/>
        <v>1.9637462235649439E-2</v>
      </c>
      <c r="BV12" s="5">
        <f t="shared" si="10"/>
        <v>-1.8169112508735097E-2</v>
      </c>
      <c r="BW12" s="5">
        <f t="shared" si="10"/>
        <v>3.913504908463783E-2</v>
      </c>
      <c r="BX12" s="5">
        <f t="shared" si="10"/>
        <v>-1.3386739749130516E-2</v>
      </c>
      <c r="BY12" s="5">
        <f t="shared" si="11"/>
        <v>6.1566675399529203E-3</v>
      </c>
      <c r="BZ12" s="5">
        <f t="shared" si="11"/>
        <v>-4.1442902016415095E-2</v>
      </c>
      <c r="CA12" s="5">
        <f t="shared" si="11"/>
        <v>2.0125606622894754E-2</v>
      </c>
      <c r="CB12" s="5">
        <f t="shared" si="11"/>
        <v>-1.7763157894736814E-2</v>
      </c>
      <c r="CC12" s="5">
        <f t="shared" si="11"/>
        <v>-1.2204424103737566E-2</v>
      </c>
      <c r="CD12" s="5">
        <f t="shared" si="11"/>
        <v>1.089054314860749E-2</v>
      </c>
      <c r="CE12" s="5">
        <f t="shared" si="11"/>
        <v>1.7810026385224109E-2</v>
      </c>
      <c r="CF12" s="5">
        <f t="shared" si="11"/>
        <v>2.7809965237543421E-2</v>
      </c>
      <c r="CG12" s="5">
        <f t="shared" si="11"/>
        <v>1.6564952048822912E-2</v>
      </c>
      <c r="CH12" s="5">
        <f t="shared" si="11"/>
        <v>2.0095187731359099E-2</v>
      </c>
      <c r="CI12" s="5">
        <f t="shared" si="11"/>
        <v>-1.1443102352193257E-2</v>
      </c>
      <c r="CJ12" s="5">
        <f t="shared" si="11"/>
        <v>2.1019108280254883E-2</v>
      </c>
      <c r="CK12" s="5">
        <f t="shared" si="11"/>
        <v>2.63918562272214E-3</v>
      </c>
      <c r="CL12" s="5">
        <f t="shared" si="11"/>
        <v>1.2878960565306796E-2</v>
      </c>
      <c r="CM12" s="5">
        <f t="shared" si="11"/>
        <v>-8.0062386275019382E-3</v>
      </c>
      <c r="CN12" s="5">
        <f t="shared" si="11"/>
        <v>1.3499261759122527E-2</v>
      </c>
      <c r="CO12" s="5">
        <f t="shared" si="12"/>
        <v>-9.9900099900096517E-4</v>
      </c>
      <c r="CP12" s="5">
        <f t="shared" si="12"/>
        <v>2.7370091233637428E-2</v>
      </c>
      <c r="CQ12" s="5">
        <f t="shared" si="12"/>
        <v>9.5707656612531444E-3</v>
      </c>
      <c r="CR12" s="5">
        <f t="shared" si="12"/>
        <v>-3.4825870646766344E-3</v>
      </c>
      <c r="CS12" s="5">
        <f t="shared" si="12"/>
        <v>1.7887931034482829E-2</v>
      </c>
      <c r="CT12" s="5">
        <f t="shared" si="12"/>
        <v>1.0882469331222833E-2</v>
      </c>
      <c r="CU12" s="5">
        <f t="shared" si="12"/>
        <v>1.736465781409624E-2</v>
      </c>
      <c r="CV12" s="28">
        <f t="shared" si="12"/>
        <v>-2.8996013048204761E-3</v>
      </c>
      <c r="CW12" s="7">
        <f t="shared" si="9"/>
        <v>-3.4207775408731313E-3</v>
      </c>
      <c r="CX12" s="7">
        <f t="shared" si="9"/>
        <v>-2.9209264644887304E-3</v>
      </c>
      <c r="CY12" s="7">
        <f t="shared" si="9"/>
        <v>-6.0560101911439753E-3</v>
      </c>
      <c r="CZ12" s="7">
        <f t="shared" si="9"/>
        <v>5.1577576239739771E-4</v>
      </c>
      <c r="DA12" s="7">
        <f t="shared" si="9"/>
        <v>1.6924925391673409E-2</v>
      </c>
      <c r="DB12" s="7">
        <f t="shared" si="9"/>
        <v>1.2015818991622219E-2</v>
      </c>
      <c r="DC12" s="7">
        <f t="shared" si="9"/>
        <v>-1.3242202934257475E-2</v>
      </c>
      <c r="DD12" s="7">
        <f t="shared" si="9"/>
        <v>1.8997622811839168E-2</v>
      </c>
      <c r="DE12" s="7">
        <f t="shared" si="9"/>
        <v>4.4763809813279695E-2</v>
      </c>
      <c r="DF12" s="7">
        <f t="shared" si="9"/>
        <v>-2.6064547025316184E-2</v>
      </c>
      <c r="DG12" s="7">
        <f t="shared" si="13"/>
        <v>1.8808304096731163E-2</v>
      </c>
      <c r="DH12" s="7">
        <f t="shared" si="13"/>
        <v>1.1134418690842075E-2</v>
      </c>
      <c r="DI12" s="7">
        <f t="shared" si="13"/>
        <v>-4.5092074017862152E-2</v>
      </c>
      <c r="DJ12" s="7">
        <f t="shared" si="13"/>
        <v>1.8785685054051524E-2</v>
      </c>
      <c r="DK12" s="7">
        <f t="shared" si="13"/>
        <v>9.1401516681108123E-3</v>
      </c>
      <c r="DL12" s="7">
        <f t="shared" si="13"/>
        <v>8.0901602545240796E-3</v>
      </c>
      <c r="DM12" s="7">
        <f t="shared" si="13"/>
        <v>-4.9487889096346299E-2</v>
      </c>
      <c r="DN12" s="7">
        <f t="shared" si="13"/>
        <v>1.2730161814770054E-2</v>
      </c>
      <c r="DO12" s="7">
        <f t="shared" si="13"/>
        <v>3.0838921279641131E-2</v>
      </c>
      <c r="DP12" s="7">
        <f t="shared" si="13"/>
        <v>-2.5636614082664121E-2</v>
      </c>
      <c r="DQ12" s="7">
        <f t="shared" si="13"/>
        <v>-5.9563308069434063E-3</v>
      </c>
      <c r="DR12" s="7">
        <f t="shared" si="13"/>
        <v>-1.8997460965900732E-2</v>
      </c>
      <c r="DS12" s="7">
        <f t="shared" si="13"/>
        <v>1.8247691863673692E-2</v>
      </c>
      <c r="DT12" s="7">
        <f t="shared" si="13"/>
        <v>-1.7266810064012962E-2</v>
      </c>
      <c r="DU12" s="7">
        <f t="shared" si="13"/>
        <v>3.4604389923263229E-2</v>
      </c>
      <c r="DV12" s="7">
        <f t="shared" si="13"/>
        <v>-1.3440231119638307E-2</v>
      </c>
      <c r="DW12" s="7">
        <f t="shared" si="14"/>
        <v>9.3850813971296937E-3</v>
      </c>
      <c r="DX12" s="7">
        <f t="shared" si="14"/>
        <v>-4.040458308077495E-2</v>
      </c>
      <c r="DY12" s="7">
        <f t="shared" si="14"/>
        <v>2.206581717075843E-2</v>
      </c>
      <c r="DZ12" s="7">
        <f t="shared" si="14"/>
        <v>-1.7601125619472375E-2</v>
      </c>
      <c r="EA12" s="7">
        <f t="shared" si="14"/>
        <v>-1.5496847997622151E-2</v>
      </c>
      <c r="EB12" s="7">
        <f t="shared" si="14"/>
        <v>1.5370955705314186E-2</v>
      </c>
      <c r="EC12" s="7">
        <f t="shared" si="14"/>
        <v>1.3729779544438183E-2</v>
      </c>
      <c r="ED12" s="7">
        <f t="shared" si="14"/>
        <v>2.6923611962350817E-2</v>
      </c>
      <c r="EE12" s="7">
        <f t="shared" si="14"/>
        <v>1.7413399113637963E-2</v>
      </c>
      <c r="EF12" s="7">
        <f t="shared" si="14"/>
        <v>2.009906982438717E-2</v>
      </c>
      <c r="EG12" s="7">
        <f t="shared" si="14"/>
        <v>-1.0174111113855246E-2</v>
      </c>
      <c r="EH12" s="7">
        <f t="shared" si="14"/>
        <v>1.9699941435404787E-2</v>
      </c>
      <c r="EI12" s="7">
        <f t="shared" si="14"/>
        <v>-1.1269254566240129E-3</v>
      </c>
      <c r="EJ12" s="7">
        <f t="shared" si="14"/>
        <v>1.75383376726721E-2</v>
      </c>
      <c r="EK12" s="7">
        <f t="shared" si="14"/>
        <v>-6.8575827879940191E-3</v>
      </c>
      <c r="EL12" s="7">
        <f t="shared" si="14"/>
        <v>1.4682122872234492E-2</v>
      </c>
      <c r="EM12" s="7">
        <f t="shared" si="15"/>
        <v>2.8167417091188598E-4</v>
      </c>
      <c r="EN12" s="7">
        <f t="shared" si="15"/>
        <v>3.0883705306676487E-2</v>
      </c>
      <c r="EO12" s="7">
        <f t="shared" si="15"/>
        <v>8.7641142790896593E-3</v>
      </c>
      <c r="EP12" s="7">
        <f t="shared" si="15"/>
        <v>1.801710259505534E-3</v>
      </c>
      <c r="EQ12" s="7">
        <f t="shared" si="15"/>
        <v>2.1117933129626194E-2</v>
      </c>
      <c r="ER12" s="7">
        <f t="shared" si="15"/>
        <v>1.1956300334843621E-2</v>
      </c>
      <c r="ES12" s="7">
        <f t="shared" si="15"/>
        <v>1.2939477414793147E-2</v>
      </c>
      <c r="ET12" s="7">
        <f t="shared" si="15"/>
        <v>-5.8789292429221466E-3</v>
      </c>
    </row>
    <row r="13" spans="1:150" x14ac:dyDescent="0.2">
      <c r="A13">
        <v>101.55</v>
      </c>
      <c r="B13">
        <v>19.28</v>
      </c>
      <c r="C13">
        <v>170</v>
      </c>
      <c r="D13">
        <v>99.818200000000004</v>
      </c>
      <c r="E13">
        <v>75.41</v>
      </c>
      <c r="F13">
        <v>173.85</v>
      </c>
      <c r="G13">
        <v>119.9</v>
      </c>
      <c r="H13">
        <v>86.59</v>
      </c>
      <c r="I13">
        <v>119.05</v>
      </c>
      <c r="J13">
        <v>7.4580000000000002</v>
      </c>
      <c r="K13">
        <v>84.43</v>
      </c>
      <c r="L13">
        <v>66.91</v>
      </c>
      <c r="M13">
        <v>64.510000000000005</v>
      </c>
      <c r="N13">
        <v>32.725000000000001</v>
      </c>
      <c r="O13">
        <v>24.024999999999999</v>
      </c>
      <c r="P13">
        <v>65.459999999999994</v>
      </c>
      <c r="Q13">
        <v>15.815</v>
      </c>
      <c r="R13">
        <v>78.010000000000005</v>
      </c>
      <c r="S13">
        <v>31.91</v>
      </c>
      <c r="T13">
        <v>17.125</v>
      </c>
      <c r="U13">
        <v>118.25</v>
      </c>
      <c r="V13">
        <v>4.8979999999999997</v>
      </c>
      <c r="W13">
        <v>13.93</v>
      </c>
      <c r="X13">
        <v>13.9</v>
      </c>
      <c r="Y13">
        <v>8.7970000000000006</v>
      </c>
      <c r="Z13">
        <v>45.695</v>
      </c>
      <c r="AA13">
        <v>77.760000000000005</v>
      </c>
      <c r="AB13">
        <v>48</v>
      </c>
      <c r="AC13">
        <v>7.15</v>
      </c>
      <c r="AD13">
        <v>15.52</v>
      </c>
      <c r="AE13">
        <v>2.5859999999999999</v>
      </c>
      <c r="AF13">
        <v>36.405000000000001</v>
      </c>
      <c r="AG13">
        <v>227.9</v>
      </c>
      <c r="AH13">
        <v>177.3</v>
      </c>
      <c r="AI13">
        <v>5.8100000000000005</v>
      </c>
      <c r="AJ13">
        <v>190.05</v>
      </c>
      <c r="AK13">
        <v>15.27</v>
      </c>
      <c r="AL13">
        <v>32.020000000000003</v>
      </c>
      <c r="AM13">
        <v>79.2</v>
      </c>
      <c r="AN13">
        <v>86.14</v>
      </c>
      <c r="AO13">
        <v>6.0194000000000001</v>
      </c>
      <c r="AP13">
        <v>96</v>
      </c>
      <c r="AQ13">
        <v>49.97</v>
      </c>
      <c r="AR13">
        <v>129.4</v>
      </c>
      <c r="AS13">
        <v>68.92</v>
      </c>
      <c r="AT13">
        <v>10.06</v>
      </c>
      <c r="AU13">
        <v>233.55</v>
      </c>
      <c r="AV13">
        <v>50.25</v>
      </c>
      <c r="AW13">
        <v>20.05</v>
      </c>
      <c r="AX13" s="4">
        <v>132.6</v>
      </c>
      <c r="AY13" s="5">
        <f t="shared" si="8"/>
        <v>-3.1935176358436679E-2</v>
      </c>
      <c r="AZ13" s="5">
        <f t="shared" si="8"/>
        <v>-2.1568129916264778E-2</v>
      </c>
      <c r="BA13" s="5">
        <f t="shared" si="8"/>
        <v>-8.7463556851311575E-3</v>
      </c>
      <c r="BB13" s="5">
        <f t="shared" si="8"/>
        <v>-1.1700990099009823E-2</v>
      </c>
      <c r="BC13" s="5">
        <f t="shared" si="8"/>
        <v>-2.5132275132274673E-3</v>
      </c>
      <c r="BD13" s="5">
        <f t="shared" si="8"/>
        <v>2.8843380444187883E-3</v>
      </c>
      <c r="BE13" s="5">
        <f t="shared" si="8"/>
        <v>7.9865489701556047E-3</v>
      </c>
      <c r="BF13" s="5">
        <f t="shared" si="8"/>
        <v>1.5004102684327725E-2</v>
      </c>
      <c r="BG13" s="5">
        <f t="shared" si="8"/>
        <v>-2.0970394736842035E-2</v>
      </c>
      <c r="BH13" s="5">
        <f t="shared" si="8"/>
        <v>3.0252797347700033E-2</v>
      </c>
      <c r="BI13" s="5">
        <f t="shared" si="10"/>
        <v>-1.7456068893285215E-2</v>
      </c>
      <c r="BJ13" s="5">
        <f t="shared" si="10"/>
        <v>-6.0903149138442636E-3</v>
      </c>
      <c r="BK13" s="5">
        <f t="shared" si="10"/>
        <v>1.7507886435331299E-2</v>
      </c>
      <c r="BL13" s="5">
        <f t="shared" si="10"/>
        <v>8.7854500616524334E-3</v>
      </c>
      <c r="BM13" s="5">
        <f t="shared" si="10"/>
        <v>5.8614193008161841E-3</v>
      </c>
      <c r="BN13" s="5">
        <f t="shared" si="10"/>
        <v>-5.7715674362091018E-3</v>
      </c>
      <c r="BO13" s="5">
        <f t="shared" si="10"/>
        <v>1.4432328415651119E-2</v>
      </c>
      <c r="BP13" s="5">
        <f t="shared" si="10"/>
        <v>-1.0244589576129393E-3</v>
      </c>
      <c r="BQ13" s="5">
        <f t="shared" si="10"/>
        <v>-2.2215412900260412E-2</v>
      </c>
      <c r="BR13" s="5">
        <f t="shared" si="10"/>
        <v>-1.4672036823935475E-2</v>
      </c>
      <c r="BS13" s="5">
        <f t="shared" si="10"/>
        <v>-7.9697986577181856E-3</v>
      </c>
      <c r="BT13" s="5">
        <f t="shared" si="10"/>
        <v>3.5517970401691246E-2</v>
      </c>
      <c r="BU13" s="5">
        <f t="shared" si="10"/>
        <v>3.1851851851851798E-2</v>
      </c>
      <c r="BV13" s="5">
        <f t="shared" si="10"/>
        <v>-1.067615658362997E-2</v>
      </c>
      <c r="BW13" s="5">
        <f t="shared" si="10"/>
        <v>0.12306906676879881</v>
      </c>
      <c r="BX13" s="5">
        <f t="shared" si="10"/>
        <v>-2.3611111111111027E-2</v>
      </c>
      <c r="BY13" s="5">
        <f t="shared" si="11"/>
        <v>1.236818122640293E-2</v>
      </c>
      <c r="BZ13" s="5">
        <f t="shared" si="11"/>
        <v>1.4799154334038223E-2</v>
      </c>
      <c r="CA13" s="5">
        <f t="shared" si="11"/>
        <v>4.1975654120607331E-4</v>
      </c>
      <c r="CB13" s="5">
        <f t="shared" si="11"/>
        <v>3.9517749497655741E-2</v>
      </c>
      <c r="CC13" s="5">
        <f t="shared" si="11"/>
        <v>-1.5444015444014969E-3</v>
      </c>
      <c r="CD13" s="5">
        <f t="shared" si="11"/>
        <v>-7.091231419609878E-3</v>
      </c>
      <c r="CE13" s="5">
        <f t="shared" si="11"/>
        <v>-1.5338085979693217E-2</v>
      </c>
      <c r="CF13" s="5">
        <f t="shared" si="11"/>
        <v>-5.6369785794807559E-4</v>
      </c>
      <c r="CG13" s="5">
        <f t="shared" si="11"/>
        <v>-3.4305317324184736E-3</v>
      </c>
      <c r="CH13" s="5">
        <f t="shared" si="11"/>
        <v>-1.4774494556765161E-2</v>
      </c>
      <c r="CI13" s="5">
        <f t="shared" si="11"/>
        <v>-1.8006430868167222E-2</v>
      </c>
      <c r="CJ13" s="5">
        <f t="shared" si="11"/>
        <v>-1.2476606363068798E-3</v>
      </c>
      <c r="CK13" s="5">
        <f t="shared" si="11"/>
        <v>-7.2699924793181436E-3</v>
      </c>
      <c r="CL13" s="5">
        <f t="shared" si="11"/>
        <v>-3.0719027793406184E-2</v>
      </c>
      <c r="CM13" s="5">
        <f t="shared" si="11"/>
        <v>5.155215484862774E-2</v>
      </c>
      <c r="CN13" s="5">
        <f t="shared" si="11"/>
        <v>-1.0405827263266776E-3</v>
      </c>
      <c r="CO13" s="5">
        <f t="shared" si="12"/>
        <v>-6.0000000000004494E-4</v>
      </c>
      <c r="CP13" s="5">
        <f t="shared" si="12"/>
        <v>-7.7220077220074845E-4</v>
      </c>
      <c r="CQ13" s="5">
        <f t="shared" si="12"/>
        <v>-1.0054582016661873E-2</v>
      </c>
      <c r="CR13" s="5">
        <f t="shared" si="12"/>
        <v>4.4932601098353064E-3</v>
      </c>
      <c r="CS13" s="5">
        <f t="shared" si="12"/>
        <v>-1.1009951302138443E-2</v>
      </c>
      <c r="CT13" s="5">
        <f t="shared" si="12"/>
        <v>-1.6441573693482203E-2</v>
      </c>
      <c r="CU13" s="5">
        <f t="shared" si="12"/>
        <v>6.5261044176705418E-3</v>
      </c>
      <c r="CV13" s="28">
        <f t="shared" si="12"/>
        <v>-3.5986913849509361E-2</v>
      </c>
      <c r="CW13" s="7">
        <f t="shared" si="9"/>
        <v>-2.9197735045686034E-2</v>
      </c>
      <c r="CX13" s="7">
        <f t="shared" si="9"/>
        <v>-2.0949233371903922E-2</v>
      </c>
      <c r="CY13" s="7">
        <f t="shared" si="9"/>
        <v>-1.1026588937558909E-2</v>
      </c>
      <c r="CZ13" s="7">
        <f t="shared" si="9"/>
        <v>-1.2537535689409705E-2</v>
      </c>
      <c r="DA13" s="7">
        <f t="shared" si="9"/>
        <v>-8.5923616614726334E-3</v>
      </c>
      <c r="DB13" s="7">
        <f t="shared" si="9"/>
        <v>1.4537963227994398E-3</v>
      </c>
      <c r="DC13" s="7">
        <f t="shared" si="9"/>
        <v>1.8395046335608727E-3</v>
      </c>
      <c r="DD13" s="7">
        <f t="shared" si="9"/>
        <v>1.6711002863207172E-2</v>
      </c>
      <c r="DE13" s="7">
        <f t="shared" si="9"/>
        <v>-1.8194588351154468E-2</v>
      </c>
      <c r="DF13" s="7">
        <f t="shared" si="9"/>
        <v>3.2510397973390566E-2</v>
      </c>
      <c r="DG13" s="7">
        <f t="shared" si="13"/>
        <v>-1.7862567311083835E-2</v>
      </c>
      <c r="DH13" s="7">
        <f t="shared" si="13"/>
        <v>-6.5261441568863592E-3</v>
      </c>
      <c r="DI13" s="7">
        <f t="shared" si="13"/>
        <v>1.7452715565533669E-2</v>
      </c>
      <c r="DJ13" s="7">
        <f t="shared" si="13"/>
        <v>1.1757764206043783E-2</v>
      </c>
      <c r="DK13" s="7">
        <f t="shared" si="13"/>
        <v>7.4082362294204777E-3</v>
      </c>
      <c r="DL13" s="7">
        <f t="shared" si="13"/>
        <v>-4.717197943385933E-3</v>
      </c>
      <c r="DM13" s="7">
        <f t="shared" si="13"/>
        <v>1.9522971763210134E-2</v>
      </c>
      <c r="DN13" s="7">
        <f t="shared" si="13"/>
        <v>-2.4501412986871409E-3</v>
      </c>
      <c r="DO13" s="7">
        <f t="shared" si="13"/>
        <v>-2.4620119925194226E-2</v>
      </c>
      <c r="DP13" s="7">
        <f t="shared" si="13"/>
        <v>-1.0716244429770892E-2</v>
      </c>
      <c r="DQ13" s="7">
        <f t="shared" si="13"/>
        <v>-7.2594627979949934E-3</v>
      </c>
      <c r="DR13" s="7">
        <f t="shared" si="13"/>
        <v>3.2743471166239643E-2</v>
      </c>
      <c r="DS13" s="7">
        <f t="shared" si="13"/>
        <v>3.0462081479876051E-2</v>
      </c>
      <c r="DT13" s="7">
        <f t="shared" si="13"/>
        <v>-9.7738541389078368E-3</v>
      </c>
      <c r="DU13" s="7">
        <f t="shared" si="13"/>
        <v>0.11853840760742421</v>
      </c>
      <c r="DV13" s="7">
        <f t="shared" si="13"/>
        <v>-2.3664602481618818E-2</v>
      </c>
      <c r="DW13" s="7">
        <f t="shared" si="14"/>
        <v>1.5596595083579703E-2</v>
      </c>
      <c r="DX13" s="7">
        <f t="shared" si="14"/>
        <v>1.5837473269678368E-2</v>
      </c>
      <c r="DY13" s="7">
        <f t="shared" si="14"/>
        <v>2.3599670890697487E-3</v>
      </c>
      <c r="DZ13" s="7">
        <f t="shared" si="14"/>
        <v>3.9679781772920183E-2</v>
      </c>
      <c r="EA13" s="7">
        <f t="shared" si="14"/>
        <v>-4.8368254382860822E-3</v>
      </c>
      <c r="EB13" s="7">
        <f t="shared" si="14"/>
        <v>-2.6108188629031821E-3</v>
      </c>
      <c r="EC13" s="7">
        <f t="shared" si="14"/>
        <v>-1.9418332820479143E-2</v>
      </c>
      <c r="ED13" s="7">
        <f t="shared" si="14"/>
        <v>-1.4500511331406794E-3</v>
      </c>
      <c r="EE13" s="7">
        <f t="shared" si="14"/>
        <v>-2.5820846676034206E-3</v>
      </c>
      <c r="EF13" s="7">
        <f t="shared" si="14"/>
        <v>-1.4770612463737091E-2</v>
      </c>
      <c r="EG13" s="7">
        <f t="shared" si="14"/>
        <v>-1.6737439629829213E-2</v>
      </c>
      <c r="EH13" s="7">
        <f t="shared" si="14"/>
        <v>-2.5668274811569778E-3</v>
      </c>
      <c r="EI13" s="7">
        <f t="shared" si="14"/>
        <v>-1.1036103558664297E-2</v>
      </c>
      <c r="EJ13" s="7">
        <f t="shared" si="14"/>
        <v>-2.6059650686040881E-2</v>
      </c>
      <c r="EK13" s="7">
        <f t="shared" si="14"/>
        <v>5.270081068813566E-2</v>
      </c>
      <c r="EL13" s="7">
        <f t="shared" si="14"/>
        <v>1.4227838678528741E-4</v>
      </c>
      <c r="EM13" s="7">
        <f t="shared" si="15"/>
        <v>6.8067516991280621E-4</v>
      </c>
      <c r="EN13" s="7">
        <f t="shared" si="15"/>
        <v>2.7414133008383116E-3</v>
      </c>
      <c r="EO13" s="7">
        <f t="shared" si="15"/>
        <v>-1.0861233398825358E-2</v>
      </c>
      <c r="EP13" s="7">
        <f t="shared" si="15"/>
        <v>9.777557434017474E-3</v>
      </c>
      <c r="EQ13" s="7">
        <f t="shared" si="15"/>
        <v>-7.7799492069950786E-3</v>
      </c>
      <c r="ER13" s="7">
        <f t="shared" si="15"/>
        <v>-1.5367742689861415E-2</v>
      </c>
      <c r="ES13" s="7">
        <f t="shared" si="15"/>
        <v>2.1009240183674487E-3</v>
      </c>
      <c r="ET13" s="7">
        <f t="shared" si="15"/>
        <v>-3.8966241787611031E-2</v>
      </c>
    </row>
    <row r="14" spans="1:150" x14ac:dyDescent="0.2">
      <c r="A14">
        <v>101.6</v>
      </c>
      <c r="B14">
        <v>16.7</v>
      </c>
      <c r="C14">
        <v>174.05</v>
      </c>
      <c r="D14">
        <v>99.818200000000004</v>
      </c>
      <c r="E14">
        <v>74.930000000000007</v>
      </c>
      <c r="F14">
        <v>174.45</v>
      </c>
      <c r="G14">
        <v>116</v>
      </c>
      <c r="H14">
        <v>85.03</v>
      </c>
      <c r="I14">
        <v>122.8</v>
      </c>
      <c r="J14">
        <v>7.3109999999999999</v>
      </c>
      <c r="K14">
        <v>83.36</v>
      </c>
      <c r="L14">
        <v>67.430000000000007</v>
      </c>
      <c r="M14">
        <v>62.05</v>
      </c>
      <c r="N14">
        <v>32.25</v>
      </c>
      <c r="O14">
        <v>24.225000000000001</v>
      </c>
      <c r="P14">
        <v>65.2</v>
      </c>
      <c r="Q14">
        <v>15</v>
      </c>
      <c r="R14">
        <v>79.59</v>
      </c>
      <c r="S14">
        <v>32.384999999999998</v>
      </c>
      <c r="T14">
        <v>16.690000000000001</v>
      </c>
      <c r="U14">
        <v>120.75</v>
      </c>
      <c r="V14">
        <v>4.92</v>
      </c>
      <c r="W14">
        <v>14.015000000000001</v>
      </c>
      <c r="X14">
        <v>13.85</v>
      </c>
      <c r="Y14">
        <v>8.84</v>
      </c>
      <c r="Z14">
        <v>44.81</v>
      </c>
      <c r="AA14">
        <v>79.34</v>
      </c>
      <c r="AB14">
        <v>46.49</v>
      </c>
      <c r="AC14">
        <v>7.18</v>
      </c>
      <c r="AD14">
        <v>15.14</v>
      </c>
      <c r="AE14">
        <v>2.556</v>
      </c>
      <c r="AF14">
        <v>35.21</v>
      </c>
      <c r="AG14">
        <v>230.7</v>
      </c>
      <c r="AH14">
        <v>176.55</v>
      </c>
      <c r="AI14">
        <v>5.72</v>
      </c>
      <c r="AJ14">
        <v>191</v>
      </c>
      <c r="AK14">
        <v>14.734999999999999</v>
      </c>
      <c r="AL14">
        <v>31.87</v>
      </c>
      <c r="AM14">
        <v>80.209999999999994</v>
      </c>
      <c r="AN14">
        <v>85.06</v>
      </c>
      <c r="AO14">
        <v>5.7576999999999998</v>
      </c>
      <c r="AP14">
        <v>94.4</v>
      </c>
      <c r="AQ14">
        <v>48.14</v>
      </c>
      <c r="AR14">
        <v>124.55</v>
      </c>
      <c r="AS14">
        <v>67.55</v>
      </c>
      <c r="AT14">
        <v>9.625</v>
      </c>
      <c r="AU14">
        <v>232</v>
      </c>
      <c r="AV14">
        <v>49.81</v>
      </c>
      <c r="AW14">
        <v>20.56</v>
      </c>
      <c r="AX14" s="4">
        <v>131.19999999999999</v>
      </c>
      <c r="AY14" s="5">
        <f t="shared" si="8"/>
        <v>4.9236829148191497E-4</v>
      </c>
      <c r="AZ14" s="5">
        <f t="shared" si="8"/>
        <v>-0.1338174273858922</v>
      </c>
      <c r="BA14" s="5">
        <f t="shared" si="8"/>
        <v>2.3823529411764799E-2</v>
      </c>
      <c r="BB14" s="5">
        <f t="shared" si="8"/>
        <v>0</v>
      </c>
      <c r="BC14" s="5">
        <f t="shared" si="8"/>
        <v>-6.3652035539051299E-3</v>
      </c>
      <c r="BD14" s="5">
        <f t="shared" si="8"/>
        <v>3.451251078515849E-3</v>
      </c>
      <c r="BE14" s="5">
        <f t="shared" si="8"/>
        <v>-3.2527105921601351E-2</v>
      </c>
      <c r="BF14" s="5">
        <f t="shared" si="8"/>
        <v>-1.8015937175193453E-2</v>
      </c>
      <c r="BG14" s="5">
        <f t="shared" si="8"/>
        <v>3.1499370012599837E-2</v>
      </c>
      <c r="BH14" s="5">
        <f t="shared" si="8"/>
        <v>-1.9710378117457794E-2</v>
      </c>
      <c r="BI14" s="5">
        <f t="shared" si="10"/>
        <v>-1.2673220419282316E-2</v>
      </c>
      <c r="BJ14" s="5">
        <f t="shared" si="10"/>
        <v>7.7716335375879186E-3</v>
      </c>
      <c r="BK14" s="5">
        <f t="shared" si="10"/>
        <v>-3.81336226941561E-2</v>
      </c>
      <c r="BL14" s="5">
        <f t="shared" si="10"/>
        <v>-1.4514896867838134E-2</v>
      </c>
      <c r="BM14" s="5">
        <f t="shared" si="10"/>
        <v>8.3246618106140868E-3</v>
      </c>
      <c r="BN14" s="5">
        <f t="shared" si="10"/>
        <v>-3.9718912312861621E-3</v>
      </c>
      <c r="BO14" s="5">
        <f t="shared" si="10"/>
        <v>-5.153335441036988E-2</v>
      </c>
      <c r="BP14" s="5">
        <f t="shared" si="10"/>
        <v>2.0253813613639204E-2</v>
      </c>
      <c r="BQ14" s="5">
        <f t="shared" si="10"/>
        <v>1.4885615794421714E-2</v>
      </c>
      <c r="BR14" s="5">
        <f t="shared" si="10"/>
        <v>-2.5401459854014541E-2</v>
      </c>
      <c r="BS14" s="5">
        <f t="shared" si="10"/>
        <v>2.114164904862581E-2</v>
      </c>
      <c r="BT14" s="5">
        <f t="shared" si="10"/>
        <v>4.4916292364229893E-3</v>
      </c>
      <c r="BU14" s="5">
        <f t="shared" si="10"/>
        <v>6.1019382627423013E-3</v>
      </c>
      <c r="BV14" s="5">
        <f t="shared" si="10"/>
        <v>-3.597122302158362E-3</v>
      </c>
      <c r="BW14" s="5">
        <f t="shared" si="10"/>
        <v>4.8880300102307483E-3</v>
      </c>
      <c r="BX14" s="5">
        <f t="shared" si="10"/>
        <v>-1.9367545683335097E-2</v>
      </c>
      <c r="BY14" s="5">
        <f t="shared" si="11"/>
        <v>2.031893004115215E-2</v>
      </c>
      <c r="BZ14" s="5">
        <f t="shared" si="11"/>
        <v>-3.1458333333333255E-2</v>
      </c>
      <c r="CA14" s="5">
        <f t="shared" si="11"/>
        <v>4.1958041958041203E-3</v>
      </c>
      <c r="CB14" s="5">
        <f t="shared" si="11"/>
        <v>-2.448453608247414E-2</v>
      </c>
      <c r="CC14" s="5">
        <f t="shared" si="11"/>
        <v>-1.1600928074245842E-2</v>
      </c>
      <c r="CD14" s="5">
        <f t="shared" si="11"/>
        <v>-3.2825161378931433E-2</v>
      </c>
      <c r="CE14" s="5">
        <f t="shared" si="11"/>
        <v>1.2286090390521975E-2</v>
      </c>
      <c r="CF14" s="5">
        <f t="shared" si="11"/>
        <v>-4.230118443316444E-3</v>
      </c>
      <c r="CG14" s="5">
        <f t="shared" si="11"/>
        <v>-1.5490533562822817E-2</v>
      </c>
      <c r="CH14" s="5">
        <f t="shared" si="11"/>
        <v>4.9986845566956095E-3</v>
      </c>
      <c r="CI14" s="5">
        <f t="shared" si="11"/>
        <v>-3.5036018336607744E-2</v>
      </c>
      <c r="CJ14" s="5">
        <f t="shared" si="11"/>
        <v>-4.6845721424110254E-3</v>
      </c>
      <c r="CK14" s="5">
        <f t="shared" si="11"/>
        <v>1.2752525252525126E-2</v>
      </c>
      <c r="CL14" s="5">
        <f t="shared" si="11"/>
        <v>-1.2537729277919629E-2</v>
      </c>
      <c r="CM14" s="5">
        <f t="shared" si="11"/>
        <v>-4.3476093962853457E-2</v>
      </c>
      <c r="CN14" s="5">
        <f t="shared" si="11"/>
        <v>-1.6666666666666607E-2</v>
      </c>
      <c r="CO14" s="5">
        <f t="shared" si="12"/>
        <v>-3.6621973183910361E-2</v>
      </c>
      <c r="CP14" s="5">
        <f t="shared" si="12"/>
        <v>-3.7480680061823812E-2</v>
      </c>
      <c r="CQ14" s="5">
        <f t="shared" si="12"/>
        <v>-1.9878119558908947E-2</v>
      </c>
      <c r="CR14" s="5">
        <f t="shared" si="12"/>
        <v>-4.3240556660039786E-2</v>
      </c>
      <c r="CS14" s="5">
        <f t="shared" si="12"/>
        <v>-6.6366944979662224E-3</v>
      </c>
      <c r="CT14" s="5">
        <f t="shared" si="12"/>
        <v>-8.7562189054726236E-3</v>
      </c>
      <c r="CU14" s="5">
        <f t="shared" si="12"/>
        <v>2.5436408977556058E-2</v>
      </c>
      <c r="CV14" s="28">
        <f t="shared" si="12"/>
        <v>-1.0558069381598867E-2</v>
      </c>
      <c r="CW14" s="7">
        <f t="shared" si="9"/>
        <v>3.2298096042325595E-3</v>
      </c>
      <c r="CX14" s="7">
        <f t="shared" si="9"/>
        <v>-0.13319853084153135</v>
      </c>
      <c r="CY14" s="7">
        <f t="shared" si="9"/>
        <v>2.1543296159337047E-2</v>
      </c>
      <c r="CZ14" s="7">
        <f t="shared" si="9"/>
        <v>-8.3654559039988334E-4</v>
      </c>
      <c r="DA14" s="7">
        <f t="shared" si="9"/>
        <v>-1.2444337702150296E-2</v>
      </c>
      <c r="DB14" s="7">
        <f t="shared" si="9"/>
        <v>2.0207093568965005E-3</v>
      </c>
      <c r="DC14" s="7">
        <f t="shared" si="9"/>
        <v>-3.867415025819608E-2</v>
      </c>
      <c r="DD14" s="7">
        <f t="shared" si="9"/>
        <v>-1.6309036996314006E-2</v>
      </c>
      <c r="DE14" s="7">
        <f t="shared" si="9"/>
        <v>3.4275176398287407E-2</v>
      </c>
      <c r="DF14" s="7">
        <f t="shared" si="9"/>
        <v>-1.7452777491767265E-2</v>
      </c>
      <c r="DG14" s="7">
        <f t="shared" si="13"/>
        <v>-1.3079718837080938E-2</v>
      </c>
      <c r="DH14" s="7">
        <f t="shared" si="13"/>
        <v>7.3358042945458231E-3</v>
      </c>
      <c r="DI14" s="7">
        <f t="shared" si="13"/>
        <v>-3.818879356395373E-2</v>
      </c>
      <c r="DJ14" s="7">
        <f t="shared" si="13"/>
        <v>-1.1542582723446784E-2</v>
      </c>
      <c r="DK14" s="7">
        <f t="shared" si="13"/>
        <v>9.8714787392183805E-3</v>
      </c>
      <c r="DL14" s="7">
        <f t="shared" si="13"/>
        <v>-2.9175217384629936E-3</v>
      </c>
      <c r="DM14" s="7">
        <f t="shared" si="13"/>
        <v>-4.6442711062810865E-2</v>
      </c>
      <c r="DN14" s="7">
        <f t="shared" si="13"/>
        <v>1.8828131272565003E-2</v>
      </c>
      <c r="DO14" s="7">
        <f t="shared" si="13"/>
        <v>1.2480908769487901E-2</v>
      </c>
      <c r="DP14" s="7">
        <f t="shared" si="13"/>
        <v>-2.1445667459849958E-2</v>
      </c>
      <c r="DQ14" s="7">
        <f t="shared" si="13"/>
        <v>2.1851984908349002E-2</v>
      </c>
      <c r="DR14" s="7">
        <f t="shared" si="13"/>
        <v>1.7171300009713839E-3</v>
      </c>
      <c r="DS14" s="7">
        <f t="shared" si="13"/>
        <v>4.7121678907665523E-3</v>
      </c>
      <c r="DT14" s="7">
        <f t="shared" si="13"/>
        <v>-2.694819857436229E-3</v>
      </c>
      <c r="DU14" s="7">
        <f t="shared" si="13"/>
        <v>3.5737084885614605E-4</v>
      </c>
      <c r="DV14" s="7">
        <f t="shared" si="13"/>
        <v>-1.9421037053842887E-2</v>
      </c>
      <c r="DW14" s="7">
        <f t="shared" si="14"/>
        <v>2.3547343898328923E-2</v>
      </c>
      <c r="DX14" s="7">
        <f t="shared" si="14"/>
        <v>-3.042001439769311E-2</v>
      </c>
      <c r="DY14" s="7">
        <f t="shared" si="14"/>
        <v>6.1360147436677961E-3</v>
      </c>
      <c r="DZ14" s="7">
        <f t="shared" si="14"/>
        <v>-2.4322503807209701E-2</v>
      </c>
      <c r="EA14" s="7">
        <f t="shared" si="14"/>
        <v>-1.4893351968130427E-2</v>
      </c>
      <c r="EB14" s="7">
        <f t="shared" si="14"/>
        <v>-2.8344748822224736E-2</v>
      </c>
      <c r="EC14" s="7">
        <f t="shared" si="14"/>
        <v>8.2058435497360492E-3</v>
      </c>
      <c r="ED14" s="7">
        <f t="shared" si="14"/>
        <v>-5.1164717185090474E-3</v>
      </c>
      <c r="EE14" s="7">
        <f t="shared" si="14"/>
        <v>-1.4642086498007764E-2</v>
      </c>
      <c r="EF14" s="7">
        <f t="shared" si="14"/>
        <v>5.0025666497236793E-3</v>
      </c>
      <c r="EG14" s="7">
        <f t="shared" si="14"/>
        <v>-3.3767027098269731E-2</v>
      </c>
      <c r="EH14" s="7">
        <f t="shared" si="14"/>
        <v>-6.0037389872611233E-3</v>
      </c>
      <c r="EI14" s="7">
        <f t="shared" si="14"/>
        <v>8.9864141731789728E-3</v>
      </c>
      <c r="EJ14" s="7">
        <f t="shared" si="14"/>
        <v>-7.8783521705543241E-3</v>
      </c>
      <c r="EK14" s="7">
        <f t="shared" si="14"/>
        <v>-4.2327438123345537E-2</v>
      </c>
      <c r="EL14" s="7">
        <f t="shared" si="14"/>
        <v>-1.5483805553554643E-2</v>
      </c>
      <c r="EM14" s="7">
        <f t="shared" si="15"/>
        <v>-3.5341298013997512E-2</v>
      </c>
      <c r="EN14" s="7">
        <f t="shared" si="15"/>
        <v>-3.3967065988784753E-2</v>
      </c>
      <c r="EO14" s="7">
        <f t="shared" si="15"/>
        <v>-2.068477094107243E-2</v>
      </c>
      <c r="EP14" s="7">
        <f t="shared" si="15"/>
        <v>-3.7956259335857619E-2</v>
      </c>
      <c r="EQ14" s="7">
        <f t="shared" si="15"/>
        <v>-3.4066924028228582E-3</v>
      </c>
      <c r="ER14" s="7">
        <f t="shared" si="15"/>
        <v>-7.6823879018518351E-3</v>
      </c>
      <c r="ES14" s="7">
        <f t="shared" si="15"/>
        <v>2.1011228578252966E-2</v>
      </c>
      <c r="ET14" s="7">
        <f t="shared" si="15"/>
        <v>-1.3537397319700537E-2</v>
      </c>
    </row>
    <row r="15" spans="1:150" x14ac:dyDescent="0.2">
      <c r="A15">
        <v>100.95</v>
      </c>
      <c r="B15">
        <v>17.09</v>
      </c>
      <c r="C15">
        <v>168.5</v>
      </c>
      <c r="D15">
        <v>101.36360000000001</v>
      </c>
      <c r="E15">
        <v>75.7</v>
      </c>
      <c r="F15">
        <v>173.9</v>
      </c>
      <c r="G15">
        <v>120</v>
      </c>
      <c r="H15">
        <v>84.98</v>
      </c>
      <c r="I15">
        <v>121.9</v>
      </c>
      <c r="J15">
        <v>7.2379999999999995</v>
      </c>
      <c r="K15">
        <v>83.6</v>
      </c>
      <c r="L15">
        <v>67.48</v>
      </c>
      <c r="M15">
        <v>61.5</v>
      </c>
      <c r="N15">
        <v>32.17</v>
      </c>
      <c r="O15">
        <v>23.92</v>
      </c>
      <c r="P15">
        <v>65.34</v>
      </c>
      <c r="Q15">
        <v>14.9</v>
      </c>
      <c r="R15">
        <v>78.97</v>
      </c>
      <c r="S15">
        <v>32.494999999999997</v>
      </c>
      <c r="T15">
        <v>16.66</v>
      </c>
      <c r="U15">
        <v>118.25</v>
      </c>
      <c r="V15">
        <v>4.8979999999999997</v>
      </c>
      <c r="W15">
        <v>13.914999999999999</v>
      </c>
      <c r="X15">
        <v>13.58</v>
      </c>
      <c r="Y15">
        <v>8.9049999999999994</v>
      </c>
      <c r="Z15">
        <v>44.11</v>
      </c>
      <c r="AA15">
        <v>78.239999999999995</v>
      </c>
      <c r="AB15">
        <v>46.085000000000001</v>
      </c>
      <c r="AC15">
        <v>7.07</v>
      </c>
      <c r="AD15">
        <v>14.925000000000001</v>
      </c>
      <c r="AE15">
        <v>2.6160000000000001</v>
      </c>
      <c r="AF15">
        <v>34.86</v>
      </c>
      <c r="AG15">
        <v>231.65</v>
      </c>
      <c r="AH15">
        <v>177.3</v>
      </c>
      <c r="AI15">
        <v>5.76</v>
      </c>
      <c r="AJ15">
        <v>188.1</v>
      </c>
      <c r="AK15">
        <v>14.37</v>
      </c>
      <c r="AL15">
        <v>32.835000000000001</v>
      </c>
      <c r="AM15">
        <v>81.819999999999993</v>
      </c>
      <c r="AN15">
        <v>87.87</v>
      </c>
      <c r="AO15">
        <v>5.6997</v>
      </c>
      <c r="AP15">
        <v>95.93</v>
      </c>
      <c r="AQ15">
        <v>48.204999999999998</v>
      </c>
      <c r="AR15">
        <v>124.75</v>
      </c>
      <c r="AS15">
        <v>70.16</v>
      </c>
      <c r="AT15">
        <v>9.4960000000000004</v>
      </c>
      <c r="AU15">
        <v>232.85</v>
      </c>
      <c r="AV15">
        <v>49.91</v>
      </c>
      <c r="AW15">
        <v>20.594999999999999</v>
      </c>
      <c r="AX15" s="4">
        <v>133.65</v>
      </c>
      <c r="AY15" s="5">
        <f t="shared" si="8"/>
        <v>-6.3976377952754682E-3</v>
      </c>
      <c r="AZ15" s="5">
        <f t="shared" si="8"/>
        <v>2.3353293413173715E-2</v>
      </c>
      <c r="BA15" s="5">
        <f t="shared" si="8"/>
        <v>-3.1887388681413498E-2</v>
      </c>
      <c r="BB15" s="5">
        <f t="shared" si="8"/>
        <v>1.5482146542414199E-2</v>
      </c>
      <c r="BC15" s="5">
        <f t="shared" si="8"/>
        <v>1.0276257840651226E-2</v>
      </c>
      <c r="BD15" s="5">
        <f t="shared" si="8"/>
        <v>-3.1527658354828514E-3</v>
      </c>
      <c r="BE15" s="5">
        <f t="shared" si="8"/>
        <v>3.4482758620689724E-2</v>
      </c>
      <c r="BF15" s="5">
        <f t="shared" si="8"/>
        <v>-5.8802775490995884E-4</v>
      </c>
      <c r="BG15" s="5">
        <f t="shared" si="8"/>
        <v>-7.3289902280129215E-3</v>
      </c>
      <c r="BH15" s="5">
        <f t="shared" si="8"/>
        <v>-9.984954178634986E-3</v>
      </c>
      <c r="BI15" s="5">
        <f t="shared" si="10"/>
        <v>2.8790786948176272E-3</v>
      </c>
      <c r="BJ15" s="5">
        <f t="shared" si="10"/>
        <v>7.4150971377728858E-4</v>
      </c>
      <c r="BK15" s="5">
        <f t="shared" si="10"/>
        <v>-8.8638195004028253E-3</v>
      </c>
      <c r="BL15" s="5">
        <f t="shared" si="10"/>
        <v>-2.480620155038693E-3</v>
      </c>
      <c r="BM15" s="5">
        <f t="shared" si="10"/>
        <v>-1.2590299277605799E-2</v>
      </c>
      <c r="BN15" s="5">
        <f t="shared" si="10"/>
        <v>2.1472392638037796E-3</v>
      </c>
      <c r="BO15" s="5">
        <f t="shared" si="10"/>
        <v>-6.6666666666665986E-3</v>
      </c>
      <c r="BP15" s="5">
        <f t="shared" si="10"/>
        <v>-7.7899233572057414E-3</v>
      </c>
      <c r="BQ15" s="5">
        <f t="shared" si="10"/>
        <v>3.3966342442488529E-3</v>
      </c>
      <c r="BR15" s="5">
        <f t="shared" si="10"/>
        <v>-1.7974835230677444E-3</v>
      </c>
      <c r="BS15" s="5">
        <f t="shared" si="10"/>
        <v>-2.0703933747411973E-2</v>
      </c>
      <c r="BT15" s="5">
        <f t="shared" si="10"/>
        <v>-4.4715447154471955E-3</v>
      </c>
      <c r="BU15" s="5">
        <f t="shared" si="10"/>
        <v>-7.1352122725651945E-3</v>
      </c>
      <c r="BV15" s="5">
        <f t="shared" si="10"/>
        <v>-1.949458483754507E-2</v>
      </c>
      <c r="BW15" s="5">
        <f t="shared" si="10"/>
        <v>7.3529411764705621E-3</v>
      </c>
      <c r="BX15" s="5">
        <f t="shared" si="10"/>
        <v>-1.5621513055121716E-2</v>
      </c>
      <c r="BY15" s="5">
        <f t="shared" si="11"/>
        <v>-1.3864381144441773E-2</v>
      </c>
      <c r="BZ15" s="5">
        <f t="shared" si="11"/>
        <v>-8.7115508711551604E-3</v>
      </c>
      <c r="CA15" s="5">
        <f t="shared" si="11"/>
        <v>-1.532033426183832E-2</v>
      </c>
      <c r="CB15" s="5">
        <f t="shared" si="11"/>
        <v>-1.4200792602377832E-2</v>
      </c>
      <c r="CC15" s="5">
        <f t="shared" si="11"/>
        <v>2.3474178403755985E-2</v>
      </c>
      <c r="CD15" s="5">
        <f t="shared" si="11"/>
        <v>-9.9403578528827197E-3</v>
      </c>
      <c r="CE15" s="5">
        <f t="shared" si="11"/>
        <v>4.1179020372779096E-3</v>
      </c>
      <c r="CF15" s="5">
        <f t="shared" si="11"/>
        <v>4.2480883602378228E-3</v>
      </c>
      <c r="CG15" s="5">
        <f t="shared" si="11"/>
        <v>6.9930069930070893E-3</v>
      </c>
      <c r="CH15" s="5">
        <f t="shared" si="11"/>
        <v>-1.5183246073298462E-2</v>
      </c>
      <c r="CI15" s="5">
        <f t="shared" si="11"/>
        <v>-2.4770953512046168E-2</v>
      </c>
      <c r="CJ15" s="5">
        <f t="shared" si="11"/>
        <v>3.0279259491684973E-2</v>
      </c>
      <c r="CK15" s="5">
        <f t="shared" si="11"/>
        <v>2.0072310185762277E-2</v>
      </c>
      <c r="CL15" s="5">
        <f t="shared" si="11"/>
        <v>3.3035504349870681E-2</v>
      </c>
      <c r="CM15" s="5">
        <f t="shared" si="11"/>
        <v>-1.0073466835715639E-2</v>
      </c>
      <c r="CN15" s="5">
        <f t="shared" si="11"/>
        <v>1.6207627118643986E-2</v>
      </c>
      <c r="CO15" s="5">
        <f t="shared" si="12"/>
        <v>1.3502285002076064E-3</v>
      </c>
      <c r="CP15" s="5">
        <f t="shared" si="12"/>
        <v>1.6057808109193328E-3</v>
      </c>
      <c r="CQ15" s="5">
        <f t="shared" si="12"/>
        <v>3.8638045891931982E-2</v>
      </c>
      <c r="CR15" s="5">
        <f t="shared" si="12"/>
        <v>-1.3402597402597305E-2</v>
      </c>
      <c r="CS15" s="5">
        <f t="shared" si="12"/>
        <v>3.6637931034482207E-3</v>
      </c>
      <c r="CT15" s="5">
        <f t="shared" si="12"/>
        <v>2.0076289901624911E-3</v>
      </c>
      <c r="CU15" s="5">
        <f t="shared" si="12"/>
        <v>1.7023346303501885E-3</v>
      </c>
      <c r="CV15" s="28">
        <f t="shared" si="12"/>
        <v>1.8673780487804992E-2</v>
      </c>
      <c r="CW15" s="7">
        <f t="shared" si="9"/>
        <v>-3.6601964825248236E-3</v>
      </c>
      <c r="CX15" s="7">
        <f t="shared" si="9"/>
        <v>2.397218995753457E-2</v>
      </c>
      <c r="CY15" s="7">
        <f t="shared" si="9"/>
        <v>-3.416762193384125E-2</v>
      </c>
      <c r="CZ15" s="7">
        <f t="shared" si="9"/>
        <v>1.4645600952014316E-2</v>
      </c>
      <c r="DA15" s="7">
        <f t="shared" si="9"/>
        <v>4.197123692406061E-3</v>
      </c>
      <c r="DB15" s="7">
        <f t="shared" si="9"/>
        <v>-4.5833075571021994E-3</v>
      </c>
      <c r="DC15" s="7">
        <f t="shared" si="9"/>
        <v>2.8335714284094992E-2</v>
      </c>
      <c r="DD15" s="7">
        <f t="shared" si="9"/>
        <v>1.1188724239694892E-3</v>
      </c>
      <c r="DE15" s="7">
        <f t="shared" si="9"/>
        <v>-4.5531838423253541E-3</v>
      </c>
      <c r="DF15" s="7">
        <f t="shared" si="9"/>
        <v>-7.727353552944456E-3</v>
      </c>
      <c r="DG15" s="7">
        <f t="shared" si="13"/>
        <v>2.4725802770190061E-3</v>
      </c>
      <c r="DH15" s="7">
        <f t="shared" si="13"/>
        <v>3.0568047073519276E-4</v>
      </c>
      <c r="DI15" s="7">
        <f t="shared" si="13"/>
        <v>-8.9189903702004535E-3</v>
      </c>
      <c r="DJ15" s="7">
        <f t="shared" si="13"/>
        <v>4.9169398935265587E-4</v>
      </c>
      <c r="DK15" s="7">
        <f t="shared" si="13"/>
        <v>-1.1043482349001505E-2</v>
      </c>
      <c r="DL15" s="7">
        <f t="shared" si="13"/>
        <v>3.201608756626948E-3</v>
      </c>
      <c r="DM15" s="7">
        <f t="shared" si="13"/>
        <v>-1.5760233191075817E-3</v>
      </c>
      <c r="DN15" s="7">
        <f t="shared" si="13"/>
        <v>-9.2156056982799425E-3</v>
      </c>
      <c r="DO15" s="7">
        <f t="shared" si="13"/>
        <v>9.9192721931503974E-4</v>
      </c>
      <c r="DP15" s="7">
        <f t="shared" si="13"/>
        <v>2.1583088710968373E-3</v>
      </c>
      <c r="DQ15" s="7">
        <f t="shared" si="13"/>
        <v>-1.9993597887688782E-2</v>
      </c>
      <c r="DR15" s="7">
        <f t="shared" si="13"/>
        <v>-7.2460439508988013E-3</v>
      </c>
      <c r="DS15" s="7">
        <f t="shared" si="13"/>
        <v>-8.5249826445409436E-3</v>
      </c>
      <c r="DT15" s="7">
        <f t="shared" si="13"/>
        <v>-1.8592282392822936E-2</v>
      </c>
      <c r="DU15" s="7">
        <f t="shared" si="13"/>
        <v>2.8222820150959598E-3</v>
      </c>
      <c r="DV15" s="7">
        <f t="shared" si="13"/>
        <v>-1.5675004425629507E-2</v>
      </c>
      <c r="DW15" s="7">
        <f t="shared" si="14"/>
        <v>-1.0635967287265E-2</v>
      </c>
      <c r="DX15" s="7">
        <f t="shared" si="14"/>
        <v>-7.6732319355150161E-3</v>
      </c>
      <c r="DY15" s="7">
        <f t="shared" si="14"/>
        <v>-1.3380123713974644E-2</v>
      </c>
      <c r="DZ15" s="7">
        <f t="shared" si="14"/>
        <v>-1.4038760327113393E-2</v>
      </c>
      <c r="EA15" s="7">
        <f t="shared" si="14"/>
        <v>2.0181754509871398E-2</v>
      </c>
      <c r="EB15" s="7">
        <f t="shared" si="14"/>
        <v>-5.4599452961760237E-3</v>
      </c>
      <c r="EC15" s="7">
        <f t="shared" si="14"/>
        <v>3.7655196491982561E-5</v>
      </c>
      <c r="ED15" s="7">
        <f t="shared" si="14"/>
        <v>3.3617350850452189E-3</v>
      </c>
      <c r="EE15" s="7">
        <f t="shared" si="14"/>
        <v>7.8414540578221423E-3</v>
      </c>
      <c r="EF15" s="7">
        <f t="shared" si="14"/>
        <v>-1.5179363980270392E-2</v>
      </c>
      <c r="EG15" s="7">
        <f t="shared" si="14"/>
        <v>-2.3501962273708158E-2</v>
      </c>
      <c r="EH15" s="7">
        <f t="shared" si="14"/>
        <v>2.8960092646834877E-2</v>
      </c>
      <c r="EI15" s="7">
        <f t="shared" si="14"/>
        <v>1.6306199106416123E-2</v>
      </c>
      <c r="EJ15" s="7">
        <f t="shared" si="14"/>
        <v>3.7694881457235985E-2</v>
      </c>
      <c r="EK15" s="7">
        <f t="shared" si="14"/>
        <v>-8.9248109962077205E-3</v>
      </c>
      <c r="EL15" s="7">
        <f t="shared" si="14"/>
        <v>1.739048823175595E-2</v>
      </c>
      <c r="EM15" s="7">
        <f t="shared" si="15"/>
        <v>2.6309036701204578E-3</v>
      </c>
      <c r="EN15" s="7">
        <f t="shared" si="15"/>
        <v>5.1193948839583928E-3</v>
      </c>
      <c r="EO15" s="7">
        <f t="shared" si="15"/>
        <v>3.7831394509768496E-2</v>
      </c>
      <c r="EP15" s="7">
        <f t="shared" si="15"/>
        <v>-8.1183000784151374E-3</v>
      </c>
      <c r="EQ15" s="7">
        <f t="shared" si="15"/>
        <v>6.8937951985915853E-3</v>
      </c>
      <c r="ER15" s="7">
        <f t="shared" si="15"/>
        <v>3.08145999378328E-3</v>
      </c>
      <c r="ES15" s="7">
        <f t="shared" si="15"/>
        <v>-2.7228457689529046E-3</v>
      </c>
      <c r="ET15" s="7">
        <f t="shared" si="15"/>
        <v>1.5694452549703322E-2</v>
      </c>
    </row>
    <row r="16" spans="1:150" x14ac:dyDescent="0.2">
      <c r="A16">
        <v>96.71</v>
      </c>
      <c r="B16">
        <v>16.739999999999998</v>
      </c>
      <c r="C16">
        <v>167.75</v>
      </c>
      <c r="D16">
        <v>98.363600000000005</v>
      </c>
      <c r="E16">
        <v>72</v>
      </c>
      <c r="F16">
        <v>172.4</v>
      </c>
      <c r="G16">
        <v>114.1</v>
      </c>
      <c r="H16">
        <v>81.09</v>
      </c>
      <c r="I16">
        <v>113.2</v>
      </c>
      <c r="J16">
        <v>7.2649999999999997</v>
      </c>
      <c r="K16">
        <v>81.28</v>
      </c>
      <c r="L16">
        <v>65.81</v>
      </c>
      <c r="M16">
        <v>63.06</v>
      </c>
      <c r="N16">
        <v>30.975000000000001</v>
      </c>
      <c r="O16">
        <v>23.95</v>
      </c>
      <c r="P16">
        <v>63.37</v>
      </c>
      <c r="Q16">
        <v>15.525</v>
      </c>
      <c r="R16">
        <v>74.73</v>
      </c>
      <c r="S16">
        <v>32.82</v>
      </c>
      <c r="T16">
        <v>15.72</v>
      </c>
      <c r="U16">
        <v>111.4</v>
      </c>
      <c r="V16">
        <v>4.694</v>
      </c>
      <c r="W16">
        <v>13.215</v>
      </c>
      <c r="X16">
        <v>13.16</v>
      </c>
      <c r="Y16">
        <v>8.2479999999999993</v>
      </c>
      <c r="Z16">
        <v>43.284999999999997</v>
      </c>
      <c r="AA16">
        <v>75.06</v>
      </c>
      <c r="AB16">
        <v>47.11</v>
      </c>
      <c r="AC16">
        <v>6.9329999999999998</v>
      </c>
      <c r="AD16">
        <v>15.1</v>
      </c>
      <c r="AE16">
        <v>2.7759999999999998</v>
      </c>
      <c r="AF16">
        <v>33.61</v>
      </c>
      <c r="AG16">
        <v>218.3</v>
      </c>
      <c r="AH16">
        <v>176.55</v>
      </c>
      <c r="AI16">
        <v>5.3550000000000004</v>
      </c>
      <c r="AJ16">
        <v>182.4</v>
      </c>
      <c r="AK16">
        <v>13.89</v>
      </c>
      <c r="AL16">
        <v>31.094999999999999</v>
      </c>
      <c r="AM16">
        <v>80.239999999999995</v>
      </c>
      <c r="AN16">
        <v>83.76</v>
      </c>
      <c r="AO16">
        <v>5.6967999999999996</v>
      </c>
      <c r="AP16">
        <v>91.45</v>
      </c>
      <c r="AQ16">
        <v>46.78</v>
      </c>
      <c r="AR16">
        <v>120.35</v>
      </c>
      <c r="AS16">
        <v>67.27</v>
      </c>
      <c r="AT16">
        <v>9.0380000000000003</v>
      </c>
      <c r="AU16">
        <v>220.65</v>
      </c>
      <c r="AV16">
        <v>48.32</v>
      </c>
      <c r="AW16">
        <v>19.489999999999998</v>
      </c>
      <c r="AX16" s="4">
        <v>133.35</v>
      </c>
      <c r="AY16" s="5">
        <f t="shared" si="8"/>
        <v>-4.2000990589400766E-2</v>
      </c>
      <c r="AZ16" s="5">
        <f t="shared" si="8"/>
        <v>-2.0479812755997751E-2</v>
      </c>
      <c r="BA16" s="5">
        <f t="shared" si="8"/>
        <v>-4.4510385756676429E-3</v>
      </c>
      <c r="BB16" s="5">
        <f t="shared" si="8"/>
        <v>-2.9596423173604669E-2</v>
      </c>
      <c r="BC16" s="5">
        <f t="shared" si="8"/>
        <v>-4.8877146631439938E-2</v>
      </c>
      <c r="BD16" s="5">
        <f t="shared" si="8"/>
        <v>-8.6256469235193034E-3</v>
      </c>
      <c r="BE16" s="5">
        <f t="shared" si="8"/>
        <v>-4.9166666666666692E-2</v>
      </c>
      <c r="BF16" s="5">
        <f t="shared" si="8"/>
        <v>-4.5775476582725405E-2</v>
      </c>
      <c r="BG16" s="5">
        <f t="shared" si="8"/>
        <v>-7.136997538966372E-2</v>
      </c>
      <c r="BH16" s="5">
        <f t="shared" si="8"/>
        <v>3.7303122409506617E-3</v>
      </c>
      <c r="BI16" s="5">
        <f t="shared" si="10"/>
        <v>-2.7751196172248749E-2</v>
      </c>
      <c r="BJ16" s="5">
        <f t="shared" si="10"/>
        <v>-2.4748073503260248E-2</v>
      </c>
      <c r="BK16" s="5">
        <f t="shared" si="10"/>
        <v>2.5365853658536608E-2</v>
      </c>
      <c r="BL16" s="5">
        <f t="shared" si="10"/>
        <v>-3.7146409698476823E-2</v>
      </c>
      <c r="BM16" s="5">
        <f t="shared" si="10"/>
        <v>1.2541806020065493E-3</v>
      </c>
      <c r="BN16" s="5">
        <f t="shared" si="10"/>
        <v>-3.014998469543928E-2</v>
      </c>
      <c r="BO16" s="5">
        <f t="shared" si="10"/>
        <v>4.1946308724832182E-2</v>
      </c>
      <c r="BP16" s="5">
        <f t="shared" si="10"/>
        <v>-5.3691275167785157E-2</v>
      </c>
      <c r="BQ16" s="5">
        <f t="shared" si="10"/>
        <v>1.0001538698261259E-2</v>
      </c>
      <c r="BR16" s="5">
        <f t="shared" si="10"/>
        <v>-5.6422569027611003E-2</v>
      </c>
      <c r="BS16" s="5">
        <f t="shared" si="10"/>
        <v>-5.792811839323464E-2</v>
      </c>
      <c r="BT16" s="5">
        <f t="shared" si="10"/>
        <v>-4.164965291955891E-2</v>
      </c>
      <c r="BU16" s="5">
        <f t="shared" si="10"/>
        <v>-5.0305425799496928E-2</v>
      </c>
      <c r="BV16" s="5">
        <f t="shared" si="10"/>
        <v>-3.0927835051546393E-2</v>
      </c>
      <c r="BW16" s="5">
        <f t="shared" si="10"/>
        <v>-7.3778775968556976E-2</v>
      </c>
      <c r="BX16" s="5">
        <f t="shared" si="10"/>
        <v>-1.8703241895261957E-2</v>
      </c>
      <c r="BY16" s="5">
        <f t="shared" si="11"/>
        <v>-4.0644171779141036E-2</v>
      </c>
      <c r="BZ16" s="5">
        <f t="shared" si="11"/>
        <v>2.224151025279375E-2</v>
      </c>
      <c r="CA16" s="5">
        <f t="shared" si="11"/>
        <v>-1.9377652050919458E-2</v>
      </c>
      <c r="CB16" s="5">
        <f t="shared" si="11"/>
        <v>1.1725293132328174E-2</v>
      </c>
      <c r="CC16" s="5">
        <f t="shared" si="11"/>
        <v>6.1162079510703293E-2</v>
      </c>
      <c r="CD16" s="5">
        <f t="shared" si="11"/>
        <v>-3.5857716580608101E-2</v>
      </c>
      <c r="CE16" s="5">
        <f t="shared" si="11"/>
        <v>-5.7630045327001889E-2</v>
      </c>
      <c r="CF16" s="5">
        <f t="shared" si="11"/>
        <v>-4.230118443316444E-3</v>
      </c>
      <c r="CG16" s="5">
        <f t="shared" si="11"/>
        <v>-7.0312499999999889E-2</v>
      </c>
      <c r="CH16" s="5">
        <f t="shared" si="11"/>
        <v>-3.0303030303030276E-2</v>
      </c>
      <c r="CI16" s="5">
        <f t="shared" si="11"/>
        <v>-3.3402922755741082E-2</v>
      </c>
      <c r="CJ16" s="5">
        <f t="shared" si="11"/>
        <v>-5.2992233896756558E-2</v>
      </c>
      <c r="CK16" s="5">
        <f t="shared" si="11"/>
        <v>-1.9310681984844758E-2</v>
      </c>
      <c r="CL16" s="5">
        <f t="shared" si="11"/>
        <v>-4.677364288152952E-2</v>
      </c>
      <c r="CM16" s="5">
        <f t="shared" si="11"/>
        <v>-5.0879870870401689E-4</v>
      </c>
      <c r="CN16" s="5">
        <f t="shared" si="11"/>
        <v>-4.6700719274471059E-2</v>
      </c>
      <c r="CO16" s="5">
        <f t="shared" si="12"/>
        <v>-2.9561248833108511E-2</v>
      </c>
      <c r="CP16" s="5">
        <f t="shared" si="12"/>
        <v>-3.5270541082164319E-2</v>
      </c>
      <c r="CQ16" s="5">
        <f t="shared" si="12"/>
        <v>-4.119156214367159E-2</v>
      </c>
      <c r="CR16" s="5">
        <f t="shared" si="12"/>
        <v>-4.8230834035383308E-2</v>
      </c>
      <c r="CS16" s="5">
        <f t="shared" si="12"/>
        <v>-5.2394245222246005E-2</v>
      </c>
      <c r="CT16" s="5">
        <f t="shared" si="12"/>
        <v>-3.1857343217791989E-2</v>
      </c>
      <c r="CU16" s="5">
        <f t="shared" si="12"/>
        <v>-5.3653799465889773E-2</v>
      </c>
      <c r="CV16" s="28">
        <f t="shared" si="12"/>
        <v>-2.2446689113356788E-3</v>
      </c>
      <c r="CW16" s="7">
        <f t="shared" si="9"/>
        <v>-3.9263549276650121E-2</v>
      </c>
      <c r="CX16" s="7">
        <f t="shared" si="9"/>
        <v>-1.9860916211636895E-2</v>
      </c>
      <c r="CY16" s="7">
        <f t="shared" si="9"/>
        <v>-6.7312718280953939E-3</v>
      </c>
      <c r="CZ16" s="7">
        <f t="shared" si="9"/>
        <v>-3.0432968764004552E-2</v>
      </c>
      <c r="DA16" s="7">
        <f t="shared" si="9"/>
        <v>-5.4956280779685104E-2</v>
      </c>
      <c r="DB16" s="7">
        <f t="shared" si="9"/>
        <v>-1.0056188645138651E-2</v>
      </c>
      <c r="DC16" s="7">
        <f t="shared" si="9"/>
        <v>-5.531371100326142E-2</v>
      </c>
      <c r="DD16" s="7">
        <f t="shared" si="9"/>
        <v>-4.4068576403845955E-2</v>
      </c>
      <c r="DE16" s="7">
        <f t="shared" si="9"/>
        <v>-6.8594169003976149E-2</v>
      </c>
      <c r="DF16" s="7">
        <f t="shared" si="9"/>
        <v>5.9879128666411917E-3</v>
      </c>
      <c r="DG16" s="7">
        <f t="shared" si="13"/>
        <v>-2.8157694590047369E-2</v>
      </c>
      <c r="DH16" s="7">
        <f t="shared" si="13"/>
        <v>-2.5183902746302344E-2</v>
      </c>
      <c r="DI16" s="7">
        <f t="shared" si="13"/>
        <v>2.5310682788738978E-2</v>
      </c>
      <c r="DJ16" s="7">
        <f t="shared" si="13"/>
        <v>-3.4174095554085474E-2</v>
      </c>
      <c r="DK16" s="7">
        <f t="shared" si="13"/>
        <v>2.800997530610843E-3</v>
      </c>
      <c r="DL16" s="7">
        <f t="shared" si="13"/>
        <v>-2.9095615202616113E-2</v>
      </c>
      <c r="DM16" s="7">
        <f t="shared" si="13"/>
        <v>4.7036952072391197E-2</v>
      </c>
      <c r="DN16" s="7">
        <f t="shared" si="13"/>
        <v>-5.5116957508859359E-2</v>
      </c>
      <c r="DO16" s="7">
        <f t="shared" si="13"/>
        <v>7.596831673327446E-3</v>
      </c>
      <c r="DP16" s="7">
        <f t="shared" si="13"/>
        <v>-5.246677663344642E-2</v>
      </c>
      <c r="DQ16" s="7">
        <f t="shared" si="13"/>
        <v>-5.7217782533511445E-2</v>
      </c>
      <c r="DR16" s="7">
        <f t="shared" si="13"/>
        <v>-4.4424152155010513E-2</v>
      </c>
      <c r="DS16" s="7">
        <f t="shared" si="13"/>
        <v>-5.1695196171472675E-2</v>
      </c>
      <c r="DT16" s="7">
        <f t="shared" si="13"/>
        <v>-3.0025532606824258E-2</v>
      </c>
      <c r="DU16" s="7">
        <f t="shared" si="13"/>
        <v>-7.8309435129931576E-2</v>
      </c>
      <c r="DV16" s="7">
        <f t="shared" si="13"/>
        <v>-1.8756733265769748E-2</v>
      </c>
      <c r="DW16" s="7">
        <f t="shared" si="14"/>
        <v>-3.7415757921964263E-2</v>
      </c>
      <c r="DX16" s="7">
        <f t="shared" si="14"/>
        <v>2.3279829188433895E-2</v>
      </c>
      <c r="DY16" s="7">
        <f t="shared" si="14"/>
        <v>-1.7437441503055782E-2</v>
      </c>
      <c r="DZ16" s="7">
        <f t="shared" si="14"/>
        <v>1.1887325407592613E-2</v>
      </c>
      <c r="EA16" s="7">
        <f t="shared" si="14"/>
        <v>5.7869655616818706E-2</v>
      </c>
      <c r="EB16" s="7">
        <f t="shared" si="14"/>
        <v>-3.1377304023901403E-2</v>
      </c>
      <c r="EC16" s="7">
        <f t="shared" si="14"/>
        <v>-6.1710292167787818E-2</v>
      </c>
      <c r="ED16" s="7">
        <f t="shared" si="14"/>
        <v>-5.1164717185090474E-3</v>
      </c>
      <c r="EE16" s="7">
        <f t="shared" si="14"/>
        <v>-6.9464052935184831E-2</v>
      </c>
      <c r="EF16" s="7">
        <f t="shared" si="14"/>
        <v>-3.0299148210002205E-2</v>
      </c>
      <c r="EG16" s="7">
        <f t="shared" si="14"/>
        <v>-3.2133931517403069E-2</v>
      </c>
      <c r="EH16" s="7">
        <f t="shared" si="14"/>
        <v>-5.4311400741606654E-2</v>
      </c>
      <c r="EI16" s="7">
        <f t="shared" si="14"/>
        <v>-2.3076793064190911E-2</v>
      </c>
      <c r="EJ16" s="7">
        <f t="shared" si="14"/>
        <v>-4.2114265774164217E-2</v>
      </c>
      <c r="EK16" s="7">
        <f t="shared" si="14"/>
        <v>6.3985713080390197E-4</v>
      </c>
      <c r="EL16" s="7">
        <f t="shared" si="14"/>
        <v>-4.5517858161359094E-2</v>
      </c>
      <c r="EM16" s="7">
        <f t="shared" si="15"/>
        <v>-2.8280573663195661E-2</v>
      </c>
      <c r="EN16" s="7">
        <f t="shared" si="15"/>
        <v>-3.175692700912526E-2</v>
      </c>
      <c r="EO16" s="7">
        <f t="shared" si="15"/>
        <v>-4.1998213525835076E-2</v>
      </c>
      <c r="EP16" s="7">
        <f t="shared" si="15"/>
        <v>-4.294653671120114E-2</v>
      </c>
      <c r="EQ16" s="7">
        <f t="shared" si="15"/>
        <v>-4.9164243127102644E-2</v>
      </c>
      <c r="ER16" s="7">
        <f t="shared" si="15"/>
        <v>-3.0783512214171201E-2</v>
      </c>
      <c r="ES16" s="7">
        <f t="shared" si="15"/>
        <v>-5.8078979865192865E-2</v>
      </c>
      <c r="ET16" s="7">
        <f t="shared" si="15"/>
        <v>-5.2239968494373493E-3</v>
      </c>
    </row>
    <row r="17" spans="1:150" x14ac:dyDescent="0.2">
      <c r="A17">
        <v>97.36</v>
      </c>
      <c r="B17">
        <v>16.62</v>
      </c>
      <c r="C17">
        <v>176.2</v>
      </c>
      <c r="D17">
        <v>97.636399999999995</v>
      </c>
      <c r="E17">
        <v>74.099999999999994</v>
      </c>
      <c r="F17">
        <v>178.75</v>
      </c>
      <c r="G17">
        <v>116.5</v>
      </c>
      <c r="H17">
        <v>81.12</v>
      </c>
      <c r="I17">
        <v>109.95</v>
      </c>
      <c r="J17">
        <v>7.5309999999999997</v>
      </c>
      <c r="K17">
        <v>81.38</v>
      </c>
      <c r="L17">
        <v>65.58</v>
      </c>
      <c r="M17">
        <v>65.52</v>
      </c>
      <c r="N17">
        <v>31.344999999999999</v>
      </c>
      <c r="O17">
        <v>25</v>
      </c>
      <c r="P17">
        <v>63.48</v>
      </c>
      <c r="Q17">
        <v>16.68</v>
      </c>
      <c r="R17">
        <v>73.89</v>
      </c>
      <c r="S17">
        <v>32.83</v>
      </c>
      <c r="T17">
        <v>15.57</v>
      </c>
      <c r="U17">
        <v>112.4</v>
      </c>
      <c r="V17">
        <v>4.72</v>
      </c>
      <c r="W17">
        <v>13.095000000000001</v>
      </c>
      <c r="X17">
        <v>12.96</v>
      </c>
      <c r="Y17">
        <v>8.2430000000000003</v>
      </c>
      <c r="Z17">
        <v>42.46</v>
      </c>
      <c r="AA17">
        <v>74.72</v>
      </c>
      <c r="AB17">
        <v>49.424999999999997</v>
      </c>
      <c r="AC17">
        <v>6.6749999999999998</v>
      </c>
      <c r="AD17">
        <v>15.6</v>
      </c>
      <c r="AE17">
        <v>2.84</v>
      </c>
      <c r="AF17">
        <v>33.634999999999998</v>
      </c>
      <c r="AG17">
        <v>216.4</v>
      </c>
      <c r="AH17">
        <v>180.1</v>
      </c>
      <c r="AI17">
        <v>5.4749999999999996</v>
      </c>
      <c r="AJ17">
        <v>179.35</v>
      </c>
      <c r="AK17">
        <v>14.005000000000001</v>
      </c>
      <c r="AL17">
        <v>31.08</v>
      </c>
      <c r="AM17">
        <v>81.97</v>
      </c>
      <c r="AN17">
        <v>83.66</v>
      </c>
      <c r="AO17">
        <v>5.8090000000000002</v>
      </c>
      <c r="AP17">
        <v>90.36</v>
      </c>
      <c r="AQ17">
        <v>47.115000000000002</v>
      </c>
      <c r="AR17">
        <v>120.85</v>
      </c>
      <c r="AS17">
        <v>67.400000000000006</v>
      </c>
      <c r="AT17">
        <v>9.0510000000000002</v>
      </c>
      <c r="AU17">
        <v>213.55</v>
      </c>
      <c r="AV17">
        <v>48.07</v>
      </c>
      <c r="AW17">
        <v>19.55</v>
      </c>
      <c r="AX17" s="4">
        <v>138.75</v>
      </c>
      <c r="AY17" s="5">
        <f t="shared" si="8"/>
        <v>6.7211250129253219E-3</v>
      </c>
      <c r="AZ17" s="5">
        <f t="shared" si="8"/>
        <v>-7.1684587813618528E-3</v>
      </c>
      <c r="BA17" s="5">
        <f t="shared" si="8"/>
        <v>5.0372578241430599E-2</v>
      </c>
      <c r="BB17" s="5">
        <f t="shared" si="8"/>
        <v>-7.3929787035041938E-3</v>
      </c>
      <c r="BC17" s="5">
        <f t="shared" si="8"/>
        <v>2.9166666666666563E-2</v>
      </c>
      <c r="BD17" s="5">
        <f t="shared" si="8"/>
        <v>3.683294663573089E-2</v>
      </c>
      <c r="BE17" s="5">
        <f t="shared" si="8"/>
        <v>2.103418054338313E-2</v>
      </c>
      <c r="BF17" s="5">
        <f t="shared" si="8"/>
        <v>3.6995930447658587E-4</v>
      </c>
      <c r="BG17" s="5">
        <f t="shared" si="8"/>
        <v>-2.8710247349823304E-2</v>
      </c>
      <c r="BH17" s="5">
        <f t="shared" si="8"/>
        <v>3.6613902271163123E-2</v>
      </c>
      <c r="BI17" s="5">
        <f t="shared" si="10"/>
        <v>1.2303149606298636E-3</v>
      </c>
      <c r="BJ17" s="5">
        <f t="shared" si="10"/>
        <v>-3.4949095882085279E-3</v>
      </c>
      <c r="BK17" s="5">
        <f t="shared" si="10"/>
        <v>3.9010466222644924E-2</v>
      </c>
      <c r="BL17" s="5">
        <f t="shared" si="10"/>
        <v>1.1945117029862784E-2</v>
      </c>
      <c r="BM17" s="5">
        <f t="shared" si="10"/>
        <v>4.3841336116910323E-2</v>
      </c>
      <c r="BN17" s="5">
        <f t="shared" si="10"/>
        <v>1.7358371469149425E-3</v>
      </c>
      <c r="BO17" s="5">
        <f t="shared" si="10"/>
        <v>7.4396135265700547E-2</v>
      </c>
      <c r="BP17" s="5">
        <f t="shared" si="10"/>
        <v>-1.1240465676435218E-2</v>
      </c>
      <c r="BQ17" s="5">
        <f t="shared" si="10"/>
        <v>3.0469226081653034E-4</v>
      </c>
      <c r="BR17" s="5">
        <f t="shared" si="10"/>
        <v>-9.5419847328244156E-3</v>
      </c>
      <c r="BS17" s="5">
        <f t="shared" si="10"/>
        <v>8.9766606822261341E-3</v>
      </c>
      <c r="BT17" s="5">
        <f t="shared" si="10"/>
        <v>5.5389859394971985E-3</v>
      </c>
      <c r="BU17" s="5">
        <f t="shared" si="10"/>
        <v>-9.0805902383653825E-3</v>
      </c>
      <c r="BV17" s="5">
        <f t="shared" si="10"/>
        <v>-1.5197568389057725E-2</v>
      </c>
      <c r="BW17" s="5">
        <f t="shared" si="10"/>
        <v>-6.0620756547025145E-4</v>
      </c>
      <c r="BX17" s="5">
        <f t="shared" si="10"/>
        <v>-1.9059720457433205E-2</v>
      </c>
      <c r="BY17" s="5">
        <f t="shared" si="11"/>
        <v>-4.5297095656808839E-3</v>
      </c>
      <c r="BZ17" s="5">
        <f t="shared" si="11"/>
        <v>4.9140309912969693E-2</v>
      </c>
      <c r="CA17" s="5">
        <f t="shared" si="11"/>
        <v>-3.7213327563825227E-2</v>
      </c>
      <c r="CB17" s="5">
        <f t="shared" si="11"/>
        <v>3.3112582781456901E-2</v>
      </c>
      <c r="CC17" s="5">
        <f t="shared" si="11"/>
        <v>2.3054755043227626E-2</v>
      </c>
      <c r="CD17" s="5">
        <f t="shared" si="11"/>
        <v>7.4382624218971571E-4</v>
      </c>
      <c r="CE17" s="5">
        <f t="shared" si="11"/>
        <v>-8.7036188731104414E-3</v>
      </c>
      <c r="CF17" s="5">
        <f t="shared" si="11"/>
        <v>2.0107618238459191E-2</v>
      </c>
      <c r="CG17" s="5">
        <f t="shared" si="11"/>
        <v>2.2408963585434094E-2</v>
      </c>
      <c r="CH17" s="5">
        <f t="shared" si="11"/>
        <v>-1.6721491228070207E-2</v>
      </c>
      <c r="CI17" s="5">
        <f t="shared" si="11"/>
        <v>8.2793376529877172E-3</v>
      </c>
      <c r="CJ17" s="5">
        <f t="shared" si="11"/>
        <v>-4.8239266763150379E-4</v>
      </c>
      <c r="CK17" s="5">
        <f t="shared" si="11"/>
        <v>2.1560319042871479E-2</v>
      </c>
      <c r="CL17" s="5">
        <f t="shared" si="11"/>
        <v>-1.1938872970392866E-3</v>
      </c>
      <c r="CM17" s="5">
        <f t="shared" si="11"/>
        <v>1.9695267518607062E-2</v>
      </c>
      <c r="CN17" s="5">
        <f t="shared" si="11"/>
        <v>-1.1919081465281645E-2</v>
      </c>
      <c r="CO17" s="5">
        <f t="shared" si="12"/>
        <v>7.1611799914492735E-3</v>
      </c>
      <c r="CP17" s="5">
        <f t="shared" si="12"/>
        <v>4.1545492314083443E-3</v>
      </c>
      <c r="CQ17" s="5">
        <f t="shared" si="12"/>
        <v>1.932510777464147E-3</v>
      </c>
      <c r="CR17" s="5">
        <f t="shared" si="12"/>
        <v>1.438371321088816E-3</v>
      </c>
      <c r="CS17" s="5">
        <f t="shared" si="12"/>
        <v>-3.2177656922728226E-2</v>
      </c>
      <c r="CT17" s="5">
        <f t="shared" si="12"/>
        <v>-5.173841059602613E-3</v>
      </c>
      <c r="CU17" s="5">
        <f t="shared" si="12"/>
        <v>3.0785017957928318E-3</v>
      </c>
      <c r="CV17" s="28">
        <f t="shared" si="12"/>
        <v>4.0494938132733527E-2</v>
      </c>
      <c r="CW17" s="7">
        <f t="shared" si="9"/>
        <v>9.4585663256759669E-3</v>
      </c>
      <c r="CX17" s="7">
        <f t="shared" si="9"/>
        <v>-6.5495622370009979E-3</v>
      </c>
      <c r="CY17" s="7">
        <f t="shared" si="9"/>
        <v>4.8092344989002847E-2</v>
      </c>
      <c r="CZ17" s="7">
        <f t="shared" si="9"/>
        <v>-8.2295242939040766E-3</v>
      </c>
      <c r="DA17" s="7">
        <f t="shared" si="9"/>
        <v>2.3087532518421397E-2</v>
      </c>
      <c r="DB17" s="7">
        <f t="shared" si="9"/>
        <v>3.5402404914111542E-2</v>
      </c>
      <c r="DC17" s="7">
        <f t="shared" si="9"/>
        <v>1.4887136206788398E-2</v>
      </c>
      <c r="DD17" s="7">
        <f t="shared" si="9"/>
        <v>2.0768594833560339E-3</v>
      </c>
      <c r="DE17" s="7">
        <f t="shared" si="9"/>
        <v>-2.5934440964135736E-2</v>
      </c>
      <c r="DF17" s="7">
        <f t="shared" si="9"/>
        <v>3.8871502896853656E-2</v>
      </c>
      <c r="DG17" s="7">
        <f t="shared" si="13"/>
        <v>8.238165428312422E-4</v>
      </c>
      <c r="DH17" s="7">
        <f t="shared" si="13"/>
        <v>-3.9307388312506235E-3</v>
      </c>
      <c r="DI17" s="7">
        <f t="shared" si="13"/>
        <v>3.8955295352847294E-2</v>
      </c>
      <c r="DJ17" s="7">
        <f t="shared" si="13"/>
        <v>1.4917431174254134E-2</v>
      </c>
      <c r="DK17" s="7">
        <f t="shared" si="13"/>
        <v>4.538815304551462E-2</v>
      </c>
      <c r="DL17" s="7">
        <f t="shared" si="13"/>
        <v>2.7902066397381109E-3</v>
      </c>
      <c r="DM17" s="7">
        <f t="shared" si="13"/>
        <v>7.9486778613259562E-2</v>
      </c>
      <c r="DN17" s="7">
        <f t="shared" si="13"/>
        <v>-1.266614801750942E-2</v>
      </c>
      <c r="DO17" s="7">
        <f t="shared" si="13"/>
        <v>-2.1000147641172828E-3</v>
      </c>
      <c r="DP17" s="7">
        <f t="shared" si="13"/>
        <v>-5.5861923386598339E-3</v>
      </c>
      <c r="DQ17" s="7">
        <f t="shared" si="13"/>
        <v>9.6869965419493255E-3</v>
      </c>
      <c r="DR17" s="7">
        <f t="shared" si="13"/>
        <v>2.7644867040455931E-3</v>
      </c>
      <c r="DS17" s="7">
        <f t="shared" si="13"/>
        <v>-1.0470360610341132E-2</v>
      </c>
      <c r="DT17" s="7">
        <f t="shared" si="13"/>
        <v>-1.4295265944335592E-2</v>
      </c>
      <c r="DU17" s="7">
        <f t="shared" si="13"/>
        <v>-5.1368667268448538E-3</v>
      </c>
      <c r="DV17" s="7">
        <f t="shared" si="13"/>
        <v>-1.9113211827940995E-2</v>
      </c>
      <c r="DW17" s="7">
        <f t="shared" si="14"/>
        <v>-1.3012957085041113E-3</v>
      </c>
      <c r="DX17" s="7">
        <f t="shared" si="14"/>
        <v>5.0178628848609838E-2</v>
      </c>
      <c r="DY17" s="7">
        <f t="shared" si="14"/>
        <v>-3.5273117015961551E-2</v>
      </c>
      <c r="DZ17" s="7">
        <f t="shared" si="14"/>
        <v>3.3274615056721343E-2</v>
      </c>
      <c r="EA17" s="7">
        <f t="shared" si="14"/>
        <v>1.9762331149343039E-2</v>
      </c>
      <c r="EB17" s="7">
        <f t="shared" si="14"/>
        <v>5.2242387988964117E-3</v>
      </c>
      <c r="EC17" s="7">
        <f t="shared" si="14"/>
        <v>-1.2783865713896368E-2</v>
      </c>
      <c r="ED17" s="7">
        <f t="shared" si="14"/>
        <v>1.9221264963266586E-2</v>
      </c>
      <c r="EE17" s="7">
        <f t="shared" si="14"/>
        <v>2.3257410650249145E-2</v>
      </c>
      <c r="EF17" s="7">
        <f t="shared" si="14"/>
        <v>-1.6717609135042135E-2</v>
      </c>
      <c r="EG17" s="7">
        <f t="shared" si="14"/>
        <v>9.5483288913257285E-3</v>
      </c>
      <c r="EH17" s="7">
        <f t="shared" si="14"/>
        <v>-1.8015595124816015E-3</v>
      </c>
      <c r="EI17" s="7">
        <f t="shared" si="14"/>
        <v>1.7794207963525325E-2</v>
      </c>
      <c r="EJ17" s="7">
        <f t="shared" si="14"/>
        <v>3.4654898103260185E-3</v>
      </c>
      <c r="EK17" s="7">
        <f t="shared" si="14"/>
        <v>2.0843923358114982E-2</v>
      </c>
      <c r="EL17" s="7">
        <f t="shared" si="14"/>
        <v>-1.073622035216968E-2</v>
      </c>
      <c r="EM17" s="7">
        <f t="shared" si="15"/>
        <v>8.4418551613621249E-3</v>
      </c>
      <c r="EN17" s="7">
        <f t="shared" si="15"/>
        <v>7.6681633044474043E-3</v>
      </c>
      <c r="EO17" s="7">
        <f t="shared" si="15"/>
        <v>1.1258593953006623E-3</v>
      </c>
      <c r="EP17" s="7">
        <f t="shared" si="15"/>
        <v>6.7226686452709844E-3</v>
      </c>
      <c r="EQ17" s="7">
        <f t="shared" si="15"/>
        <v>-2.8947654827584861E-2</v>
      </c>
      <c r="ER17" s="7">
        <f t="shared" si="15"/>
        <v>-4.1000100559818245E-3</v>
      </c>
      <c r="ES17" s="7">
        <f t="shared" si="15"/>
        <v>-1.3466786035102613E-3</v>
      </c>
      <c r="ET17" s="7">
        <f t="shared" si="15"/>
        <v>3.7515610194631857E-2</v>
      </c>
    </row>
    <row r="18" spans="1:150" x14ac:dyDescent="0.2">
      <c r="A18">
        <v>99.29</v>
      </c>
      <c r="B18">
        <v>17.195</v>
      </c>
      <c r="C18">
        <v>180.6</v>
      </c>
      <c r="D18">
        <v>99.454499999999996</v>
      </c>
      <c r="E18">
        <v>74.56</v>
      </c>
      <c r="F18">
        <v>182.8</v>
      </c>
      <c r="G18">
        <v>121.6</v>
      </c>
      <c r="H18">
        <v>83.72</v>
      </c>
      <c r="I18">
        <v>112.75</v>
      </c>
      <c r="J18">
        <v>7.6779999999999999</v>
      </c>
      <c r="K18">
        <v>83.74</v>
      </c>
      <c r="L18">
        <v>65.94</v>
      </c>
      <c r="M18">
        <v>66.3</v>
      </c>
      <c r="N18">
        <v>31.49</v>
      </c>
      <c r="O18">
        <v>25.215</v>
      </c>
      <c r="P18">
        <v>64.87</v>
      </c>
      <c r="Q18">
        <v>16.37</v>
      </c>
      <c r="R18">
        <v>77.89</v>
      </c>
      <c r="S18">
        <v>34.159999999999997</v>
      </c>
      <c r="T18">
        <v>15.84</v>
      </c>
      <c r="U18">
        <v>114.7</v>
      </c>
      <c r="V18">
        <v>4.97</v>
      </c>
      <c r="W18">
        <v>13.315</v>
      </c>
      <c r="X18">
        <v>13.24</v>
      </c>
      <c r="Y18">
        <v>8.5719999999999992</v>
      </c>
      <c r="Z18">
        <v>43.335000000000001</v>
      </c>
      <c r="AA18">
        <v>76.23</v>
      </c>
      <c r="AB18">
        <v>48.98</v>
      </c>
      <c r="AC18">
        <v>6.89</v>
      </c>
      <c r="AD18">
        <v>15.7</v>
      </c>
      <c r="AE18">
        <v>2.8639999999999999</v>
      </c>
      <c r="AF18">
        <v>34.200000000000003</v>
      </c>
      <c r="AG18">
        <v>219.75</v>
      </c>
      <c r="AH18">
        <v>181.8</v>
      </c>
      <c r="AI18">
        <v>5.4950000000000001</v>
      </c>
      <c r="AJ18">
        <v>184.15</v>
      </c>
      <c r="AK18">
        <v>14.295</v>
      </c>
      <c r="AL18">
        <v>31.84</v>
      </c>
      <c r="AM18">
        <v>83.43</v>
      </c>
      <c r="AN18">
        <v>84.58</v>
      </c>
      <c r="AO18">
        <v>5.7949999999999999</v>
      </c>
      <c r="AP18">
        <v>91.34</v>
      </c>
      <c r="AQ18">
        <v>47.75</v>
      </c>
      <c r="AR18">
        <v>120.3</v>
      </c>
      <c r="AS18">
        <v>68.680000000000007</v>
      </c>
      <c r="AT18">
        <v>9.2940000000000005</v>
      </c>
      <c r="AU18">
        <v>215.3</v>
      </c>
      <c r="AV18">
        <v>49.555</v>
      </c>
      <c r="AW18">
        <v>19.815000000000001</v>
      </c>
      <c r="AX18" s="4">
        <v>145.44999999999999</v>
      </c>
      <c r="AY18" s="5">
        <f t="shared" si="8"/>
        <v>1.9823336072309017E-2</v>
      </c>
      <c r="AZ18" s="5">
        <f t="shared" si="8"/>
        <v>3.4596871239470417E-2</v>
      </c>
      <c r="BA18" s="5">
        <f t="shared" si="8"/>
        <v>2.4971623155505052E-2</v>
      </c>
      <c r="BB18" s="5">
        <f t="shared" si="8"/>
        <v>1.8621129005166104E-2</v>
      </c>
      <c r="BC18" s="5">
        <f t="shared" si="8"/>
        <v>6.2078272604588758E-3</v>
      </c>
      <c r="BD18" s="5">
        <f t="shared" si="8"/>
        <v>2.265734265734265E-2</v>
      </c>
      <c r="BE18" s="5">
        <f t="shared" si="8"/>
        <v>4.3776824034334805E-2</v>
      </c>
      <c r="BF18" s="5">
        <f t="shared" si="8"/>
        <v>3.2051282051281937E-2</v>
      </c>
      <c r="BG18" s="5">
        <f t="shared" si="8"/>
        <v>2.5466120964074523E-2</v>
      </c>
      <c r="BH18" s="5">
        <f t="shared" si="8"/>
        <v>1.9519320143407182E-2</v>
      </c>
      <c r="BI18" s="5">
        <f t="shared" si="10"/>
        <v>2.8999754239370956E-2</v>
      </c>
      <c r="BJ18" s="5">
        <f t="shared" si="10"/>
        <v>5.4894784995425105E-3</v>
      </c>
      <c r="BK18" s="5">
        <f t="shared" si="10"/>
        <v>1.1904761904761862E-2</v>
      </c>
      <c r="BL18" s="5">
        <f t="shared" si="10"/>
        <v>4.6259371510608549E-3</v>
      </c>
      <c r="BM18" s="5">
        <f t="shared" si="10"/>
        <v>8.599999999999941E-3</v>
      </c>
      <c r="BN18" s="5">
        <f t="shared" si="10"/>
        <v>2.1896660365469556E-2</v>
      </c>
      <c r="BO18" s="5">
        <f t="shared" si="10"/>
        <v>-1.8585131894484297E-2</v>
      </c>
      <c r="BP18" s="5">
        <f t="shared" si="10"/>
        <v>5.4134524292867692E-2</v>
      </c>
      <c r="BQ18" s="5">
        <f t="shared" si="10"/>
        <v>4.051172707889128E-2</v>
      </c>
      <c r="BR18" s="5">
        <f t="shared" si="10"/>
        <v>1.7341040462427681E-2</v>
      </c>
      <c r="BS18" s="5">
        <f t="shared" si="10"/>
        <v>2.0462633451957313E-2</v>
      </c>
      <c r="BT18" s="5">
        <f t="shared" si="10"/>
        <v>5.2966101694915224E-2</v>
      </c>
      <c r="BU18" s="5">
        <f t="shared" si="10"/>
        <v>1.6800305460099141E-2</v>
      </c>
      <c r="BV18" s="5">
        <f t="shared" si="10"/>
        <v>2.1604938271604812E-2</v>
      </c>
      <c r="BW18" s="5">
        <f t="shared" si="10"/>
        <v>3.9912653160256939E-2</v>
      </c>
      <c r="BX18" s="5">
        <f t="shared" si="10"/>
        <v>2.0607630711257707E-2</v>
      </c>
      <c r="BY18" s="5">
        <f t="shared" si="11"/>
        <v>2.0208779443254832E-2</v>
      </c>
      <c r="BZ18" s="5">
        <f t="shared" si="11"/>
        <v>-9.0035407182600391E-3</v>
      </c>
      <c r="CA18" s="5">
        <f t="shared" si="11"/>
        <v>3.2209737827715301E-2</v>
      </c>
      <c r="CB18" s="5">
        <f t="shared" si="11"/>
        <v>6.4102564102563875E-3</v>
      </c>
      <c r="CC18" s="5">
        <f t="shared" si="11"/>
        <v>8.4507042253521014E-3</v>
      </c>
      <c r="CD18" s="5">
        <f t="shared" si="11"/>
        <v>1.6797978296417604E-2</v>
      </c>
      <c r="CE18" s="5">
        <f t="shared" si="11"/>
        <v>1.5480591497227358E-2</v>
      </c>
      <c r="CF18" s="5">
        <f t="shared" si="11"/>
        <v>9.4392004441976596E-3</v>
      </c>
      <c r="CG18" s="5">
        <f t="shared" si="11"/>
        <v>3.6529680365298134E-3</v>
      </c>
      <c r="CH18" s="5">
        <f t="shared" si="11"/>
        <v>2.6763311959855152E-2</v>
      </c>
      <c r="CI18" s="5">
        <f t="shared" si="11"/>
        <v>2.0706890396287037E-2</v>
      </c>
      <c r="CJ18" s="5">
        <f t="shared" si="11"/>
        <v>2.4453024453024552E-2</v>
      </c>
      <c r="CK18" s="5">
        <f t="shared" si="11"/>
        <v>1.7811394412590165E-2</v>
      </c>
      <c r="CL18" s="5">
        <f t="shared" si="11"/>
        <v>1.0996892182643991E-2</v>
      </c>
      <c r="CM18" s="5">
        <f t="shared" si="11"/>
        <v>-2.4100533654674017E-3</v>
      </c>
      <c r="CN18" s="5">
        <f t="shared" si="11"/>
        <v>1.0845506861443255E-2</v>
      </c>
      <c r="CO18" s="5">
        <f t="shared" si="12"/>
        <v>1.3477661042130995E-2</v>
      </c>
      <c r="CP18" s="5">
        <f t="shared" si="12"/>
        <v>-4.551096400496446E-3</v>
      </c>
      <c r="CQ18" s="5">
        <f t="shared" si="12"/>
        <v>1.8991097922848699E-2</v>
      </c>
      <c r="CR18" s="5">
        <f t="shared" si="12"/>
        <v>2.6847862114683485E-2</v>
      </c>
      <c r="CS18" s="5">
        <f t="shared" si="12"/>
        <v>8.1948021540623195E-3</v>
      </c>
      <c r="CT18" s="5">
        <f t="shared" si="12"/>
        <v>3.0892448512585879E-2</v>
      </c>
      <c r="CU18" s="5">
        <f t="shared" si="12"/>
        <v>1.3554987212276215E-2</v>
      </c>
      <c r="CV18" s="28">
        <f t="shared" si="12"/>
        <v>4.8288288288288239E-2</v>
      </c>
      <c r="CW18" s="7">
        <f t="shared" si="9"/>
        <v>2.2560777385059662E-2</v>
      </c>
      <c r="CX18" s="7">
        <f t="shared" si="9"/>
        <v>3.5215767783831273E-2</v>
      </c>
      <c r="CY18" s="7">
        <f t="shared" si="9"/>
        <v>2.26913899030773E-2</v>
      </c>
      <c r="CZ18" s="7">
        <f t="shared" si="9"/>
        <v>1.7784583414766221E-2</v>
      </c>
      <c r="DA18" s="7">
        <f t="shared" si="9"/>
        <v>1.2869311221371058E-4</v>
      </c>
      <c r="DB18" s="7">
        <f t="shared" si="9"/>
        <v>2.1226800935723301E-2</v>
      </c>
      <c r="DC18" s="7">
        <f t="shared" si="9"/>
        <v>3.7629779697740076E-2</v>
      </c>
      <c r="DD18" s="7">
        <f t="shared" si="9"/>
        <v>3.3758182230161388E-2</v>
      </c>
      <c r="DE18" s="7">
        <f t="shared" si="9"/>
        <v>2.8241927349762091E-2</v>
      </c>
      <c r="DF18" s="7">
        <f t="shared" si="9"/>
        <v>2.1776920769097711E-2</v>
      </c>
      <c r="DG18" s="7">
        <f t="shared" si="13"/>
        <v>2.8593255821572336E-2</v>
      </c>
      <c r="DH18" s="7">
        <f t="shared" si="13"/>
        <v>5.053649256500415E-3</v>
      </c>
      <c r="DI18" s="7">
        <f t="shared" si="13"/>
        <v>1.1849591034964234E-2</v>
      </c>
      <c r="DJ18" s="7">
        <f t="shared" si="13"/>
        <v>7.5982512954522038E-3</v>
      </c>
      <c r="DK18" s="7">
        <f t="shared" si="13"/>
        <v>1.0146816928604235E-2</v>
      </c>
      <c r="DL18" s="7">
        <f t="shared" si="13"/>
        <v>2.2951029858292723E-2</v>
      </c>
      <c r="DM18" s="7">
        <f t="shared" si="13"/>
        <v>-1.349448854692528E-2</v>
      </c>
      <c r="DN18" s="7">
        <f t="shared" si="13"/>
        <v>5.2708841951793491E-2</v>
      </c>
      <c r="DO18" s="7">
        <f t="shared" si="13"/>
        <v>3.8107020053957469E-2</v>
      </c>
      <c r="DP18" s="7">
        <f t="shared" si="13"/>
        <v>2.1296832856592264E-2</v>
      </c>
      <c r="DQ18" s="7">
        <f t="shared" si="13"/>
        <v>2.1172969311680504E-2</v>
      </c>
      <c r="DR18" s="7">
        <f t="shared" si="13"/>
        <v>5.0191602459463622E-2</v>
      </c>
      <c r="DS18" s="7">
        <f t="shared" si="13"/>
        <v>1.5410535088123392E-2</v>
      </c>
      <c r="DT18" s="7">
        <f t="shared" si="13"/>
        <v>2.2507240716326947E-2</v>
      </c>
      <c r="DU18" s="7">
        <f t="shared" si="13"/>
        <v>3.5381993998882338E-2</v>
      </c>
      <c r="DV18" s="7">
        <f t="shared" si="13"/>
        <v>2.0554139340749917E-2</v>
      </c>
      <c r="DW18" s="7">
        <f t="shared" si="14"/>
        <v>2.3437193300431605E-2</v>
      </c>
      <c r="DX18" s="7">
        <f t="shared" si="14"/>
        <v>-7.9652217826198957E-3</v>
      </c>
      <c r="DY18" s="7">
        <f t="shared" si="14"/>
        <v>3.4149948375578977E-2</v>
      </c>
      <c r="DZ18" s="7">
        <f t="shared" si="14"/>
        <v>6.5722886855208267E-3</v>
      </c>
      <c r="EA18" s="7">
        <f t="shared" si="14"/>
        <v>5.1582803314675161E-3</v>
      </c>
      <c r="EB18" s="7">
        <f t="shared" si="14"/>
        <v>2.1278390853124302E-2</v>
      </c>
      <c r="EC18" s="7">
        <f t="shared" si="14"/>
        <v>1.1400344656441432E-2</v>
      </c>
      <c r="ED18" s="7">
        <f t="shared" si="14"/>
        <v>8.5528471690050553E-3</v>
      </c>
      <c r="EE18" s="7">
        <f t="shared" si="14"/>
        <v>4.5014151013448665E-3</v>
      </c>
      <c r="EF18" s="7">
        <f t="shared" si="14"/>
        <v>2.6767194052883223E-2</v>
      </c>
      <c r="EG18" s="7">
        <f t="shared" si="14"/>
        <v>2.1975881634625046E-2</v>
      </c>
      <c r="EH18" s="7">
        <f t="shared" si="14"/>
        <v>2.3133857608174456E-2</v>
      </c>
      <c r="EI18" s="7">
        <f t="shared" si="14"/>
        <v>1.4045283333244011E-2</v>
      </c>
      <c r="EJ18" s="7">
        <f t="shared" si="14"/>
        <v>1.5656269290009295E-2</v>
      </c>
      <c r="EK18" s="7">
        <f t="shared" si="14"/>
        <v>-1.2613975259594828E-3</v>
      </c>
      <c r="EL18" s="7">
        <f t="shared" si="14"/>
        <v>1.2028367974555219E-2</v>
      </c>
      <c r="EM18" s="7">
        <f t="shared" si="15"/>
        <v>1.4758336212043846E-2</v>
      </c>
      <c r="EN18" s="7">
        <f t="shared" si="15"/>
        <v>-1.037482327457386E-3</v>
      </c>
      <c r="EO18" s="7">
        <f t="shared" si="15"/>
        <v>1.8184446540685215E-2</v>
      </c>
      <c r="EP18" s="7">
        <f t="shared" si="15"/>
        <v>3.2132159438865653E-2</v>
      </c>
      <c r="EQ18" s="7">
        <f t="shared" si="15"/>
        <v>1.1424804249205684E-2</v>
      </c>
      <c r="ER18" s="7">
        <f t="shared" si="15"/>
        <v>3.1966279516206668E-2</v>
      </c>
      <c r="ES18" s="7">
        <f t="shared" si="15"/>
        <v>9.1298068129731218E-3</v>
      </c>
      <c r="ET18" s="7">
        <f t="shared" si="15"/>
        <v>4.530896035018657E-2</v>
      </c>
    </row>
    <row r="19" spans="1:150" x14ac:dyDescent="0.2">
      <c r="A19">
        <v>98.5</v>
      </c>
      <c r="B19">
        <v>17.14</v>
      </c>
      <c r="C19">
        <v>177.2</v>
      </c>
      <c r="D19">
        <v>96.409099999999995</v>
      </c>
      <c r="E19">
        <v>71.37</v>
      </c>
      <c r="F19">
        <v>176.85</v>
      </c>
      <c r="G19">
        <v>131.6</v>
      </c>
      <c r="H19">
        <v>80.88</v>
      </c>
      <c r="I19">
        <v>111</v>
      </c>
      <c r="J19">
        <v>7.4210000000000003</v>
      </c>
      <c r="K19">
        <v>81.19</v>
      </c>
      <c r="L19">
        <v>64.650000000000006</v>
      </c>
      <c r="M19">
        <v>63.64</v>
      </c>
      <c r="N19">
        <v>30.3</v>
      </c>
      <c r="O19">
        <v>24.56</v>
      </c>
      <c r="P19">
        <v>62.58</v>
      </c>
      <c r="Q19">
        <v>15.625</v>
      </c>
      <c r="R19">
        <v>76.12</v>
      </c>
      <c r="S19">
        <v>33.07</v>
      </c>
      <c r="T19">
        <v>15.574999999999999</v>
      </c>
      <c r="U19">
        <v>114.1</v>
      </c>
      <c r="V19">
        <v>4.91</v>
      </c>
      <c r="W19">
        <v>13.57</v>
      </c>
      <c r="X19">
        <v>13.04</v>
      </c>
      <c r="Y19">
        <v>8.3610000000000007</v>
      </c>
      <c r="Z19">
        <v>42.715000000000003</v>
      </c>
      <c r="AA19">
        <v>73.459999999999994</v>
      </c>
      <c r="AB19">
        <v>47.6</v>
      </c>
      <c r="AC19">
        <v>6.774</v>
      </c>
      <c r="AD19">
        <v>15.465</v>
      </c>
      <c r="AE19">
        <v>2.8519999999999999</v>
      </c>
      <c r="AF19">
        <v>33.625</v>
      </c>
      <c r="AG19">
        <v>219.25</v>
      </c>
      <c r="AH19">
        <v>177.65</v>
      </c>
      <c r="AI19">
        <v>5.3250000000000002</v>
      </c>
      <c r="AJ19">
        <v>180.9</v>
      </c>
      <c r="AK19">
        <v>14.225</v>
      </c>
      <c r="AL19">
        <v>30.99</v>
      </c>
      <c r="AM19">
        <v>81.05</v>
      </c>
      <c r="AN19">
        <v>81.52</v>
      </c>
      <c r="AO19">
        <v>5.6370000000000005</v>
      </c>
      <c r="AP19">
        <v>88.88</v>
      </c>
      <c r="AQ19">
        <v>46.625</v>
      </c>
      <c r="AR19">
        <v>115.95</v>
      </c>
      <c r="AS19">
        <v>65.489999999999995</v>
      </c>
      <c r="AT19">
        <v>9.2850000000000001</v>
      </c>
      <c r="AU19">
        <v>215.35</v>
      </c>
      <c r="AV19">
        <v>49.664999999999999</v>
      </c>
      <c r="AW19">
        <v>19.585000000000001</v>
      </c>
      <c r="AX19" s="4">
        <v>137.75</v>
      </c>
      <c r="AY19" s="5">
        <f t="shared" si="8"/>
        <v>-7.9564910867157002E-3</v>
      </c>
      <c r="AZ19" s="5">
        <f t="shared" si="8"/>
        <v>-3.198604245420178E-3</v>
      </c>
      <c r="BA19" s="5">
        <f t="shared" si="8"/>
        <v>-1.8826135105204922E-2</v>
      </c>
      <c r="BB19" s="5">
        <f t="shared" si="8"/>
        <v>-3.0621037760986236E-2</v>
      </c>
      <c r="BC19" s="5">
        <f t="shared" si="8"/>
        <v>-4.2784334763948495E-2</v>
      </c>
      <c r="BD19" s="5">
        <f t="shared" si="8"/>
        <v>-3.254923413566746E-2</v>
      </c>
      <c r="BE19" s="5">
        <f t="shared" si="8"/>
        <v>8.2236842105263053E-2</v>
      </c>
      <c r="BF19" s="5">
        <f t="shared" si="8"/>
        <v>-3.3922599139990517E-2</v>
      </c>
      <c r="BG19" s="5">
        <f t="shared" si="8"/>
        <v>-1.552106430155209E-2</v>
      </c>
      <c r="BH19" s="5">
        <f t="shared" si="8"/>
        <v>-3.3472258400625066E-2</v>
      </c>
      <c r="BI19" s="5">
        <f t="shared" si="10"/>
        <v>-3.0451397181753048E-2</v>
      </c>
      <c r="BJ19" s="5">
        <f t="shared" si="10"/>
        <v>-1.9563239308462155E-2</v>
      </c>
      <c r="BK19" s="5">
        <f t="shared" si="10"/>
        <v>-4.0120663650075383E-2</v>
      </c>
      <c r="BL19" s="5">
        <f t="shared" si="10"/>
        <v>-3.7789774531597264E-2</v>
      </c>
      <c r="BM19" s="5">
        <f t="shared" si="10"/>
        <v>-2.5976601229427021E-2</v>
      </c>
      <c r="BN19" s="5">
        <f t="shared" si="10"/>
        <v>-3.530137197471872E-2</v>
      </c>
      <c r="BO19" s="5">
        <f t="shared" si="10"/>
        <v>-4.5510079413561444E-2</v>
      </c>
      <c r="BP19" s="5">
        <f t="shared" si="10"/>
        <v>-2.272435485941704E-2</v>
      </c>
      <c r="BQ19" s="5">
        <f t="shared" si="10"/>
        <v>-3.1908665105386258E-2</v>
      </c>
      <c r="BR19" s="5">
        <f t="shared" si="10"/>
        <v>-1.6729797979798011E-2</v>
      </c>
      <c r="BS19" s="5">
        <f t="shared" si="10"/>
        <v>-5.2310374891020306E-3</v>
      </c>
      <c r="BT19" s="5">
        <f t="shared" si="10"/>
        <v>-1.2072434607645843E-2</v>
      </c>
      <c r="BU19" s="5">
        <f t="shared" si="10"/>
        <v>1.9151333082989108E-2</v>
      </c>
      <c r="BV19" s="5">
        <f t="shared" si="10"/>
        <v>-1.5105740181268978E-2</v>
      </c>
      <c r="BW19" s="5">
        <f t="shared" si="10"/>
        <v>-2.4615025664955548E-2</v>
      </c>
      <c r="BX19" s="5">
        <f t="shared" si="10"/>
        <v>-1.4307142032998654E-2</v>
      </c>
      <c r="BY19" s="5">
        <f t="shared" si="11"/>
        <v>-3.6337399973763729E-2</v>
      </c>
      <c r="BZ19" s="5">
        <f t="shared" si="11"/>
        <v>-2.8174765210289832E-2</v>
      </c>
      <c r="CA19" s="5">
        <f t="shared" si="11"/>
        <v>-1.6835994194484671E-2</v>
      </c>
      <c r="CB19" s="5">
        <f t="shared" si="11"/>
        <v>-1.4968152866241979E-2</v>
      </c>
      <c r="CC19" s="5">
        <f t="shared" si="11"/>
        <v>-4.1899441340782495E-3</v>
      </c>
      <c r="CD19" s="5">
        <f t="shared" si="11"/>
        <v>-1.6812865497076057E-2</v>
      </c>
      <c r="CE19" s="5">
        <f t="shared" si="11"/>
        <v>-2.2753128555176305E-3</v>
      </c>
      <c r="CF19" s="5">
        <f t="shared" si="11"/>
        <v>-2.2827282728272835E-2</v>
      </c>
      <c r="CG19" s="5">
        <f t="shared" si="11"/>
        <v>-3.0937215650591487E-2</v>
      </c>
      <c r="CH19" s="5">
        <f t="shared" si="11"/>
        <v>-1.7648655986967188E-2</v>
      </c>
      <c r="CI19" s="5">
        <f t="shared" si="11"/>
        <v>-4.8968170689052126E-3</v>
      </c>
      <c r="CJ19" s="5">
        <f t="shared" si="11"/>
        <v>-2.6695979899497568E-2</v>
      </c>
      <c r="CK19" s="5">
        <f t="shared" si="11"/>
        <v>-2.8526908785808547E-2</v>
      </c>
      <c r="CL19" s="5">
        <f t="shared" si="11"/>
        <v>-3.6178765665642043E-2</v>
      </c>
      <c r="CM19" s="5">
        <f t="shared" si="11"/>
        <v>-2.7264883520276006E-2</v>
      </c>
      <c r="CN19" s="5">
        <f t="shared" si="11"/>
        <v>-2.6932340705058122E-2</v>
      </c>
      <c r="CO19" s="5">
        <f t="shared" si="12"/>
        <v>-2.3560209424083767E-2</v>
      </c>
      <c r="CP19" s="5">
        <f t="shared" si="12"/>
        <v>-3.6159600997506147E-2</v>
      </c>
      <c r="CQ19" s="5">
        <f t="shared" si="12"/>
        <v>-4.6447291788002554E-2</v>
      </c>
      <c r="CR19" s="5">
        <f t="shared" si="12"/>
        <v>-9.6836668818600646E-4</v>
      </c>
      <c r="CS19" s="5">
        <f t="shared" si="12"/>
        <v>2.3223409196471145E-4</v>
      </c>
      <c r="CT19" s="5">
        <f t="shared" si="12"/>
        <v>2.2197558268590711E-3</v>
      </c>
      <c r="CU19" s="5">
        <f t="shared" si="12"/>
        <v>-1.1607368155437836E-2</v>
      </c>
      <c r="CV19" s="28">
        <f t="shared" si="12"/>
        <v>-5.2939154348573325E-2</v>
      </c>
      <c r="CW19" s="7">
        <f t="shared" si="9"/>
        <v>-5.2190497739650552E-3</v>
      </c>
      <c r="CX19" s="7">
        <f t="shared" si="9"/>
        <v>-2.5797077010593231E-3</v>
      </c>
      <c r="CY19" s="7">
        <f t="shared" si="9"/>
        <v>-2.1106368357632674E-2</v>
      </c>
      <c r="CZ19" s="7">
        <f t="shared" si="9"/>
        <v>-3.1457583351386119E-2</v>
      </c>
      <c r="DA19" s="7">
        <f t="shared" si="9"/>
        <v>-4.8863468912193661E-2</v>
      </c>
      <c r="DB19" s="7">
        <f t="shared" si="9"/>
        <v>-3.3979775857286808E-2</v>
      </c>
      <c r="DC19" s="7">
        <f t="shared" si="9"/>
        <v>7.6089797768668324E-2</v>
      </c>
      <c r="DD19" s="7">
        <f t="shared" si="9"/>
        <v>-3.2215698961111067E-2</v>
      </c>
      <c r="DE19" s="7">
        <f t="shared" si="9"/>
        <v>-1.2745257915864523E-2</v>
      </c>
      <c r="DF19" s="7">
        <f t="shared" si="9"/>
        <v>-3.1214657774934536E-2</v>
      </c>
      <c r="DG19" s="7">
        <f t="shared" si="13"/>
        <v>-3.0857895599551668E-2</v>
      </c>
      <c r="DH19" s="7">
        <f t="shared" si="13"/>
        <v>-1.999906855150425E-2</v>
      </c>
      <c r="DI19" s="7">
        <f t="shared" si="13"/>
        <v>-4.0175834519873013E-2</v>
      </c>
      <c r="DJ19" s="7">
        <f t="shared" si="13"/>
        <v>-3.4817460387205915E-2</v>
      </c>
      <c r="DK19" s="7">
        <f t="shared" si="13"/>
        <v>-2.4429784300822727E-2</v>
      </c>
      <c r="DL19" s="7">
        <f t="shared" si="13"/>
        <v>-3.424700248189555E-2</v>
      </c>
      <c r="DM19" s="7">
        <f t="shared" si="13"/>
        <v>-4.0419436066002429E-2</v>
      </c>
      <c r="DN19" s="7">
        <f t="shared" si="13"/>
        <v>-2.4150037200491241E-2</v>
      </c>
      <c r="DO19" s="7">
        <f t="shared" si="13"/>
        <v>-3.4313372130320069E-2</v>
      </c>
      <c r="DP19" s="7">
        <f t="shared" si="13"/>
        <v>-1.2774005585633429E-2</v>
      </c>
      <c r="DQ19" s="7">
        <f t="shared" si="13"/>
        <v>-4.5207016293788383E-3</v>
      </c>
      <c r="DR19" s="7">
        <f t="shared" si="13"/>
        <v>-1.4846933843097449E-2</v>
      </c>
      <c r="DS19" s="7">
        <f t="shared" si="13"/>
        <v>1.7761562711013361E-2</v>
      </c>
      <c r="DT19" s="7">
        <f t="shared" si="13"/>
        <v>-1.4203437736546845E-2</v>
      </c>
      <c r="DU19" s="7">
        <f t="shared" si="13"/>
        <v>-2.9145684826330148E-2</v>
      </c>
      <c r="DV19" s="7">
        <f t="shared" si="13"/>
        <v>-1.4360633403506445E-2</v>
      </c>
      <c r="DW19" s="7">
        <f t="shared" si="14"/>
        <v>-3.3108986116586955E-2</v>
      </c>
      <c r="DX19" s="7">
        <f t="shared" si="14"/>
        <v>-2.7136446274649687E-2</v>
      </c>
      <c r="DY19" s="7">
        <f t="shared" si="14"/>
        <v>-1.4895783646620996E-2</v>
      </c>
      <c r="DZ19" s="7">
        <f t="shared" si="14"/>
        <v>-1.480612059097754E-2</v>
      </c>
      <c r="EA19" s="7">
        <f t="shared" si="14"/>
        <v>-7.4823680279628348E-3</v>
      </c>
      <c r="EB19" s="7">
        <f t="shared" si="14"/>
        <v>-1.2332452940369361E-2</v>
      </c>
      <c r="EC19" s="7">
        <f t="shared" si="14"/>
        <v>-6.3555596963035576E-3</v>
      </c>
      <c r="ED19" s="7">
        <f t="shared" si="14"/>
        <v>-2.3713636003465439E-2</v>
      </c>
      <c r="EE19" s="7">
        <f t="shared" si="14"/>
        <v>-3.0088768585776436E-2</v>
      </c>
      <c r="EF19" s="7">
        <f t="shared" si="14"/>
        <v>-1.7644773893939116E-2</v>
      </c>
      <c r="EG19" s="7">
        <f t="shared" si="14"/>
        <v>-3.6278258305672017E-3</v>
      </c>
      <c r="EH19" s="7">
        <f t="shared" si="14"/>
        <v>-2.8015146744347665E-2</v>
      </c>
      <c r="EI19" s="7">
        <f t="shared" si="14"/>
        <v>-3.2293019865154697E-2</v>
      </c>
      <c r="EJ19" s="7">
        <f t="shared" si="14"/>
        <v>-3.151938855827674E-2</v>
      </c>
      <c r="EK19" s="7">
        <f t="shared" si="14"/>
        <v>-2.6116227680768087E-2</v>
      </c>
      <c r="EL19" s="7">
        <f t="shared" si="14"/>
        <v>-2.5749479591946157E-2</v>
      </c>
      <c r="EM19" s="7">
        <f t="shared" si="15"/>
        <v>-2.2279534254170917E-2</v>
      </c>
      <c r="EN19" s="7">
        <f t="shared" si="15"/>
        <v>-3.2645986924467088E-2</v>
      </c>
      <c r="EO19" s="7">
        <f t="shared" si="15"/>
        <v>-4.7253943170166041E-2</v>
      </c>
      <c r="EP19" s="7">
        <f t="shared" si="15"/>
        <v>4.3159306359961619E-3</v>
      </c>
      <c r="EQ19" s="7">
        <f t="shared" si="15"/>
        <v>3.4622361871080756E-3</v>
      </c>
      <c r="ER19" s="7">
        <f t="shared" si="15"/>
        <v>3.2935868304798601E-3</v>
      </c>
      <c r="ES19" s="7">
        <f t="shared" si="15"/>
        <v>-1.6032548554740927E-2</v>
      </c>
      <c r="ET19" s="7">
        <f t="shared" si="15"/>
        <v>-5.5918482286674995E-2</v>
      </c>
    </row>
    <row r="20" spans="1:150" x14ac:dyDescent="0.2">
      <c r="A20">
        <v>103.35</v>
      </c>
      <c r="B20">
        <v>17.414999999999999</v>
      </c>
      <c r="C20">
        <v>192.55</v>
      </c>
      <c r="D20">
        <v>95.454499999999996</v>
      </c>
      <c r="E20">
        <v>72.38</v>
      </c>
      <c r="F20">
        <v>180.65</v>
      </c>
      <c r="G20">
        <v>129.85</v>
      </c>
      <c r="H20">
        <v>79.64</v>
      </c>
      <c r="I20">
        <v>107.7</v>
      </c>
      <c r="J20">
        <v>7.7080000000000002</v>
      </c>
      <c r="K20">
        <v>77.849999999999994</v>
      </c>
      <c r="L20">
        <v>63.65</v>
      </c>
      <c r="M20">
        <v>66.099999999999994</v>
      </c>
      <c r="N20">
        <v>29.734999999999999</v>
      </c>
      <c r="O20">
        <v>25.145</v>
      </c>
      <c r="P20">
        <v>59.85</v>
      </c>
      <c r="Q20">
        <v>15.41</v>
      </c>
      <c r="R20">
        <v>75.33</v>
      </c>
      <c r="S20">
        <v>32.755000000000003</v>
      </c>
      <c r="T20">
        <v>15.565</v>
      </c>
      <c r="U20">
        <v>111.6</v>
      </c>
      <c r="V20">
        <v>4.8140000000000001</v>
      </c>
      <c r="W20">
        <v>13.64</v>
      </c>
      <c r="X20">
        <v>13.26</v>
      </c>
      <c r="Y20">
        <v>8.2620000000000005</v>
      </c>
      <c r="Z20">
        <v>42.99</v>
      </c>
      <c r="AA20">
        <v>72.25</v>
      </c>
      <c r="AB20">
        <v>49.954999999999998</v>
      </c>
      <c r="AC20">
        <v>6.6520000000000001</v>
      </c>
      <c r="AD20">
        <v>15.81</v>
      </c>
      <c r="AE20">
        <v>2.9039999999999999</v>
      </c>
      <c r="AF20">
        <v>33.5</v>
      </c>
      <c r="AG20">
        <v>213.15</v>
      </c>
      <c r="AH20">
        <v>180.9</v>
      </c>
      <c r="AI20">
        <v>5.39</v>
      </c>
      <c r="AJ20">
        <v>176.05</v>
      </c>
      <c r="AK20">
        <v>14.324999999999999</v>
      </c>
      <c r="AL20">
        <v>32.299999999999997</v>
      </c>
      <c r="AM20">
        <v>80.16</v>
      </c>
      <c r="AN20">
        <v>81.59</v>
      </c>
      <c r="AO20">
        <v>5.8</v>
      </c>
      <c r="AP20">
        <v>90.3</v>
      </c>
      <c r="AQ20">
        <v>47.41</v>
      </c>
      <c r="AR20">
        <v>115.75</v>
      </c>
      <c r="AS20">
        <v>66.959999999999994</v>
      </c>
      <c r="AT20">
        <v>9.6219999999999999</v>
      </c>
      <c r="AU20">
        <v>213.45</v>
      </c>
      <c r="AV20">
        <v>49.435000000000002</v>
      </c>
      <c r="AW20">
        <v>19.829999999999998</v>
      </c>
      <c r="AX20" s="4">
        <v>131.80000000000001</v>
      </c>
      <c r="AY20" s="5">
        <f t="shared" si="8"/>
        <v>4.9238578680202982E-2</v>
      </c>
      <c r="AZ20" s="5">
        <f t="shared" si="8"/>
        <v>1.6044340723453843E-2</v>
      </c>
      <c r="BA20" s="5">
        <f t="shared" si="8"/>
        <v>8.6625282167043016E-2</v>
      </c>
      <c r="BB20" s="5">
        <f t="shared" si="8"/>
        <v>-9.9015549362041488E-3</v>
      </c>
      <c r="BC20" s="5">
        <f t="shared" si="8"/>
        <v>1.4151604315538524E-2</v>
      </c>
      <c r="BD20" s="5">
        <f t="shared" si="8"/>
        <v>2.1487135990952755E-2</v>
      </c>
      <c r="BE20" s="5">
        <f t="shared" si="8"/>
        <v>-1.3297872340425565E-2</v>
      </c>
      <c r="BF20" s="5">
        <f t="shared" si="8"/>
        <v>-1.5331355093966326E-2</v>
      </c>
      <c r="BG20" s="5">
        <f t="shared" si="8"/>
        <v>-2.9729729729729759E-2</v>
      </c>
      <c r="BH20" s="5">
        <f t="shared" si="8"/>
        <v>3.8674033149171283E-2</v>
      </c>
      <c r="BI20" s="5">
        <f t="shared" si="10"/>
        <v>-4.113807119103341E-2</v>
      </c>
      <c r="BJ20" s="5">
        <f t="shared" si="10"/>
        <v>-1.5467904098994678E-2</v>
      </c>
      <c r="BK20" s="5">
        <f t="shared" si="10"/>
        <v>3.865493400377118E-2</v>
      </c>
      <c r="BL20" s="5">
        <f t="shared" si="10"/>
        <v>-1.86468646864687E-2</v>
      </c>
      <c r="BM20" s="5">
        <f t="shared" si="10"/>
        <v>2.3819218241042384E-2</v>
      </c>
      <c r="BN20" s="5">
        <f t="shared" si="10"/>
        <v>-4.3624161073825496E-2</v>
      </c>
      <c r="BO20" s="5">
        <f t="shared" si="10"/>
        <v>-1.3759999999999994E-2</v>
      </c>
      <c r="BP20" s="5">
        <f t="shared" si="10"/>
        <v>-1.0378349973725776E-2</v>
      </c>
      <c r="BQ20" s="5">
        <f t="shared" si="10"/>
        <v>-9.5252494708194524E-3</v>
      </c>
      <c r="BR20" s="5">
        <f t="shared" si="10"/>
        <v>-6.4205457463883953E-4</v>
      </c>
      <c r="BS20" s="5">
        <f t="shared" si="10"/>
        <v>-2.1910604732690575E-2</v>
      </c>
      <c r="BT20" s="5">
        <f t="shared" si="10"/>
        <v>-1.9551934826883888E-2</v>
      </c>
      <c r="BU20" s="5">
        <f t="shared" si="10"/>
        <v>5.1584377302873463E-3</v>
      </c>
      <c r="BV20" s="5">
        <f t="shared" si="10"/>
        <v>1.6871165644171793E-2</v>
      </c>
      <c r="BW20" s="5">
        <f t="shared" si="10"/>
        <v>-1.1840688912809538E-2</v>
      </c>
      <c r="BX20" s="5">
        <f t="shared" si="10"/>
        <v>6.4380194311131067E-3</v>
      </c>
      <c r="BY20" s="5">
        <f t="shared" si="11"/>
        <v>-1.6471549142390352E-2</v>
      </c>
      <c r="BZ20" s="5">
        <f t="shared" si="11"/>
        <v>4.9474789915966211E-2</v>
      </c>
      <c r="CA20" s="5">
        <f t="shared" si="11"/>
        <v>-1.8010038382048954E-2</v>
      </c>
      <c r="CB20" s="5">
        <f t="shared" si="11"/>
        <v>2.2308438409311293E-2</v>
      </c>
      <c r="CC20" s="5">
        <f t="shared" si="11"/>
        <v>1.8232819074333717E-2</v>
      </c>
      <c r="CD20" s="5">
        <f t="shared" si="11"/>
        <v>-3.7174721189591198E-3</v>
      </c>
      <c r="CE20" s="5">
        <f t="shared" si="11"/>
        <v>-2.7822120866590638E-2</v>
      </c>
      <c r="CF20" s="5">
        <f t="shared" si="11"/>
        <v>1.8294399099352709E-2</v>
      </c>
      <c r="CG20" s="5">
        <f t="shared" si="11"/>
        <v>1.2206572769952961E-2</v>
      </c>
      <c r="CH20" s="5">
        <f t="shared" si="11"/>
        <v>-2.6810392482034207E-2</v>
      </c>
      <c r="CI20" s="5">
        <f t="shared" si="11"/>
        <v>7.0298769771528491E-3</v>
      </c>
      <c r="CJ20" s="5">
        <f t="shared" si="11"/>
        <v>4.2271700548563995E-2</v>
      </c>
      <c r="CK20" s="5">
        <f t="shared" si="11"/>
        <v>-1.0980876002467665E-2</v>
      </c>
      <c r="CL20" s="5">
        <f t="shared" si="11"/>
        <v>8.5868498527985615E-4</v>
      </c>
      <c r="CM20" s="5">
        <f t="shared" si="11"/>
        <v>2.8916090118857429E-2</v>
      </c>
      <c r="CN20" s="5">
        <f t="shared" si="11"/>
        <v>1.597659765976589E-2</v>
      </c>
      <c r="CO20" s="5">
        <f t="shared" si="12"/>
        <v>1.6836461126005231E-2</v>
      </c>
      <c r="CP20" s="5">
        <f t="shared" si="12"/>
        <v>-1.7248814144027458E-3</v>
      </c>
      <c r="CQ20" s="5">
        <f t="shared" si="12"/>
        <v>2.244617498854784E-2</v>
      </c>
      <c r="CR20" s="5">
        <f t="shared" si="12"/>
        <v>3.6295099623047999E-2</v>
      </c>
      <c r="CS20" s="5">
        <f t="shared" si="12"/>
        <v>-8.822846528906414E-3</v>
      </c>
      <c r="CT20" s="5">
        <f t="shared" si="12"/>
        <v>-4.6310278868417765E-3</v>
      </c>
      <c r="CU20" s="5">
        <f t="shared" si="12"/>
        <v>1.2509573653306072E-2</v>
      </c>
      <c r="CV20" s="28">
        <f t="shared" si="12"/>
        <v>-4.3194192377495333E-2</v>
      </c>
      <c r="CW20" s="7">
        <f>AY20-AY$56</f>
        <v>5.1976019992953627E-2</v>
      </c>
      <c r="CX20" s="7">
        <f t="shared" si="9"/>
        <v>1.6663237267814698E-2</v>
      </c>
      <c r="CY20" s="7">
        <f t="shared" si="9"/>
        <v>8.4345048914615264E-2</v>
      </c>
      <c r="CZ20" s="7">
        <f t="shared" si="9"/>
        <v>-1.0738100526604032E-2</v>
      </c>
      <c r="DA20" s="7">
        <f t="shared" si="9"/>
        <v>8.072470167293358E-3</v>
      </c>
      <c r="DB20" s="7">
        <f t="shared" si="9"/>
        <v>2.0056594269333407E-2</v>
      </c>
      <c r="DC20" s="7">
        <f t="shared" si="9"/>
        <v>-1.9444916677020297E-2</v>
      </c>
      <c r="DD20" s="7">
        <f t="shared" si="9"/>
        <v>-1.3624454915086877E-2</v>
      </c>
      <c r="DE20" s="7">
        <f t="shared" si="9"/>
        <v>-2.6953923344042192E-2</v>
      </c>
      <c r="DF20" s="7">
        <f t="shared" si="9"/>
        <v>4.0931633774861816E-2</v>
      </c>
      <c r="DG20" s="7">
        <f t="shared" si="13"/>
        <v>-4.154456960883203E-2</v>
      </c>
      <c r="DH20" s="7">
        <f t="shared" si="13"/>
        <v>-1.5903733342036774E-2</v>
      </c>
      <c r="DI20" s="7">
        <f t="shared" si="13"/>
        <v>3.859976313397355E-2</v>
      </c>
      <c r="DJ20" s="7">
        <f t="shared" si="13"/>
        <v>-1.5674550542077351E-2</v>
      </c>
      <c r="DK20" s="7">
        <f t="shared" si="13"/>
        <v>2.5366035169646677E-2</v>
      </c>
      <c r="DL20" s="7">
        <f t="shared" si="13"/>
        <v>-4.2569791581002325E-2</v>
      </c>
      <c r="DM20" s="7">
        <f t="shared" si="13"/>
        <v>-8.6693566524409776E-3</v>
      </c>
      <c r="DN20" s="7">
        <f t="shared" si="13"/>
        <v>-1.1804032314799977E-2</v>
      </c>
      <c r="DO20" s="7">
        <f t="shared" si="13"/>
        <v>-1.1929956495753265E-2</v>
      </c>
      <c r="DP20" s="7">
        <f t="shared" si="13"/>
        <v>3.3137378195257422E-3</v>
      </c>
      <c r="DQ20" s="7">
        <f t="shared" si="13"/>
        <v>-2.1200268872967384E-2</v>
      </c>
      <c r="DR20" s="7">
        <f t="shared" si="13"/>
        <v>-2.2326434062335494E-2</v>
      </c>
      <c r="DS20" s="7">
        <f t="shared" si="13"/>
        <v>3.7686673583115973E-3</v>
      </c>
      <c r="DT20" s="7">
        <f t="shared" si="13"/>
        <v>1.7773468088893928E-2</v>
      </c>
      <c r="DU20" s="7">
        <f t="shared" si="13"/>
        <v>-1.6371348074184139E-2</v>
      </c>
      <c r="DV20" s="7">
        <f t="shared" si="13"/>
        <v>6.3845280606053163E-3</v>
      </c>
      <c r="DW20" s="7">
        <f t="shared" si="14"/>
        <v>-1.3243135285213578E-2</v>
      </c>
      <c r="DX20" s="7">
        <f t="shared" si="14"/>
        <v>5.0513108851606356E-2</v>
      </c>
      <c r="DY20" s="7">
        <f t="shared" si="14"/>
        <v>-1.6069827834185278E-2</v>
      </c>
      <c r="DZ20" s="7">
        <f t="shared" si="14"/>
        <v>2.2470470684575732E-2</v>
      </c>
      <c r="EA20" s="7">
        <f t="shared" si="14"/>
        <v>1.4940395180449132E-2</v>
      </c>
      <c r="EB20" s="7">
        <f t="shared" si="14"/>
        <v>7.6294043774757618E-4</v>
      </c>
      <c r="EC20" s="7">
        <f t="shared" si="14"/>
        <v>-3.1902367707376568E-2</v>
      </c>
      <c r="ED20" s="7">
        <f t="shared" si="14"/>
        <v>1.7408045824160105E-2</v>
      </c>
      <c r="EE20" s="7">
        <f t="shared" si="14"/>
        <v>1.3055019834768014E-2</v>
      </c>
      <c r="EF20" s="7">
        <f t="shared" si="14"/>
        <v>-2.6806510389006135E-2</v>
      </c>
      <c r="EG20" s="7">
        <f t="shared" si="14"/>
        <v>8.2988682154908604E-3</v>
      </c>
      <c r="EH20" s="7">
        <f t="shared" si="14"/>
        <v>4.0952533703713899E-2</v>
      </c>
      <c r="EI20" s="7">
        <f t="shared" si="14"/>
        <v>-1.4746987081813819E-2</v>
      </c>
      <c r="EJ20" s="7">
        <f t="shared" si="14"/>
        <v>5.5180620926451613E-3</v>
      </c>
      <c r="EK20" s="7">
        <f t="shared" si="14"/>
        <v>3.0064745958365349E-2</v>
      </c>
      <c r="EL20" s="7">
        <f t="shared" si="14"/>
        <v>1.7159458772877854E-2</v>
      </c>
      <c r="EM20" s="7">
        <f t="shared" si="15"/>
        <v>1.8117136295918081E-2</v>
      </c>
      <c r="EN20" s="7">
        <f t="shared" si="15"/>
        <v>1.7887326586363142E-3</v>
      </c>
      <c r="EO20" s="7">
        <f t="shared" si="15"/>
        <v>2.1639523606384357E-2</v>
      </c>
      <c r="EP20" s="7">
        <f t="shared" si="15"/>
        <v>4.1579396947230167E-2</v>
      </c>
      <c r="EQ20" s="7">
        <f t="shared" si="15"/>
        <v>-5.5928444337630494E-3</v>
      </c>
      <c r="ER20" s="7">
        <f t="shared" si="15"/>
        <v>-3.5571968832209875E-3</v>
      </c>
      <c r="ES20" s="7">
        <f t="shared" si="15"/>
        <v>8.0843932540029789E-3</v>
      </c>
      <c r="ET20" s="7">
        <f t="shared" si="15"/>
        <v>-4.6173520315597003E-2</v>
      </c>
    </row>
    <row r="21" spans="1:150" x14ac:dyDescent="0.2">
      <c r="A21">
        <v>102.15</v>
      </c>
      <c r="B21">
        <v>17.399999999999999</v>
      </c>
      <c r="C21">
        <v>199.95</v>
      </c>
      <c r="D21">
        <v>96.318200000000004</v>
      </c>
      <c r="E21">
        <v>73.319999999999993</v>
      </c>
      <c r="F21">
        <v>185.8</v>
      </c>
      <c r="G21">
        <v>129.85</v>
      </c>
      <c r="H21">
        <v>82.11</v>
      </c>
      <c r="I21">
        <v>107</v>
      </c>
      <c r="J21">
        <v>7.8339999999999996</v>
      </c>
      <c r="K21">
        <v>81.349999999999994</v>
      </c>
      <c r="L21">
        <v>67.05</v>
      </c>
      <c r="M21">
        <v>68.12</v>
      </c>
      <c r="N21">
        <v>29.88</v>
      </c>
      <c r="O21">
        <v>25.47</v>
      </c>
      <c r="P21">
        <v>60.53</v>
      </c>
      <c r="Q21">
        <v>15.64</v>
      </c>
      <c r="R21">
        <v>77.05</v>
      </c>
      <c r="S21">
        <v>34.200000000000003</v>
      </c>
      <c r="T21">
        <v>15.75</v>
      </c>
      <c r="U21">
        <v>107</v>
      </c>
      <c r="V21">
        <v>4.984</v>
      </c>
      <c r="W21">
        <v>13.845000000000001</v>
      </c>
      <c r="X21">
        <v>13.55</v>
      </c>
      <c r="Y21">
        <v>8.81</v>
      </c>
      <c r="Z21">
        <v>43.92</v>
      </c>
      <c r="AA21">
        <v>69.95</v>
      </c>
      <c r="AB21">
        <v>49.83</v>
      </c>
      <c r="AC21">
        <v>6.8490000000000002</v>
      </c>
      <c r="AD21">
        <v>15.7</v>
      </c>
      <c r="AE21">
        <v>2.92</v>
      </c>
      <c r="AF21">
        <v>33.96</v>
      </c>
      <c r="AG21">
        <v>221.9</v>
      </c>
      <c r="AH21">
        <v>186.15</v>
      </c>
      <c r="AI21">
        <v>5.5600000000000005</v>
      </c>
      <c r="AJ21">
        <v>176.55</v>
      </c>
      <c r="AK21">
        <v>14.455</v>
      </c>
      <c r="AL21">
        <v>32.234999999999999</v>
      </c>
      <c r="AM21">
        <v>81.77</v>
      </c>
      <c r="AN21">
        <v>81.61</v>
      </c>
      <c r="AO21">
        <v>5.8149999999999995</v>
      </c>
      <c r="AP21">
        <v>91.44</v>
      </c>
      <c r="AQ21">
        <v>48.25</v>
      </c>
      <c r="AR21">
        <v>111.55</v>
      </c>
      <c r="AS21">
        <v>68.8</v>
      </c>
      <c r="AT21">
        <v>9.7070000000000007</v>
      </c>
      <c r="AU21">
        <v>214.2</v>
      </c>
      <c r="AV21">
        <v>49.49</v>
      </c>
      <c r="AW21">
        <v>20.260000000000002</v>
      </c>
      <c r="AX21" s="4">
        <v>130</v>
      </c>
      <c r="AY21" s="5">
        <f t="shared" si="8"/>
        <v>-1.1611030478954842E-2</v>
      </c>
      <c r="AZ21" s="5">
        <f t="shared" si="8"/>
        <v>-8.6132644272185477E-4</v>
      </c>
      <c r="BA21" s="5">
        <f t="shared" si="8"/>
        <v>3.8431576213970198E-2</v>
      </c>
      <c r="BB21" s="5">
        <f t="shared" si="8"/>
        <v>9.0482900229953422E-3</v>
      </c>
      <c r="BC21" s="5">
        <f t="shared" si="8"/>
        <v>1.298701298701288E-2</v>
      </c>
      <c r="BD21" s="5">
        <f t="shared" si="8"/>
        <v>2.8508164959867077E-2</v>
      </c>
      <c r="BE21" s="5">
        <f t="shared" si="8"/>
        <v>0</v>
      </c>
      <c r="BF21" s="5">
        <f t="shared" si="8"/>
        <v>3.1014565544952299E-2</v>
      </c>
      <c r="BG21" s="5">
        <f t="shared" si="8"/>
        <v>-6.4995357474466608E-3</v>
      </c>
      <c r="BH21" s="5">
        <f t="shared" si="8"/>
        <v>1.6346652828230335E-2</v>
      </c>
      <c r="BI21" s="5">
        <f t="shared" si="10"/>
        <v>4.4958253050738639E-2</v>
      </c>
      <c r="BJ21" s="5">
        <f t="shared" si="10"/>
        <v>5.3417124901806723E-2</v>
      </c>
      <c r="BK21" s="5">
        <f t="shared" si="10"/>
        <v>3.0559757942511423E-2</v>
      </c>
      <c r="BL21" s="5">
        <f t="shared" si="10"/>
        <v>4.8764082730787806E-3</v>
      </c>
      <c r="BM21" s="5">
        <f t="shared" si="10"/>
        <v>1.2925034798170643E-2</v>
      </c>
      <c r="BN21" s="5">
        <f t="shared" si="10"/>
        <v>1.1361737677527239E-2</v>
      </c>
      <c r="BO21" s="5">
        <f t="shared" si="10"/>
        <v>1.4925373134328401E-2</v>
      </c>
      <c r="BP21" s="5">
        <f t="shared" si="10"/>
        <v>2.2832868711004872E-2</v>
      </c>
      <c r="BQ21" s="5">
        <f t="shared" si="10"/>
        <v>4.4115402228667389E-2</v>
      </c>
      <c r="BR21" s="5">
        <f t="shared" si="10"/>
        <v>1.1885640860905822E-2</v>
      </c>
      <c r="BS21" s="5">
        <f t="shared" si="10"/>
        <v>-4.1218637992831542E-2</v>
      </c>
      <c r="BT21" s="5">
        <f t="shared" si="10"/>
        <v>3.531366846697126E-2</v>
      </c>
      <c r="BU21" s="5">
        <f t="shared" si="10"/>
        <v>1.5029325513196579E-2</v>
      </c>
      <c r="BV21" s="5">
        <f t="shared" si="10"/>
        <v>2.1870286576169073E-2</v>
      </c>
      <c r="BW21" s="5">
        <f t="shared" si="10"/>
        <v>6.632776567417098E-2</v>
      </c>
      <c r="BX21" s="5">
        <f t="shared" si="10"/>
        <v>2.1632937892533066E-2</v>
      </c>
      <c r="BY21" s="5">
        <f t="shared" si="11"/>
        <v>-3.1833910034602009E-2</v>
      </c>
      <c r="BZ21" s="5">
        <f t="shared" si="11"/>
        <v>-2.5022520268241921E-3</v>
      </c>
      <c r="CA21" s="5">
        <f t="shared" si="11"/>
        <v>2.9615153337342104E-2</v>
      </c>
      <c r="CB21" s="5">
        <f t="shared" si="11"/>
        <v>-6.957621758380883E-3</v>
      </c>
      <c r="CC21" s="5">
        <f t="shared" si="11"/>
        <v>5.5096418732782926E-3</v>
      </c>
      <c r="CD21" s="5">
        <f t="shared" si="11"/>
        <v>1.3731343283582165E-2</v>
      </c>
      <c r="CE21" s="5">
        <f t="shared" si="11"/>
        <v>4.1050903119868698E-2</v>
      </c>
      <c r="CF21" s="5">
        <f t="shared" si="11"/>
        <v>2.9021558872305064E-2</v>
      </c>
      <c r="CG21" s="5">
        <f t="shared" si="11"/>
        <v>3.1539888682746042E-2</v>
      </c>
      <c r="CH21" s="5">
        <f t="shared" si="11"/>
        <v>2.8401022436808088E-3</v>
      </c>
      <c r="CI21" s="5">
        <f t="shared" si="11"/>
        <v>9.075043630017543E-3</v>
      </c>
      <c r="CJ21" s="5">
        <f t="shared" si="11"/>
        <v>-2.012383900928727E-3</v>
      </c>
      <c r="CK21" s="5">
        <f t="shared" si="11"/>
        <v>2.0084830339321291E-2</v>
      </c>
      <c r="CL21" s="5">
        <f t="shared" si="11"/>
        <v>2.4512807942134174E-4</v>
      </c>
      <c r="CM21" s="5">
        <f t="shared" si="11"/>
        <v>2.586206896551646E-3</v>
      </c>
      <c r="CN21" s="5">
        <f t="shared" si="11"/>
        <v>1.2624584717608078E-2</v>
      </c>
      <c r="CO21" s="5">
        <f t="shared" si="12"/>
        <v>1.771778105884847E-2</v>
      </c>
      <c r="CP21" s="5">
        <f t="shared" si="12"/>
        <v>-3.6285097192224613E-2</v>
      </c>
      <c r="CQ21" s="5">
        <f t="shared" si="12"/>
        <v>2.7479091995221028E-2</v>
      </c>
      <c r="CR21" s="5">
        <f t="shared" si="12"/>
        <v>8.8339222614841617E-3</v>
      </c>
      <c r="CS21" s="5">
        <f t="shared" si="12"/>
        <v>3.5137034434293835E-3</v>
      </c>
      <c r="CT21" s="5">
        <f t="shared" si="12"/>
        <v>1.1125720643268E-3</v>
      </c>
      <c r="CU21" s="5">
        <f t="shared" si="12"/>
        <v>2.16843166918812E-2</v>
      </c>
      <c r="CV21" s="28">
        <f t="shared" si="12"/>
        <v>-1.3657056145675361E-2</v>
      </c>
      <c r="CW21" s="7">
        <f t="shared" si="9"/>
        <v>-8.8735891662041974E-3</v>
      </c>
      <c r="CX21" s="7">
        <f t="shared" si="9"/>
        <v>-2.4242989836100013E-4</v>
      </c>
      <c r="CY21" s="7">
        <f t="shared" si="9"/>
        <v>3.6151342961542446E-2</v>
      </c>
      <c r="CZ21" s="7">
        <f t="shared" si="9"/>
        <v>8.2117444325954594E-3</v>
      </c>
      <c r="DA21" s="7">
        <f t="shared" si="9"/>
        <v>6.9078788387677151E-3</v>
      </c>
      <c r="DB21" s="7">
        <f t="shared" si="9"/>
        <v>2.7077623238247729E-2</v>
      </c>
      <c r="DC21" s="7">
        <f t="shared" si="9"/>
        <v>-6.1470443365947321E-3</v>
      </c>
      <c r="DD21" s="7">
        <f t="shared" si="9"/>
        <v>3.272146572383175E-2</v>
      </c>
      <c r="DE21" s="7">
        <f t="shared" si="9"/>
        <v>-3.723729361759093E-3</v>
      </c>
      <c r="DF21" s="7">
        <f t="shared" si="9"/>
        <v>1.8604253453920864E-2</v>
      </c>
      <c r="DG21" s="7">
        <f t="shared" si="13"/>
        <v>4.4551754632940019E-2</v>
      </c>
      <c r="DH21" s="7">
        <f t="shared" si="13"/>
        <v>5.2981295658764624E-2</v>
      </c>
      <c r="DI21" s="7">
        <f t="shared" si="13"/>
        <v>3.0504587072713793E-2</v>
      </c>
      <c r="DJ21" s="7">
        <f t="shared" si="13"/>
        <v>7.8487224174701303E-3</v>
      </c>
      <c r="DK21" s="7">
        <f t="shared" si="13"/>
        <v>1.4471851726774936E-2</v>
      </c>
      <c r="DL21" s="7">
        <f t="shared" si="13"/>
        <v>1.2416107170350408E-2</v>
      </c>
      <c r="DM21" s="7">
        <f t="shared" si="13"/>
        <v>2.0016016481887416E-2</v>
      </c>
      <c r="DN21" s="7">
        <f t="shared" si="13"/>
        <v>2.1407186369930671E-2</v>
      </c>
      <c r="DO21" s="7">
        <f t="shared" si="13"/>
        <v>4.1710695203733578E-2</v>
      </c>
      <c r="DP21" s="7">
        <f t="shared" si="13"/>
        <v>1.5841433255070404E-2</v>
      </c>
      <c r="DQ21" s="7">
        <f t="shared" si="13"/>
        <v>-4.0508302133108347E-2</v>
      </c>
      <c r="DR21" s="7">
        <f t="shared" si="13"/>
        <v>3.2539169231519657E-2</v>
      </c>
      <c r="DS21" s="7">
        <f t="shared" si="13"/>
        <v>1.363955514122083E-2</v>
      </c>
      <c r="DT21" s="7">
        <f t="shared" si="13"/>
        <v>2.2772589020891208E-2</v>
      </c>
      <c r="DU21" s="7">
        <f t="shared" si="13"/>
        <v>6.1797106512796379E-2</v>
      </c>
      <c r="DV21" s="7">
        <f t="shared" si="13"/>
        <v>2.1579446522025276E-2</v>
      </c>
      <c r="DW21" s="7">
        <f t="shared" si="14"/>
        <v>-2.8605496177425235E-2</v>
      </c>
      <c r="DX21" s="7">
        <f t="shared" si="14"/>
        <v>-1.4639330911840481E-3</v>
      </c>
      <c r="DY21" s="7">
        <f t="shared" si="14"/>
        <v>3.155536388520578E-2</v>
      </c>
      <c r="DZ21" s="7">
        <f t="shared" si="14"/>
        <v>-6.7955894831164439E-3</v>
      </c>
      <c r="EA21" s="7">
        <f t="shared" si="14"/>
        <v>2.2172179793937073E-3</v>
      </c>
      <c r="EB21" s="7">
        <f t="shared" si="14"/>
        <v>1.8211755840288862E-2</v>
      </c>
      <c r="EC21" s="7">
        <f t="shared" si="14"/>
        <v>3.6970656279082768E-2</v>
      </c>
      <c r="ED21" s="7">
        <f t="shared" si="14"/>
        <v>2.813520559711246E-2</v>
      </c>
      <c r="EE21" s="7">
        <f t="shared" si="14"/>
        <v>3.2388335747561094E-2</v>
      </c>
      <c r="EF21" s="7">
        <f t="shared" si="14"/>
        <v>2.843984336708879E-3</v>
      </c>
      <c r="EG21" s="7">
        <f t="shared" si="14"/>
        <v>1.0344034868355554E-2</v>
      </c>
      <c r="EH21" s="7">
        <f t="shared" si="14"/>
        <v>-3.3315507457788249E-3</v>
      </c>
      <c r="EI21" s="7">
        <f t="shared" si="14"/>
        <v>1.6318719259975138E-2</v>
      </c>
      <c r="EJ21" s="7">
        <f t="shared" si="14"/>
        <v>4.9045051867866469E-3</v>
      </c>
      <c r="EK21" s="7">
        <f t="shared" si="14"/>
        <v>3.7348627360595651E-3</v>
      </c>
      <c r="EL21" s="7">
        <f t="shared" si="14"/>
        <v>1.3807445830720043E-2</v>
      </c>
      <c r="EM21" s="7">
        <f t="shared" si="15"/>
        <v>1.8998456228761319E-2</v>
      </c>
      <c r="EN21" s="7">
        <f t="shared" si="15"/>
        <v>-3.2771483119185554E-2</v>
      </c>
      <c r="EO21" s="7">
        <f t="shared" si="15"/>
        <v>2.6672440613057544E-2</v>
      </c>
      <c r="EP21" s="7">
        <f t="shared" si="15"/>
        <v>1.4118219585666329E-2</v>
      </c>
      <c r="EQ21" s="7">
        <f t="shared" si="15"/>
        <v>6.743705538572748E-3</v>
      </c>
      <c r="ER21" s="7">
        <f t="shared" si="15"/>
        <v>2.1864030679475889E-3</v>
      </c>
      <c r="ES21" s="7">
        <f t="shared" si="15"/>
        <v>1.7259136292578109E-2</v>
      </c>
      <c r="ET21" s="7">
        <f t="shared" si="15"/>
        <v>-1.6636384083777031E-2</v>
      </c>
    </row>
    <row r="22" spans="1:150" x14ac:dyDescent="0.2">
      <c r="A22">
        <v>98.2</v>
      </c>
      <c r="B22">
        <v>16.8</v>
      </c>
      <c r="C22">
        <v>192</v>
      </c>
      <c r="D22">
        <v>93.5</v>
      </c>
      <c r="E22">
        <v>70.75</v>
      </c>
      <c r="F22">
        <v>180.15</v>
      </c>
      <c r="G22">
        <v>127.25</v>
      </c>
      <c r="H22">
        <v>79.87</v>
      </c>
      <c r="I22">
        <v>105.7</v>
      </c>
      <c r="J22">
        <v>7.452</v>
      </c>
      <c r="K22">
        <v>79.95</v>
      </c>
      <c r="L22">
        <v>64.92</v>
      </c>
      <c r="M22">
        <v>65.69</v>
      </c>
      <c r="N22">
        <v>28.85</v>
      </c>
      <c r="O22">
        <v>24.565000000000001</v>
      </c>
      <c r="P22">
        <v>59.8</v>
      </c>
      <c r="Q22">
        <v>14.22</v>
      </c>
      <c r="R22">
        <v>75.64</v>
      </c>
      <c r="S22">
        <v>34.24</v>
      </c>
      <c r="T22">
        <v>15.5</v>
      </c>
      <c r="U22">
        <v>105</v>
      </c>
      <c r="V22">
        <v>4.8879999999999999</v>
      </c>
      <c r="W22">
        <v>13.56</v>
      </c>
      <c r="X22">
        <v>13.3</v>
      </c>
      <c r="Y22">
        <v>9.2579999999999991</v>
      </c>
      <c r="Z22">
        <v>42.75</v>
      </c>
      <c r="AA22">
        <v>68.349999999999994</v>
      </c>
      <c r="AB22">
        <v>47.215000000000003</v>
      </c>
      <c r="AC22">
        <v>6.7039999999999997</v>
      </c>
      <c r="AD22">
        <v>15.14</v>
      </c>
      <c r="AE22">
        <v>2.8460000000000001</v>
      </c>
      <c r="AF22">
        <v>33.17</v>
      </c>
      <c r="AG22">
        <v>214.45</v>
      </c>
      <c r="AH22">
        <v>176.3</v>
      </c>
      <c r="AI22">
        <v>5.28</v>
      </c>
      <c r="AJ22">
        <v>173.6</v>
      </c>
      <c r="AK22">
        <v>14.065</v>
      </c>
      <c r="AL22">
        <v>31.355</v>
      </c>
      <c r="AM22">
        <v>80.239999999999995</v>
      </c>
      <c r="AN22">
        <v>80.599999999999994</v>
      </c>
      <c r="AO22">
        <v>5.4710000000000001</v>
      </c>
      <c r="AP22">
        <v>88.43</v>
      </c>
      <c r="AQ22">
        <v>46.02</v>
      </c>
      <c r="AR22">
        <v>109.2</v>
      </c>
      <c r="AS22">
        <v>66.44</v>
      </c>
      <c r="AT22">
        <v>9.1950000000000003</v>
      </c>
      <c r="AU22">
        <v>208.15</v>
      </c>
      <c r="AV22">
        <v>49.145000000000003</v>
      </c>
      <c r="AW22">
        <v>18.975000000000001</v>
      </c>
      <c r="AX22" s="4">
        <v>127.5</v>
      </c>
      <c r="AY22" s="5">
        <f t="shared" si="8"/>
        <v>-3.8668624571708277E-2</v>
      </c>
      <c r="AZ22" s="5">
        <f t="shared" si="8"/>
        <v>-3.4482758620689502E-2</v>
      </c>
      <c r="BA22" s="5">
        <f t="shared" si="8"/>
        <v>-3.9759939984996162E-2</v>
      </c>
      <c r="BB22" s="5">
        <f t="shared" si="8"/>
        <v>-2.9259267718873549E-2</v>
      </c>
      <c r="BC22" s="5">
        <f t="shared" si="8"/>
        <v>-3.5051827605019015E-2</v>
      </c>
      <c r="BD22" s="5">
        <f t="shared" si="8"/>
        <v>-3.040904198062433E-2</v>
      </c>
      <c r="BE22" s="5">
        <f t="shared" si="8"/>
        <v>-2.0023103581054968E-2</v>
      </c>
      <c r="BF22" s="5">
        <f t="shared" si="8"/>
        <v>-2.7280477408354598E-2</v>
      </c>
      <c r="BG22" s="5">
        <f t="shared" si="8"/>
        <v>-1.2149532710280297E-2</v>
      </c>
      <c r="BH22" s="5">
        <f t="shared" si="8"/>
        <v>-4.8761807505744104E-2</v>
      </c>
      <c r="BI22" s="5">
        <f t="shared" si="10"/>
        <v>-1.7209588199139425E-2</v>
      </c>
      <c r="BJ22" s="5">
        <f t="shared" si="10"/>
        <v>-3.1767337807606211E-2</v>
      </c>
      <c r="BK22" s="5">
        <f t="shared" si="10"/>
        <v>-3.5672342924251366E-2</v>
      </c>
      <c r="BL22" s="5">
        <f t="shared" si="10"/>
        <v>-3.4471218206157839E-2</v>
      </c>
      <c r="BM22" s="5">
        <f t="shared" si="10"/>
        <v>-3.5531998429524814E-2</v>
      </c>
      <c r="BN22" s="5">
        <f t="shared" si="10"/>
        <v>-1.2060135470014943E-2</v>
      </c>
      <c r="BO22" s="5">
        <f t="shared" si="10"/>
        <v>-9.0792838874680259E-2</v>
      </c>
      <c r="BP22" s="5">
        <f t="shared" si="10"/>
        <v>-1.8299805321219997E-2</v>
      </c>
      <c r="BQ22" s="5">
        <f t="shared" si="10"/>
        <v>1.1695906432749315E-3</v>
      </c>
      <c r="BR22" s="5">
        <f t="shared" si="10"/>
        <v>-1.5873015873015928E-2</v>
      </c>
      <c r="BS22" s="5">
        <f t="shared" si="10"/>
        <v>-1.8691588785046731E-2</v>
      </c>
      <c r="BT22" s="5">
        <f t="shared" si="10"/>
        <v>-1.9261637239165297E-2</v>
      </c>
      <c r="BU22" s="5">
        <f t="shared" si="10"/>
        <v>-2.0585048754062862E-2</v>
      </c>
      <c r="BV22" s="5">
        <f t="shared" si="10"/>
        <v>-1.8450184501844991E-2</v>
      </c>
      <c r="BW22" s="5">
        <f t="shared" si="10"/>
        <v>5.0851305334846497E-2</v>
      </c>
      <c r="BX22" s="5">
        <f t="shared" si="10"/>
        <v>-2.6639344262295084E-2</v>
      </c>
      <c r="BY22" s="5">
        <f t="shared" si="11"/>
        <v>-2.2873481057898659E-2</v>
      </c>
      <c r="BZ22" s="5">
        <f t="shared" si="11"/>
        <v>-5.2478426650611976E-2</v>
      </c>
      <c r="CA22" s="5">
        <f t="shared" si="11"/>
        <v>-2.1170973864797826E-2</v>
      </c>
      <c r="CB22" s="5">
        <f t="shared" si="11"/>
        <v>-3.5668789808917079E-2</v>
      </c>
      <c r="CC22" s="5">
        <f t="shared" si="11"/>
        <v>-2.5342465753424581E-2</v>
      </c>
      <c r="CD22" s="5">
        <f t="shared" si="11"/>
        <v>-2.3262661955241404E-2</v>
      </c>
      <c r="CE22" s="5">
        <f t="shared" si="11"/>
        <v>-3.3573681838666158E-2</v>
      </c>
      <c r="CF22" s="5">
        <f t="shared" si="11"/>
        <v>-5.2914316411496021E-2</v>
      </c>
      <c r="CG22" s="5">
        <f t="shared" si="11"/>
        <v>-5.0359712230215847E-2</v>
      </c>
      <c r="CH22" s="5">
        <f t="shared" si="11"/>
        <v>-1.6709147550269088E-2</v>
      </c>
      <c r="CI22" s="5">
        <f t="shared" si="11"/>
        <v>-2.6980283638879277E-2</v>
      </c>
      <c r="CJ22" s="5">
        <f t="shared" si="11"/>
        <v>-2.7299519156196661E-2</v>
      </c>
      <c r="CK22" s="5">
        <f t="shared" si="11"/>
        <v>-1.8711018711018768E-2</v>
      </c>
      <c r="CL22" s="5">
        <f t="shared" si="11"/>
        <v>-1.2375934321774307E-2</v>
      </c>
      <c r="CM22" s="5">
        <f t="shared" si="11"/>
        <v>-5.9157351676698111E-2</v>
      </c>
      <c r="CN22" s="5">
        <f t="shared" si="11"/>
        <v>-3.2917760279964958E-2</v>
      </c>
      <c r="CO22" s="5">
        <f t="shared" si="12"/>
        <v>-4.6217616580310761E-2</v>
      </c>
      <c r="CP22" s="5">
        <f t="shared" si="12"/>
        <v>-2.1066786194531506E-2</v>
      </c>
      <c r="CQ22" s="5">
        <f t="shared" si="12"/>
        <v>-3.4302325581395343E-2</v>
      </c>
      <c r="CR22" s="5">
        <f t="shared" si="12"/>
        <v>-5.2745441434016715E-2</v>
      </c>
      <c r="CS22" s="5">
        <f t="shared" si="12"/>
        <v>-2.8244631185807556E-2</v>
      </c>
      <c r="CT22" s="5">
        <f t="shared" si="12"/>
        <v>-6.9711052737926327E-3</v>
      </c>
      <c r="CU22" s="5">
        <f t="shared" si="12"/>
        <v>-6.3425468904244831E-2</v>
      </c>
      <c r="CV22" s="28">
        <f t="shared" si="12"/>
        <v>-1.9230769230769273E-2</v>
      </c>
      <c r="CW22" s="7">
        <f t="shared" si="9"/>
        <v>-3.5931183258957632E-2</v>
      </c>
      <c r="CX22" s="7">
        <f t="shared" si="9"/>
        <v>-3.3863862076328646E-2</v>
      </c>
      <c r="CY22" s="7">
        <f t="shared" si="9"/>
        <v>-4.2040173237423914E-2</v>
      </c>
      <c r="CZ22" s="7">
        <f t="shared" si="9"/>
        <v>-3.0095813309273432E-2</v>
      </c>
      <c r="DA22" s="7">
        <f t="shared" si="9"/>
        <v>-4.1130961753264181E-2</v>
      </c>
      <c r="DB22" s="7">
        <f t="shared" si="9"/>
        <v>-3.1839583702243678E-2</v>
      </c>
      <c r="DC22" s="7">
        <f t="shared" si="9"/>
        <v>-2.6170147917649701E-2</v>
      </c>
      <c r="DD22" s="7">
        <f t="shared" si="9"/>
        <v>-2.5573577229475151E-2</v>
      </c>
      <c r="DE22" s="7">
        <f t="shared" si="9"/>
        <v>-9.3737263245927301E-3</v>
      </c>
      <c r="DF22" s="7">
        <f t="shared" si="9"/>
        <v>-4.6504206880053571E-2</v>
      </c>
      <c r="DG22" s="7">
        <f t="shared" si="13"/>
        <v>-1.7616086616938045E-2</v>
      </c>
      <c r="DH22" s="7">
        <f t="shared" si="13"/>
        <v>-3.220316705064831E-2</v>
      </c>
      <c r="DI22" s="7">
        <f t="shared" si="13"/>
        <v>-3.5727513794048996E-2</v>
      </c>
      <c r="DJ22" s="7">
        <f t="shared" si="13"/>
        <v>-3.1498904061766489E-2</v>
      </c>
      <c r="DK22" s="7">
        <f t="shared" si="13"/>
        <v>-3.3985181500920517E-2</v>
      </c>
      <c r="DL22" s="7">
        <f t="shared" si="13"/>
        <v>-1.1005765977191774E-2</v>
      </c>
      <c r="DM22" s="7">
        <f t="shared" si="13"/>
        <v>-8.5702195527121244E-2</v>
      </c>
      <c r="DN22" s="7">
        <f t="shared" si="13"/>
        <v>-1.9725487662294199E-2</v>
      </c>
      <c r="DO22" s="7">
        <f t="shared" si="13"/>
        <v>-1.2351163816588817E-3</v>
      </c>
      <c r="DP22" s="7">
        <f t="shared" si="13"/>
        <v>-1.1917223478851345E-2</v>
      </c>
      <c r="DQ22" s="7">
        <f t="shared" si="13"/>
        <v>-1.798125292532354E-2</v>
      </c>
      <c r="DR22" s="7">
        <f t="shared" si="13"/>
        <v>-2.2036136474616903E-2</v>
      </c>
      <c r="DS22" s="7">
        <f t="shared" si="13"/>
        <v>-2.197481912603861E-2</v>
      </c>
      <c r="DT22" s="7">
        <f t="shared" si="13"/>
        <v>-1.7547882057122856E-2</v>
      </c>
      <c r="DU22" s="7">
        <f t="shared" si="13"/>
        <v>4.6320646173471897E-2</v>
      </c>
      <c r="DV22" s="7">
        <f t="shared" si="13"/>
        <v>-2.6692835632802874E-2</v>
      </c>
      <c r="DW22" s="7">
        <f t="shared" si="14"/>
        <v>-1.9645067200721886E-2</v>
      </c>
      <c r="DX22" s="7">
        <f t="shared" si="14"/>
        <v>-5.1440107714971831E-2</v>
      </c>
      <c r="DY22" s="7">
        <f t="shared" si="14"/>
        <v>-1.923076331693415E-2</v>
      </c>
      <c r="DZ22" s="7">
        <f t="shared" si="14"/>
        <v>-3.5506757533652636E-2</v>
      </c>
      <c r="EA22" s="7">
        <f t="shared" si="14"/>
        <v>-2.8634889647309168E-2</v>
      </c>
      <c r="EB22" s="7">
        <f t="shared" si="14"/>
        <v>-1.8782249398534706E-2</v>
      </c>
      <c r="EC22" s="7">
        <f t="shared" si="14"/>
        <v>-3.7653928679452088E-2</v>
      </c>
      <c r="ED22" s="7">
        <f t="shared" si="14"/>
        <v>-5.3800669686688625E-2</v>
      </c>
      <c r="EE22" s="7">
        <f t="shared" si="14"/>
        <v>-4.9511265165400796E-2</v>
      </c>
      <c r="EF22" s="7">
        <f t="shared" si="14"/>
        <v>-1.6705265457241016E-2</v>
      </c>
      <c r="EG22" s="7">
        <f t="shared" si="14"/>
        <v>-2.5711292400541267E-2</v>
      </c>
      <c r="EH22" s="7">
        <f t="shared" si="14"/>
        <v>-2.8618686001046757E-2</v>
      </c>
      <c r="EI22" s="7">
        <f t="shared" si="14"/>
        <v>-2.2477129790364921E-2</v>
      </c>
      <c r="EJ22" s="7">
        <f t="shared" si="14"/>
        <v>-7.7165572144090016E-3</v>
      </c>
      <c r="EK22" s="7">
        <f t="shared" si="14"/>
        <v>-5.8008695837190191E-2</v>
      </c>
      <c r="EL22" s="7">
        <f t="shared" si="14"/>
        <v>-3.1734899166852994E-2</v>
      </c>
      <c r="EM22" s="7">
        <f t="shared" si="15"/>
        <v>-4.4936941410397911E-2</v>
      </c>
      <c r="EN22" s="7">
        <f t="shared" si="15"/>
        <v>-1.7553172121492447E-2</v>
      </c>
      <c r="EO22" s="7">
        <f t="shared" si="15"/>
        <v>-3.510897696355883E-2</v>
      </c>
      <c r="EP22" s="7">
        <f t="shared" si="15"/>
        <v>-4.7461144109834548E-2</v>
      </c>
      <c r="EQ22" s="7">
        <f t="shared" si="15"/>
        <v>-2.5014629090664191E-2</v>
      </c>
      <c r="ER22" s="7">
        <f t="shared" si="15"/>
        <v>-5.8972742701718442E-3</v>
      </c>
      <c r="ES22" s="7">
        <f t="shared" si="15"/>
        <v>-6.7850649303547922E-2</v>
      </c>
      <c r="ET22" s="7">
        <f t="shared" si="15"/>
        <v>-2.2210097168870943E-2</v>
      </c>
    </row>
    <row r="23" spans="1:150" x14ac:dyDescent="0.2">
      <c r="A23">
        <v>99.08</v>
      </c>
      <c r="B23">
        <v>16.695</v>
      </c>
      <c r="C23">
        <v>189.25</v>
      </c>
      <c r="D23">
        <v>93.681799999999996</v>
      </c>
      <c r="E23">
        <v>71.5</v>
      </c>
      <c r="F23">
        <v>182.7</v>
      </c>
      <c r="G23">
        <v>129.1</v>
      </c>
      <c r="H23">
        <v>81.400000000000006</v>
      </c>
      <c r="I23">
        <v>107.9</v>
      </c>
      <c r="J23">
        <v>7.5030000000000001</v>
      </c>
      <c r="K23">
        <v>79.540000000000006</v>
      </c>
      <c r="L23">
        <v>66.19</v>
      </c>
      <c r="M23">
        <v>65.989999999999995</v>
      </c>
      <c r="N23">
        <v>29.285</v>
      </c>
      <c r="O23">
        <v>24.78</v>
      </c>
      <c r="P23">
        <v>60.31</v>
      </c>
      <c r="Q23">
        <v>14.1</v>
      </c>
      <c r="R23">
        <v>76.569999999999993</v>
      </c>
      <c r="S23">
        <v>34.979999999999997</v>
      </c>
      <c r="T23">
        <v>15.51</v>
      </c>
      <c r="U23">
        <v>104.6</v>
      </c>
      <c r="V23">
        <v>5.0650000000000004</v>
      </c>
      <c r="W23">
        <v>14.15</v>
      </c>
      <c r="X23">
        <v>13.25</v>
      </c>
      <c r="Y23">
        <v>9.6210000000000004</v>
      </c>
      <c r="Z23">
        <v>42.65</v>
      </c>
      <c r="AA23">
        <v>68.7</v>
      </c>
      <c r="AB23">
        <v>48.02</v>
      </c>
      <c r="AC23">
        <v>7.01</v>
      </c>
      <c r="AD23">
        <v>15.265000000000001</v>
      </c>
      <c r="AE23">
        <v>2.9159999999999999</v>
      </c>
      <c r="AF23">
        <v>33.445</v>
      </c>
      <c r="AG23">
        <v>217.7</v>
      </c>
      <c r="AH23">
        <v>178.7</v>
      </c>
      <c r="AI23">
        <v>5.26</v>
      </c>
      <c r="AJ23">
        <v>175.4</v>
      </c>
      <c r="AK23">
        <v>14.225</v>
      </c>
      <c r="AL23">
        <v>31.71</v>
      </c>
      <c r="AM23">
        <v>82.99</v>
      </c>
      <c r="AN23">
        <v>82.26</v>
      </c>
      <c r="AO23">
        <v>5.49</v>
      </c>
      <c r="AP23">
        <v>89.24</v>
      </c>
      <c r="AQ23">
        <v>46.31</v>
      </c>
      <c r="AR23">
        <v>111.3</v>
      </c>
      <c r="AS23">
        <v>67.62</v>
      </c>
      <c r="AT23">
        <v>9.1769999999999996</v>
      </c>
      <c r="AU23">
        <v>213.8</v>
      </c>
      <c r="AV23">
        <v>49.87</v>
      </c>
      <c r="AW23">
        <v>18.945</v>
      </c>
      <c r="AX23" s="4">
        <v>128</v>
      </c>
      <c r="AY23" s="5">
        <f t="shared" si="8"/>
        <v>8.9613034623217125E-3</v>
      </c>
      <c r="AZ23" s="5">
        <f t="shared" si="8"/>
        <v>-6.2499999999999778E-3</v>
      </c>
      <c r="BA23" s="5">
        <f t="shared" si="8"/>
        <v>-1.432291666666663E-2</v>
      </c>
      <c r="BB23" s="5">
        <f t="shared" si="8"/>
        <v>1.9443850267379936E-3</v>
      </c>
      <c r="BC23" s="5">
        <f t="shared" si="8"/>
        <v>1.0600706713780994E-2</v>
      </c>
      <c r="BD23" s="5">
        <f t="shared" si="8"/>
        <v>1.4154870940882525E-2</v>
      </c>
      <c r="BE23" s="5">
        <f t="shared" si="8"/>
        <v>1.4538310412573585E-2</v>
      </c>
      <c r="BF23" s="5">
        <f t="shared" si="8"/>
        <v>1.9156128709152398E-2</v>
      </c>
      <c r="BG23" s="5">
        <f t="shared" si="8"/>
        <v>2.081362346263016E-2</v>
      </c>
      <c r="BH23" s="5">
        <f t="shared" si="8"/>
        <v>6.843800322061222E-3</v>
      </c>
      <c r="BI23" s="5">
        <f t="shared" si="10"/>
        <v>-5.12820512820511E-3</v>
      </c>
      <c r="BJ23" s="5">
        <f t="shared" si="10"/>
        <v>1.9562538508933969E-2</v>
      </c>
      <c r="BK23" s="5">
        <f t="shared" si="10"/>
        <v>4.5669051606027633E-3</v>
      </c>
      <c r="BL23" s="5">
        <f t="shared" si="10"/>
        <v>1.5077989601386399E-2</v>
      </c>
      <c r="BM23" s="5">
        <f t="shared" si="10"/>
        <v>8.7522898432730312E-3</v>
      </c>
      <c r="BN23" s="5">
        <f t="shared" si="10"/>
        <v>8.5284280936455126E-3</v>
      </c>
      <c r="BO23" s="5">
        <f t="shared" si="10"/>
        <v>-8.4388185654009629E-3</v>
      </c>
      <c r="BP23" s="5">
        <f t="shared" si="10"/>
        <v>1.2295081967212962E-2</v>
      </c>
      <c r="BQ23" s="5">
        <f t="shared" si="10"/>
        <v>2.1612149532710179E-2</v>
      </c>
      <c r="BR23" s="5">
        <f t="shared" si="10"/>
        <v>6.4516129032266001E-4</v>
      </c>
      <c r="BS23" s="5">
        <f t="shared" si="10"/>
        <v>-3.8095238095238182E-3</v>
      </c>
      <c r="BT23" s="5">
        <f t="shared" si="10"/>
        <v>3.6211129296235711E-2</v>
      </c>
      <c r="BU23" s="5">
        <f t="shared" si="10"/>
        <v>4.3510324483775786E-2</v>
      </c>
      <c r="BV23" s="5">
        <f t="shared" si="10"/>
        <v>-3.7593984962406291E-3</v>
      </c>
      <c r="BW23" s="5">
        <f t="shared" si="10"/>
        <v>3.9209332469215985E-2</v>
      </c>
      <c r="BX23" s="5">
        <f t="shared" si="10"/>
        <v>-2.3391812865497519E-3</v>
      </c>
      <c r="BY23" s="5">
        <f t="shared" si="11"/>
        <v>5.1207022677397518E-3</v>
      </c>
      <c r="BZ23" s="5">
        <f t="shared" si="11"/>
        <v>1.7049666419570064E-2</v>
      </c>
      <c r="CA23" s="5">
        <f t="shared" si="11"/>
        <v>4.5644391408114604E-2</v>
      </c>
      <c r="CB23" s="5">
        <f t="shared" si="11"/>
        <v>8.2562747688244009E-3</v>
      </c>
      <c r="CC23" s="5">
        <f t="shared" si="11"/>
        <v>2.4595924104005462E-2</v>
      </c>
      <c r="CD23" s="5">
        <f t="shared" si="11"/>
        <v>8.2906240578835E-3</v>
      </c>
      <c r="CE23" s="5">
        <f t="shared" si="11"/>
        <v>1.5155047796689303E-2</v>
      </c>
      <c r="CF23" s="5">
        <f t="shared" si="11"/>
        <v>1.3613159387407592E-2</v>
      </c>
      <c r="CG23" s="5">
        <f t="shared" si="11"/>
        <v>-3.7878787878788955E-3</v>
      </c>
      <c r="CH23" s="5">
        <f t="shared" si="11"/>
        <v>1.0368663594470195E-2</v>
      </c>
      <c r="CI23" s="5">
        <f t="shared" si="11"/>
        <v>1.1375755421258349E-2</v>
      </c>
      <c r="CJ23" s="5">
        <f t="shared" si="11"/>
        <v>1.1321958220379624E-2</v>
      </c>
      <c r="CK23" s="5">
        <f t="shared" si="11"/>
        <v>3.4272183449651106E-2</v>
      </c>
      <c r="CL23" s="5">
        <f t="shared" si="11"/>
        <v>2.0595533498759533E-2</v>
      </c>
      <c r="CM23" s="5">
        <f t="shared" si="11"/>
        <v>3.4728568817401495E-3</v>
      </c>
      <c r="CN23" s="5">
        <f t="shared" si="11"/>
        <v>9.1597874024651471E-3</v>
      </c>
      <c r="CO23" s="5">
        <f t="shared" si="12"/>
        <v>6.3016079965232397E-3</v>
      </c>
      <c r="CP23" s="5">
        <f t="shared" si="12"/>
        <v>1.9230769230769162E-2</v>
      </c>
      <c r="CQ23" s="5">
        <f t="shared" si="12"/>
        <v>1.7760385310054305E-2</v>
      </c>
      <c r="CR23" s="5">
        <f t="shared" si="12"/>
        <v>-1.9575856443719841E-3</v>
      </c>
      <c r="CS23" s="5">
        <f t="shared" si="12"/>
        <v>2.7143886620225821E-2</v>
      </c>
      <c r="CT23" s="5">
        <f t="shared" si="12"/>
        <v>1.4752263709431057E-2</v>
      </c>
      <c r="CU23" s="5">
        <f t="shared" si="12"/>
        <v>-1.5810276679842916E-3</v>
      </c>
      <c r="CV23" s="28">
        <f t="shared" si="12"/>
        <v>3.9215686274509665E-3</v>
      </c>
      <c r="CW23" s="7">
        <f t="shared" si="9"/>
        <v>1.1698744775072357E-2</v>
      </c>
      <c r="CX23" s="7">
        <f t="shared" si="9"/>
        <v>-5.6311034556391229E-3</v>
      </c>
      <c r="CY23" s="7">
        <f t="shared" si="9"/>
        <v>-1.6603149919094382E-2</v>
      </c>
      <c r="CZ23" s="7">
        <f t="shared" si="9"/>
        <v>1.1078394363381104E-3</v>
      </c>
      <c r="DA23" s="7">
        <f t="shared" si="9"/>
        <v>4.5215725655358288E-3</v>
      </c>
      <c r="DB23" s="7">
        <f t="shared" si="9"/>
        <v>1.2724329219263177E-2</v>
      </c>
      <c r="DC23" s="7">
        <f t="shared" si="9"/>
        <v>8.3912660759788531E-3</v>
      </c>
      <c r="DD23" s="7">
        <f t="shared" si="9"/>
        <v>2.0863028888031845E-2</v>
      </c>
      <c r="DE23" s="7">
        <f t="shared" si="9"/>
        <v>2.3589429848317727E-2</v>
      </c>
      <c r="DF23" s="7">
        <f t="shared" si="9"/>
        <v>9.1014009477517512E-3</v>
      </c>
      <c r="DG23" s="7">
        <f t="shared" si="13"/>
        <v>-5.5347035460037311E-3</v>
      </c>
      <c r="DH23" s="7">
        <f t="shared" si="13"/>
        <v>1.9126709265891873E-2</v>
      </c>
      <c r="DI23" s="7">
        <f t="shared" si="13"/>
        <v>4.5117342908051342E-3</v>
      </c>
      <c r="DJ23" s="7">
        <f t="shared" si="13"/>
        <v>1.8050303745777749E-2</v>
      </c>
      <c r="DK23" s="7">
        <f t="shared" si="13"/>
        <v>1.0299106771877325E-2</v>
      </c>
      <c r="DL23" s="7">
        <f t="shared" si="13"/>
        <v>9.5827975864686814E-3</v>
      </c>
      <c r="DM23" s="7">
        <f t="shared" si="13"/>
        <v>-3.348175217841946E-3</v>
      </c>
      <c r="DN23" s="7">
        <f t="shared" si="13"/>
        <v>1.0869399626138761E-2</v>
      </c>
      <c r="DO23" s="7">
        <f t="shared" si="13"/>
        <v>1.9207442507776364E-2</v>
      </c>
      <c r="DP23" s="7">
        <f t="shared" si="13"/>
        <v>4.6009536844872417E-3</v>
      </c>
      <c r="DQ23" s="7">
        <f t="shared" si="13"/>
        <v>-3.0991879498006259E-3</v>
      </c>
      <c r="DR23" s="7">
        <f t="shared" si="13"/>
        <v>3.3436630060784109E-2</v>
      </c>
      <c r="DS23" s="7">
        <f t="shared" si="13"/>
        <v>4.2120554111800039E-2</v>
      </c>
      <c r="DT23" s="7">
        <f t="shared" si="13"/>
        <v>-2.857096051518496E-3</v>
      </c>
      <c r="DU23" s="7">
        <f t="shared" si="13"/>
        <v>3.4678673307841384E-2</v>
      </c>
      <c r="DV23" s="7">
        <f t="shared" si="13"/>
        <v>-2.3926726570575427E-3</v>
      </c>
      <c r="DW23" s="7">
        <f t="shared" si="14"/>
        <v>8.3491161249165252E-3</v>
      </c>
      <c r="DX23" s="7">
        <f t="shared" si="14"/>
        <v>1.8087985355210209E-2</v>
      </c>
      <c r="DY23" s="7">
        <f t="shared" si="14"/>
        <v>4.758460195597828E-2</v>
      </c>
      <c r="DZ23" s="7">
        <f t="shared" si="14"/>
        <v>8.4183070440888401E-3</v>
      </c>
      <c r="EA23" s="7">
        <f t="shared" si="14"/>
        <v>2.1303500210120875E-2</v>
      </c>
      <c r="EB23" s="7">
        <f t="shared" si="14"/>
        <v>1.2771036614590196E-2</v>
      </c>
      <c r="EC23" s="7">
        <f t="shared" si="14"/>
        <v>1.1074800955903377E-2</v>
      </c>
      <c r="ED23" s="7">
        <f t="shared" si="14"/>
        <v>1.2726806112214988E-2</v>
      </c>
      <c r="EE23" s="7">
        <f t="shared" si="14"/>
        <v>-2.9394317230638425E-3</v>
      </c>
      <c r="EF23" s="7">
        <f t="shared" si="14"/>
        <v>1.0372545687498265E-2</v>
      </c>
      <c r="EG23" s="7">
        <f t="shared" si="14"/>
        <v>1.264474665959636E-2</v>
      </c>
      <c r="EH23" s="7">
        <f t="shared" si="14"/>
        <v>1.0002791375529526E-2</v>
      </c>
      <c r="EI23" s="7">
        <f t="shared" si="14"/>
        <v>3.0506072370304952E-2</v>
      </c>
      <c r="EJ23" s="7">
        <f t="shared" si="14"/>
        <v>2.5254910606124836E-2</v>
      </c>
      <c r="EK23" s="7">
        <f t="shared" si="14"/>
        <v>4.6215127212480686E-3</v>
      </c>
      <c r="EL23" s="7">
        <f t="shared" si="14"/>
        <v>1.0342648515577112E-2</v>
      </c>
      <c r="EM23" s="7">
        <f t="shared" si="15"/>
        <v>7.582283166436091E-3</v>
      </c>
      <c r="EN23" s="7">
        <f t="shared" si="15"/>
        <v>2.2744383303808222E-2</v>
      </c>
      <c r="EO23" s="7">
        <f t="shared" si="15"/>
        <v>1.6953733927890822E-2</v>
      </c>
      <c r="EP23" s="7">
        <f t="shared" si="15"/>
        <v>3.3267116798101843E-3</v>
      </c>
      <c r="EQ23" s="7">
        <f t="shared" si="15"/>
        <v>3.0373888715369186E-2</v>
      </c>
      <c r="ER23" s="7">
        <f t="shared" si="15"/>
        <v>1.5826094713051846E-2</v>
      </c>
      <c r="ES23" s="7">
        <f t="shared" si="15"/>
        <v>-6.0062080672873847E-3</v>
      </c>
      <c r="ET23" s="7">
        <f t="shared" si="15"/>
        <v>9.4224068934929597E-4</v>
      </c>
    </row>
    <row r="24" spans="1:150" x14ac:dyDescent="0.2">
      <c r="A24">
        <v>98.23</v>
      </c>
      <c r="B24">
        <v>15.45</v>
      </c>
      <c r="C24">
        <v>187.7</v>
      </c>
      <c r="D24">
        <v>93.7273</v>
      </c>
      <c r="E24">
        <v>70.86</v>
      </c>
      <c r="F24">
        <v>182.2</v>
      </c>
      <c r="G24">
        <v>129.6</v>
      </c>
      <c r="H24">
        <v>82.3</v>
      </c>
      <c r="I24">
        <v>109</v>
      </c>
      <c r="J24">
        <v>7.46</v>
      </c>
      <c r="K24">
        <v>79.290000000000006</v>
      </c>
      <c r="L24">
        <v>66.7</v>
      </c>
      <c r="M24">
        <v>64.22</v>
      </c>
      <c r="N24">
        <v>29.66</v>
      </c>
      <c r="O24">
        <v>24.79</v>
      </c>
      <c r="P24">
        <v>62.17</v>
      </c>
      <c r="Q24">
        <v>13.795</v>
      </c>
      <c r="R24">
        <v>76.5</v>
      </c>
      <c r="S24">
        <v>34.729999999999997</v>
      </c>
      <c r="T24">
        <v>15.3</v>
      </c>
      <c r="U24">
        <v>105.05</v>
      </c>
      <c r="V24">
        <v>5.0949999999999998</v>
      </c>
      <c r="W24">
        <v>14.33</v>
      </c>
      <c r="X24">
        <v>13.11</v>
      </c>
      <c r="Y24">
        <v>9.4559999999999995</v>
      </c>
      <c r="Z24">
        <v>43.325000000000003</v>
      </c>
      <c r="AA24">
        <v>71.09</v>
      </c>
      <c r="AB24">
        <v>46.924999999999997</v>
      </c>
      <c r="AC24">
        <v>6.9399999999999995</v>
      </c>
      <c r="AD24">
        <v>14.96</v>
      </c>
      <c r="AE24">
        <v>2.84</v>
      </c>
      <c r="AF24">
        <v>33.409999999999997</v>
      </c>
      <c r="AG24">
        <v>217</v>
      </c>
      <c r="AH24">
        <v>176.8</v>
      </c>
      <c r="AI24">
        <v>5.23</v>
      </c>
      <c r="AJ24">
        <v>178.05</v>
      </c>
      <c r="AK24">
        <v>14.15</v>
      </c>
      <c r="AL24">
        <v>32.305</v>
      </c>
      <c r="AM24">
        <v>83.45</v>
      </c>
      <c r="AN24">
        <v>82.1</v>
      </c>
      <c r="AO24">
        <v>5.47</v>
      </c>
      <c r="AP24">
        <v>88.35</v>
      </c>
      <c r="AQ24">
        <v>45.95</v>
      </c>
      <c r="AR24">
        <v>110.85</v>
      </c>
      <c r="AS24">
        <v>67.5</v>
      </c>
      <c r="AT24">
        <v>9.1129999999999995</v>
      </c>
      <c r="AU24">
        <v>212.15</v>
      </c>
      <c r="AV24">
        <v>49.92</v>
      </c>
      <c r="AW24">
        <v>19.38</v>
      </c>
      <c r="AX24" s="4">
        <v>127.35</v>
      </c>
      <c r="AY24" s="5">
        <f t="shared" si="8"/>
        <v>-8.5789261203067513E-3</v>
      </c>
      <c r="AZ24" s="5">
        <f t="shared" si="8"/>
        <v>-7.4573225516621822E-2</v>
      </c>
      <c r="BA24" s="5">
        <f t="shared" si="8"/>
        <v>-8.1902245706737542E-3</v>
      </c>
      <c r="BB24" s="5">
        <f t="shared" si="8"/>
        <v>4.8568665418469159E-4</v>
      </c>
      <c r="BC24" s="5">
        <f t="shared" si="8"/>
        <v>-8.9510489510489233E-3</v>
      </c>
      <c r="BD24" s="5">
        <f t="shared" si="8"/>
        <v>-2.7367268746578688E-3</v>
      </c>
      <c r="BE24" s="5">
        <f t="shared" si="8"/>
        <v>3.8729666924863793E-3</v>
      </c>
      <c r="BF24" s="5">
        <f t="shared" si="8"/>
        <v>1.1056511056510843E-2</v>
      </c>
      <c r="BG24" s="5">
        <f t="shared" si="8"/>
        <v>1.0194624652456019E-2</v>
      </c>
      <c r="BH24" s="5">
        <f t="shared" si="8"/>
        <v>-5.7310409169665233E-3</v>
      </c>
      <c r="BI24" s="5">
        <f t="shared" si="10"/>
        <v>-3.1430726678400855E-3</v>
      </c>
      <c r="BJ24" s="5">
        <f t="shared" si="10"/>
        <v>7.705091403535258E-3</v>
      </c>
      <c r="BK24" s="5">
        <f t="shared" si="10"/>
        <v>-2.682224579481729E-2</v>
      </c>
      <c r="BL24" s="5">
        <f t="shared" si="10"/>
        <v>1.2805190370496877E-2</v>
      </c>
      <c r="BM24" s="5">
        <f t="shared" si="10"/>
        <v>4.0355125100877132E-4</v>
      </c>
      <c r="BN24" s="5">
        <f t="shared" si="10"/>
        <v>3.0840656607527661E-2</v>
      </c>
      <c r="BO24" s="5">
        <f t="shared" si="10"/>
        <v>-2.1631205673758869E-2</v>
      </c>
      <c r="BP24" s="5">
        <f t="shared" si="10"/>
        <v>-9.1419616037602403E-4</v>
      </c>
      <c r="BQ24" s="5">
        <f t="shared" si="10"/>
        <v>-7.1469411092052182E-3</v>
      </c>
      <c r="BR24" s="5">
        <f t="shared" si="10"/>
        <v>-1.3539651837524147E-2</v>
      </c>
      <c r="BS24" s="5">
        <f t="shared" si="10"/>
        <v>4.3021032504779733E-3</v>
      </c>
      <c r="BT24" s="5">
        <f t="shared" si="10"/>
        <v>5.9230009871666933E-3</v>
      </c>
      <c r="BU24" s="5">
        <f t="shared" si="10"/>
        <v>1.272084805653706E-2</v>
      </c>
      <c r="BV24" s="5">
        <f t="shared" si="10"/>
        <v>-1.0566037735849076E-2</v>
      </c>
      <c r="BW24" s="5">
        <f t="shared" si="10"/>
        <v>-1.7149984409105201E-2</v>
      </c>
      <c r="BX24" s="5">
        <f t="shared" ref="BX24:CM40" si="16">Z24/Z23-1</f>
        <v>1.5826494724501927E-2</v>
      </c>
      <c r="BY24" s="5">
        <f t="shared" si="11"/>
        <v>3.4788937409024667E-2</v>
      </c>
      <c r="BZ24" s="5">
        <f t="shared" si="11"/>
        <v>-2.280299875052072E-2</v>
      </c>
      <c r="CA24" s="5">
        <f t="shared" si="11"/>
        <v>-9.9857346647647116E-3</v>
      </c>
      <c r="CB24" s="5">
        <f t="shared" si="11"/>
        <v>-1.9980347199475945E-2</v>
      </c>
      <c r="CC24" s="5">
        <f t="shared" si="11"/>
        <v>-2.6063100137174278E-2</v>
      </c>
      <c r="CD24" s="5">
        <f t="shared" si="11"/>
        <v>-1.0464942442817149E-3</v>
      </c>
      <c r="CE24" s="5">
        <f t="shared" si="11"/>
        <v>-3.215434083601254E-3</v>
      </c>
      <c r="CF24" s="5">
        <f t="shared" si="11"/>
        <v>-1.0632344711807407E-2</v>
      </c>
      <c r="CG24" s="5">
        <f t="shared" si="11"/>
        <v>-5.7034220532318214E-3</v>
      </c>
      <c r="CH24" s="5">
        <f t="shared" si="11"/>
        <v>1.5108323831242831E-2</v>
      </c>
      <c r="CI24" s="5">
        <f t="shared" si="11"/>
        <v>-5.2724077328646368E-3</v>
      </c>
      <c r="CJ24" s="5">
        <f t="shared" si="11"/>
        <v>1.8763796909492259E-2</v>
      </c>
      <c r="CK24" s="5">
        <f t="shared" si="11"/>
        <v>5.542836486323699E-3</v>
      </c>
      <c r="CL24" s="5">
        <f t="shared" si="11"/>
        <v>-1.9450522732800124E-3</v>
      </c>
      <c r="CM24" s="5">
        <f t="shared" si="11"/>
        <v>-3.6429872495447047E-3</v>
      </c>
      <c r="CN24" s="5">
        <f t="shared" ref="CN24:CU54" si="17">AP24/AP23-1</f>
        <v>-9.9731062303899387E-3</v>
      </c>
      <c r="CO24" s="5">
        <f t="shared" si="12"/>
        <v>-7.7736989851003857E-3</v>
      </c>
      <c r="CP24" s="5">
        <f t="shared" si="12"/>
        <v>-4.0431266846361336E-3</v>
      </c>
      <c r="CQ24" s="5">
        <f t="shared" si="12"/>
        <v>-1.7746228926354135E-3</v>
      </c>
      <c r="CR24" s="5">
        <f t="shared" si="12"/>
        <v>-6.9739566307072121E-3</v>
      </c>
      <c r="CS24" s="5">
        <f t="shared" si="12"/>
        <v>-7.7174929840972961E-3</v>
      </c>
      <c r="CT24" s="5">
        <f t="shared" si="12"/>
        <v>1.0026067776218728E-3</v>
      </c>
      <c r="CU24" s="5">
        <f t="shared" si="12"/>
        <v>2.2961203483768733E-2</v>
      </c>
      <c r="CV24" s="28">
        <f t="shared" si="12"/>
        <v>-5.0781250000000444E-3</v>
      </c>
      <c r="CW24" s="7">
        <f t="shared" si="9"/>
        <v>-5.8414848075561063E-3</v>
      </c>
      <c r="CX24" s="7">
        <f t="shared" si="9"/>
        <v>-7.3954328972260966E-2</v>
      </c>
      <c r="CY24" s="7">
        <f t="shared" si="9"/>
        <v>-1.0470457823101506E-2</v>
      </c>
      <c r="CZ24" s="7">
        <f t="shared" si="9"/>
        <v>-3.5085893621519175E-4</v>
      </c>
      <c r="DA24" s="7">
        <f t="shared" si="9"/>
        <v>-1.5030183099294089E-2</v>
      </c>
      <c r="DB24" s="7">
        <f t="shared" si="9"/>
        <v>-4.1672685962772169E-3</v>
      </c>
      <c r="DC24" s="7">
        <f t="shared" si="9"/>
        <v>-2.2740776441083528E-3</v>
      </c>
      <c r="DD24" s="7">
        <f t="shared" si="9"/>
        <v>1.2763411235390291E-2</v>
      </c>
      <c r="DE24" s="7">
        <f t="shared" si="9"/>
        <v>1.2970431038143587E-2</v>
      </c>
      <c r="DF24" s="7">
        <f t="shared" si="9"/>
        <v>-3.4734402912759933E-3</v>
      </c>
      <c r="DG24" s="7">
        <f t="shared" si="13"/>
        <v>-3.5495710856387067E-3</v>
      </c>
      <c r="DH24" s="7">
        <f t="shared" si="13"/>
        <v>7.2692621604931625E-3</v>
      </c>
      <c r="DI24" s="7">
        <f t="shared" si="13"/>
        <v>-2.687741666461492E-2</v>
      </c>
      <c r="DJ24" s="7">
        <f t="shared" si="13"/>
        <v>1.5777504514888227E-2</v>
      </c>
      <c r="DK24" s="7">
        <f t="shared" si="13"/>
        <v>1.9503681796130652E-3</v>
      </c>
      <c r="DL24" s="7">
        <f t="shared" si="13"/>
        <v>3.1895026100350832E-2</v>
      </c>
      <c r="DM24" s="7">
        <f t="shared" si="13"/>
        <v>-1.6540562326199854E-2</v>
      </c>
      <c r="DN24" s="7">
        <f t="shared" si="13"/>
        <v>-2.3398785014502256E-3</v>
      </c>
      <c r="DO24" s="7">
        <f t="shared" si="13"/>
        <v>-9.5516481341390309E-3</v>
      </c>
      <c r="DP24" s="7">
        <f t="shared" si="13"/>
        <v>-9.5838594433595645E-3</v>
      </c>
      <c r="DQ24" s="7">
        <f t="shared" si="13"/>
        <v>5.0124391102011655E-3</v>
      </c>
      <c r="DR24" s="7">
        <f t="shared" si="13"/>
        <v>3.1485017517150879E-3</v>
      </c>
      <c r="DS24" s="7">
        <f t="shared" si="13"/>
        <v>1.1331077684561311E-2</v>
      </c>
      <c r="DT24" s="7">
        <f t="shared" si="13"/>
        <v>-9.6637352911269434E-3</v>
      </c>
      <c r="DU24" s="7">
        <f t="shared" si="13"/>
        <v>-2.1680643570479802E-2</v>
      </c>
      <c r="DV24" s="7">
        <f t="shared" ref="DV24:EK40" si="18">BX24-BX$56</f>
        <v>1.5773003353994137E-2</v>
      </c>
      <c r="DW24" s="7">
        <f t="shared" si="14"/>
        <v>3.8017351266201441E-2</v>
      </c>
      <c r="DX24" s="7">
        <f t="shared" si="14"/>
        <v>-2.1764679814880575E-2</v>
      </c>
      <c r="DY24" s="7">
        <f t="shared" si="14"/>
        <v>-8.0455241169010358E-3</v>
      </c>
      <c r="DZ24" s="7">
        <f t="shared" si="14"/>
        <v>-1.9818314924211506E-2</v>
      </c>
      <c r="EA24" s="7">
        <f t="shared" si="14"/>
        <v>-2.9355524031058865E-2</v>
      </c>
      <c r="EB24" s="7">
        <f t="shared" si="14"/>
        <v>3.4339183124249811E-3</v>
      </c>
      <c r="EC24" s="7">
        <f t="shared" si="14"/>
        <v>-7.2956809243871811E-3</v>
      </c>
      <c r="ED24" s="7">
        <f t="shared" si="14"/>
        <v>-1.1518697987000011E-2</v>
      </c>
      <c r="EE24" s="7">
        <f t="shared" si="14"/>
        <v>-4.8549749884167683E-3</v>
      </c>
      <c r="EF24" s="7">
        <f t="shared" si="14"/>
        <v>1.5112205924270901E-2</v>
      </c>
      <c r="EG24" s="7">
        <f t="shared" si="14"/>
        <v>-4.0034164945266255E-3</v>
      </c>
      <c r="EH24" s="7">
        <f t="shared" si="14"/>
        <v>1.7444630064642162E-2</v>
      </c>
      <c r="EI24" s="7">
        <f t="shared" si="14"/>
        <v>1.7767254069775461E-3</v>
      </c>
      <c r="EJ24" s="7">
        <f t="shared" si="14"/>
        <v>2.7143248340852928E-3</v>
      </c>
      <c r="EK24" s="7">
        <f t="shared" si="14"/>
        <v>-2.4943314100367856E-3</v>
      </c>
      <c r="EL24" s="7">
        <f t="shared" ref="EL24:ES54" si="19">CN24-CN$56</f>
        <v>-8.7902451172779741E-3</v>
      </c>
      <c r="EM24" s="7">
        <f t="shared" si="15"/>
        <v>-6.4930238151875343E-3</v>
      </c>
      <c r="EN24" s="7">
        <f t="shared" si="15"/>
        <v>-5.2951261159707354E-4</v>
      </c>
      <c r="EO24" s="7">
        <f t="shared" si="15"/>
        <v>-2.5812742747988982E-3</v>
      </c>
      <c r="EP24" s="7">
        <f t="shared" si="15"/>
        <v>-1.6896593065250437E-3</v>
      </c>
      <c r="EQ24" s="7">
        <f t="shared" si="15"/>
        <v>-4.4874908889539315E-3</v>
      </c>
      <c r="ER24" s="7">
        <f t="shared" si="15"/>
        <v>2.0764377812426617E-3</v>
      </c>
      <c r="ES24" s="7">
        <f t="shared" si="15"/>
        <v>1.8536023084465642E-2</v>
      </c>
      <c r="ET24" s="7">
        <f t="shared" si="15"/>
        <v>-8.057452938101714E-3</v>
      </c>
    </row>
    <row r="25" spans="1:150" x14ac:dyDescent="0.2">
      <c r="A25">
        <v>99.89</v>
      </c>
      <c r="B25">
        <v>15.074999999999999</v>
      </c>
      <c r="C25">
        <v>190.4</v>
      </c>
      <c r="D25">
        <v>93.590900000000005</v>
      </c>
      <c r="E25">
        <v>71.3</v>
      </c>
      <c r="F25">
        <v>180.95</v>
      </c>
      <c r="G25">
        <v>132.1</v>
      </c>
      <c r="H25">
        <v>82.44</v>
      </c>
      <c r="I25">
        <v>108.35</v>
      </c>
      <c r="J25">
        <v>7.4340000000000002</v>
      </c>
      <c r="K25">
        <v>79</v>
      </c>
      <c r="L25">
        <v>65.819999999999993</v>
      </c>
      <c r="M25">
        <v>64.349999999999994</v>
      </c>
      <c r="N25">
        <v>29.85</v>
      </c>
      <c r="O25">
        <v>24.495000000000001</v>
      </c>
      <c r="P25">
        <v>61.8</v>
      </c>
      <c r="Q25">
        <v>13.535</v>
      </c>
      <c r="R25">
        <v>78.36</v>
      </c>
      <c r="S25">
        <v>35.134999999999998</v>
      </c>
      <c r="T25">
        <v>15.115</v>
      </c>
      <c r="U25">
        <v>106.5</v>
      </c>
      <c r="V25">
        <v>5.14</v>
      </c>
      <c r="W25">
        <v>14.1</v>
      </c>
      <c r="X25">
        <v>13.31</v>
      </c>
      <c r="Y25">
        <v>9.6289999999999996</v>
      </c>
      <c r="Z25">
        <v>43.805</v>
      </c>
      <c r="AA25">
        <v>71.3</v>
      </c>
      <c r="AB25">
        <v>47.39</v>
      </c>
      <c r="AC25">
        <v>6.87</v>
      </c>
      <c r="AD25">
        <v>14.93</v>
      </c>
      <c r="AE25">
        <v>2.8420000000000001</v>
      </c>
      <c r="AF25">
        <v>31.85</v>
      </c>
      <c r="AG25">
        <v>221.75</v>
      </c>
      <c r="AH25">
        <v>173.35</v>
      </c>
      <c r="AI25">
        <v>5.2350000000000003</v>
      </c>
      <c r="AJ25">
        <v>177.95</v>
      </c>
      <c r="AK25">
        <v>14.255000000000001</v>
      </c>
      <c r="AL25">
        <v>31.965</v>
      </c>
      <c r="AM25">
        <v>82.24</v>
      </c>
      <c r="AN25">
        <v>82.71</v>
      </c>
      <c r="AO25">
        <v>5.4770000000000003</v>
      </c>
      <c r="AP25">
        <v>88.6</v>
      </c>
      <c r="AQ25">
        <v>46.674999999999997</v>
      </c>
      <c r="AR25">
        <v>110.75</v>
      </c>
      <c r="AS25">
        <v>68.56</v>
      </c>
      <c r="AT25">
        <v>9.0559999999999992</v>
      </c>
      <c r="AU25">
        <v>211.05</v>
      </c>
      <c r="AV25">
        <v>50.06</v>
      </c>
      <c r="AW25">
        <v>20.28</v>
      </c>
      <c r="AX25" s="4">
        <v>126.5</v>
      </c>
      <c r="AY25" s="5">
        <f t="shared" si="8"/>
        <v>1.6899114323526421E-2</v>
      </c>
      <c r="AZ25" s="5">
        <f t="shared" si="8"/>
        <v>-2.4271844660194164E-2</v>
      </c>
      <c r="BA25" s="5">
        <f t="shared" si="8"/>
        <v>1.4384656366542403E-2</v>
      </c>
      <c r="BB25" s="5">
        <f t="shared" si="8"/>
        <v>-1.4552857065123215E-3</v>
      </c>
      <c r="BC25" s="5">
        <f t="shared" si="8"/>
        <v>6.2094270392323292E-3</v>
      </c>
      <c r="BD25" s="5">
        <f t="shared" si="8"/>
        <v>-6.8605927552140011E-3</v>
      </c>
      <c r="BE25" s="5">
        <f t="shared" si="8"/>
        <v>1.9290123456790154E-2</v>
      </c>
      <c r="BF25" s="5">
        <f t="shared" si="8"/>
        <v>1.7010935601458055E-3</v>
      </c>
      <c r="BG25" s="5">
        <f t="shared" si="8"/>
        <v>-5.9633027522936199E-3</v>
      </c>
      <c r="BH25" s="5">
        <f t="shared" si="8"/>
        <v>-3.4852546916890326E-3</v>
      </c>
      <c r="BI25" s="5">
        <f t="shared" si="8"/>
        <v>-3.6574599571195243E-3</v>
      </c>
      <c r="BJ25" s="5">
        <f t="shared" si="8"/>
        <v>-1.3193403298350947E-2</v>
      </c>
      <c r="BK25" s="5">
        <f t="shared" si="8"/>
        <v>2.0242914979755611E-3</v>
      </c>
      <c r="BL25" s="5">
        <f t="shared" si="8"/>
        <v>6.4059339177344743E-3</v>
      </c>
      <c r="BM25" s="5">
        <f t="shared" si="8"/>
        <v>-1.1899959661153647E-2</v>
      </c>
      <c r="BN25" s="5">
        <f t="shared" si="8"/>
        <v>-5.9514235161653994E-3</v>
      </c>
      <c r="BO25" s="5">
        <f t="shared" ref="BO25:CD47" si="20">Q25/Q24-1</f>
        <v>-1.8847408481333816E-2</v>
      </c>
      <c r="BP25" s="5">
        <f t="shared" si="20"/>
        <v>2.431372549019617E-2</v>
      </c>
      <c r="BQ25" s="5">
        <f t="shared" si="20"/>
        <v>1.1661387849121851E-2</v>
      </c>
      <c r="BR25" s="5">
        <f t="shared" si="20"/>
        <v>-1.2091503267973924E-2</v>
      </c>
      <c r="BS25" s="5">
        <f t="shared" si="20"/>
        <v>1.3802950975725814E-2</v>
      </c>
      <c r="BT25" s="5">
        <f t="shared" si="20"/>
        <v>8.8321884200195377E-3</v>
      </c>
      <c r="BU25" s="5">
        <f t="shared" si="20"/>
        <v>-1.6050244242847178E-2</v>
      </c>
      <c r="BV25" s="5">
        <f t="shared" si="20"/>
        <v>1.5255530129672179E-2</v>
      </c>
      <c r="BW25" s="5">
        <f t="shared" si="20"/>
        <v>1.8295262267343571E-2</v>
      </c>
      <c r="BX25" s="5">
        <f t="shared" si="16"/>
        <v>1.1079053664166061E-2</v>
      </c>
      <c r="BY25" s="5">
        <f t="shared" si="16"/>
        <v>2.9540019693345965E-3</v>
      </c>
      <c r="BZ25" s="5">
        <f t="shared" si="16"/>
        <v>9.9094299413959863E-3</v>
      </c>
      <c r="CA25" s="5">
        <f t="shared" si="16"/>
        <v>-1.0086455331412059E-2</v>
      </c>
      <c r="CB25" s="5">
        <f t="shared" si="16"/>
        <v>-2.0053475935829512E-3</v>
      </c>
      <c r="CC25" s="5">
        <f t="shared" si="16"/>
        <v>7.0422535211278614E-4</v>
      </c>
      <c r="CD25" s="5">
        <f t="shared" si="16"/>
        <v>-4.6692607003890885E-2</v>
      </c>
      <c r="CE25" s="5">
        <f t="shared" si="16"/>
        <v>2.188940092165903E-2</v>
      </c>
      <c r="CF25" s="5">
        <f t="shared" si="16"/>
        <v>-1.9513574660633526E-2</v>
      </c>
      <c r="CG25" s="5">
        <f t="shared" si="16"/>
        <v>9.5602294455066072E-4</v>
      </c>
      <c r="CH25" s="5">
        <f t="shared" si="16"/>
        <v>-5.6163998876734844E-4</v>
      </c>
      <c r="CI25" s="5">
        <f t="shared" si="16"/>
        <v>7.4204946996465626E-3</v>
      </c>
      <c r="CJ25" s="5">
        <f t="shared" si="16"/>
        <v>-1.0524686581024567E-2</v>
      </c>
      <c r="CK25" s="5">
        <f t="shared" si="16"/>
        <v>-1.4499700419412953E-2</v>
      </c>
      <c r="CL25" s="5">
        <f t="shared" si="16"/>
        <v>7.4299634591961095E-3</v>
      </c>
      <c r="CM25" s="5">
        <f t="shared" si="16"/>
        <v>1.2797074954298271E-3</v>
      </c>
      <c r="CN25" s="5">
        <f t="shared" si="17"/>
        <v>2.8296547821164975E-3</v>
      </c>
      <c r="CO25" s="5">
        <f t="shared" si="12"/>
        <v>1.5778019586506931E-2</v>
      </c>
      <c r="CP25" s="5">
        <f t="shared" si="12"/>
        <v>-9.0211998195754983E-4</v>
      </c>
      <c r="CQ25" s="5">
        <f t="shared" si="12"/>
        <v>1.5703703703703775E-2</v>
      </c>
      <c r="CR25" s="5">
        <f t="shared" si="12"/>
        <v>-6.2548008339734507E-3</v>
      </c>
      <c r="CS25" s="5">
        <f t="shared" si="12"/>
        <v>-5.1850106057035328E-3</v>
      </c>
      <c r="CT25" s="5">
        <f t="shared" si="12"/>
        <v>2.804487179487225E-3</v>
      </c>
      <c r="CU25" s="5">
        <f t="shared" si="12"/>
        <v>4.6439628482972228E-2</v>
      </c>
      <c r="CV25" s="28">
        <f t="shared" si="12"/>
        <v>-6.6745190420102185E-3</v>
      </c>
      <c r="CW25" s="7">
        <f t="shared" si="9"/>
        <v>1.9636555636277066E-2</v>
      </c>
      <c r="CX25" s="7">
        <f t="shared" si="9"/>
        <v>-2.3652948115833308E-2</v>
      </c>
      <c r="CY25" s="7">
        <f t="shared" si="9"/>
        <v>1.2104423114114651E-2</v>
      </c>
      <c r="CZ25" s="7">
        <f t="shared" si="9"/>
        <v>-2.2918312969122047E-3</v>
      </c>
      <c r="DA25" s="7">
        <f t="shared" si="9"/>
        <v>1.3029289098716399E-4</v>
      </c>
      <c r="DB25" s="7">
        <f t="shared" si="9"/>
        <v>-8.2911344768333492E-3</v>
      </c>
      <c r="DC25" s="7">
        <f t="shared" si="9"/>
        <v>1.3143079120195422E-2</v>
      </c>
      <c r="DD25" s="7">
        <f t="shared" si="9"/>
        <v>3.4079937390252535E-3</v>
      </c>
      <c r="DE25" s="7">
        <f t="shared" si="9"/>
        <v>-3.1874963666060521E-3</v>
      </c>
      <c r="DF25" s="7">
        <f t="shared" si="9"/>
        <v>-1.2276540659985026E-3</v>
      </c>
      <c r="DG25" s="7">
        <f t="shared" si="9"/>
        <v>-4.0639583749181455E-3</v>
      </c>
      <c r="DH25" s="7">
        <f t="shared" si="9"/>
        <v>-1.3629232541393043E-2</v>
      </c>
      <c r="DI25" s="7">
        <f t="shared" si="9"/>
        <v>1.969120628177932E-3</v>
      </c>
      <c r="DJ25" s="7">
        <f t="shared" si="9"/>
        <v>9.3782480621258241E-3</v>
      </c>
      <c r="DK25" s="7">
        <f t="shared" si="9"/>
        <v>-1.0353142732549354E-2</v>
      </c>
      <c r="DL25" s="7">
        <f t="shared" si="9"/>
        <v>-4.8970540233422306E-3</v>
      </c>
      <c r="DM25" s="7">
        <f t="shared" ref="DM25:EB47" si="21">BO25-BO$56</f>
        <v>-1.3756765133774799E-2</v>
      </c>
      <c r="DN25" s="7">
        <f t="shared" si="21"/>
        <v>2.2888043149121969E-2</v>
      </c>
      <c r="DO25" s="7">
        <f t="shared" si="21"/>
        <v>9.2566808241880388E-3</v>
      </c>
      <c r="DP25" s="7">
        <f t="shared" si="21"/>
        <v>-8.1357108738093417E-3</v>
      </c>
      <c r="DQ25" s="7">
        <f t="shared" si="21"/>
        <v>1.4513286835449005E-2</v>
      </c>
      <c r="DR25" s="7">
        <f t="shared" si="21"/>
        <v>6.0576891845679319E-3</v>
      </c>
      <c r="DS25" s="7">
        <f t="shared" si="21"/>
        <v>-1.7440014614822925E-2</v>
      </c>
      <c r="DT25" s="7">
        <f t="shared" si="21"/>
        <v>1.6157832574394314E-2</v>
      </c>
      <c r="DU25" s="7">
        <f t="shared" si="21"/>
        <v>1.3764603105968968E-2</v>
      </c>
      <c r="DV25" s="7">
        <f t="shared" si="18"/>
        <v>1.102556229365827E-2</v>
      </c>
      <c r="DW25" s="7">
        <f t="shared" si="18"/>
        <v>6.182415826511369E-3</v>
      </c>
      <c r="DX25" s="7">
        <f t="shared" si="18"/>
        <v>1.094774887703613E-2</v>
      </c>
      <c r="DY25" s="7">
        <f t="shared" si="18"/>
        <v>-8.1462447835483828E-3</v>
      </c>
      <c r="DZ25" s="7">
        <f t="shared" si="18"/>
        <v>-1.8433153183185118E-3</v>
      </c>
      <c r="EA25" s="7">
        <f t="shared" si="18"/>
        <v>-2.5881985417717992E-3</v>
      </c>
      <c r="EB25" s="7">
        <f t="shared" si="18"/>
        <v>-4.2212194447184187E-2</v>
      </c>
      <c r="EC25" s="7">
        <f t="shared" si="18"/>
        <v>1.7809154080873104E-2</v>
      </c>
      <c r="ED25" s="7">
        <f t="shared" si="18"/>
        <v>-2.039992793582613E-2</v>
      </c>
      <c r="EE25" s="7">
        <f t="shared" si="18"/>
        <v>1.8044700093657138E-3</v>
      </c>
      <c r="EF25" s="7">
        <f t="shared" si="18"/>
        <v>-5.5775789573927819E-4</v>
      </c>
      <c r="EG25" s="7">
        <f t="shared" si="18"/>
        <v>8.689485937984574E-3</v>
      </c>
      <c r="EH25" s="7">
        <f t="shared" si="18"/>
        <v>-1.1843853425874665E-2</v>
      </c>
      <c r="EI25" s="7">
        <f t="shared" si="18"/>
        <v>-1.8265811498759107E-2</v>
      </c>
      <c r="EJ25" s="7">
        <f t="shared" si="18"/>
        <v>1.2089340566561415E-2</v>
      </c>
      <c r="EK25" s="7">
        <f t="shared" si="18"/>
        <v>2.4283633349377462E-3</v>
      </c>
      <c r="EL25" s="7">
        <f t="shared" si="19"/>
        <v>4.012515895228462E-3</v>
      </c>
      <c r="EM25" s="7">
        <f t="shared" si="15"/>
        <v>1.705869475641978E-2</v>
      </c>
      <c r="EN25" s="7">
        <f t="shared" si="15"/>
        <v>2.6114940910815102E-3</v>
      </c>
      <c r="EO25" s="7">
        <f t="shared" si="15"/>
        <v>1.489705232154029E-2</v>
      </c>
      <c r="EP25" s="7">
        <f t="shared" si="15"/>
        <v>-9.7050350979128227E-4</v>
      </c>
      <c r="EQ25" s="7">
        <f t="shared" si="15"/>
        <v>-1.9550085105601686E-3</v>
      </c>
      <c r="ER25" s="7">
        <f t="shared" si="15"/>
        <v>3.878318183108014E-3</v>
      </c>
      <c r="ES25" s="7">
        <f t="shared" si="15"/>
        <v>4.2014448083669137E-2</v>
      </c>
      <c r="ET25" s="7">
        <f t="shared" si="15"/>
        <v>-9.6538469801118881E-3</v>
      </c>
    </row>
    <row r="26" spans="1:150" x14ac:dyDescent="0.2">
      <c r="A26">
        <v>101.15</v>
      </c>
      <c r="B26">
        <v>14.97</v>
      </c>
      <c r="C26">
        <v>194.95</v>
      </c>
      <c r="D26">
        <v>93.909099999999995</v>
      </c>
      <c r="E26">
        <v>70.5</v>
      </c>
      <c r="F26">
        <v>180.15</v>
      </c>
      <c r="G26">
        <v>133.15</v>
      </c>
      <c r="H26">
        <v>84.4</v>
      </c>
      <c r="I26">
        <v>108.65</v>
      </c>
      <c r="J26">
        <v>7.1740000000000004</v>
      </c>
      <c r="K26">
        <v>82.52</v>
      </c>
      <c r="L26">
        <v>67.45</v>
      </c>
      <c r="M26">
        <v>62.99</v>
      </c>
      <c r="N26">
        <v>29.09</v>
      </c>
      <c r="O26">
        <v>23.954999999999998</v>
      </c>
      <c r="P26">
        <v>64.83</v>
      </c>
      <c r="Q26">
        <v>13.34</v>
      </c>
      <c r="R26">
        <v>79.040000000000006</v>
      </c>
      <c r="S26">
        <v>35.21</v>
      </c>
      <c r="T26">
        <v>15.03</v>
      </c>
      <c r="U26">
        <v>109.6</v>
      </c>
      <c r="V26">
        <v>5.1749999999999998</v>
      </c>
      <c r="W26">
        <v>14.75</v>
      </c>
      <c r="X26">
        <v>13.46</v>
      </c>
      <c r="Y26">
        <v>9.5809999999999995</v>
      </c>
      <c r="Z26">
        <v>43.99</v>
      </c>
      <c r="AA26">
        <v>70.25</v>
      </c>
      <c r="AB26">
        <v>46.32</v>
      </c>
      <c r="AC26">
        <v>6.89</v>
      </c>
      <c r="AD26">
        <v>14.69</v>
      </c>
      <c r="AE26">
        <v>2.8120000000000003</v>
      </c>
      <c r="AF26">
        <v>30.895</v>
      </c>
      <c r="AG26">
        <v>219.95</v>
      </c>
      <c r="AH26">
        <v>169.5</v>
      </c>
      <c r="AI26">
        <v>4.9960000000000004</v>
      </c>
      <c r="AJ26">
        <v>178.6</v>
      </c>
      <c r="AK26">
        <v>13.81</v>
      </c>
      <c r="AL26">
        <v>33.4</v>
      </c>
      <c r="AM26">
        <v>81.36</v>
      </c>
      <c r="AN26">
        <v>82.21</v>
      </c>
      <c r="AO26">
        <v>5.3440000000000003</v>
      </c>
      <c r="AP26">
        <v>90.54</v>
      </c>
      <c r="AQ26">
        <v>46.914999999999999</v>
      </c>
      <c r="AR26">
        <v>112.25</v>
      </c>
      <c r="AS26">
        <v>69.569999999999993</v>
      </c>
      <c r="AT26">
        <v>8.9570000000000007</v>
      </c>
      <c r="AU26">
        <v>212.6</v>
      </c>
      <c r="AV26">
        <v>50.44</v>
      </c>
      <c r="AW26">
        <v>19.940000000000001</v>
      </c>
      <c r="AX26" s="4">
        <v>132.35</v>
      </c>
      <c r="AY26" s="5">
        <f t="shared" si="8"/>
        <v>1.261387526278912E-2</v>
      </c>
      <c r="AZ26" s="5">
        <f t="shared" si="8"/>
        <v>-6.9651741293531577E-3</v>
      </c>
      <c r="BA26" s="5">
        <f t="shared" si="8"/>
        <v>2.3897058823529216E-2</v>
      </c>
      <c r="BB26" s="5">
        <f t="shared" si="8"/>
        <v>3.3999031957165915E-3</v>
      </c>
      <c r="BC26" s="5">
        <f t="shared" si="8"/>
        <v>-1.1220196353436185E-2</v>
      </c>
      <c r="BD26" s="5">
        <f t="shared" si="8"/>
        <v>-4.4211108040894675E-3</v>
      </c>
      <c r="BE26" s="5">
        <f t="shared" si="8"/>
        <v>7.9485238455716534E-3</v>
      </c>
      <c r="BF26" s="5">
        <f t="shared" si="8"/>
        <v>2.3774866569626463E-2</v>
      </c>
      <c r="BG26" s="5">
        <f t="shared" si="8"/>
        <v>2.7688047992617815E-3</v>
      </c>
      <c r="BH26" s="5">
        <f t="shared" si="8"/>
        <v>-3.4974441754102692E-2</v>
      </c>
      <c r="BI26" s="5">
        <f t="shared" si="8"/>
        <v>4.4556962025316338E-2</v>
      </c>
      <c r="BJ26" s="5">
        <f t="shared" si="8"/>
        <v>2.4764509267700019E-2</v>
      </c>
      <c r="BK26" s="5">
        <f t="shared" si="8"/>
        <v>-2.1134421134420989E-2</v>
      </c>
      <c r="BL26" s="5">
        <f t="shared" si="8"/>
        <v>-2.5460636515912904E-2</v>
      </c>
      <c r="BM26" s="5">
        <f t="shared" si="8"/>
        <v>-2.2045315370483931E-2</v>
      </c>
      <c r="BN26" s="5">
        <f t="shared" si="8"/>
        <v>4.9029126213592233E-2</v>
      </c>
      <c r="BO26" s="5">
        <f t="shared" si="20"/>
        <v>-1.4407092722571124E-2</v>
      </c>
      <c r="BP26" s="5">
        <f t="shared" si="20"/>
        <v>8.6778968861664918E-3</v>
      </c>
      <c r="BQ26" s="5">
        <f t="shared" si="20"/>
        <v>2.1346235947061754E-3</v>
      </c>
      <c r="BR26" s="5">
        <f t="shared" si="20"/>
        <v>-5.6235527621568693E-3</v>
      </c>
      <c r="BS26" s="5">
        <f t="shared" si="20"/>
        <v>2.9107981220657164E-2</v>
      </c>
      <c r="BT26" s="5">
        <f t="shared" si="20"/>
        <v>6.809338521400754E-3</v>
      </c>
      <c r="BU26" s="5">
        <f t="shared" si="20"/>
        <v>4.6099290780141855E-2</v>
      </c>
      <c r="BV26" s="5">
        <f t="shared" si="20"/>
        <v>1.1269722013523609E-2</v>
      </c>
      <c r="BW26" s="5">
        <f t="shared" si="20"/>
        <v>-4.984941323086467E-3</v>
      </c>
      <c r="BX26" s="5">
        <f t="shared" si="16"/>
        <v>4.2232621846822749E-3</v>
      </c>
      <c r="BY26" s="5">
        <f t="shared" si="16"/>
        <v>-1.4726507713884951E-2</v>
      </c>
      <c r="BZ26" s="5">
        <f t="shared" si="16"/>
        <v>-2.2578603080818715E-2</v>
      </c>
      <c r="CA26" s="5">
        <f t="shared" si="16"/>
        <v>2.9112081513826826E-3</v>
      </c>
      <c r="CB26" s="5">
        <f t="shared" si="16"/>
        <v>-1.6075016744809156E-2</v>
      </c>
      <c r="CC26" s="5">
        <f t="shared" si="16"/>
        <v>-1.0555946516537573E-2</v>
      </c>
      <c r="CD26" s="5">
        <f t="shared" si="16"/>
        <v>-2.9984301412872894E-2</v>
      </c>
      <c r="CE26" s="5">
        <f t="shared" si="16"/>
        <v>-8.117249154453221E-3</v>
      </c>
      <c r="CF26" s="5">
        <f t="shared" si="16"/>
        <v>-2.2209402942024781E-2</v>
      </c>
      <c r="CG26" s="5">
        <f t="shared" si="16"/>
        <v>-4.565425023877745E-2</v>
      </c>
      <c r="CH26" s="5">
        <f t="shared" si="16"/>
        <v>3.6527114357967072E-3</v>
      </c>
      <c r="CI26" s="5">
        <f t="shared" si="16"/>
        <v>-3.121711680112238E-2</v>
      </c>
      <c r="CJ26" s="5">
        <f t="shared" si="16"/>
        <v>4.4892851556389779E-2</v>
      </c>
      <c r="CK26" s="5">
        <f t="shared" si="16"/>
        <v>-1.0700389105058328E-2</v>
      </c>
      <c r="CL26" s="5">
        <f t="shared" si="16"/>
        <v>-6.0452182323781356E-3</v>
      </c>
      <c r="CM26" s="5">
        <f t="shared" si="16"/>
        <v>-2.4283366806646001E-2</v>
      </c>
      <c r="CN26" s="5">
        <f t="shared" si="17"/>
        <v>2.18961625282168E-2</v>
      </c>
      <c r="CO26" s="5">
        <f t="shared" si="12"/>
        <v>5.1419389394751214E-3</v>
      </c>
      <c r="CP26" s="5">
        <f t="shared" si="12"/>
        <v>1.3544018058690765E-2</v>
      </c>
      <c r="CQ26" s="5">
        <f t="shared" si="12"/>
        <v>1.4731621936989292E-2</v>
      </c>
      <c r="CR26" s="5">
        <f t="shared" si="12"/>
        <v>-1.0931978798586428E-2</v>
      </c>
      <c r="CS26" s="5">
        <f t="shared" si="12"/>
        <v>7.3442312248281905E-3</v>
      </c>
      <c r="CT26" s="5">
        <f t="shared" si="12"/>
        <v>7.5908909308828321E-3</v>
      </c>
      <c r="CU26" s="5">
        <f t="shared" si="12"/>
        <v>-1.6765285996055201E-2</v>
      </c>
      <c r="CV26" s="28">
        <f t="shared" si="12"/>
        <v>4.6245059288537504E-2</v>
      </c>
      <c r="CW26" s="7">
        <f t="shared" si="9"/>
        <v>1.5351316575539765E-2</v>
      </c>
      <c r="CX26" s="7">
        <f t="shared" si="9"/>
        <v>-6.3462775849923029E-3</v>
      </c>
      <c r="CY26" s="7">
        <f t="shared" si="9"/>
        <v>2.1616825571101464E-2</v>
      </c>
      <c r="CZ26" s="7">
        <f t="shared" si="9"/>
        <v>2.5633576053167083E-3</v>
      </c>
      <c r="DA26" s="7">
        <f t="shared" si="9"/>
        <v>-1.7299330501681351E-2</v>
      </c>
      <c r="DB26" s="7">
        <f t="shared" si="9"/>
        <v>-5.8516525257088156E-3</v>
      </c>
      <c r="DC26" s="7">
        <f t="shared" si="9"/>
        <v>1.8014795089769213E-3</v>
      </c>
      <c r="DD26" s="7">
        <f t="shared" si="9"/>
        <v>2.5481766748505909E-2</v>
      </c>
      <c r="DE26" s="7">
        <f t="shared" si="9"/>
        <v>5.5446111849493489E-3</v>
      </c>
      <c r="DF26" s="7">
        <f t="shared" si="9"/>
        <v>-3.2716841128412159E-2</v>
      </c>
      <c r="DG26" s="7">
        <f t="shared" si="9"/>
        <v>4.4150463607517718E-2</v>
      </c>
      <c r="DH26" s="7">
        <f t="shared" si="9"/>
        <v>2.4328680024657923E-2</v>
      </c>
      <c r="DI26" s="7">
        <f t="shared" si="9"/>
        <v>-2.1189592004218619E-2</v>
      </c>
      <c r="DJ26" s="7">
        <f t="shared" si="9"/>
        <v>-2.2488322371521555E-2</v>
      </c>
      <c r="DK26" s="7">
        <f t="shared" si="9"/>
        <v>-2.0498498441879637E-2</v>
      </c>
      <c r="DL26" s="7">
        <f t="shared" si="9"/>
        <v>5.0083495706415404E-2</v>
      </c>
      <c r="DM26" s="7">
        <f t="shared" si="21"/>
        <v>-9.3164493750121074E-3</v>
      </c>
      <c r="DN26" s="7">
        <f t="shared" si="21"/>
        <v>7.2522145450922906E-3</v>
      </c>
      <c r="DO26" s="7">
        <f t="shared" si="21"/>
        <v>-2.7008343022763776E-4</v>
      </c>
      <c r="DP26" s="7">
        <f t="shared" si="21"/>
        <v>-1.6677603679922876E-3</v>
      </c>
      <c r="DQ26" s="7">
        <f t="shared" si="21"/>
        <v>2.9818317080380356E-2</v>
      </c>
      <c r="DR26" s="7">
        <f t="shared" si="21"/>
        <v>4.0348392859491482E-3</v>
      </c>
      <c r="DS26" s="7">
        <f t="shared" si="21"/>
        <v>4.4709520408166108E-2</v>
      </c>
      <c r="DT26" s="7">
        <f t="shared" si="21"/>
        <v>1.2172024458245742E-2</v>
      </c>
      <c r="DU26" s="7">
        <f t="shared" si="21"/>
        <v>-9.5156004844610693E-3</v>
      </c>
      <c r="DV26" s="7">
        <f t="shared" si="18"/>
        <v>4.1697708141744845E-3</v>
      </c>
      <c r="DW26" s="7">
        <f t="shared" si="18"/>
        <v>-1.1498093856708178E-2</v>
      </c>
      <c r="DX26" s="7">
        <f t="shared" si="18"/>
        <v>-2.154028414517857E-2</v>
      </c>
      <c r="DY26" s="7">
        <f t="shared" si="18"/>
        <v>4.8514186992463584E-3</v>
      </c>
      <c r="DZ26" s="7">
        <f t="shared" si="18"/>
        <v>-1.5912984469544717E-2</v>
      </c>
      <c r="EA26" s="7">
        <f t="shared" si="18"/>
        <v>-1.3848370410422159E-2</v>
      </c>
      <c r="EB26" s="7">
        <f t="shared" si="18"/>
        <v>-2.5503888856166196E-2</v>
      </c>
      <c r="EC26" s="7">
        <f t="shared" si="18"/>
        <v>-1.2197495995239147E-2</v>
      </c>
      <c r="ED26" s="7">
        <f t="shared" si="18"/>
        <v>-2.3095756217217385E-2</v>
      </c>
      <c r="EE26" s="7">
        <f t="shared" si="18"/>
        <v>-4.4805803173962398E-2</v>
      </c>
      <c r="EF26" s="7">
        <f t="shared" si="18"/>
        <v>3.6565935288247775E-3</v>
      </c>
      <c r="EG26" s="7">
        <f t="shared" si="18"/>
        <v>-2.994812556278437E-2</v>
      </c>
      <c r="EH26" s="7">
        <f t="shared" si="18"/>
        <v>4.3573684711539683E-2</v>
      </c>
      <c r="EI26" s="7">
        <f t="shared" si="18"/>
        <v>-1.4466500184404481E-2</v>
      </c>
      <c r="EJ26" s="7">
        <f t="shared" si="18"/>
        <v>-1.3858411250128305E-3</v>
      </c>
      <c r="EK26" s="7">
        <f t="shared" si="18"/>
        <v>-2.3134710967138081E-2</v>
      </c>
      <c r="EL26" s="7">
        <f t="shared" si="19"/>
        <v>2.3079023641328765E-2</v>
      </c>
      <c r="EM26" s="7">
        <f t="shared" si="15"/>
        <v>6.4226141093879727E-3</v>
      </c>
      <c r="EN26" s="7">
        <f t="shared" si="15"/>
        <v>1.7057632131729825E-2</v>
      </c>
      <c r="EO26" s="7">
        <f t="shared" si="15"/>
        <v>1.3924970554825807E-2</v>
      </c>
      <c r="EP26" s="7">
        <f t="shared" si="15"/>
        <v>-5.6476814744042597E-3</v>
      </c>
      <c r="EQ26" s="7">
        <f t="shared" si="15"/>
        <v>1.0574233319971555E-2</v>
      </c>
      <c r="ER26" s="7">
        <f t="shared" si="15"/>
        <v>8.6647219345036205E-3</v>
      </c>
      <c r="ES26" s="7">
        <f t="shared" si="15"/>
        <v>-2.1190466395358293E-2</v>
      </c>
      <c r="ET26" s="7">
        <f t="shared" si="15"/>
        <v>4.3265731350435835E-2</v>
      </c>
    </row>
    <row r="27" spans="1:150" x14ac:dyDescent="0.2">
      <c r="A27">
        <v>101.2</v>
      </c>
      <c r="B27">
        <v>15.345000000000001</v>
      </c>
      <c r="C27">
        <v>197.9</v>
      </c>
      <c r="D27">
        <v>96.2727</v>
      </c>
      <c r="E27">
        <v>72</v>
      </c>
      <c r="F27">
        <v>184.95</v>
      </c>
      <c r="G27">
        <v>135.85</v>
      </c>
      <c r="H27">
        <v>86.2</v>
      </c>
      <c r="I27">
        <v>110.25</v>
      </c>
      <c r="J27">
        <v>7.3769999999999998</v>
      </c>
      <c r="K27">
        <v>84.83</v>
      </c>
      <c r="L27">
        <v>67.22</v>
      </c>
      <c r="M27">
        <v>65.989999999999995</v>
      </c>
      <c r="N27">
        <v>29.984999999999999</v>
      </c>
      <c r="O27">
        <v>24.55</v>
      </c>
      <c r="P27">
        <v>66.25</v>
      </c>
      <c r="Q27">
        <v>13.81</v>
      </c>
      <c r="R27">
        <v>80.25</v>
      </c>
      <c r="S27">
        <v>36.119999999999997</v>
      </c>
      <c r="T27">
        <v>15.005000000000001</v>
      </c>
      <c r="U27">
        <v>106.1</v>
      </c>
      <c r="V27">
        <v>5.1050000000000004</v>
      </c>
      <c r="W27">
        <v>14.4</v>
      </c>
      <c r="X27">
        <v>13.81</v>
      </c>
      <c r="Y27">
        <v>9.1590000000000007</v>
      </c>
      <c r="Z27">
        <v>44.924999999999997</v>
      </c>
      <c r="AA27">
        <v>69.91</v>
      </c>
      <c r="AB27">
        <v>48.265000000000001</v>
      </c>
      <c r="AC27">
        <v>6.7489999999999997</v>
      </c>
      <c r="AD27">
        <v>15.115</v>
      </c>
      <c r="AE27">
        <v>2.9140000000000001</v>
      </c>
      <c r="AF27">
        <v>32.645000000000003</v>
      </c>
      <c r="AG27">
        <v>230</v>
      </c>
      <c r="AH27">
        <v>175.3</v>
      </c>
      <c r="AI27">
        <v>5.2</v>
      </c>
      <c r="AJ27">
        <v>178.9</v>
      </c>
      <c r="AK27">
        <v>13.895</v>
      </c>
      <c r="AL27">
        <v>34.56</v>
      </c>
      <c r="AM27">
        <v>85</v>
      </c>
      <c r="AN27">
        <v>81.37</v>
      </c>
      <c r="AO27">
        <v>5.5869999999999997</v>
      </c>
      <c r="AP27">
        <v>92.01</v>
      </c>
      <c r="AQ27">
        <v>49.115000000000002</v>
      </c>
      <c r="AR27">
        <v>116.3</v>
      </c>
      <c r="AS27">
        <v>71.5</v>
      </c>
      <c r="AT27">
        <v>9.0920000000000005</v>
      </c>
      <c r="AU27">
        <v>208.3</v>
      </c>
      <c r="AV27">
        <v>50.63</v>
      </c>
      <c r="AW27">
        <v>20.98</v>
      </c>
      <c r="AX27" s="4">
        <v>136.75</v>
      </c>
      <c r="AY27" s="5">
        <f t="shared" si="8"/>
        <v>4.9431537320798746E-4</v>
      </c>
      <c r="AZ27" s="5">
        <f t="shared" si="8"/>
        <v>2.5050100200400882E-2</v>
      </c>
      <c r="BA27" s="5">
        <f t="shared" si="8"/>
        <v>1.5132085150038499E-2</v>
      </c>
      <c r="BB27" s="5">
        <f t="shared" si="8"/>
        <v>2.5169019828749306E-2</v>
      </c>
      <c r="BC27" s="5">
        <f t="shared" si="8"/>
        <v>2.1276595744680771E-2</v>
      </c>
      <c r="BD27" s="5">
        <f t="shared" si="8"/>
        <v>2.6644462947543524E-2</v>
      </c>
      <c r="BE27" s="5">
        <f t="shared" si="8"/>
        <v>2.0277882087870847E-2</v>
      </c>
      <c r="BF27" s="5">
        <f t="shared" si="8"/>
        <v>2.1327014218009532E-2</v>
      </c>
      <c r="BG27" s="5">
        <f t="shared" si="8"/>
        <v>1.4726184997698955E-2</v>
      </c>
      <c r="BH27" s="5">
        <f t="shared" si="8"/>
        <v>2.8296626707555061E-2</v>
      </c>
      <c r="BI27" s="5">
        <f t="shared" si="8"/>
        <v>2.7993213766359659E-2</v>
      </c>
      <c r="BJ27" s="5">
        <f t="shared" si="8"/>
        <v>-3.4099332839140351E-3</v>
      </c>
      <c r="BK27" s="5">
        <f t="shared" si="8"/>
        <v>4.7626607397999621E-2</v>
      </c>
      <c r="BL27" s="5">
        <f t="shared" si="8"/>
        <v>3.0766586455826639E-2</v>
      </c>
      <c r="BM27" s="5">
        <f t="shared" si="8"/>
        <v>2.4838238363598553E-2</v>
      </c>
      <c r="BN27" s="5">
        <f t="shared" si="8"/>
        <v>2.1903439765540655E-2</v>
      </c>
      <c r="BO27" s="5">
        <f t="shared" si="20"/>
        <v>3.5232383808095902E-2</v>
      </c>
      <c r="BP27" s="5">
        <f t="shared" si="20"/>
        <v>1.5308704453441235E-2</v>
      </c>
      <c r="BQ27" s="5">
        <f t="shared" si="20"/>
        <v>2.5844930417495027E-2</v>
      </c>
      <c r="BR27" s="5">
        <f t="shared" si="20"/>
        <v>-1.663339986693213E-3</v>
      </c>
      <c r="BS27" s="5">
        <f t="shared" si="20"/>
        <v>-3.1934306569343041E-2</v>
      </c>
      <c r="BT27" s="5">
        <f t="shared" si="20"/>
        <v>-1.3526570048309039E-2</v>
      </c>
      <c r="BU27" s="5">
        <f t="shared" si="20"/>
        <v>-2.3728813559321993E-2</v>
      </c>
      <c r="BV27" s="5">
        <f t="shared" si="20"/>
        <v>2.6002971768201988E-2</v>
      </c>
      <c r="BW27" s="5">
        <f t="shared" si="20"/>
        <v>-4.4045506732073747E-2</v>
      </c>
      <c r="BX27" s="5">
        <f t="shared" si="16"/>
        <v>2.1254830643328004E-2</v>
      </c>
      <c r="BY27" s="5">
        <f t="shared" si="16"/>
        <v>-4.839857651245616E-3</v>
      </c>
      <c r="BZ27" s="5">
        <f t="shared" si="16"/>
        <v>4.1990500863557934E-2</v>
      </c>
      <c r="CA27" s="5">
        <f t="shared" si="16"/>
        <v>-2.0464441219158247E-2</v>
      </c>
      <c r="CB27" s="5">
        <f t="shared" si="16"/>
        <v>2.8931245745405176E-2</v>
      </c>
      <c r="CC27" s="5">
        <f t="shared" si="16"/>
        <v>3.6273115220483598E-2</v>
      </c>
      <c r="CD27" s="5">
        <f t="shared" si="16"/>
        <v>5.6643469817122538E-2</v>
      </c>
      <c r="CE27" s="5">
        <f t="shared" si="16"/>
        <v>4.5692202773357726E-2</v>
      </c>
      <c r="CF27" s="5">
        <f t="shared" si="16"/>
        <v>3.4218289085545806E-2</v>
      </c>
      <c r="CG27" s="5">
        <f t="shared" si="16"/>
        <v>4.083266613290637E-2</v>
      </c>
      <c r="CH27" s="5">
        <f t="shared" si="16"/>
        <v>1.6797312430012479E-3</v>
      </c>
      <c r="CI27" s="5">
        <f t="shared" si="16"/>
        <v>6.1549601737871384E-3</v>
      </c>
      <c r="CJ27" s="5">
        <f t="shared" si="16"/>
        <v>3.4730538922155718E-2</v>
      </c>
      <c r="CK27" s="5">
        <f t="shared" si="16"/>
        <v>4.4739429695181965E-2</v>
      </c>
      <c r="CL27" s="5">
        <f t="shared" si="16"/>
        <v>-1.0217735068726252E-2</v>
      </c>
      <c r="CM27" s="5">
        <f t="shared" si="16"/>
        <v>4.5471556886227393E-2</v>
      </c>
      <c r="CN27" s="5">
        <f t="shared" si="17"/>
        <v>1.6235917826375124E-2</v>
      </c>
      <c r="CO27" s="5">
        <f t="shared" si="12"/>
        <v>4.6893317702227488E-2</v>
      </c>
      <c r="CP27" s="5">
        <f t="shared" si="12"/>
        <v>3.6080178173719446E-2</v>
      </c>
      <c r="CQ27" s="5">
        <f t="shared" si="12"/>
        <v>2.7741842748311152E-2</v>
      </c>
      <c r="CR27" s="5">
        <f t="shared" si="12"/>
        <v>1.507201071787434E-2</v>
      </c>
      <c r="CS27" s="5">
        <f t="shared" si="12"/>
        <v>-2.0225776105362137E-2</v>
      </c>
      <c r="CT27" s="5">
        <f t="shared" si="12"/>
        <v>3.7668517049960215E-3</v>
      </c>
      <c r="CU27" s="5">
        <f t="shared" si="12"/>
        <v>5.2156469408224604E-2</v>
      </c>
      <c r="CV27" s="28">
        <f t="shared" si="12"/>
        <v>3.3245183226293884E-2</v>
      </c>
      <c r="CW27" s="7">
        <f t="shared" si="9"/>
        <v>3.231756685958632E-3</v>
      </c>
      <c r="CX27" s="7">
        <f t="shared" si="9"/>
        <v>2.5668996744761738E-2</v>
      </c>
      <c r="CY27" s="7">
        <f t="shared" si="9"/>
        <v>1.2851851897610747E-2</v>
      </c>
      <c r="CZ27" s="7">
        <f t="shared" si="9"/>
        <v>2.4332474238349423E-2</v>
      </c>
      <c r="DA27" s="7">
        <f t="shared" si="9"/>
        <v>1.5197461596435605E-2</v>
      </c>
      <c r="DB27" s="7">
        <f t="shared" si="9"/>
        <v>2.5213921225924175E-2</v>
      </c>
      <c r="DC27" s="7">
        <f t="shared" si="9"/>
        <v>1.4130837751276114E-2</v>
      </c>
      <c r="DD27" s="7">
        <f t="shared" si="9"/>
        <v>2.3033914396888979E-2</v>
      </c>
      <c r="DE27" s="7">
        <f t="shared" si="9"/>
        <v>1.7501991383386522E-2</v>
      </c>
      <c r="DF27" s="7">
        <f t="shared" si="9"/>
        <v>3.0554227333245591E-2</v>
      </c>
      <c r="DG27" s="7">
        <f t="shared" si="9"/>
        <v>2.7586715348561039E-2</v>
      </c>
      <c r="DH27" s="7">
        <f t="shared" si="9"/>
        <v>-3.845762526956131E-3</v>
      </c>
      <c r="DI27" s="7">
        <f t="shared" si="9"/>
        <v>4.7571436528201991E-2</v>
      </c>
      <c r="DJ27" s="7">
        <f t="shared" si="9"/>
        <v>3.3738900600217989E-2</v>
      </c>
      <c r="DK27" s="7">
        <f t="shared" si="9"/>
        <v>2.6385055292202846E-2</v>
      </c>
      <c r="DL27" s="7">
        <f t="shared" si="9"/>
        <v>2.2957809258363823E-2</v>
      </c>
      <c r="DM27" s="7">
        <f t="shared" si="21"/>
        <v>4.0323027155654917E-2</v>
      </c>
      <c r="DN27" s="7">
        <f t="shared" si="21"/>
        <v>1.3883022112367034E-2</v>
      </c>
      <c r="DO27" s="7">
        <f t="shared" si="21"/>
        <v>2.3440223392561212E-2</v>
      </c>
      <c r="DP27" s="7">
        <f t="shared" si="21"/>
        <v>2.2924524074713687E-3</v>
      </c>
      <c r="DQ27" s="7">
        <f t="shared" si="21"/>
        <v>-3.1223970709619849E-2</v>
      </c>
      <c r="DR27" s="7">
        <f t="shared" si="21"/>
        <v>-1.6301069283760645E-2</v>
      </c>
      <c r="DS27" s="7">
        <f t="shared" si="21"/>
        <v>-2.511858393129774E-2</v>
      </c>
      <c r="DT27" s="7">
        <f t="shared" si="21"/>
        <v>2.6905274212924123E-2</v>
      </c>
      <c r="DU27" s="7">
        <f t="shared" si="21"/>
        <v>-4.8576165893448348E-2</v>
      </c>
      <c r="DV27" s="7">
        <f t="shared" si="18"/>
        <v>2.1201339272820214E-2</v>
      </c>
      <c r="DW27" s="7">
        <f t="shared" si="18"/>
        <v>-1.6114437940688434E-3</v>
      </c>
      <c r="DX27" s="7">
        <f t="shared" si="18"/>
        <v>4.3028819799198079E-2</v>
      </c>
      <c r="DY27" s="7">
        <f t="shared" si="18"/>
        <v>-1.8524230671294571E-2</v>
      </c>
      <c r="DZ27" s="7">
        <f t="shared" si="18"/>
        <v>2.9093278020669616E-2</v>
      </c>
      <c r="EA27" s="7">
        <f t="shared" si="18"/>
        <v>3.2980691326599011E-2</v>
      </c>
      <c r="EB27" s="7">
        <f t="shared" si="18"/>
        <v>6.1123882373829236E-2</v>
      </c>
      <c r="EC27" s="7">
        <f t="shared" si="18"/>
        <v>4.1611955932571797E-2</v>
      </c>
      <c r="ED27" s="7">
        <f t="shared" si="18"/>
        <v>3.3331935810353201E-2</v>
      </c>
      <c r="EE27" s="7">
        <f t="shared" si="18"/>
        <v>4.1681113197721421E-2</v>
      </c>
      <c r="EF27" s="7">
        <f t="shared" si="18"/>
        <v>1.6836133360293181E-3</v>
      </c>
      <c r="EG27" s="7">
        <f t="shared" si="18"/>
        <v>7.4239514121251498E-3</v>
      </c>
      <c r="EH27" s="7">
        <f t="shared" si="18"/>
        <v>3.3411372077305622E-2</v>
      </c>
      <c r="EI27" s="7">
        <f t="shared" si="18"/>
        <v>4.0973318615835815E-2</v>
      </c>
      <c r="EJ27" s="7">
        <f t="shared" si="18"/>
        <v>-5.5583579613609473E-3</v>
      </c>
      <c r="EK27" s="7">
        <f t="shared" si="18"/>
        <v>4.6620212725735313E-2</v>
      </c>
      <c r="EL27" s="7">
        <f t="shared" si="19"/>
        <v>1.7418778939487088E-2</v>
      </c>
      <c r="EM27" s="7">
        <f t="shared" si="15"/>
        <v>4.8173992872140338E-2</v>
      </c>
      <c r="EN27" s="7">
        <f t="shared" si="15"/>
        <v>3.9593792246758505E-2</v>
      </c>
      <c r="EO27" s="7">
        <f t="shared" si="15"/>
        <v>2.6935191366147668E-2</v>
      </c>
      <c r="EP27" s="7">
        <f t="shared" si="15"/>
        <v>2.0356308042056508E-2</v>
      </c>
      <c r="EQ27" s="7">
        <f t="shared" si="15"/>
        <v>-1.6995774010218772E-2</v>
      </c>
      <c r="ER27" s="7">
        <f t="shared" si="15"/>
        <v>4.84068270861681E-3</v>
      </c>
      <c r="ES27" s="7">
        <f t="shared" si="15"/>
        <v>4.7731289008921512E-2</v>
      </c>
      <c r="ET27" s="7">
        <f t="shared" si="15"/>
        <v>3.0265855288192214E-2</v>
      </c>
    </row>
    <row r="28" spans="1:150" x14ac:dyDescent="0.2">
      <c r="A28">
        <v>97.51</v>
      </c>
      <c r="B28">
        <v>15.414999999999999</v>
      </c>
      <c r="C28">
        <v>192.25</v>
      </c>
      <c r="D28">
        <v>99.7727</v>
      </c>
      <c r="E28">
        <v>77.34</v>
      </c>
      <c r="F28">
        <v>186.7</v>
      </c>
      <c r="G28">
        <v>138.94999999999999</v>
      </c>
      <c r="H28">
        <v>88.34</v>
      </c>
      <c r="I28">
        <v>110.1</v>
      </c>
      <c r="J28">
        <v>7.5069999999999997</v>
      </c>
      <c r="K28">
        <v>85.09</v>
      </c>
      <c r="L28">
        <v>66.7</v>
      </c>
      <c r="M28">
        <v>67.3</v>
      </c>
      <c r="N28">
        <v>30.745000000000001</v>
      </c>
      <c r="O28">
        <v>24.954999999999998</v>
      </c>
      <c r="P28">
        <v>66.599999999999994</v>
      </c>
      <c r="Q28">
        <v>13.9</v>
      </c>
      <c r="R28">
        <v>80.180000000000007</v>
      </c>
      <c r="S28">
        <v>37.225000000000001</v>
      </c>
      <c r="T28">
        <v>15.46</v>
      </c>
      <c r="U28">
        <v>103.85</v>
      </c>
      <c r="V28">
        <v>5.0999999999999996</v>
      </c>
      <c r="W28">
        <v>14.39</v>
      </c>
      <c r="X28">
        <v>13.78</v>
      </c>
      <c r="Y28">
        <v>9.3130000000000006</v>
      </c>
      <c r="Z28">
        <v>45.935000000000002</v>
      </c>
      <c r="AA28">
        <v>67.72</v>
      </c>
      <c r="AB28">
        <v>48.905000000000001</v>
      </c>
      <c r="AC28">
        <v>6.6269999999999998</v>
      </c>
      <c r="AD28">
        <v>15.35</v>
      </c>
      <c r="AE28">
        <v>2.972</v>
      </c>
      <c r="AF28">
        <v>31.905000000000001</v>
      </c>
      <c r="AG28">
        <v>230.4</v>
      </c>
      <c r="AH28">
        <v>178</v>
      </c>
      <c r="AI28">
        <v>5.05</v>
      </c>
      <c r="AJ28">
        <v>180.95</v>
      </c>
      <c r="AK28">
        <v>13.78</v>
      </c>
      <c r="AL28">
        <v>35.049999999999997</v>
      </c>
      <c r="AM28">
        <v>84.98</v>
      </c>
      <c r="AN28">
        <v>84.12</v>
      </c>
      <c r="AO28">
        <v>5.7389999999999999</v>
      </c>
      <c r="AP28">
        <v>92.09</v>
      </c>
      <c r="AQ28">
        <v>49.75</v>
      </c>
      <c r="AR28">
        <v>116.55</v>
      </c>
      <c r="AS28">
        <v>72.2</v>
      </c>
      <c r="AT28">
        <v>9.0470000000000006</v>
      </c>
      <c r="AU28">
        <v>205</v>
      </c>
      <c r="AV28">
        <v>49.13</v>
      </c>
      <c r="AW28">
        <v>20.745000000000001</v>
      </c>
      <c r="AX28" s="4">
        <v>137.6</v>
      </c>
      <c r="AY28" s="5">
        <f t="shared" si="8"/>
        <v>-3.6462450592885332E-2</v>
      </c>
      <c r="AZ28" s="5">
        <f t="shared" si="8"/>
        <v>4.5617464972302901E-3</v>
      </c>
      <c r="BA28" s="5">
        <f t="shared" si="8"/>
        <v>-2.8549772612430524E-2</v>
      </c>
      <c r="BB28" s="5">
        <f t="shared" si="8"/>
        <v>3.6355062234672886E-2</v>
      </c>
      <c r="BC28" s="5">
        <f t="shared" si="8"/>
        <v>7.4166666666666714E-2</v>
      </c>
      <c r="BD28" s="5">
        <f t="shared" si="8"/>
        <v>9.4620167612868844E-3</v>
      </c>
      <c r="BE28" s="5">
        <f t="shared" si="8"/>
        <v>2.2819285977180748E-2</v>
      </c>
      <c r="BF28" s="5">
        <f t="shared" si="8"/>
        <v>2.482598607888642E-2</v>
      </c>
      <c r="BG28" s="5">
        <f t="shared" si="8"/>
        <v>-1.3605442176871652E-3</v>
      </c>
      <c r="BH28" s="5">
        <f t="shared" si="8"/>
        <v>1.7622339704487011E-2</v>
      </c>
      <c r="BI28" s="5">
        <f t="shared" si="8"/>
        <v>3.0649534362843234E-3</v>
      </c>
      <c r="BJ28" s="5">
        <f t="shared" si="8"/>
        <v>-7.7357929187741314E-3</v>
      </c>
      <c r="BK28" s="5">
        <f t="shared" si="8"/>
        <v>1.9851492650401648E-2</v>
      </c>
      <c r="BL28" s="5">
        <f t="shared" si="8"/>
        <v>2.5346006336501636E-2</v>
      </c>
      <c r="BM28" s="5">
        <f t="shared" si="8"/>
        <v>1.6496945010183284E-2</v>
      </c>
      <c r="BN28" s="5">
        <f t="shared" si="8"/>
        <v>5.2830188679244827E-3</v>
      </c>
      <c r="BO28" s="5">
        <f t="shared" si="20"/>
        <v>6.517016654598029E-3</v>
      </c>
      <c r="BP28" s="5">
        <f t="shared" si="20"/>
        <v>-8.7227414330204311E-4</v>
      </c>
      <c r="BQ28" s="5">
        <f t="shared" si="20"/>
        <v>3.0592469545958068E-2</v>
      </c>
      <c r="BR28" s="5">
        <f t="shared" si="20"/>
        <v>3.0323225591469605E-2</v>
      </c>
      <c r="BS28" s="5">
        <f t="shared" si="20"/>
        <v>-2.1206409048067809E-2</v>
      </c>
      <c r="BT28" s="5">
        <f t="shared" si="20"/>
        <v>-9.7943192948102276E-4</v>
      </c>
      <c r="BU28" s="5">
        <f t="shared" si="20"/>
        <v>-6.9444444444444198E-4</v>
      </c>
      <c r="BV28" s="5">
        <f t="shared" si="20"/>
        <v>-2.1723388848661207E-3</v>
      </c>
      <c r="BW28" s="5">
        <f t="shared" si="20"/>
        <v>1.6814062670597263E-2</v>
      </c>
      <c r="BX28" s="5">
        <f t="shared" si="16"/>
        <v>2.2481914301613948E-2</v>
      </c>
      <c r="BY28" s="5">
        <f t="shared" si="16"/>
        <v>-3.1325990559290529E-2</v>
      </c>
      <c r="BZ28" s="5">
        <f t="shared" si="16"/>
        <v>1.3260126385579607E-2</v>
      </c>
      <c r="CA28" s="5">
        <f t="shared" si="16"/>
        <v>-1.8076752111423899E-2</v>
      </c>
      <c r="CB28" s="5">
        <f t="shared" si="16"/>
        <v>1.5547469401256953E-2</v>
      </c>
      <c r="CC28" s="5">
        <f t="shared" si="16"/>
        <v>1.9903912148249825E-2</v>
      </c>
      <c r="CD28" s="5">
        <f t="shared" si="16"/>
        <v>-2.266809618624599E-2</v>
      </c>
      <c r="CE28" s="5">
        <f t="shared" si="16"/>
        <v>1.7391304347826875E-3</v>
      </c>
      <c r="CF28" s="5">
        <f t="shared" si="16"/>
        <v>1.5402167712492698E-2</v>
      </c>
      <c r="CG28" s="5">
        <f t="shared" si="16"/>
        <v>-2.8846153846153966E-2</v>
      </c>
      <c r="CH28" s="5">
        <f t="shared" si="16"/>
        <v>1.1458915595304653E-2</v>
      </c>
      <c r="CI28" s="5">
        <f t="shared" si="16"/>
        <v>-8.2763584023030079E-3</v>
      </c>
      <c r="CJ28" s="5">
        <f t="shared" si="16"/>
        <v>1.41782407407407E-2</v>
      </c>
      <c r="CK28" s="5">
        <f t="shared" si="16"/>
        <v>-2.3529411764700026E-4</v>
      </c>
      <c r="CL28" s="5">
        <f t="shared" si="16"/>
        <v>3.3796239400270434E-2</v>
      </c>
      <c r="CM28" s="5">
        <f t="shared" si="16"/>
        <v>2.7206013960980879E-2</v>
      </c>
      <c r="CN28" s="5">
        <f t="shared" si="17"/>
        <v>8.6947070970544438E-4</v>
      </c>
      <c r="CO28" s="5">
        <f t="shared" si="12"/>
        <v>1.2928840476432724E-2</v>
      </c>
      <c r="CP28" s="5">
        <f t="shared" si="12"/>
        <v>2.1496130696474491E-3</v>
      </c>
      <c r="CQ28" s="5">
        <f t="shared" si="12"/>
        <v>9.7902097902098362E-3</v>
      </c>
      <c r="CR28" s="5">
        <f t="shared" si="12"/>
        <v>-4.9494060712714782E-3</v>
      </c>
      <c r="CS28" s="5">
        <f t="shared" si="12"/>
        <v>-1.5842534805568964E-2</v>
      </c>
      <c r="CT28" s="5">
        <f t="shared" si="12"/>
        <v>-2.9626703535453269E-2</v>
      </c>
      <c r="CU28" s="5">
        <f t="shared" si="12"/>
        <v>-1.1201143946615755E-2</v>
      </c>
      <c r="CV28" s="28">
        <f t="shared" si="12"/>
        <v>6.2157221206580182E-3</v>
      </c>
      <c r="CW28" s="7">
        <f t="shared" si="9"/>
        <v>-3.3725009280134687E-2</v>
      </c>
      <c r="CX28" s="7">
        <f t="shared" si="9"/>
        <v>5.180643041591145E-3</v>
      </c>
      <c r="CY28" s="7">
        <f t="shared" si="9"/>
        <v>-3.0830005864858276E-2</v>
      </c>
      <c r="CZ28" s="7">
        <f t="shared" si="9"/>
        <v>3.5518516644273003E-2</v>
      </c>
      <c r="DA28" s="7">
        <f t="shared" si="9"/>
        <v>6.8087532518421548E-2</v>
      </c>
      <c r="DB28" s="7">
        <f t="shared" si="9"/>
        <v>8.0314750396675363E-3</v>
      </c>
      <c r="DC28" s="7">
        <f t="shared" si="9"/>
        <v>1.6672241640586016E-2</v>
      </c>
      <c r="DD28" s="7">
        <f t="shared" si="9"/>
        <v>2.6532886257765866E-2</v>
      </c>
      <c r="DE28" s="7">
        <f t="shared" si="9"/>
        <v>1.4152621680004027E-3</v>
      </c>
      <c r="DF28" s="7">
        <f t="shared" si="9"/>
        <v>1.987994033017754E-2</v>
      </c>
      <c r="DG28" s="7">
        <f t="shared" si="9"/>
        <v>2.6584550184857022E-3</v>
      </c>
      <c r="DH28" s="7">
        <f t="shared" si="9"/>
        <v>-8.171622161816227E-3</v>
      </c>
      <c r="DI28" s="7">
        <f t="shared" si="9"/>
        <v>1.9796321780604018E-2</v>
      </c>
      <c r="DJ28" s="7">
        <f t="shared" si="9"/>
        <v>2.8318320480892986E-2</v>
      </c>
      <c r="DK28" s="7">
        <f t="shared" si="9"/>
        <v>1.8043761938787577E-2</v>
      </c>
      <c r="DL28" s="7">
        <f t="shared" si="9"/>
        <v>6.3373883607476516E-3</v>
      </c>
      <c r="DM28" s="7">
        <f t="shared" si="21"/>
        <v>1.1607660002157046E-2</v>
      </c>
      <c r="DN28" s="7">
        <f t="shared" si="21"/>
        <v>-2.2979564843762447E-3</v>
      </c>
      <c r="DO28" s="7">
        <f t="shared" si="21"/>
        <v>2.8187762521024253E-2</v>
      </c>
      <c r="DP28" s="7">
        <f t="shared" si="21"/>
        <v>3.4279017985634187E-2</v>
      </c>
      <c r="DQ28" s="7">
        <f t="shared" si="21"/>
        <v>-2.0496073188344618E-2</v>
      </c>
      <c r="DR28" s="7">
        <f t="shared" si="21"/>
        <v>-3.7539311649326282E-3</v>
      </c>
      <c r="DS28" s="7">
        <f t="shared" si="21"/>
        <v>-2.084214816420191E-3</v>
      </c>
      <c r="DT28" s="7">
        <f t="shared" si="21"/>
        <v>-1.2700364401439877E-3</v>
      </c>
      <c r="DU28" s="7">
        <f t="shared" si="21"/>
        <v>1.2283403509222661E-2</v>
      </c>
      <c r="DV28" s="7">
        <f t="shared" si="18"/>
        <v>2.2428422931106157E-2</v>
      </c>
      <c r="DW28" s="7">
        <f t="shared" si="18"/>
        <v>-2.8097576702113755E-2</v>
      </c>
      <c r="DX28" s="7">
        <f t="shared" si="18"/>
        <v>1.429844532121975E-2</v>
      </c>
      <c r="DY28" s="7">
        <f t="shared" si="18"/>
        <v>-1.6136541563560224E-2</v>
      </c>
      <c r="DZ28" s="7">
        <f t="shared" si="18"/>
        <v>1.5709501676521392E-2</v>
      </c>
      <c r="EA28" s="7">
        <f t="shared" si="18"/>
        <v>1.6611488254365238E-2</v>
      </c>
      <c r="EB28" s="7">
        <f t="shared" si="18"/>
        <v>-1.8187683629539292E-2</v>
      </c>
      <c r="EC28" s="7">
        <f t="shared" si="18"/>
        <v>-2.3411164060032396E-3</v>
      </c>
      <c r="ED28" s="7">
        <f t="shared" si="18"/>
        <v>1.4515814437300094E-2</v>
      </c>
      <c r="EE28" s="7">
        <f t="shared" si="18"/>
        <v>-2.7997706781338914E-2</v>
      </c>
      <c r="EF28" s="7">
        <f t="shared" si="18"/>
        <v>1.1462797688332723E-2</v>
      </c>
      <c r="EG28" s="7">
        <f t="shared" si="18"/>
        <v>-7.0073671639649966E-3</v>
      </c>
      <c r="EH28" s="7">
        <f t="shared" si="18"/>
        <v>1.2859073895890602E-2</v>
      </c>
      <c r="EI28" s="7">
        <f t="shared" si="18"/>
        <v>-4.0014051969931531E-3</v>
      </c>
      <c r="EJ28" s="7">
        <f t="shared" si="18"/>
        <v>3.8455616507635737E-2</v>
      </c>
      <c r="EK28" s="7">
        <f t="shared" si="18"/>
        <v>2.8354669800488799E-2</v>
      </c>
      <c r="EL28" s="7">
        <f t="shared" si="19"/>
        <v>2.0523318228174094E-3</v>
      </c>
      <c r="EM28" s="7">
        <f t="shared" si="15"/>
        <v>1.4209515646345575E-2</v>
      </c>
      <c r="EN28" s="7">
        <f t="shared" si="15"/>
        <v>5.6632271426865092E-3</v>
      </c>
      <c r="EO28" s="7">
        <f t="shared" si="15"/>
        <v>8.983558408046351E-3</v>
      </c>
      <c r="EP28" s="7">
        <f t="shared" si="15"/>
        <v>3.3489125291069014E-4</v>
      </c>
      <c r="EQ28" s="7">
        <f t="shared" si="15"/>
        <v>-1.26125327104256E-2</v>
      </c>
      <c r="ER28" s="7">
        <f t="shared" si="15"/>
        <v>-2.8552872531832481E-2</v>
      </c>
      <c r="ES28" s="7">
        <f t="shared" si="15"/>
        <v>-1.5626324345918846E-2</v>
      </c>
      <c r="ET28" s="7">
        <f t="shared" si="15"/>
        <v>3.2363941825563477E-3</v>
      </c>
    </row>
    <row r="29" spans="1:150" x14ac:dyDescent="0.2">
      <c r="A29">
        <v>101.3</v>
      </c>
      <c r="B29">
        <v>15.82</v>
      </c>
      <c r="C29">
        <v>191.4</v>
      </c>
      <c r="D29">
        <v>102.5909</v>
      </c>
      <c r="E29">
        <v>80.41</v>
      </c>
      <c r="F29">
        <v>189.95</v>
      </c>
      <c r="G29">
        <v>144.05000000000001</v>
      </c>
      <c r="H29">
        <v>90.04</v>
      </c>
      <c r="I29">
        <v>115.3</v>
      </c>
      <c r="J29">
        <v>7.5609999999999999</v>
      </c>
      <c r="K29">
        <v>85.83</v>
      </c>
      <c r="L29">
        <v>66.37</v>
      </c>
      <c r="M29">
        <v>68.25</v>
      </c>
      <c r="N29">
        <v>32.274999999999999</v>
      </c>
      <c r="O29">
        <v>25.59</v>
      </c>
      <c r="P29">
        <v>67.47</v>
      </c>
      <c r="Q29">
        <v>14.63</v>
      </c>
      <c r="R29">
        <v>80.400000000000006</v>
      </c>
      <c r="S29">
        <v>37.664999999999999</v>
      </c>
      <c r="T29">
        <v>15.785</v>
      </c>
      <c r="U29">
        <v>104.75</v>
      </c>
      <c r="V29">
        <v>5.0949999999999998</v>
      </c>
      <c r="W29">
        <v>14.37</v>
      </c>
      <c r="X29">
        <v>14</v>
      </c>
      <c r="Y29">
        <v>9.5760000000000005</v>
      </c>
      <c r="Z29">
        <v>45.445</v>
      </c>
      <c r="AA29">
        <v>68.25</v>
      </c>
      <c r="AB29">
        <v>49.534999999999997</v>
      </c>
      <c r="AC29">
        <v>6.5720000000000001</v>
      </c>
      <c r="AD29">
        <v>15.6</v>
      </c>
      <c r="AE29">
        <v>2.992</v>
      </c>
      <c r="AF29">
        <v>31.885000000000002</v>
      </c>
      <c r="AG29">
        <v>233.45</v>
      </c>
      <c r="AH29">
        <v>180.9</v>
      </c>
      <c r="AI29">
        <v>5.08</v>
      </c>
      <c r="AJ29">
        <v>179.9</v>
      </c>
      <c r="AK29">
        <v>13.86</v>
      </c>
      <c r="AL29">
        <v>34.93</v>
      </c>
      <c r="AM29">
        <v>86.44</v>
      </c>
      <c r="AN29">
        <v>84.01</v>
      </c>
      <c r="AO29">
        <v>5.907</v>
      </c>
      <c r="AP29">
        <v>92.69</v>
      </c>
      <c r="AQ29">
        <v>50.42</v>
      </c>
      <c r="AR29">
        <v>119.2</v>
      </c>
      <c r="AS29">
        <v>73.63</v>
      </c>
      <c r="AT29">
        <v>9.1920000000000002</v>
      </c>
      <c r="AU29">
        <v>205.75</v>
      </c>
      <c r="AV29">
        <v>50.04</v>
      </c>
      <c r="AW29">
        <v>21.42</v>
      </c>
      <c r="AX29" s="4">
        <v>138</v>
      </c>
      <c r="AY29" s="5">
        <f t="shared" si="8"/>
        <v>3.886780842990456E-2</v>
      </c>
      <c r="AZ29" s="5">
        <f t="shared" si="8"/>
        <v>2.627311060655213E-2</v>
      </c>
      <c r="BA29" s="5">
        <f t="shared" si="8"/>
        <v>-4.4213263979193673E-3</v>
      </c>
      <c r="BB29" s="5">
        <f t="shared" si="8"/>
        <v>2.824620362083019E-2</v>
      </c>
      <c r="BC29" s="5">
        <f t="shared" si="8"/>
        <v>3.9694853891905746E-2</v>
      </c>
      <c r="BD29" s="5">
        <f t="shared" si="8"/>
        <v>1.7407605784681257E-2</v>
      </c>
      <c r="BE29" s="5">
        <f t="shared" si="8"/>
        <v>3.6703850305865648E-2</v>
      </c>
      <c r="BF29" s="5">
        <f t="shared" si="8"/>
        <v>1.9243830654290361E-2</v>
      </c>
      <c r="BG29" s="5">
        <f t="shared" si="8"/>
        <v>4.722979109900094E-2</v>
      </c>
      <c r="BH29" s="5">
        <f t="shared" si="8"/>
        <v>7.1932862661516772E-3</v>
      </c>
      <c r="BI29" s="5">
        <f t="shared" si="8"/>
        <v>8.6966741097660449E-3</v>
      </c>
      <c r="BJ29" s="5">
        <f t="shared" si="8"/>
        <v>-4.9475262368815498E-3</v>
      </c>
      <c r="BK29" s="5">
        <f t="shared" si="8"/>
        <v>1.4115898959881079E-2</v>
      </c>
      <c r="BL29" s="5">
        <f t="shared" si="8"/>
        <v>4.9764189299073003E-2</v>
      </c>
      <c r="BM29" s="5">
        <f t="shared" si="8"/>
        <v>2.5445802444399979E-2</v>
      </c>
      <c r="BN29" s="5">
        <f t="shared" si="8"/>
        <v>1.3063063063063041E-2</v>
      </c>
      <c r="BO29" s="5">
        <f t="shared" si="20"/>
        <v>5.2517985611510776E-2</v>
      </c>
      <c r="BP29" s="5">
        <f t="shared" si="20"/>
        <v>2.7438263906209848E-3</v>
      </c>
      <c r="BQ29" s="5">
        <f t="shared" si="20"/>
        <v>1.1820013431833365E-2</v>
      </c>
      <c r="BR29" s="5">
        <f t="shared" si="20"/>
        <v>2.1021992238033693E-2</v>
      </c>
      <c r="BS29" s="5">
        <f t="shared" si="20"/>
        <v>8.6663456909004122E-3</v>
      </c>
      <c r="BT29" s="5">
        <f t="shared" si="20"/>
        <v>-9.8039215686274161E-4</v>
      </c>
      <c r="BU29" s="5">
        <f t="shared" si="20"/>
        <v>-1.389854065323215E-3</v>
      </c>
      <c r="BV29" s="5">
        <f t="shared" si="20"/>
        <v>1.59651669085632E-2</v>
      </c>
      <c r="BW29" s="5">
        <f t="shared" si="20"/>
        <v>2.8240094491570833E-2</v>
      </c>
      <c r="BX29" s="5">
        <f t="shared" si="16"/>
        <v>-1.0667247197126417E-2</v>
      </c>
      <c r="BY29" s="5">
        <f t="shared" si="16"/>
        <v>7.8263437684584769E-3</v>
      </c>
      <c r="BZ29" s="5">
        <f t="shared" si="16"/>
        <v>1.2882118392802289E-2</v>
      </c>
      <c r="CA29" s="5">
        <f t="shared" si="16"/>
        <v>-8.2993813188471099E-3</v>
      </c>
      <c r="CB29" s="5">
        <f t="shared" si="16"/>
        <v>1.6286644951140072E-2</v>
      </c>
      <c r="CC29" s="5">
        <f t="shared" si="16"/>
        <v>6.7294751009421283E-3</v>
      </c>
      <c r="CD29" s="5">
        <f t="shared" si="16"/>
        <v>-6.2686099357467384E-4</v>
      </c>
      <c r="CE29" s="5">
        <f t="shared" si="16"/>
        <v>1.3237847222222099E-2</v>
      </c>
      <c r="CF29" s="5">
        <f t="shared" si="16"/>
        <v>1.6292134831460636E-2</v>
      </c>
      <c r="CG29" s="5">
        <f t="shared" si="16"/>
        <v>5.9405940594059459E-3</v>
      </c>
      <c r="CH29" s="5">
        <f t="shared" si="16"/>
        <v>-5.8027079303674123E-3</v>
      </c>
      <c r="CI29" s="5">
        <f t="shared" si="16"/>
        <v>5.8055152394775877E-3</v>
      </c>
      <c r="CJ29" s="5">
        <f t="shared" si="16"/>
        <v>-3.4236804564906631E-3</v>
      </c>
      <c r="CK29" s="5">
        <f t="shared" si="16"/>
        <v>1.718051306189694E-2</v>
      </c>
      <c r="CL29" s="5">
        <f t="shared" si="16"/>
        <v>-1.3076557299096514E-3</v>
      </c>
      <c r="CM29" s="5">
        <f t="shared" si="16"/>
        <v>2.927339257710404E-2</v>
      </c>
      <c r="CN29" s="5">
        <f t="shared" si="17"/>
        <v>6.5153654034095787E-3</v>
      </c>
      <c r="CO29" s="5">
        <f t="shared" si="12"/>
        <v>1.3467336683417042E-2</v>
      </c>
      <c r="CP29" s="5">
        <f t="shared" si="12"/>
        <v>2.2737022737022716E-2</v>
      </c>
      <c r="CQ29" s="5">
        <f t="shared" si="12"/>
        <v>1.9806094182825307E-2</v>
      </c>
      <c r="CR29" s="5">
        <f t="shared" si="12"/>
        <v>1.6027412401901087E-2</v>
      </c>
      <c r="CS29" s="5">
        <f t="shared" si="12"/>
        <v>3.6585365853658569E-3</v>
      </c>
      <c r="CT29" s="5">
        <f t="shared" si="12"/>
        <v>1.8522287807856586E-2</v>
      </c>
      <c r="CU29" s="5">
        <f t="shared" si="12"/>
        <v>3.2537960954446943E-2</v>
      </c>
      <c r="CV29" s="28">
        <f t="shared" si="12"/>
        <v>2.9069767441860517E-3</v>
      </c>
      <c r="CW29" s="7">
        <f t="shared" si="9"/>
        <v>4.1605249742655205E-2</v>
      </c>
      <c r="CX29" s="7">
        <f t="shared" si="9"/>
        <v>2.6892007150912986E-2</v>
      </c>
      <c r="CY29" s="7">
        <f t="shared" si="9"/>
        <v>-6.7015596503471183E-3</v>
      </c>
      <c r="CZ29" s="7">
        <f t="shared" si="9"/>
        <v>2.7409658030430308E-2</v>
      </c>
      <c r="DA29" s="7">
        <f t="shared" si="9"/>
        <v>3.361571974366058E-2</v>
      </c>
      <c r="DB29" s="7">
        <f t="shared" si="9"/>
        <v>1.5977064063061909E-2</v>
      </c>
      <c r="DC29" s="7">
        <f t="shared" si="9"/>
        <v>3.0556805969270916E-2</v>
      </c>
      <c r="DD29" s="7">
        <f t="shared" si="9"/>
        <v>2.0950730833169808E-2</v>
      </c>
      <c r="DE29" s="7">
        <f t="shared" si="9"/>
        <v>5.000559748468851E-2</v>
      </c>
      <c r="DF29" s="7">
        <f t="shared" si="9"/>
        <v>9.4508868918422063E-3</v>
      </c>
      <c r="DG29" s="7">
        <f t="shared" si="9"/>
        <v>8.2901756919674229E-3</v>
      </c>
      <c r="DH29" s="7">
        <f t="shared" si="9"/>
        <v>-5.3833554799236454E-3</v>
      </c>
      <c r="DI29" s="7">
        <f t="shared" si="9"/>
        <v>1.4060728090083451E-2</v>
      </c>
      <c r="DJ29" s="7">
        <f t="shared" si="9"/>
        <v>5.2736503443464353E-2</v>
      </c>
      <c r="DK29" s="7">
        <f t="shared" si="9"/>
        <v>2.6992619373004272E-2</v>
      </c>
      <c r="DL29" s="7">
        <f t="shared" si="9"/>
        <v>1.411743255588621E-2</v>
      </c>
      <c r="DM29" s="7">
        <f t="shared" si="21"/>
        <v>5.7608628959069791E-2</v>
      </c>
      <c r="DN29" s="7">
        <f t="shared" si="21"/>
        <v>1.3181440495467832E-3</v>
      </c>
      <c r="DO29" s="7">
        <f t="shared" si="21"/>
        <v>9.4153064068995523E-3</v>
      </c>
      <c r="DP29" s="7">
        <f t="shared" si="21"/>
        <v>2.4977784632198276E-2</v>
      </c>
      <c r="DQ29" s="7">
        <f t="shared" si="21"/>
        <v>9.3766815506236036E-3</v>
      </c>
      <c r="DR29" s="7">
        <f t="shared" si="21"/>
        <v>-3.754891392314347E-3</v>
      </c>
      <c r="DS29" s="7">
        <f t="shared" si="21"/>
        <v>-2.779624437298964E-3</v>
      </c>
      <c r="DT29" s="7">
        <f t="shared" si="21"/>
        <v>1.6867469353285335E-2</v>
      </c>
      <c r="DU29" s="7">
        <f t="shared" si="21"/>
        <v>2.3709435330196232E-2</v>
      </c>
      <c r="DV29" s="7">
        <f t="shared" si="18"/>
        <v>-1.0720738567634207E-2</v>
      </c>
      <c r="DW29" s="7">
        <f t="shared" si="18"/>
        <v>1.105475762563525E-2</v>
      </c>
      <c r="DX29" s="7">
        <f t="shared" si="18"/>
        <v>1.3920437328442432E-2</v>
      </c>
      <c r="DY29" s="7">
        <f t="shared" si="18"/>
        <v>-6.3591707709834341E-3</v>
      </c>
      <c r="DZ29" s="7">
        <f t="shared" si="18"/>
        <v>1.6448677226404512E-2</v>
      </c>
      <c r="EA29" s="7">
        <f t="shared" si="18"/>
        <v>3.437051207057543E-3</v>
      </c>
      <c r="EB29" s="7">
        <f t="shared" si="18"/>
        <v>3.8535515631320221E-3</v>
      </c>
      <c r="EC29" s="7">
        <f t="shared" si="18"/>
        <v>9.1576003814361727E-3</v>
      </c>
      <c r="ED29" s="7">
        <f t="shared" si="18"/>
        <v>1.5405781556268032E-2</v>
      </c>
      <c r="EE29" s="7">
        <f t="shared" si="18"/>
        <v>6.7890411242209989E-3</v>
      </c>
      <c r="EF29" s="7">
        <f t="shared" si="18"/>
        <v>-5.7988258373393425E-3</v>
      </c>
      <c r="EG29" s="7">
        <f t="shared" si="18"/>
        <v>7.0745064778155991E-3</v>
      </c>
      <c r="EH29" s="7">
        <f t="shared" si="18"/>
        <v>-4.7428473013407611E-3</v>
      </c>
      <c r="EI29" s="7">
        <f t="shared" si="18"/>
        <v>1.3414401982550787E-2</v>
      </c>
      <c r="EJ29" s="7">
        <f t="shared" si="18"/>
        <v>3.3517213774556538E-3</v>
      </c>
      <c r="EK29" s="7">
        <f t="shared" si="18"/>
        <v>3.042204841661196E-2</v>
      </c>
      <c r="EL29" s="7">
        <f t="shared" si="19"/>
        <v>7.6982265165215433E-3</v>
      </c>
      <c r="EM29" s="7">
        <f t="shared" si="15"/>
        <v>1.4748011853329893E-2</v>
      </c>
      <c r="EN29" s="7">
        <f t="shared" si="15"/>
        <v>2.6250636810061775E-2</v>
      </c>
      <c r="EO29" s="7">
        <f t="shared" si="15"/>
        <v>1.8999442800661823E-2</v>
      </c>
      <c r="EP29" s="7">
        <f t="shared" si="15"/>
        <v>2.1311709726083254E-2</v>
      </c>
      <c r="EQ29" s="7">
        <f t="shared" si="15"/>
        <v>6.8885386805092215E-3</v>
      </c>
      <c r="ER29" s="7">
        <f t="shared" si="15"/>
        <v>1.9596118811477374E-2</v>
      </c>
      <c r="ES29" s="7">
        <f t="shared" si="15"/>
        <v>2.8112780555143851E-2</v>
      </c>
      <c r="ET29" s="7">
        <f t="shared" si="15"/>
        <v>-7.2351193915618818E-5</v>
      </c>
    </row>
    <row r="30" spans="1:150" x14ac:dyDescent="0.2">
      <c r="A30">
        <v>103.6</v>
      </c>
      <c r="B30">
        <v>15.835000000000001</v>
      </c>
      <c r="C30">
        <v>192.5</v>
      </c>
      <c r="D30">
        <v>104.25</v>
      </c>
      <c r="E30">
        <v>81.27</v>
      </c>
      <c r="F30">
        <v>193.85</v>
      </c>
      <c r="G30">
        <v>143.4</v>
      </c>
      <c r="H30">
        <v>89.97</v>
      </c>
      <c r="I30">
        <v>117.2</v>
      </c>
      <c r="J30">
        <v>7.319</v>
      </c>
      <c r="K30">
        <v>89.05</v>
      </c>
      <c r="L30">
        <v>68.319999999999993</v>
      </c>
      <c r="M30">
        <v>68.400000000000006</v>
      </c>
      <c r="N30">
        <v>30.914999999999999</v>
      </c>
      <c r="O30">
        <v>25.94</v>
      </c>
      <c r="P30">
        <v>68.7</v>
      </c>
      <c r="Q30">
        <v>14.72</v>
      </c>
      <c r="R30">
        <v>79.900000000000006</v>
      </c>
      <c r="S30">
        <v>37.229999999999997</v>
      </c>
      <c r="T30">
        <v>15.695</v>
      </c>
      <c r="U30">
        <v>105</v>
      </c>
      <c r="V30">
        <v>4.984</v>
      </c>
      <c r="W30">
        <v>14.31</v>
      </c>
      <c r="X30">
        <v>13.85</v>
      </c>
      <c r="Y30">
        <v>9.4</v>
      </c>
      <c r="Z30">
        <v>45.555</v>
      </c>
      <c r="AA30">
        <v>70.38</v>
      </c>
      <c r="AB30">
        <v>48.91</v>
      </c>
      <c r="AC30">
        <v>6.46</v>
      </c>
      <c r="AD30">
        <v>15.72</v>
      </c>
      <c r="AE30">
        <v>2.93</v>
      </c>
      <c r="AF30">
        <v>30.945</v>
      </c>
      <c r="AG30">
        <v>230.4</v>
      </c>
      <c r="AH30">
        <v>185</v>
      </c>
      <c r="AI30">
        <v>5.0549999999999997</v>
      </c>
      <c r="AJ30">
        <v>180.75</v>
      </c>
      <c r="AK30">
        <v>13.835000000000001</v>
      </c>
      <c r="AL30">
        <v>34.979999999999997</v>
      </c>
      <c r="AM30">
        <v>86.93</v>
      </c>
      <c r="AN30">
        <v>86.26</v>
      </c>
      <c r="AO30">
        <v>5.774</v>
      </c>
      <c r="AP30">
        <v>94.3</v>
      </c>
      <c r="AQ30">
        <v>49.22</v>
      </c>
      <c r="AR30">
        <v>119.6</v>
      </c>
      <c r="AS30">
        <v>74.19</v>
      </c>
      <c r="AT30">
        <v>9.0009999999999994</v>
      </c>
      <c r="AU30">
        <v>205.8</v>
      </c>
      <c r="AV30">
        <v>50.11</v>
      </c>
      <c r="AW30">
        <v>21.16</v>
      </c>
      <c r="AX30" s="4">
        <v>142.80000000000001</v>
      </c>
      <c r="AY30" s="5">
        <f t="shared" si="8"/>
        <v>2.2704837117472731E-2</v>
      </c>
      <c r="AZ30" s="5">
        <f t="shared" si="8"/>
        <v>9.4816687737053762E-4</v>
      </c>
      <c r="BA30" s="5">
        <f t="shared" si="8"/>
        <v>5.7471264367816577E-3</v>
      </c>
      <c r="BB30" s="5">
        <f t="shared" si="8"/>
        <v>1.6171999660788527E-2</v>
      </c>
      <c r="BC30" s="5">
        <f t="shared" si="8"/>
        <v>1.0695187165775444E-2</v>
      </c>
      <c r="BD30" s="5">
        <f t="shared" si="8"/>
        <v>2.0531718873387783E-2</v>
      </c>
      <c r="BE30" s="5">
        <f t="shared" si="8"/>
        <v>-4.5123221103783306E-3</v>
      </c>
      <c r="BF30" s="5">
        <f t="shared" si="8"/>
        <v>-7.7743225233239954E-4</v>
      </c>
      <c r="BG30" s="5">
        <f t="shared" si="8"/>
        <v>1.647875108412844E-2</v>
      </c>
      <c r="BH30" s="5">
        <f t="shared" si="8"/>
        <v>-3.2006348366618198E-2</v>
      </c>
      <c r="BI30" s="5">
        <f t="shared" si="8"/>
        <v>3.7516020039613185E-2</v>
      </c>
      <c r="BJ30" s="5">
        <f t="shared" si="8"/>
        <v>2.9380744312189178E-2</v>
      </c>
      <c r="BK30" s="5">
        <f t="shared" si="8"/>
        <v>2.19780219780219E-3</v>
      </c>
      <c r="BL30" s="5">
        <f t="shared" si="8"/>
        <v>-4.2137877614252472E-2</v>
      </c>
      <c r="BM30" s="5">
        <f t="shared" si="8"/>
        <v>1.3677217663149666E-2</v>
      </c>
      <c r="BN30" s="5">
        <f t="shared" si="8"/>
        <v>1.8230324588706104E-2</v>
      </c>
      <c r="BO30" s="5">
        <f t="shared" si="20"/>
        <v>6.1517429938482415E-3</v>
      </c>
      <c r="BP30" s="5">
        <f t="shared" si="20"/>
        <v>-6.2189054726368154E-3</v>
      </c>
      <c r="BQ30" s="5">
        <f t="shared" si="20"/>
        <v>-1.1549183592194368E-2</v>
      </c>
      <c r="BR30" s="5">
        <f t="shared" si="20"/>
        <v>-5.7016154577129718E-3</v>
      </c>
      <c r="BS30" s="5">
        <f t="shared" si="20"/>
        <v>2.3866348448686736E-3</v>
      </c>
      <c r="BT30" s="5">
        <f t="shared" si="20"/>
        <v>-2.1786064769381719E-2</v>
      </c>
      <c r="BU30" s="5">
        <f t="shared" si="20"/>
        <v>-4.1753653444676075E-3</v>
      </c>
      <c r="BV30" s="5">
        <f t="shared" si="20"/>
        <v>-1.0714285714285787E-2</v>
      </c>
      <c r="BW30" s="5">
        <f t="shared" si="20"/>
        <v>-1.8379281537176273E-2</v>
      </c>
      <c r="BX30" s="5">
        <f t="shared" si="16"/>
        <v>2.42050830674434E-3</v>
      </c>
      <c r="BY30" s="5">
        <f t="shared" si="16"/>
        <v>3.1208791208791054E-2</v>
      </c>
      <c r="BZ30" s="5">
        <f t="shared" si="16"/>
        <v>-1.2617341273846727E-2</v>
      </c>
      <c r="CA30" s="5">
        <f t="shared" si="16"/>
        <v>-1.7041996348143629E-2</v>
      </c>
      <c r="CB30" s="5">
        <f t="shared" si="16"/>
        <v>7.692307692307665E-3</v>
      </c>
      <c r="CC30" s="5">
        <f t="shared" si="16"/>
        <v>-2.0721925133689756E-2</v>
      </c>
      <c r="CD30" s="5">
        <f t="shared" si="16"/>
        <v>-2.9480947153834092E-2</v>
      </c>
      <c r="CE30" s="5">
        <f t="shared" si="16"/>
        <v>-1.3064896123366809E-2</v>
      </c>
      <c r="CF30" s="5">
        <f t="shared" si="16"/>
        <v>2.2664455500276404E-2</v>
      </c>
      <c r="CG30" s="5">
        <f t="shared" si="16"/>
        <v>-4.9212598425197873E-3</v>
      </c>
      <c r="CH30" s="5">
        <f t="shared" si="16"/>
        <v>4.7248471372984824E-3</v>
      </c>
      <c r="CI30" s="5">
        <f t="shared" si="16"/>
        <v>-1.8037518037516964E-3</v>
      </c>
      <c r="CJ30" s="5">
        <f t="shared" si="16"/>
        <v>1.4314342971657457E-3</v>
      </c>
      <c r="CK30" s="5">
        <f t="shared" si="16"/>
        <v>5.6686719111522788E-3</v>
      </c>
      <c r="CL30" s="5">
        <f t="shared" si="16"/>
        <v>2.6782525889774922E-2</v>
      </c>
      <c r="CM30" s="5">
        <f t="shared" si="16"/>
        <v>-2.2515659387167819E-2</v>
      </c>
      <c r="CN30" s="5">
        <f t="shared" si="17"/>
        <v>1.7369727047146455E-2</v>
      </c>
      <c r="CO30" s="5">
        <f t="shared" si="12"/>
        <v>-2.3800079333597846E-2</v>
      </c>
      <c r="CP30" s="5">
        <f t="shared" si="12"/>
        <v>3.3557046979864058E-3</v>
      </c>
      <c r="CQ30" s="5">
        <f t="shared" si="12"/>
        <v>7.6055955452940527E-3</v>
      </c>
      <c r="CR30" s="5">
        <f t="shared" si="12"/>
        <v>-2.0778938207136721E-2</v>
      </c>
      <c r="CS30" s="5">
        <f t="shared" si="12"/>
        <v>2.4301336573517851E-4</v>
      </c>
      <c r="CT30" s="5">
        <f t="shared" si="12"/>
        <v>1.3988808952838383E-3</v>
      </c>
      <c r="CU30" s="5">
        <f t="shared" si="12"/>
        <v>-1.2138188608776912E-2</v>
      </c>
      <c r="CV30" s="28">
        <f t="shared" si="12"/>
        <v>3.4782608695652195E-2</v>
      </c>
      <c r="CW30" s="7">
        <f t="shared" si="9"/>
        <v>2.5442278430223376E-2</v>
      </c>
      <c r="CX30" s="7">
        <f t="shared" si="9"/>
        <v>1.5670634217313923E-3</v>
      </c>
      <c r="CY30" s="7">
        <f t="shared" si="9"/>
        <v>3.4668931843539067E-3</v>
      </c>
      <c r="CZ30" s="7">
        <f t="shared" si="9"/>
        <v>1.5335454070388645E-2</v>
      </c>
      <c r="DA30" s="7">
        <f t="shared" si="9"/>
        <v>4.6160530175302786E-3</v>
      </c>
      <c r="DB30" s="7">
        <f t="shared" si="9"/>
        <v>1.9101177151768435E-2</v>
      </c>
      <c r="DC30" s="7">
        <f t="shared" si="9"/>
        <v>-1.0659366446973063E-2</v>
      </c>
      <c r="DD30" s="7">
        <f t="shared" si="9"/>
        <v>9.2946792654704851E-4</v>
      </c>
      <c r="DE30" s="7">
        <f t="shared" si="9"/>
        <v>1.9254557469816008E-2</v>
      </c>
      <c r="DF30" s="7">
        <f t="shared" si="9"/>
        <v>-2.9748747740927669E-2</v>
      </c>
      <c r="DG30" s="7">
        <f t="shared" si="9"/>
        <v>3.7109521621814565E-2</v>
      </c>
      <c r="DH30" s="7">
        <f t="shared" si="9"/>
        <v>2.8944915069147082E-2</v>
      </c>
      <c r="DI30" s="7">
        <f t="shared" si="9"/>
        <v>2.1426313280045609E-3</v>
      </c>
      <c r="DJ30" s="7">
        <f t="shared" si="9"/>
        <v>-3.9165563469861123E-2</v>
      </c>
      <c r="DK30" s="7">
        <f t="shared" si="9"/>
        <v>1.5224034591753959E-2</v>
      </c>
      <c r="DL30" s="7">
        <f t="shared" si="9"/>
        <v>1.9284694081529271E-2</v>
      </c>
      <c r="DM30" s="7">
        <f t="shared" si="21"/>
        <v>1.1242386341407258E-2</v>
      </c>
      <c r="DN30" s="7">
        <f t="shared" si="21"/>
        <v>-7.6445878137110165E-3</v>
      </c>
      <c r="DO30" s="7">
        <f t="shared" si="21"/>
        <v>-1.395389061712818E-2</v>
      </c>
      <c r="DP30" s="7">
        <f t="shared" si="21"/>
        <v>-1.7458230635483902E-3</v>
      </c>
      <c r="DQ30" s="7">
        <f t="shared" si="21"/>
        <v>3.0969707045918659E-3</v>
      </c>
      <c r="DR30" s="7">
        <f t="shared" si="21"/>
        <v>-2.4560564004833325E-2</v>
      </c>
      <c r="DS30" s="7">
        <f t="shared" si="21"/>
        <v>-5.5651357164433566E-3</v>
      </c>
      <c r="DT30" s="7">
        <f t="shared" si="21"/>
        <v>-9.8119832695636542E-3</v>
      </c>
      <c r="DU30" s="7">
        <f t="shared" si="21"/>
        <v>-2.2909940698550874E-2</v>
      </c>
      <c r="DV30" s="7">
        <f t="shared" si="18"/>
        <v>2.3670169362365492E-3</v>
      </c>
      <c r="DW30" s="7">
        <f t="shared" si="18"/>
        <v>3.4437205065967827E-2</v>
      </c>
      <c r="DX30" s="7">
        <f t="shared" si="18"/>
        <v>-1.1579022338206584E-2</v>
      </c>
      <c r="DY30" s="7">
        <f t="shared" si="18"/>
        <v>-1.5101785800279953E-2</v>
      </c>
      <c r="DZ30" s="7">
        <f t="shared" si="18"/>
        <v>7.8543399675721041E-3</v>
      </c>
      <c r="EA30" s="7">
        <f t="shared" si="18"/>
        <v>-2.4014349027574343E-2</v>
      </c>
      <c r="EB30" s="7">
        <f t="shared" si="18"/>
        <v>-2.5000534597127394E-2</v>
      </c>
      <c r="EC30" s="7">
        <f t="shared" si="18"/>
        <v>-1.7145142964152735E-2</v>
      </c>
      <c r="ED30" s="7">
        <f t="shared" si="18"/>
        <v>2.1778102225083799E-2</v>
      </c>
      <c r="EE30" s="7">
        <f t="shared" si="18"/>
        <v>-4.0728127777047343E-3</v>
      </c>
      <c r="EF30" s="7">
        <f t="shared" si="18"/>
        <v>4.7287292303265522E-3</v>
      </c>
      <c r="EG30" s="7">
        <f t="shared" si="18"/>
        <v>-5.347605654136855E-4</v>
      </c>
      <c r="EH30" s="7">
        <f t="shared" si="18"/>
        <v>1.1226745231564792E-4</v>
      </c>
      <c r="EI30" s="7">
        <f t="shared" si="18"/>
        <v>1.9025608318061259E-3</v>
      </c>
      <c r="EJ30" s="7">
        <f t="shared" si="18"/>
        <v>3.1441902997140225E-2</v>
      </c>
      <c r="EK30" s="7">
        <f t="shared" si="18"/>
        <v>-2.1367003547659899E-2</v>
      </c>
      <c r="EL30" s="7">
        <f t="shared" si="19"/>
        <v>1.8552588160258419E-2</v>
      </c>
      <c r="EM30" s="7">
        <f t="shared" si="15"/>
        <v>-2.2519404163684996E-2</v>
      </c>
      <c r="EN30" s="7">
        <f t="shared" si="15"/>
        <v>6.8693187710254658E-3</v>
      </c>
      <c r="EO30" s="7">
        <f t="shared" si="15"/>
        <v>6.7989441631305676E-3</v>
      </c>
      <c r="EP30" s="7">
        <f t="shared" si="15"/>
        <v>-1.5494640882954554E-2</v>
      </c>
      <c r="EQ30" s="7">
        <f t="shared" si="15"/>
        <v>3.4730154608785427E-3</v>
      </c>
      <c r="ER30" s="7">
        <f t="shared" si="15"/>
        <v>2.4727118989046272E-3</v>
      </c>
      <c r="ES30" s="7">
        <f t="shared" si="15"/>
        <v>-1.6563369008080003E-2</v>
      </c>
      <c r="ET30" s="7">
        <f t="shared" si="15"/>
        <v>3.1803280757550526E-2</v>
      </c>
    </row>
    <row r="31" spans="1:150" x14ac:dyDescent="0.2">
      <c r="A31">
        <v>106.15</v>
      </c>
      <c r="B31">
        <v>15.755000000000001</v>
      </c>
      <c r="C31">
        <v>193.1</v>
      </c>
      <c r="D31">
        <v>104.4</v>
      </c>
      <c r="E31">
        <v>77.2</v>
      </c>
      <c r="F31">
        <v>195.55</v>
      </c>
      <c r="G31">
        <v>148.30000000000001</v>
      </c>
      <c r="H31">
        <v>88.9</v>
      </c>
      <c r="I31">
        <v>118.15</v>
      </c>
      <c r="J31">
        <v>7.3319999999999999</v>
      </c>
      <c r="K31">
        <v>87.27</v>
      </c>
      <c r="L31">
        <v>68.89</v>
      </c>
      <c r="M31">
        <v>66.05</v>
      </c>
      <c r="N31">
        <v>31</v>
      </c>
      <c r="O31">
        <v>25.31</v>
      </c>
      <c r="P31">
        <v>67.91</v>
      </c>
      <c r="Q31">
        <v>13.994999999999999</v>
      </c>
      <c r="R31">
        <v>80.59</v>
      </c>
      <c r="S31">
        <v>38.204999999999998</v>
      </c>
      <c r="T31">
        <v>15.45</v>
      </c>
      <c r="U31">
        <v>101.9</v>
      </c>
      <c r="V31">
        <v>5.17</v>
      </c>
      <c r="W31">
        <v>14.43</v>
      </c>
      <c r="X31">
        <v>13.97</v>
      </c>
      <c r="Y31">
        <v>9.99</v>
      </c>
      <c r="Z31">
        <v>45.78</v>
      </c>
      <c r="AA31">
        <v>69.45</v>
      </c>
      <c r="AB31">
        <v>47.32</v>
      </c>
      <c r="AC31">
        <v>6.7720000000000002</v>
      </c>
      <c r="AD31">
        <v>15.574999999999999</v>
      </c>
      <c r="AE31">
        <v>2.86</v>
      </c>
      <c r="AF31">
        <v>31.18</v>
      </c>
      <c r="AG31">
        <v>241.8</v>
      </c>
      <c r="AH31">
        <v>184.65</v>
      </c>
      <c r="AI31">
        <v>5.0049999999999999</v>
      </c>
      <c r="AJ31">
        <v>188.5</v>
      </c>
      <c r="AK31">
        <v>13.83</v>
      </c>
      <c r="AL31">
        <v>34.61</v>
      </c>
      <c r="AM31">
        <v>85.83</v>
      </c>
      <c r="AN31">
        <v>83.6</v>
      </c>
      <c r="AO31">
        <v>5.5640000000000001</v>
      </c>
      <c r="AP31">
        <v>95.12</v>
      </c>
      <c r="AQ31">
        <v>50.2</v>
      </c>
      <c r="AR31">
        <v>119.9</v>
      </c>
      <c r="AS31">
        <v>73.150000000000006</v>
      </c>
      <c r="AT31">
        <v>9.2040000000000006</v>
      </c>
      <c r="AU31">
        <v>208.2</v>
      </c>
      <c r="AV31">
        <v>51.75</v>
      </c>
      <c r="AW31">
        <v>21.254999999999999</v>
      </c>
      <c r="AX31" s="4">
        <v>144.15</v>
      </c>
      <c r="AY31" s="5">
        <f t="shared" si="8"/>
        <v>2.4613899613899815E-2</v>
      </c>
      <c r="AZ31" s="5">
        <f t="shared" si="8"/>
        <v>-5.0520997789705868E-3</v>
      </c>
      <c r="BA31" s="5">
        <f t="shared" si="8"/>
        <v>3.1168831168830735E-3</v>
      </c>
      <c r="BB31" s="5">
        <f t="shared" ref="BB31:BQ50" si="22">D31/D30-1</f>
        <v>1.4388489208634336E-3</v>
      </c>
      <c r="BC31" s="5">
        <f t="shared" si="22"/>
        <v>-5.0079980312538352E-2</v>
      </c>
      <c r="BD31" s="5">
        <f t="shared" si="22"/>
        <v>8.7696672685066979E-3</v>
      </c>
      <c r="BE31" s="5">
        <f t="shared" si="22"/>
        <v>3.4170153417015348E-2</v>
      </c>
      <c r="BF31" s="5">
        <f t="shared" si="22"/>
        <v>-1.1892853173279927E-2</v>
      </c>
      <c r="BG31" s="5">
        <f t="shared" si="22"/>
        <v>8.1058020477815518E-3</v>
      </c>
      <c r="BH31" s="5">
        <f t="shared" si="22"/>
        <v>1.7761989342806039E-3</v>
      </c>
      <c r="BI31" s="5">
        <f t="shared" si="22"/>
        <v>-1.998877035373392E-2</v>
      </c>
      <c r="BJ31" s="5">
        <f t="shared" si="22"/>
        <v>8.3430913348947477E-3</v>
      </c>
      <c r="BK31" s="5">
        <f t="shared" si="22"/>
        <v>-3.4356725146198919E-2</v>
      </c>
      <c r="BL31" s="5">
        <f t="shared" si="22"/>
        <v>2.7494743651950149E-3</v>
      </c>
      <c r="BM31" s="5">
        <f t="shared" si="22"/>
        <v>-2.4286815728604583E-2</v>
      </c>
      <c r="BN31" s="5">
        <f t="shared" si="22"/>
        <v>-1.1499272197962207E-2</v>
      </c>
      <c r="BO31" s="5">
        <f t="shared" si="20"/>
        <v>-4.9252717391304435E-2</v>
      </c>
      <c r="BP31" s="5">
        <f t="shared" si="20"/>
        <v>8.635794743429237E-3</v>
      </c>
      <c r="BQ31" s="5">
        <f t="shared" si="20"/>
        <v>2.6188557614826857E-2</v>
      </c>
      <c r="BR31" s="5">
        <f t="shared" si="20"/>
        <v>-1.5610066900286768E-2</v>
      </c>
      <c r="BS31" s="5">
        <f t="shared" si="20"/>
        <v>-2.9523809523809508E-2</v>
      </c>
      <c r="BT31" s="5">
        <f t="shared" si="20"/>
        <v>3.7319422150882797E-2</v>
      </c>
      <c r="BU31" s="5">
        <f t="shared" si="20"/>
        <v>8.3857442348007627E-3</v>
      </c>
      <c r="BV31" s="5">
        <f t="shared" si="20"/>
        <v>8.6642599277979571E-3</v>
      </c>
      <c r="BW31" s="5">
        <f t="shared" si="20"/>
        <v>6.2765957446808462E-2</v>
      </c>
      <c r="BX31" s="5">
        <f t="shared" si="16"/>
        <v>4.9390846229833141E-3</v>
      </c>
      <c r="BY31" s="5">
        <f t="shared" si="16"/>
        <v>-1.3213981244671658E-2</v>
      </c>
      <c r="BZ31" s="5">
        <f t="shared" si="16"/>
        <v>-3.2508689429564419E-2</v>
      </c>
      <c r="CA31" s="5">
        <f t="shared" si="16"/>
        <v>4.8297213622291002E-2</v>
      </c>
      <c r="CB31" s="5">
        <f t="shared" si="16"/>
        <v>-9.223918575063661E-3</v>
      </c>
      <c r="CC31" s="5">
        <f t="shared" si="16"/>
        <v>-2.3890784982935287E-2</v>
      </c>
      <c r="CD31" s="5">
        <f t="shared" si="16"/>
        <v>7.5941185975116898E-3</v>
      </c>
      <c r="CE31" s="5">
        <f t="shared" si="16"/>
        <v>4.9479166666666741E-2</v>
      </c>
      <c r="CF31" s="5">
        <f t="shared" si="16"/>
        <v>-1.8918918918918726E-3</v>
      </c>
      <c r="CG31" s="5">
        <f t="shared" si="16"/>
        <v>-9.8911968348169843E-3</v>
      </c>
      <c r="CH31" s="5">
        <f t="shared" si="16"/>
        <v>4.2876901798063694E-2</v>
      </c>
      <c r="CI31" s="5">
        <f t="shared" si="16"/>
        <v>-3.6140224069391991E-4</v>
      </c>
      <c r="CJ31" s="5">
        <f t="shared" si="16"/>
        <v>-1.0577472841623692E-2</v>
      </c>
      <c r="CK31" s="5">
        <f t="shared" si="16"/>
        <v>-1.265385942712538E-2</v>
      </c>
      <c r="CL31" s="5">
        <f t="shared" si="16"/>
        <v>-3.0837004405286472E-2</v>
      </c>
      <c r="CM31" s="5">
        <f t="shared" si="16"/>
        <v>-3.6369934187738151E-2</v>
      </c>
      <c r="CN31" s="5">
        <f t="shared" si="17"/>
        <v>8.6956521739132153E-3</v>
      </c>
      <c r="CO31" s="5">
        <f t="shared" si="12"/>
        <v>1.9910605444941165E-2</v>
      </c>
      <c r="CP31" s="5">
        <f t="shared" si="12"/>
        <v>2.5083612040135428E-3</v>
      </c>
      <c r="CQ31" s="5">
        <f t="shared" si="12"/>
        <v>-1.4018061733387155E-2</v>
      </c>
      <c r="CR31" s="5">
        <f t="shared" si="12"/>
        <v>2.2553049661148794E-2</v>
      </c>
      <c r="CS31" s="5">
        <f t="shared" si="12"/>
        <v>1.1661807580174877E-2</v>
      </c>
      <c r="CT31" s="5">
        <f t="shared" si="12"/>
        <v>3.272799840351226E-2</v>
      </c>
      <c r="CU31" s="5">
        <f t="shared" si="12"/>
        <v>4.4896030245746843E-3</v>
      </c>
      <c r="CV31" s="28">
        <f t="shared" si="12"/>
        <v>9.4537815126050084E-3</v>
      </c>
      <c r="CW31" s="7">
        <f t="shared" si="9"/>
        <v>2.735134092665046E-2</v>
      </c>
      <c r="CX31" s="7">
        <f t="shared" si="9"/>
        <v>-4.433203234609732E-3</v>
      </c>
      <c r="CY31" s="7">
        <f t="shared" si="9"/>
        <v>8.366498644553225E-4</v>
      </c>
      <c r="CZ31" s="7">
        <f t="shared" si="9"/>
        <v>6.0230333046355029E-4</v>
      </c>
      <c r="DA31" s="7">
        <f t="shared" ref="DA31:DP51" si="23">BC31-BC$56</f>
        <v>-5.6159114460783519E-2</v>
      </c>
      <c r="DB31" s="7">
        <f t="shared" si="23"/>
        <v>7.3391255468873498E-3</v>
      </c>
      <c r="DC31" s="7">
        <f t="shared" si="23"/>
        <v>2.8023109080420616E-2</v>
      </c>
      <c r="DD31" s="7">
        <f t="shared" si="23"/>
        <v>-1.0185952994400478E-2</v>
      </c>
      <c r="DE31" s="7">
        <f t="shared" si="23"/>
        <v>1.0881608433469119E-2</v>
      </c>
      <c r="DF31" s="7">
        <f t="shared" si="23"/>
        <v>4.0337995599711339E-3</v>
      </c>
      <c r="DG31" s="7">
        <f t="shared" si="23"/>
        <v>-2.039526877153254E-2</v>
      </c>
      <c r="DH31" s="7">
        <f t="shared" si="23"/>
        <v>7.9072620918526522E-3</v>
      </c>
      <c r="DI31" s="7">
        <f t="shared" si="23"/>
        <v>-3.4411896015996549E-2</v>
      </c>
      <c r="DJ31" s="7">
        <f t="shared" si="23"/>
        <v>5.7217885095863638E-3</v>
      </c>
      <c r="DK31" s="7">
        <f t="shared" si="23"/>
        <v>-2.2739998800000289E-2</v>
      </c>
      <c r="DL31" s="7">
        <f t="shared" si="23"/>
        <v>-1.0444902705139038E-2</v>
      </c>
      <c r="DM31" s="7">
        <f t="shared" si="21"/>
        <v>-4.416207404374542E-2</v>
      </c>
      <c r="DN31" s="7">
        <f t="shared" si="21"/>
        <v>7.2101124023550359E-3</v>
      </c>
      <c r="DO31" s="7">
        <f t="shared" si="21"/>
        <v>2.3783850589893043E-2</v>
      </c>
      <c r="DP31" s="7">
        <f t="shared" si="21"/>
        <v>-1.1654274506122185E-2</v>
      </c>
      <c r="DQ31" s="7">
        <f t="shared" si="21"/>
        <v>-2.8813473664086316E-2</v>
      </c>
      <c r="DR31" s="7">
        <f t="shared" si="21"/>
        <v>3.4544922915431195E-2</v>
      </c>
      <c r="DS31" s="7">
        <f t="shared" si="21"/>
        <v>6.9959738628250136E-3</v>
      </c>
      <c r="DT31" s="7">
        <f t="shared" si="21"/>
        <v>9.5665623725200901E-3</v>
      </c>
      <c r="DU31" s="7">
        <f t="shared" si="21"/>
        <v>5.8235298285433862E-2</v>
      </c>
      <c r="DV31" s="7">
        <f t="shared" si="18"/>
        <v>4.8855932524755237E-3</v>
      </c>
      <c r="DW31" s="7">
        <f t="shared" si="18"/>
        <v>-9.9855673874948842E-3</v>
      </c>
      <c r="DX31" s="7">
        <f t="shared" si="18"/>
        <v>-3.1470370493924274E-2</v>
      </c>
      <c r="DY31" s="7">
        <f t="shared" si="18"/>
        <v>5.0237424170154678E-2</v>
      </c>
      <c r="DZ31" s="7">
        <f t="shared" si="18"/>
        <v>-9.0618862997992218E-3</v>
      </c>
      <c r="EA31" s="7">
        <f t="shared" si="18"/>
        <v>-2.7183208876819874E-2</v>
      </c>
      <c r="EB31" s="7">
        <f t="shared" si="18"/>
        <v>1.2074531154218386E-2</v>
      </c>
      <c r="EC31" s="7">
        <f t="shared" si="18"/>
        <v>4.5398919825880811E-2</v>
      </c>
      <c r="ED31" s="7">
        <f t="shared" si="18"/>
        <v>-2.7782451670844764E-3</v>
      </c>
      <c r="EE31" s="7">
        <f t="shared" si="18"/>
        <v>-9.0427497700019312E-3</v>
      </c>
      <c r="EF31" s="7">
        <f t="shared" si="18"/>
        <v>4.2880783891091762E-2</v>
      </c>
      <c r="EG31" s="7">
        <f t="shared" si="18"/>
        <v>9.0758899764409101E-4</v>
      </c>
      <c r="EH31" s="7">
        <f t="shared" si="18"/>
        <v>-1.189663968647379E-2</v>
      </c>
      <c r="EI31" s="7">
        <f t="shared" si="18"/>
        <v>-1.6419970506471534E-2</v>
      </c>
      <c r="EJ31" s="7">
        <f t="shared" si="18"/>
        <v>-2.6177627297921169E-2</v>
      </c>
      <c r="EK31" s="7">
        <f t="shared" si="18"/>
        <v>-3.5221278348230231E-2</v>
      </c>
      <c r="EL31" s="7">
        <f t="shared" si="19"/>
        <v>9.8785132870251799E-3</v>
      </c>
      <c r="EM31" s="7">
        <f t="shared" si="15"/>
        <v>2.1191280614854015E-2</v>
      </c>
      <c r="EN31" s="7">
        <f t="shared" si="15"/>
        <v>6.0219752770526028E-3</v>
      </c>
      <c r="EO31" s="7">
        <f t="shared" si="15"/>
        <v>-1.482471311555064E-2</v>
      </c>
      <c r="EP31" s="7">
        <f t="shared" si="15"/>
        <v>2.7837346985330962E-2</v>
      </c>
      <c r="EQ31" s="7">
        <f t="shared" si="15"/>
        <v>1.4891809675318241E-2</v>
      </c>
      <c r="ER31" s="7">
        <f t="shared" si="15"/>
        <v>3.3801829407133048E-2</v>
      </c>
      <c r="ES31" s="7">
        <f t="shared" si="15"/>
        <v>6.4422625271591191E-5</v>
      </c>
      <c r="ET31" s="7">
        <f t="shared" si="15"/>
        <v>6.4744535745033379E-3</v>
      </c>
    </row>
    <row r="32" spans="1:150" x14ac:dyDescent="0.2">
      <c r="A32">
        <v>106.55</v>
      </c>
      <c r="B32">
        <v>16.32</v>
      </c>
      <c r="C32">
        <v>187.25</v>
      </c>
      <c r="D32">
        <v>104.95</v>
      </c>
      <c r="E32">
        <v>80.72</v>
      </c>
      <c r="F32">
        <v>197</v>
      </c>
      <c r="G32">
        <v>148.5</v>
      </c>
      <c r="H32">
        <v>90.45</v>
      </c>
      <c r="I32">
        <v>117.95</v>
      </c>
      <c r="J32">
        <v>7.3179999999999996</v>
      </c>
      <c r="K32">
        <v>86.3</v>
      </c>
      <c r="L32">
        <v>70.290000000000006</v>
      </c>
      <c r="M32">
        <v>68.05</v>
      </c>
      <c r="N32">
        <v>31.25</v>
      </c>
      <c r="O32">
        <v>25.475000000000001</v>
      </c>
      <c r="P32">
        <v>68.36</v>
      </c>
      <c r="Q32">
        <v>14.4</v>
      </c>
      <c r="R32">
        <v>81.08</v>
      </c>
      <c r="S32">
        <v>38.22</v>
      </c>
      <c r="T32">
        <v>15.404999999999999</v>
      </c>
      <c r="U32">
        <v>101.05</v>
      </c>
      <c r="V32">
        <v>5.18</v>
      </c>
      <c r="W32">
        <v>14.32</v>
      </c>
      <c r="X32">
        <v>13.85</v>
      </c>
      <c r="Y32">
        <v>10.039999999999999</v>
      </c>
      <c r="Z32">
        <v>45.96</v>
      </c>
      <c r="AA32">
        <v>71.17</v>
      </c>
      <c r="AB32">
        <v>48.62</v>
      </c>
      <c r="AC32">
        <v>6.7</v>
      </c>
      <c r="AD32">
        <v>15.85</v>
      </c>
      <c r="AE32">
        <v>2.8679999999999999</v>
      </c>
      <c r="AF32">
        <v>30.99</v>
      </c>
      <c r="AG32">
        <v>237.65</v>
      </c>
      <c r="AH32">
        <v>188.35</v>
      </c>
      <c r="AI32">
        <v>5.16</v>
      </c>
      <c r="AJ32">
        <v>185.55</v>
      </c>
      <c r="AK32">
        <v>13.65</v>
      </c>
      <c r="AL32">
        <v>35.405000000000001</v>
      </c>
      <c r="AM32">
        <v>86.34</v>
      </c>
      <c r="AN32">
        <v>83.81</v>
      </c>
      <c r="AO32">
        <v>5.6</v>
      </c>
      <c r="AP32">
        <v>95.22</v>
      </c>
      <c r="AQ32">
        <v>50.56</v>
      </c>
      <c r="AR32">
        <v>115.9</v>
      </c>
      <c r="AS32">
        <v>73.239999999999995</v>
      </c>
      <c r="AT32">
        <v>8.8640000000000008</v>
      </c>
      <c r="AU32">
        <v>206.9</v>
      </c>
      <c r="AV32">
        <v>47.79</v>
      </c>
      <c r="AW32">
        <v>20.815000000000001</v>
      </c>
      <c r="AX32" s="4">
        <v>141.55000000000001</v>
      </c>
      <c r="AY32" s="5">
        <f t="shared" ref="AY32:BC54" si="24">A32/A31-1</f>
        <v>3.7682524729156786E-3</v>
      </c>
      <c r="AZ32" s="5">
        <f t="shared" si="24"/>
        <v>3.5861631228181423E-2</v>
      </c>
      <c r="BA32" s="5">
        <f t="shared" si="24"/>
        <v>-3.0295183842568574E-2</v>
      </c>
      <c r="BB32" s="5">
        <f t="shared" si="22"/>
        <v>5.268199233716464E-3</v>
      </c>
      <c r="BC32" s="5">
        <f t="shared" si="22"/>
        <v>4.5595854922279688E-2</v>
      </c>
      <c r="BD32" s="5">
        <f t="shared" si="22"/>
        <v>7.4149833802095166E-3</v>
      </c>
      <c r="BE32" s="5">
        <f t="shared" si="22"/>
        <v>1.3486176668913163E-3</v>
      </c>
      <c r="BF32" s="5">
        <f t="shared" si="22"/>
        <v>1.7435320584926917E-2</v>
      </c>
      <c r="BG32" s="5">
        <f t="shared" si="22"/>
        <v>-1.6927634363097521E-3</v>
      </c>
      <c r="BH32" s="5">
        <f t="shared" si="22"/>
        <v>-1.909438079650827E-3</v>
      </c>
      <c r="BI32" s="5">
        <f t="shared" si="22"/>
        <v>-1.1114930674916867E-2</v>
      </c>
      <c r="BJ32" s="5">
        <f t="shared" si="22"/>
        <v>2.0322252866889379E-2</v>
      </c>
      <c r="BK32" s="5">
        <f t="shared" si="22"/>
        <v>3.02800908402725E-2</v>
      </c>
      <c r="BL32" s="5">
        <f t="shared" si="22"/>
        <v>8.0645161290322509E-3</v>
      </c>
      <c r="BM32" s="5">
        <f t="shared" si="22"/>
        <v>6.5191623864087056E-3</v>
      </c>
      <c r="BN32" s="5">
        <f t="shared" si="22"/>
        <v>6.6264173170373919E-3</v>
      </c>
      <c r="BO32" s="5">
        <f t="shared" si="20"/>
        <v>2.893890675241173E-2</v>
      </c>
      <c r="BP32" s="5">
        <f t="shared" si="20"/>
        <v>6.0801588286387709E-3</v>
      </c>
      <c r="BQ32" s="5">
        <f t="shared" si="20"/>
        <v>3.9261876717699984E-4</v>
      </c>
      <c r="BR32" s="5">
        <f t="shared" si="20"/>
        <v>-2.9126213592233219E-3</v>
      </c>
      <c r="BS32" s="5">
        <f t="shared" si="20"/>
        <v>-8.3415112855741436E-3</v>
      </c>
      <c r="BT32" s="5">
        <f t="shared" si="20"/>
        <v>1.9342359767891004E-3</v>
      </c>
      <c r="BU32" s="5">
        <f t="shared" si="20"/>
        <v>-7.6230076230076049E-3</v>
      </c>
      <c r="BV32" s="5">
        <f t="shared" si="20"/>
        <v>-8.58983536148894E-3</v>
      </c>
      <c r="BW32" s="5">
        <f t="shared" si="20"/>
        <v>5.0050050050050032E-3</v>
      </c>
      <c r="BX32" s="5">
        <f t="shared" si="16"/>
        <v>3.9318479685452878E-3</v>
      </c>
      <c r="BY32" s="5">
        <f t="shared" si="16"/>
        <v>2.4766018718502592E-2</v>
      </c>
      <c r="BZ32" s="5">
        <f t="shared" si="16"/>
        <v>2.7472527472527375E-2</v>
      </c>
      <c r="CA32" s="5">
        <f t="shared" si="16"/>
        <v>-1.0632014176018889E-2</v>
      </c>
      <c r="CB32" s="5">
        <f t="shared" si="16"/>
        <v>1.7656500802568198E-2</v>
      </c>
      <c r="CC32" s="5">
        <f t="shared" si="16"/>
        <v>2.7972027972027469E-3</v>
      </c>
      <c r="CD32" s="5">
        <f t="shared" si="16"/>
        <v>-6.0936497754972008E-3</v>
      </c>
      <c r="CE32" s="5">
        <f t="shared" si="16"/>
        <v>-1.7162944582299389E-2</v>
      </c>
      <c r="CF32" s="5">
        <f t="shared" si="16"/>
        <v>2.0037909558624278E-2</v>
      </c>
      <c r="CG32" s="5">
        <f t="shared" si="16"/>
        <v>3.096903096903092E-2</v>
      </c>
      <c r="CH32" s="5">
        <f t="shared" si="16"/>
        <v>-1.56498673740052E-2</v>
      </c>
      <c r="CI32" s="5">
        <f t="shared" si="16"/>
        <v>-1.3015184381778733E-2</v>
      </c>
      <c r="CJ32" s="5">
        <f t="shared" si="16"/>
        <v>2.2970239815082394E-2</v>
      </c>
      <c r="CK32" s="5">
        <f t="shared" si="16"/>
        <v>5.9419783292555817E-3</v>
      </c>
      <c r="CL32" s="5">
        <f t="shared" si="16"/>
        <v>2.5119617224882429E-3</v>
      </c>
      <c r="CM32" s="5">
        <f t="shared" si="16"/>
        <v>6.4701653486698429E-3</v>
      </c>
      <c r="CN32" s="5">
        <f t="shared" si="17"/>
        <v>1.0513036164843115E-3</v>
      </c>
      <c r="CO32" s="5">
        <f t="shared" si="12"/>
        <v>7.171314741035939E-3</v>
      </c>
      <c r="CP32" s="5">
        <f t="shared" si="12"/>
        <v>-3.3361134278565463E-2</v>
      </c>
      <c r="CQ32" s="5">
        <f t="shared" si="12"/>
        <v>1.2303485987694707E-3</v>
      </c>
      <c r="CR32" s="5">
        <f t="shared" si="12"/>
        <v>-3.6940460669274255E-2</v>
      </c>
      <c r="CS32" s="5">
        <f t="shared" si="12"/>
        <v>-6.2439961575407876E-3</v>
      </c>
      <c r="CT32" s="5">
        <f t="shared" si="12"/>
        <v>-7.6521739130434807E-2</v>
      </c>
      <c r="CU32" s="5">
        <f t="shared" si="12"/>
        <v>-2.0701011526699453E-2</v>
      </c>
      <c r="CV32" s="28">
        <f t="shared" si="12"/>
        <v>-1.8036767256330188E-2</v>
      </c>
      <c r="CW32" s="7">
        <f t="shared" ref="CW32:DC54" si="25">AY32-AY$56</f>
        <v>6.5056937856663236E-3</v>
      </c>
      <c r="CX32" s="7">
        <f t="shared" si="25"/>
        <v>3.6480527772542279E-2</v>
      </c>
      <c r="CY32" s="7">
        <f t="shared" si="25"/>
        <v>-3.2575417094996326E-2</v>
      </c>
      <c r="CZ32" s="7">
        <f t="shared" si="25"/>
        <v>4.4316536433165804E-3</v>
      </c>
      <c r="DA32" s="7">
        <f t="shared" si="23"/>
        <v>3.9516720774034522E-2</v>
      </c>
      <c r="DB32" s="7">
        <f t="shared" si="23"/>
        <v>5.9844416585901686E-3</v>
      </c>
      <c r="DC32" s="7">
        <f t="shared" si="23"/>
        <v>-4.7984266697034157E-3</v>
      </c>
      <c r="DD32" s="7">
        <f t="shared" si="23"/>
        <v>1.9142220763806363E-2</v>
      </c>
      <c r="DE32" s="7">
        <f t="shared" si="23"/>
        <v>1.0830429493778157E-3</v>
      </c>
      <c r="DF32" s="7">
        <f t="shared" si="23"/>
        <v>3.4816254603970299E-4</v>
      </c>
      <c r="DG32" s="7">
        <f t="shared" si="23"/>
        <v>-1.1521429092715489E-2</v>
      </c>
      <c r="DH32" s="7">
        <f t="shared" si="23"/>
        <v>1.9886423623847283E-2</v>
      </c>
      <c r="DI32" s="7">
        <f t="shared" si="23"/>
        <v>3.022491997047487E-2</v>
      </c>
      <c r="DJ32" s="7">
        <f t="shared" si="23"/>
        <v>1.1036830273423601E-2</v>
      </c>
      <c r="DK32" s="7">
        <f t="shared" si="23"/>
        <v>8.0659793150129992E-3</v>
      </c>
      <c r="DL32" s="7">
        <f t="shared" si="23"/>
        <v>7.6807868098605608E-3</v>
      </c>
      <c r="DM32" s="7">
        <f t="shared" si="21"/>
        <v>3.4029550099970746E-2</v>
      </c>
      <c r="DN32" s="7">
        <f t="shared" si="21"/>
        <v>4.6544764875645697E-3</v>
      </c>
      <c r="DO32" s="7">
        <f t="shared" si="21"/>
        <v>-2.0120882577568133E-3</v>
      </c>
      <c r="DP32" s="7">
        <f t="shared" si="21"/>
        <v>1.0431710349412598E-3</v>
      </c>
      <c r="DQ32" s="7">
        <f t="shared" si="21"/>
        <v>-7.6311754258509513E-3</v>
      </c>
      <c r="DR32" s="7">
        <f t="shared" si="21"/>
        <v>-8.4026325866250499E-4</v>
      </c>
      <c r="DS32" s="7">
        <f t="shared" si="21"/>
        <v>-9.012777994983354E-3</v>
      </c>
      <c r="DT32" s="7">
        <f t="shared" si="21"/>
        <v>-7.687532916766807E-3</v>
      </c>
      <c r="DU32" s="7">
        <f t="shared" si="21"/>
        <v>4.7434584363040093E-4</v>
      </c>
      <c r="DV32" s="7">
        <f t="shared" si="18"/>
        <v>3.878356598037497E-3</v>
      </c>
      <c r="DW32" s="7">
        <f t="shared" si="18"/>
        <v>2.7994432575679365E-2</v>
      </c>
      <c r="DX32" s="7">
        <f t="shared" si="18"/>
        <v>2.851084640816752E-2</v>
      </c>
      <c r="DY32" s="7">
        <f t="shared" si="18"/>
        <v>-8.6918036281552133E-3</v>
      </c>
      <c r="DZ32" s="7">
        <f t="shared" si="18"/>
        <v>1.7818533077832637E-2</v>
      </c>
      <c r="EA32" s="7">
        <f t="shared" si="18"/>
        <v>-4.9522109668183843E-4</v>
      </c>
      <c r="EB32" s="7">
        <f t="shared" si="18"/>
        <v>-1.6132372187905048E-3</v>
      </c>
      <c r="EC32" s="7">
        <f t="shared" si="18"/>
        <v>-2.1243191423085315E-2</v>
      </c>
      <c r="ED32" s="7">
        <f t="shared" si="18"/>
        <v>1.9151556283431674E-2</v>
      </c>
      <c r="EE32" s="7">
        <f t="shared" si="18"/>
        <v>3.1817478033845971E-2</v>
      </c>
      <c r="EF32" s="7">
        <f t="shared" si="18"/>
        <v>-1.5645985280977128E-2</v>
      </c>
      <c r="EG32" s="7">
        <f t="shared" si="18"/>
        <v>-1.1746193143440721E-2</v>
      </c>
      <c r="EH32" s="7">
        <f t="shared" si="18"/>
        <v>2.1651072970232298E-2</v>
      </c>
      <c r="EI32" s="7">
        <f t="shared" si="18"/>
        <v>2.1758672499094288E-3</v>
      </c>
      <c r="EJ32" s="7">
        <f t="shared" si="18"/>
        <v>7.171338829853548E-3</v>
      </c>
      <c r="EK32" s="7">
        <f t="shared" si="18"/>
        <v>7.618821188177762E-3</v>
      </c>
      <c r="EL32" s="7">
        <f t="shared" si="19"/>
        <v>2.2341647295962765E-3</v>
      </c>
      <c r="EM32" s="7">
        <f t="shared" si="15"/>
        <v>8.4519899109487904E-3</v>
      </c>
      <c r="EN32" s="7">
        <f t="shared" si="15"/>
        <v>-2.9847520205526404E-2</v>
      </c>
      <c r="EO32" s="7">
        <f t="shared" si="15"/>
        <v>4.2369721660598597E-4</v>
      </c>
      <c r="EP32" s="7">
        <f t="shared" si="15"/>
        <v>-3.1656163345092088E-2</v>
      </c>
      <c r="EQ32" s="7">
        <f t="shared" si="15"/>
        <v>-3.0139940623974235E-3</v>
      </c>
      <c r="ER32" s="7">
        <f t="shared" si="15"/>
        <v>-7.5447908126814012E-2</v>
      </c>
      <c r="ES32" s="7">
        <f t="shared" si="15"/>
        <v>-2.5126191926002545E-2</v>
      </c>
      <c r="ET32" s="7">
        <f t="shared" si="15"/>
        <v>-2.1016095194431858E-2</v>
      </c>
    </row>
    <row r="33" spans="1:150" x14ac:dyDescent="0.2">
      <c r="A33">
        <v>103.45</v>
      </c>
      <c r="B33">
        <v>16.164999999999999</v>
      </c>
      <c r="C33">
        <v>191.4</v>
      </c>
      <c r="D33">
        <v>109.2</v>
      </c>
      <c r="E33">
        <v>86.56</v>
      </c>
      <c r="F33">
        <v>199.55</v>
      </c>
      <c r="G33">
        <v>153.30000000000001</v>
      </c>
      <c r="H33">
        <v>93.83</v>
      </c>
      <c r="I33">
        <v>111.7</v>
      </c>
      <c r="J33">
        <v>7.1929999999999996</v>
      </c>
      <c r="K33">
        <v>87.22</v>
      </c>
      <c r="L33">
        <v>70</v>
      </c>
      <c r="M33">
        <v>68.5</v>
      </c>
      <c r="N33">
        <v>32.47</v>
      </c>
      <c r="O33">
        <v>25.754999999999999</v>
      </c>
      <c r="P33">
        <v>71.11</v>
      </c>
      <c r="Q33">
        <v>14.16</v>
      </c>
      <c r="R33">
        <v>82.95</v>
      </c>
      <c r="S33">
        <v>39.1</v>
      </c>
      <c r="T33">
        <v>15.6</v>
      </c>
      <c r="U33">
        <v>107.3</v>
      </c>
      <c r="V33">
        <v>5.2850000000000001</v>
      </c>
      <c r="W33">
        <v>14.5</v>
      </c>
      <c r="X33">
        <v>13.78</v>
      </c>
      <c r="Y33">
        <v>10.074999999999999</v>
      </c>
      <c r="Z33">
        <v>47.27</v>
      </c>
      <c r="AA33">
        <v>72.08</v>
      </c>
      <c r="AB33">
        <v>48.62</v>
      </c>
      <c r="AC33">
        <v>6.68</v>
      </c>
      <c r="AD33">
        <v>15.89</v>
      </c>
      <c r="AE33">
        <v>2.9159999999999999</v>
      </c>
      <c r="AF33">
        <v>31.26</v>
      </c>
      <c r="AG33">
        <v>253.95</v>
      </c>
      <c r="AH33">
        <v>192.85</v>
      </c>
      <c r="AI33">
        <v>4.2220000000000004</v>
      </c>
      <c r="AJ33">
        <v>190.2</v>
      </c>
      <c r="AK33">
        <v>13.95</v>
      </c>
      <c r="AL33">
        <v>35.015000000000001</v>
      </c>
      <c r="AM33">
        <v>91.22</v>
      </c>
      <c r="AN33">
        <v>82.28</v>
      </c>
      <c r="AO33">
        <v>5.6980000000000004</v>
      </c>
      <c r="AP33">
        <v>98.32</v>
      </c>
      <c r="AQ33">
        <v>50.85</v>
      </c>
      <c r="AR33">
        <v>120.5</v>
      </c>
      <c r="AS33">
        <v>74.709999999999994</v>
      </c>
      <c r="AT33">
        <v>8.6920000000000002</v>
      </c>
      <c r="AU33">
        <v>212.9</v>
      </c>
      <c r="AV33">
        <v>49.195</v>
      </c>
      <c r="AW33">
        <v>20.555</v>
      </c>
      <c r="AX33" s="4">
        <v>152</v>
      </c>
      <c r="AY33" s="5">
        <f t="shared" si="24"/>
        <v>-2.9094321914594046E-2</v>
      </c>
      <c r="AZ33" s="5">
        <f t="shared" si="24"/>
        <v>-9.4975490196078649E-3</v>
      </c>
      <c r="BA33" s="5">
        <f t="shared" si="24"/>
        <v>2.2162883845126879E-2</v>
      </c>
      <c r="BB33" s="5">
        <f t="shared" si="22"/>
        <v>4.0495474035254775E-2</v>
      </c>
      <c r="BC33" s="5">
        <f t="shared" si="22"/>
        <v>7.2348860257680947E-2</v>
      </c>
      <c r="BD33" s="5">
        <f t="shared" si="22"/>
        <v>1.2944162436548279E-2</v>
      </c>
      <c r="BE33" s="5">
        <f t="shared" si="22"/>
        <v>3.2323232323232309E-2</v>
      </c>
      <c r="BF33" s="5">
        <f t="shared" si="22"/>
        <v>3.7368711995577675E-2</v>
      </c>
      <c r="BG33" s="5">
        <f t="shared" si="22"/>
        <v>-5.2988554472234051E-2</v>
      </c>
      <c r="BH33" s="5">
        <f t="shared" si="22"/>
        <v>-1.7081169718502376E-2</v>
      </c>
      <c r="BI33" s="5">
        <f t="shared" si="22"/>
        <v>1.0660486674391567E-2</v>
      </c>
      <c r="BJ33" s="5">
        <f t="shared" si="22"/>
        <v>-4.1257646891450506E-3</v>
      </c>
      <c r="BK33" s="5">
        <f t="shared" si="22"/>
        <v>6.6127847171197907E-3</v>
      </c>
      <c r="BL33" s="5">
        <f t="shared" si="22"/>
        <v>3.9039999999999964E-2</v>
      </c>
      <c r="BM33" s="5">
        <f t="shared" si="22"/>
        <v>1.0991167811579938E-2</v>
      </c>
      <c r="BN33" s="5">
        <f t="shared" si="22"/>
        <v>4.022820362785251E-2</v>
      </c>
      <c r="BO33" s="5">
        <f t="shared" si="20"/>
        <v>-1.6666666666666718E-2</v>
      </c>
      <c r="BP33" s="5">
        <f t="shared" si="20"/>
        <v>2.3063640848544731E-2</v>
      </c>
      <c r="BQ33" s="5">
        <f t="shared" si="20"/>
        <v>2.3024594453165959E-2</v>
      </c>
      <c r="BR33" s="5">
        <f t="shared" si="20"/>
        <v>1.2658227848101333E-2</v>
      </c>
      <c r="BS33" s="5">
        <f t="shared" si="20"/>
        <v>6.1850569025235114E-2</v>
      </c>
      <c r="BT33" s="5">
        <f t="shared" si="20"/>
        <v>2.0270270270270396E-2</v>
      </c>
      <c r="BU33" s="5">
        <f t="shared" si="20"/>
        <v>1.2569832402234526E-2</v>
      </c>
      <c r="BV33" s="5">
        <f t="shared" si="20"/>
        <v>-5.0541516245488083E-3</v>
      </c>
      <c r="BW33" s="5">
        <f t="shared" si="20"/>
        <v>3.4860557768925382E-3</v>
      </c>
      <c r="BX33" s="5">
        <f t="shared" si="16"/>
        <v>2.8503046127067E-2</v>
      </c>
      <c r="BY33" s="5">
        <f t="shared" si="16"/>
        <v>1.2786286356610832E-2</v>
      </c>
      <c r="BZ33" s="5">
        <f t="shared" si="16"/>
        <v>0</v>
      </c>
      <c r="CA33" s="5">
        <f t="shared" si="16"/>
        <v>-2.9850746268657025E-3</v>
      </c>
      <c r="CB33" s="5">
        <f t="shared" si="16"/>
        <v>2.5236593059938528E-3</v>
      </c>
      <c r="CC33" s="5">
        <f t="shared" si="16"/>
        <v>1.6736401673640211E-2</v>
      </c>
      <c r="CD33" s="5">
        <f t="shared" si="16"/>
        <v>8.7124878993225519E-3</v>
      </c>
      <c r="CE33" s="5">
        <f t="shared" si="16"/>
        <v>6.8588260046286376E-2</v>
      </c>
      <c r="CF33" s="5">
        <f t="shared" si="16"/>
        <v>2.3891691000796467E-2</v>
      </c>
      <c r="CG33" s="5">
        <f t="shared" si="16"/>
        <v>-0.18178294573643405</v>
      </c>
      <c r="CH33" s="5">
        <f t="shared" si="16"/>
        <v>2.5060630557800945E-2</v>
      </c>
      <c r="CI33" s="5">
        <f t="shared" si="16"/>
        <v>2.19780219780219E-2</v>
      </c>
      <c r="CJ33" s="5">
        <f t="shared" si="16"/>
        <v>-1.1015393306030186E-2</v>
      </c>
      <c r="CK33" s="5">
        <f t="shared" si="16"/>
        <v>5.6520731989807782E-2</v>
      </c>
      <c r="CL33" s="5">
        <f t="shared" si="16"/>
        <v>-1.8255578093306246E-2</v>
      </c>
      <c r="CM33" s="5">
        <f t="shared" si="16"/>
        <v>1.7500000000000071E-2</v>
      </c>
      <c r="CN33" s="5">
        <f t="shared" si="17"/>
        <v>3.2556185675278293E-2</v>
      </c>
      <c r="CO33" s="5">
        <f t="shared" si="12"/>
        <v>5.7357594936708889E-3</v>
      </c>
      <c r="CP33" s="5">
        <f t="shared" si="12"/>
        <v>3.9689387402933596E-2</v>
      </c>
      <c r="CQ33" s="5">
        <f t="shared" si="12"/>
        <v>2.007099945385038E-2</v>
      </c>
      <c r="CR33" s="5">
        <f t="shared" si="12"/>
        <v>-1.9404332129963953E-2</v>
      </c>
      <c r="CS33" s="5">
        <f t="shared" si="12"/>
        <v>2.8999516674722114E-2</v>
      </c>
      <c r="CT33" s="5">
        <f t="shared" si="12"/>
        <v>2.9399455953128317E-2</v>
      </c>
      <c r="CU33" s="5">
        <f t="shared" si="12"/>
        <v>-1.2490992073024287E-2</v>
      </c>
      <c r="CV33" s="28">
        <f t="shared" si="12"/>
        <v>7.3825503355704702E-2</v>
      </c>
      <c r="CW33" s="7">
        <f t="shared" si="25"/>
        <v>-2.6356880601843401E-2</v>
      </c>
      <c r="CX33" s="7">
        <f t="shared" si="25"/>
        <v>-8.8786524752470109E-3</v>
      </c>
      <c r="CY33" s="7">
        <f t="shared" si="25"/>
        <v>1.9882650592699128E-2</v>
      </c>
      <c r="CZ33" s="7">
        <f t="shared" si="25"/>
        <v>3.9658928444854892E-2</v>
      </c>
      <c r="DA33" s="7">
        <f t="shared" si="23"/>
        <v>6.6269726109435781E-2</v>
      </c>
      <c r="DB33" s="7">
        <f t="shared" si="23"/>
        <v>1.1513620714928931E-2</v>
      </c>
      <c r="DC33" s="7">
        <f t="shared" si="23"/>
        <v>2.6176187986637577E-2</v>
      </c>
      <c r="DD33" s="7">
        <f t="shared" si="23"/>
        <v>3.9075612174457125E-2</v>
      </c>
      <c r="DE33" s="7">
        <f t="shared" si="23"/>
        <v>-5.021274808654648E-2</v>
      </c>
      <c r="DF33" s="7">
        <f t="shared" si="23"/>
        <v>-1.4823569092811847E-2</v>
      </c>
      <c r="DG33" s="7">
        <f t="shared" si="23"/>
        <v>1.0253988256592945E-2</v>
      </c>
      <c r="DH33" s="7">
        <f t="shared" si="23"/>
        <v>-4.5615939321871461E-3</v>
      </c>
      <c r="DI33" s="7">
        <f t="shared" si="23"/>
        <v>6.5576138473221616E-3</v>
      </c>
      <c r="DJ33" s="7">
        <f t="shared" si="23"/>
        <v>4.2012314144391313E-2</v>
      </c>
      <c r="DK33" s="7">
        <f t="shared" si="23"/>
        <v>1.2537984740184232E-2</v>
      </c>
      <c r="DL33" s="7">
        <f t="shared" si="23"/>
        <v>4.1282573120675681E-2</v>
      </c>
      <c r="DM33" s="7">
        <f t="shared" si="21"/>
        <v>-1.1576023319107702E-2</v>
      </c>
      <c r="DN33" s="7">
        <f t="shared" si="21"/>
        <v>2.163795850747053E-2</v>
      </c>
      <c r="DO33" s="7">
        <f t="shared" si="21"/>
        <v>2.0619887428232144E-2</v>
      </c>
      <c r="DP33" s="7">
        <f t="shared" si="21"/>
        <v>1.6614020242265916E-2</v>
      </c>
      <c r="DQ33" s="7">
        <f t="shared" si="21"/>
        <v>6.2560904884958302E-2</v>
      </c>
      <c r="DR33" s="7">
        <f t="shared" si="21"/>
        <v>1.749577103481879E-2</v>
      </c>
      <c r="DS33" s="7">
        <f t="shared" si="21"/>
        <v>1.1180062030258777E-2</v>
      </c>
      <c r="DT33" s="7">
        <f t="shared" si="21"/>
        <v>-4.1518491798266752E-3</v>
      </c>
      <c r="DU33" s="7">
        <f t="shared" si="21"/>
        <v>-1.0446033844820641E-3</v>
      </c>
      <c r="DV33" s="7">
        <f t="shared" si="18"/>
        <v>2.844955475655921E-2</v>
      </c>
      <c r="DW33" s="7">
        <f t="shared" si="18"/>
        <v>1.6014700213787605E-2</v>
      </c>
      <c r="DX33" s="7">
        <f t="shared" si="18"/>
        <v>1.038318935640144E-3</v>
      </c>
      <c r="DY33" s="7">
        <f t="shared" si="18"/>
        <v>-1.0448640790020271E-3</v>
      </c>
      <c r="DZ33" s="7">
        <f t="shared" si="18"/>
        <v>2.6856915812582924E-3</v>
      </c>
      <c r="EA33" s="7">
        <f t="shared" si="18"/>
        <v>1.3443977779755626E-2</v>
      </c>
      <c r="EB33" s="7">
        <f t="shared" si="18"/>
        <v>1.3192900456029248E-2</v>
      </c>
      <c r="EC33" s="7">
        <f t="shared" si="18"/>
        <v>6.4508013205500453E-2</v>
      </c>
      <c r="ED33" s="7">
        <f t="shared" si="18"/>
        <v>2.3005337725603862E-2</v>
      </c>
      <c r="EE33" s="7">
        <f t="shared" si="18"/>
        <v>-0.18093449867161901</v>
      </c>
      <c r="EF33" s="7">
        <f t="shared" si="18"/>
        <v>2.5064512650829016E-2</v>
      </c>
      <c r="EG33" s="7">
        <f t="shared" si="18"/>
        <v>2.324701321635991E-2</v>
      </c>
      <c r="EH33" s="7">
        <f t="shared" si="18"/>
        <v>-1.2334560150880284E-2</v>
      </c>
      <c r="EI33" s="7">
        <f t="shared" si="18"/>
        <v>5.2754620910461632E-2</v>
      </c>
      <c r="EJ33" s="7">
        <f t="shared" si="18"/>
        <v>-1.3596200985940941E-2</v>
      </c>
      <c r="EK33" s="7">
        <f t="shared" si="18"/>
        <v>1.8648655839507991E-2</v>
      </c>
      <c r="EL33" s="7">
        <f t="shared" si="19"/>
        <v>3.3739046788390258E-2</v>
      </c>
      <c r="EM33" s="7">
        <f t="shared" si="15"/>
        <v>7.0164346635837403E-3</v>
      </c>
      <c r="EN33" s="7">
        <f t="shared" si="15"/>
        <v>4.3203001475972655E-2</v>
      </c>
      <c r="EO33" s="7">
        <f t="shared" si="15"/>
        <v>1.9264348071686897E-2</v>
      </c>
      <c r="EP33" s="7">
        <f t="shared" si="15"/>
        <v>-1.4120034805781785E-2</v>
      </c>
      <c r="EQ33" s="7">
        <f t="shared" si="15"/>
        <v>3.2229518769865476E-2</v>
      </c>
      <c r="ER33" s="7">
        <f t="shared" si="15"/>
        <v>3.0473286956749106E-2</v>
      </c>
      <c r="ES33" s="7">
        <f t="shared" si="15"/>
        <v>-1.6916172472327379E-2</v>
      </c>
      <c r="ET33" s="7">
        <f t="shared" si="15"/>
        <v>7.0846175417603033E-2</v>
      </c>
    </row>
    <row r="34" spans="1:150" x14ac:dyDescent="0.2">
      <c r="A34">
        <v>105.2</v>
      </c>
      <c r="B34">
        <v>16.27</v>
      </c>
      <c r="C34">
        <v>187</v>
      </c>
      <c r="D34">
        <v>111.45</v>
      </c>
      <c r="E34">
        <v>87.17</v>
      </c>
      <c r="F34">
        <v>202.85</v>
      </c>
      <c r="G34">
        <v>157.6</v>
      </c>
      <c r="H34">
        <v>97.01</v>
      </c>
      <c r="I34">
        <v>116</v>
      </c>
      <c r="J34">
        <v>7.33</v>
      </c>
      <c r="K34">
        <v>89.57</v>
      </c>
      <c r="L34">
        <v>70.53</v>
      </c>
      <c r="M34">
        <v>65.760000000000005</v>
      </c>
      <c r="N34">
        <v>31.48</v>
      </c>
      <c r="O34">
        <v>25.475000000000001</v>
      </c>
      <c r="P34">
        <v>73.25</v>
      </c>
      <c r="Q34">
        <v>14.51</v>
      </c>
      <c r="R34">
        <v>85.83</v>
      </c>
      <c r="S34">
        <v>40.215000000000003</v>
      </c>
      <c r="T34">
        <v>15.64</v>
      </c>
      <c r="U34">
        <v>108</v>
      </c>
      <c r="V34">
        <v>5.375</v>
      </c>
      <c r="W34">
        <v>14.635</v>
      </c>
      <c r="X34">
        <v>14.38</v>
      </c>
      <c r="Y34">
        <v>10.365</v>
      </c>
      <c r="Z34">
        <v>48.475000000000001</v>
      </c>
      <c r="AA34">
        <v>69.77</v>
      </c>
      <c r="AB34">
        <v>45.7</v>
      </c>
      <c r="AC34">
        <v>6.859</v>
      </c>
      <c r="AD34">
        <v>15.755000000000001</v>
      </c>
      <c r="AE34">
        <v>2.85</v>
      </c>
      <c r="AF34">
        <v>31.15</v>
      </c>
      <c r="AG34">
        <v>258.14999999999998</v>
      </c>
      <c r="AH34">
        <v>194.85</v>
      </c>
      <c r="AI34">
        <v>4.3220000000000001</v>
      </c>
      <c r="AJ34">
        <v>192.6</v>
      </c>
      <c r="AK34">
        <v>14.29</v>
      </c>
      <c r="AL34">
        <v>35.774999999999999</v>
      </c>
      <c r="AM34">
        <v>91.34</v>
      </c>
      <c r="AN34">
        <v>79.02</v>
      </c>
      <c r="AO34">
        <v>5.7110000000000003</v>
      </c>
      <c r="AP34">
        <v>98.85</v>
      </c>
      <c r="AQ34">
        <v>49.825000000000003</v>
      </c>
      <c r="AR34">
        <v>124.2</v>
      </c>
      <c r="AS34">
        <v>74.94</v>
      </c>
      <c r="AT34">
        <v>8.891</v>
      </c>
      <c r="AU34">
        <v>216.05</v>
      </c>
      <c r="AV34">
        <v>49.42</v>
      </c>
      <c r="AW34">
        <v>21.74</v>
      </c>
      <c r="AX34" s="4">
        <v>162.94999999999999</v>
      </c>
      <c r="AY34" s="5">
        <f t="shared" si="24"/>
        <v>1.6916384726921141E-2</v>
      </c>
      <c r="AZ34" s="5">
        <f t="shared" si="24"/>
        <v>6.495515001546659E-3</v>
      </c>
      <c r="BA34" s="5">
        <f t="shared" si="24"/>
        <v>-2.298850574712652E-2</v>
      </c>
      <c r="BB34" s="5">
        <f t="shared" si="22"/>
        <v>2.0604395604395531E-2</v>
      </c>
      <c r="BC34" s="5">
        <f t="shared" si="22"/>
        <v>7.0471349353049551E-3</v>
      </c>
      <c r="BD34" s="5">
        <f t="shared" si="22"/>
        <v>1.6537208719619167E-2</v>
      </c>
      <c r="BE34" s="5">
        <f t="shared" si="22"/>
        <v>2.8049575994781417E-2</v>
      </c>
      <c r="BF34" s="5">
        <f t="shared" si="22"/>
        <v>3.389107961206439E-2</v>
      </c>
      <c r="BG34" s="5">
        <f t="shared" si="22"/>
        <v>3.8495971351835356E-2</v>
      </c>
      <c r="BH34" s="5">
        <f t="shared" si="22"/>
        <v>1.9046295009036651E-2</v>
      </c>
      <c r="BI34" s="5">
        <f t="shared" si="22"/>
        <v>2.6943361614308659E-2</v>
      </c>
      <c r="BJ34" s="5">
        <f t="shared" si="22"/>
        <v>7.5714285714285623E-3</v>
      </c>
      <c r="BK34" s="5">
        <f t="shared" si="22"/>
        <v>-3.9999999999999925E-2</v>
      </c>
      <c r="BL34" s="5">
        <f t="shared" si="22"/>
        <v>-3.0489682784108352E-2</v>
      </c>
      <c r="BM34" s="5">
        <f t="shared" si="22"/>
        <v>-1.0871675402834291E-2</v>
      </c>
      <c r="BN34" s="5">
        <f t="shared" si="22"/>
        <v>3.0094220222190993E-2</v>
      </c>
      <c r="BO34" s="5">
        <f t="shared" si="20"/>
        <v>2.4717514124293682E-2</v>
      </c>
      <c r="BP34" s="5">
        <f t="shared" si="20"/>
        <v>3.4719710669077752E-2</v>
      </c>
      <c r="BQ34" s="5">
        <f t="shared" si="20"/>
        <v>2.8516624040920702E-2</v>
      </c>
      <c r="BR34" s="5">
        <f t="shared" si="20"/>
        <v>2.564102564102555E-3</v>
      </c>
      <c r="BS34" s="5">
        <f t="shared" si="20"/>
        <v>6.5237651444547406E-3</v>
      </c>
      <c r="BT34" s="5">
        <f t="shared" si="20"/>
        <v>1.7029328287606393E-2</v>
      </c>
      <c r="BU34" s="5">
        <f t="shared" si="20"/>
        <v>9.3103448275861922E-3</v>
      </c>
      <c r="BV34" s="5">
        <f t="shared" si="20"/>
        <v>4.3541364296081353E-2</v>
      </c>
      <c r="BW34" s="5">
        <f t="shared" si="20"/>
        <v>2.8784119106699757E-2</v>
      </c>
      <c r="BX34" s="5">
        <f t="shared" si="16"/>
        <v>2.5491855299344168E-2</v>
      </c>
      <c r="BY34" s="5">
        <f t="shared" si="16"/>
        <v>-3.2047724750277506E-2</v>
      </c>
      <c r="BZ34" s="5">
        <f t="shared" si="16"/>
        <v>-6.0057589469354022E-2</v>
      </c>
      <c r="CA34" s="5">
        <f t="shared" si="16"/>
        <v>2.6796407185628812E-2</v>
      </c>
      <c r="CB34" s="5">
        <f t="shared" si="16"/>
        <v>-8.4959093769666483E-3</v>
      </c>
      <c r="CC34" s="5">
        <f t="shared" si="16"/>
        <v>-2.2633744855967031E-2</v>
      </c>
      <c r="CD34" s="5">
        <f t="shared" si="16"/>
        <v>-3.5188739603327912E-3</v>
      </c>
      <c r="CE34" s="5">
        <f t="shared" si="16"/>
        <v>1.6538688718251482E-2</v>
      </c>
      <c r="CF34" s="5">
        <f t="shared" si="16"/>
        <v>1.0370754472387889E-2</v>
      </c>
      <c r="CG34" s="5">
        <f t="shared" si="16"/>
        <v>2.3685457129322574E-2</v>
      </c>
      <c r="CH34" s="5">
        <f t="shared" si="16"/>
        <v>1.2618296529968376E-2</v>
      </c>
      <c r="CI34" s="5">
        <f t="shared" si="16"/>
        <v>2.4372759856630788E-2</v>
      </c>
      <c r="CJ34" s="5">
        <f t="shared" si="16"/>
        <v>2.1704983578466397E-2</v>
      </c>
      <c r="CK34" s="5">
        <f t="shared" si="16"/>
        <v>1.315500986625695E-3</v>
      </c>
      <c r="CL34" s="5">
        <f t="shared" si="16"/>
        <v>-3.9620807000486202E-2</v>
      </c>
      <c r="CM34" s="5">
        <f t="shared" si="16"/>
        <v>2.2815022815023678E-3</v>
      </c>
      <c r="CN34" s="5">
        <f t="shared" si="17"/>
        <v>5.390561432058627E-3</v>
      </c>
      <c r="CO34" s="5">
        <f t="shared" si="12"/>
        <v>-2.015732546705995E-2</v>
      </c>
      <c r="CP34" s="5">
        <f t="shared" si="12"/>
        <v>3.0705394190871482E-2</v>
      </c>
      <c r="CQ34" s="5">
        <f t="shared" si="12"/>
        <v>3.0785704724936025E-3</v>
      </c>
      <c r="CR34" s="5">
        <f t="shared" si="12"/>
        <v>2.2894615738610291E-2</v>
      </c>
      <c r="CS34" s="5">
        <f t="shared" si="12"/>
        <v>1.4795678722404837E-2</v>
      </c>
      <c r="CT34" s="5">
        <f t="shared" si="12"/>
        <v>4.5736355320662447E-3</v>
      </c>
      <c r="CU34" s="5">
        <f t="shared" si="12"/>
        <v>5.765020676234478E-2</v>
      </c>
      <c r="CV34" s="28">
        <f t="shared" si="12"/>
        <v>7.2039473684210487E-2</v>
      </c>
      <c r="CW34" s="7">
        <f t="shared" si="25"/>
        <v>1.9653826039671786E-2</v>
      </c>
      <c r="CX34" s="7">
        <f t="shared" si="25"/>
        <v>7.1144115459075138E-3</v>
      </c>
      <c r="CY34" s="7">
        <f t="shared" si="25"/>
        <v>-2.5268738999554272E-2</v>
      </c>
      <c r="CZ34" s="7">
        <f t="shared" si="25"/>
        <v>1.9767850013995648E-2</v>
      </c>
      <c r="DA34" s="7">
        <f t="shared" si="23"/>
        <v>9.6800078705978985E-4</v>
      </c>
      <c r="DB34" s="7">
        <f t="shared" si="23"/>
        <v>1.5106666997999819E-2</v>
      </c>
      <c r="DC34" s="7">
        <f t="shared" si="23"/>
        <v>2.1902531658186685E-2</v>
      </c>
      <c r="DD34" s="7">
        <f t="shared" si="23"/>
        <v>3.559797979094384E-2</v>
      </c>
      <c r="DE34" s="7">
        <f t="shared" si="23"/>
        <v>4.1271777737522927E-2</v>
      </c>
      <c r="DF34" s="7">
        <f t="shared" si="23"/>
        <v>2.130389563472718E-2</v>
      </c>
      <c r="DG34" s="7">
        <f t="shared" si="23"/>
        <v>2.6536863196510038E-2</v>
      </c>
      <c r="DH34" s="7">
        <f t="shared" si="23"/>
        <v>7.1355993283864667E-3</v>
      </c>
      <c r="DI34" s="7">
        <f t="shared" si="23"/>
        <v>-4.0055170869797554E-2</v>
      </c>
      <c r="DJ34" s="7">
        <f t="shared" si="23"/>
        <v>-2.7517368639717002E-2</v>
      </c>
      <c r="DK34" s="7">
        <f t="shared" si="23"/>
        <v>-9.3248584742299974E-3</v>
      </c>
      <c r="DL34" s="7">
        <f t="shared" si="23"/>
        <v>3.114858971501416E-2</v>
      </c>
      <c r="DM34" s="7">
        <f t="shared" si="21"/>
        <v>2.9808157471852698E-2</v>
      </c>
      <c r="DN34" s="7">
        <f t="shared" si="21"/>
        <v>3.3294028328003551E-2</v>
      </c>
      <c r="DO34" s="7">
        <f t="shared" si="21"/>
        <v>2.6111917015986887E-2</v>
      </c>
      <c r="DP34" s="7">
        <f t="shared" si="21"/>
        <v>6.5198949582671367E-3</v>
      </c>
      <c r="DQ34" s="7">
        <f t="shared" si="21"/>
        <v>7.2341010041779329E-3</v>
      </c>
      <c r="DR34" s="7">
        <f t="shared" si="21"/>
        <v>1.4254829052154788E-2</v>
      </c>
      <c r="DS34" s="7">
        <f t="shared" si="21"/>
        <v>7.9205744556104431E-3</v>
      </c>
      <c r="DT34" s="7">
        <f t="shared" si="21"/>
        <v>4.4443666740803488E-2</v>
      </c>
      <c r="DU34" s="7">
        <f t="shared" si="21"/>
        <v>2.4253459945325156E-2</v>
      </c>
      <c r="DV34" s="7">
        <f t="shared" si="18"/>
        <v>2.5438363928836378E-2</v>
      </c>
      <c r="DW34" s="7">
        <f t="shared" si="18"/>
        <v>-2.8819310893100733E-2</v>
      </c>
      <c r="DX34" s="7">
        <f t="shared" si="18"/>
        <v>-5.9019270533713877E-2</v>
      </c>
      <c r="DY34" s="7">
        <f t="shared" si="18"/>
        <v>2.8736617733492488E-2</v>
      </c>
      <c r="DZ34" s="7">
        <f t="shared" si="18"/>
        <v>-8.3338771017022091E-3</v>
      </c>
      <c r="EA34" s="7">
        <f t="shared" si="18"/>
        <v>-2.5926168749851618E-2</v>
      </c>
      <c r="EB34" s="7">
        <f t="shared" si="18"/>
        <v>9.6153859637390475E-4</v>
      </c>
      <c r="EC34" s="7">
        <f t="shared" si="18"/>
        <v>1.2458441877465556E-2</v>
      </c>
      <c r="ED34" s="7">
        <f t="shared" si="18"/>
        <v>9.4844011971952843E-3</v>
      </c>
      <c r="EE34" s="7">
        <f t="shared" si="18"/>
        <v>2.4533904194137625E-2</v>
      </c>
      <c r="EF34" s="7">
        <f t="shared" si="18"/>
        <v>1.2622178622996446E-2</v>
      </c>
      <c r="EG34" s="7">
        <f t="shared" si="18"/>
        <v>2.5641751094968798E-2</v>
      </c>
      <c r="EH34" s="7">
        <f t="shared" si="18"/>
        <v>2.0385816733616301E-2</v>
      </c>
      <c r="EI34" s="7">
        <f t="shared" si="18"/>
        <v>-2.4506100927204578E-3</v>
      </c>
      <c r="EJ34" s="7">
        <f t="shared" si="18"/>
        <v>-3.4961429893120899E-2</v>
      </c>
      <c r="EK34" s="7">
        <f t="shared" si="18"/>
        <v>3.4301581210102869E-3</v>
      </c>
      <c r="EL34" s="7">
        <f t="shared" si="19"/>
        <v>6.5734225451705916E-3</v>
      </c>
      <c r="EM34" s="7">
        <f t="shared" si="15"/>
        <v>-1.88766502971471E-2</v>
      </c>
      <c r="EN34" s="7">
        <f t="shared" si="15"/>
        <v>3.4219008263910541E-2</v>
      </c>
      <c r="EO34" s="7">
        <f t="shared" si="15"/>
        <v>2.2719190903301178E-3</v>
      </c>
      <c r="EP34" s="7">
        <f t="shared" si="15"/>
        <v>2.8178913062792459E-2</v>
      </c>
      <c r="EQ34" s="7">
        <f t="shared" si="15"/>
        <v>1.8025680817548202E-2</v>
      </c>
      <c r="ER34" s="7">
        <f t="shared" si="15"/>
        <v>5.6474665356870332E-3</v>
      </c>
      <c r="ES34" s="7">
        <f t="shared" si="15"/>
        <v>5.3225026363041689E-2</v>
      </c>
      <c r="ET34" s="7">
        <f t="shared" si="15"/>
        <v>6.9060145746108817E-2</v>
      </c>
    </row>
    <row r="35" spans="1:150" x14ac:dyDescent="0.2">
      <c r="A35">
        <v>100.4</v>
      </c>
      <c r="B35">
        <v>17.059999999999999</v>
      </c>
      <c r="C35">
        <v>181</v>
      </c>
      <c r="D35">
        <v>106.65</v>
      </c>
      <c r="E35">
        <v>83.72</v>
      </c>
      <c r="F35">
        <v>199.85</v>
      </c>
      <c r="G35">
        <v>153</v>
      </c>
      <c r="H35">
        <v>94.43</v>
      </c>
      <c r="I35">
        <v>109.8</v>
      </c>
      <c r="J35">
        <v>7.1470000000000002</v>
      </c>
      <c r="K35">
        <v>86.34</v>
      </c>
      <c r="L35">
        <v>68.959999999999994</v>
      </c>
      <c r="M35">
        <v>64.760000000000005</v>
      </c>
      <c r="N35">
        <v>30.6</v>
      </c>
      <c r="O35">
        <v>25.215</v>
      </c>
      <c r="P35">
        <v>70.569999999999993</v>
      </c>
      <c r="Q35">
        <v>15.46</v>
      </c>
      <c r="R35">
        <v>84.32</v>
      </c>
      <c r="S35">
        <v>39.204999999999998</v>
      </c>
      <c r="T35">
        <v>15.074999999999999</v>
      </c>
      <c r="U35">
        <v>105.4</v>
      </c>
      <c r="V35">
        <v>5.2750000000000004</v>
      </c>
      <c r="W35">
        <v>14.734999999999999</v>
      </c>
      <c r="X35">
        <v>14.41</v>
      </c>
      <c r="Y35">
        <v>10.255000000000001</v>
      </c>
      <c r="Z35">
        <v>48.05</v>
      </c>
      <c r="AA35">
        <v>68.39</v>
      </c>
      <c r="AB35">
        <v>43.734999999999999</v>
      </c>
      <c r="AC35">
        <v>6.5960000000000001</v>
      </c>
      <c r="AD35">
        <v>15.605</v>
      </c>
      <c r="AE35">
        <v>2.83</v>
      </c>
      <c r="AF35">
        <v>29.555</v>
      </c>
      <c r="AG35">
        <v>248.5</v>
      </c>
      <c r="AH35">
        <v>195.4</v>
      </c>
      <c r="AI35">
        <v>4.2039999999999997</v>
      </c>
      <c r="AJ35">
        <v>186.2</v>
      </c>
      <c r="AK35">
        <v>14.265000000000001</v>
      </c>
      <c r="AL35">
        <v>33.524999999999999</v>
      </c>
      <c r="AM35">
        <v>87</v>
      </c>
      <c r="AN35">
        <v>77.430000000000007</v>
      </c>
      <c r="AO35">
        <v>5.5629999999999997</v>
      </c>
      <c r="AP35">
        <v>96.26</v>
      </c>
      <c r="AQ35">
        <v>48.58</v>
      </c>
      <c r="AR35">
        <v>116.95</v>
      </c>
      <c r="AS35">
        <v>71.45</v>
      </c>
      <c r="AT35">
        <v>8.6120000000000001</v>
      </c>
      <c r="AU35">
        <v>218.85</v>
      </c>
      <c r="AV35">
        <v>48.81</v>
      </c>
      <c r="AW35">
        <v>20.875</v>
      </c>
      <c r="AX35" s="4">
        <v>156.5</v>
      </c>
      <c r="AY35" s="5">
        <f t="shared" si="24"/>
        <v>-4.5627376425855459E-2</v>
      </c>
      <c r="AZ35" s="5">
        <f t="shared" si="24"/>
        <v>4.8555623847572171E-2</v>
      </c>
      <c r="BA35" s="5">
        <f t="shared" si="24"/>
        <v>-3.208556149732622E-2</v>
      </c>
      <c r="BB35" s="5">
        <f t="shared" si="22"/>
        <v>-4.3068640646029555E-2</v>
      </c>
      <c r="BC35" s="5">
        <f t="shared" si="22"/>
        <v>-3.9577836411609502E-2</v>
      </c>
      <c r="BD35" s="5">
        <f t="shared" si="22"/>
        <v>-1.4789253142716285E-2</v>
      </c>
      <c r="BE35" s="5">
        <f t="shared" si="22"/>
        <v>-2.9187817258883197E-2</v>
      </c>
      <c r="BF35" s="5">
        <f t="shared" si="22"/>
        <v>-2.659519637150809E-2</v>
      </c>
      <c r="BG35" s="5">
        <f t="shared" si="22"/>
        <v>-5.3448275862069017E-2</v>
      </c>
      <c r="BH35" s="5">
        <f t="shared" si="22"/>
        <v>-2.4965893587994503E-2</v>
      </c>
      <c r="BI35" s="5">
        <f t="shared" si="22"/>
        <v>-3.6061181199062098E-2</v>
      </c>
      <c r="BJ35" s="5">
        <f t="shared" si="22"/>
        <v>-2.2260031192400498E-2</v>
      </c>
      <c r="BK35" s="5">
        <f t="shared" si="22"/>
        <v>-1.5206812652068136E-2</v>
      </c>
      <c r="BL35" s="5">
        <f t="shared" si="22"/>
        <v>-2.7954256670902122E-2</v>
      </c>
      <c r="BM35" s="5">
        <f t="shared" si="22"/>
        <v>-1.0206084396467197E-2</v>
      </c>
      <c r="BN35" s="5">
        <f t="shared" si="22"/>
        <v>-3.6587030716723645E-2</v>
      </c>
      <c r="BO35" s="5">
        <f t="shared" si="20"/>
        <v>6.5472088215024149E-2</v>
      </c>
      <c r="BP35" s="5">
        <f t="shared" si="20"/>
        <v>-1.7592916229756561E-2</v>
      </c>
      <c r="BQ35" s="5">
        <f t="shared" si="20"/>
        <v>-2.5115006838244525E-2</v>
      </c>
      <c r="BR35" s="5">
        <f t="shared" si="20"/>
        <v>-3.6125319693094737E-2</v>
      </c>
      <c r="BS35" s="5">
        <f t="shared" si="20"/>
        <v>-2.4074074074074026E-2</v>
      </c>
      <c r="BT35" s="5">
        <f t="shared" si="20"/>
        <v>-1.8604651162790642E-2</v>
      </c>
      <c r="BU35" s="5">
        <f t="shared" si="20"/>
        <v>6.8329347454731959E-3</v>
      </c>
      <c r="BV35" s="5">
        <f t="shared" si="20"/>
        <v>2.0862308762168436E-3</v>
      </c>
      <c r="BW35" s="5">
        <f t="shared" si="20"/>
        <v>-1.0612638687891862E-2</v>
      </c>
      <c r="BX35" s="5">
        <f t="shared" si="16"/>
        <v>-8.7674058793193455E-3</v>
      </c>
      <c r="BY35" s="5">
        <f t="shared" si="16"/>
        <v>-1.9779274759925358E-2</v>
      </c>
      <c r="BZ35" s="5">
        <f t="shared" si="16"/>
        <v>-4.2997811816192666E-2</v>
      </c>
      <c r="CA35" s="5">
        <f t="shared" si="16"/>
        <v>-3.8343781892404172E-2</v>
      </c>
      <c r="CB35" s="5">
        <f t="shared" si="16"/>
        <v>-9.5207870517296511E-3</v>
      </c>
      <c r="CC35" s="5">
        <f t="shared" si="16"/>
        <v>-7.0175438596491446E-3</v>
      </c>
      <c r="CD35" s="5">
        <f t="shared" si="16"/>
        <v>-5.1203852327447841E-2</v>
      </c>
      <c r="CE35" s="5">
        <f t="shared" si="16"/>
        <v>-3.7381367422041345E-2</v>
      </c>
      <c r="CF35" s="5">
        <f t="shared" si="16"/>
        <v>2.8226841159866289E-3</v>
      </c>
      <c r="CG35" s="5">
        <f t="shared" si="16"/>
        <v>-2.7302174919019095E-2</v>
      </c>
      <c r="CH35" s="5">
        <f t="shared" si="16"/>
        <v>-3.3229491173416448E-2</v>
      </c>
      <c r="CI35" s="5">
        <f t="shared" si="16"/>
        <v>-1.7494751574527179E-3</v>
      </c>
      <c r="CJ35" s="5">
        <f t="shared" si="16"/>
        <v>-6.2893081761006275E-2</v>
      </c>
      <c r="CK35" s="5">
        <f t="shared" si="16"/>
        <v>-4.7514779943069851E-2</v>
      </c>
      <c r="CL35" s="5">
        <f t="shared" si="16"/>
        <v>-2.0121488230827489E-2</v>
      </c>
      <c r="CM35" s="5">
        <f t="shared" si="16"/>
        <v>-2.5914901068114227E-2</v>
      </c>
      <c r="CN35" s="5">
        <f t="shared" si="17"/>
        <v>-2.6201315123924984E-2</v>
      </c>
      <c r="CO35" s="5">
        <f t="shared" si="12"/>
        <v>-2.4987456096337235E-2</v>
      </c>
      <c r="CP35" s="5">
        <f t="shared" si="12"/>
        <v>-5.8373590982286672E-2</v>
      </c>
      <c r="CQ35" s="5">
        <f t="shared" si="12"/>
        <v>-4.6570589805177365E-2</v>
      </c>
      <c r="CR35" s="5">
        <f t="shared" si="12"/>
        <v>-3.1380047238780739E-2</v>
      </c>
      <c r="CS35" s="5">
        <f t="shared" si="12"/>
        <v>1.2959962971534233E-2</v>
      </c>
      <c r="CT35" s="5">
        <f t="shared" si="12"/>
        <v>-1.234318089842168E-2</v>
      </c>
      <c r="CU35" s="5">
        <f t="shared" si="12"/>
        <v>-3.9788408463661384E-2</v>
      </c>
      <c r="CV35" s="28">
        <f t="shared" si="12"/>
        <v>-3.9582694077937908E-2</v>
      </c>
      <c r="CW35" s="7">
        <f t="shared" si="25"/>
        <v>-4.2889935113104814E-2</v>
      </c>
      <c r="CX35" s="7">
        <f t="shared" si="25"/>
        <v>4.9174520391933027E-2</v>
      </c>
      <c r="CY35" s="7">
        <f t="shared" si="25"/>
        <v>-3.4365794749753972E-2</v>
      </c>
      <c r="CZ35" s="7">
        <f t="shared" si="25"/>
        <v>-4.3905186236429437E-2</v>
      </c>
      <c r="DA35" s="7">
        <f t="shared" si="23"/>
        <v>-4.5656970559854668E-2</v>
      </c>
      <c r="DB35" s="7">
        <f t="shared" si="23"/>
        <v>-1.6219794864335633E-2</v>
      </c>
      <c r="DC35" s="7">
        <f t="shared" si="23"/>
        <v>-3.5334861595477926E-2</v>
      </c>
      <c r="DD35" s="7">
        <f t="shared" si="23"/>
        <v>-2.4888296192628643E-2</v>
      </c>
      <c r="DE35" s="7">
        <f t="shared" si="23"/>
        <v>-5.0672469476381446E-2</v>
      </c>
      <c r="DF35" s="7">
        <f t="shared" si="23"/>
        <v>-2.2708292962303974E-2</v>
      </c>
      <c r="DG35" s="7">
        <f t="shared" si="23"/>
        <v>-3.6467679616860718E-2</v>
      </c>
      <c r="DH35" s="7">
        <f t="shared" si="23"/>
        <v>-2.2695860435442593E-2</v>
      </c>
      <c r="DI35" s="7">
        <f t="shared" si="23"/>
        <v>-1.5261983521865764E-2</v>
      </c>
      <c r="DJ35" s="7">
        <f t="shared" si="23"/>
        <v>-2.4981942526510773E-2</v>
      </c>
      <c r="DK35" s="7">
        <f t="shared" si="23"/>
        <v>-8.6592674678629029E-3</v>
      </c>
      <c r="DL35" s="7">
        <f t="shared" si="23"/>
        <v>-3.5532661223900475E-2</v>
      </c>
      <c r="DM35" s="7">
        <f t="shared" si="21"/>
        <v>7.0562731562583164E-2</v>
      </c>
      <c r="DN35" s="7">
        <f t="shared" si="21"/>
        <v>-1.9018598570830762E-2</v>
      </c>
      <c r="DO35" s="7">
        <f t="shared" si="21"/>
        <v>-2.7519713863178339E-2</v>
      </c>
      <c r="DP35" s="7">
        <f t="shared" si="21"/>
        <v>-3.2169527298930155E-2</v>
      </c>
      <c r="DQ35" s="7">
        <f t="shared" si="21"/>
        <v>-2.3363738214350834E-2</v>
      </c>
      <c r="DR35" s="7">
        <f t="shared" si="21"/>
        <v>-2.1379150398242248E-2</v>
      </c>
      <c r="DS35" s="7">
        <f t="shared" si="21"/>
        <v>5.4431643734974468E-3</v>
      </c>
      <c r="DT35" s="7">
        <f t="shared" si="21"/>
        <v>2.9885333209389766E-3</v>
      </c>
      <c r="DU35" s="7">
        <f t="shared" si="21"/>
        <v>-1.5143297849266464E-2</v>
      </c>
      <c r="DV35" s="7">
        <f t="shared" si="18"/>
        <v>-8.8208972498271358E-3</v>
      </c>
      <c r="DW35" s="7">
        <f t="shared" si="18"/>
        <v>-1.6550860902748585E-2</v>
      </c>
      <c r="DX35" s="7">
        <f t="shared" si="18"/>
        <v>-4.1959492880552521E-2</v>
      </c>
      <c r="DY35" s="7">
        <f t="shared" si="18"/>
        <v>-3.6403571344540496E-2</v>
      </c>
      <c r="DZ35" s="7">
        <f t="shared" si="18"/>
        <v>-9.3587547764652119E-3</v>
      </c>
      <c r="EA35" s="7">
        <f t="shared" si="18"/>
        <v>-1.030996775353373E-2</v>
      </c>
      <c r="EB35" s="7">
        <f t="shared" si="18"/>
        <v>-4.6723439770741143E-2</v>
      </c>
      <c r="EC35" s="7">
        <f t="shared" si="18"/>
        <v>-4.1461614262827275E-2</v>
      </c>
      <c r="ED35" s="7">
        <f t="shared" si="18"/>
        <v>1.9363308407940251E-3</v>
      </c>
      <c r="EE35" s="7">
        <f t="shared" si="18"/>
        <v>-2.6453727854204044E-2</v>
      </c>
      <c r="EF35" s="7">
        <f t="shared" si="18"/>
        <v>-3.322560908038838E-2</v>
      </c>
      <c r="EG35" s="7">
        <f t="shared" si="18"/>
        <v>-4.8048391911470695E-4</v>
      </c>
      <c r="EH35" s="7">
        <f t="shared" si="18"/>
        <v>-6.4212248605856379E-2</v>
      </c>
      <c r="EI35" s="7">
        <f t="shared" si="18"/>
        <v>-5.1280891022416002E-2</v>
      </c>
      <c r="EJ35" s="7">
        <f t="shared" si="18"/>
        <v>-1.5462111123462184E-2</v>
      </c>
      <c r="EK35" s="7">
        <f t="shared" si="18"/>
        <v>-2.4766245228606307E-2</v>
      </c>
      <c r="EL35" s="7">
        <f t="shared" si="19"/>
        <v>-2.501845401081302E-2</v>
      </c>
      <c r="EM35" s="7">
        <f t="shared" si="15"/>
        <v>-2.3706780926424385E-2</v>
      </c>
      <c r="EN35" s="7">
        <f t="shared" si="15"/>
        <v>-5.4859976909247612E-2</v>
      </c>
      <c r="EO35" s="7">
        <f t="shared" si="15"/>
        <v>-4.7377241187340852E-2</v>
      </c>
      <c r="EP35" s="7">
        <f t="shared" si="15"/>
        <v>-2.6095749914598572E-2</v>
      </c>
      <c r="EQ35" s="7">
        <f t="shared" si="15"/>
        <v>1.6189965066677598E-2</v>
      </c>
      <c r="ER35" s="7">
        <f t="shared" si="15"/>
        <v>-1.1269349894800891E-2</v>
      </c>
      <c r="ES35" s="7">
        <f t="shared" si="15"/>
        <v>-4.4213588862964476E-2</v>
      </c>
      <c r="ET35" s="7">
        <f t="shared" si="15"/>
        <v>-4.2562022016039577E-2</v>
      </c>
    </row>
    <row r="36" spans="1:150" x14ac:dyDescent="0.2">
      <c r="A36">
        <v>97.39</v>
      </c>
      <c r="B36">
        <v>17.004999999999999</v>
      </c>
      <c r="C36">
        <v>185.8</v>
      </c>
      <c r="D36">
        <v>105.1</v>
      </c>
      <c r="E36">
        <v>84.88</v>
      </c>
      <c r="F36">
        <v>197.05</v>
      </c>
      <c r="G36">
        <v>152.85</v>
      </c>
      <c r="H36">
        <v>92.01</v>
      </c>
      <c r="I36">
        <v>107.55</v>
      </c>
      <c r="J36">
        <v>7.19</v>
      </c>
      <c r="K36">
        <v>84.93</v>
      </c>
      <c r="L36">
        <v>68.92</v>
      </c>
      <c r="M36">
        <v>63.15</v>
      </c>
      <c r="N36">
        <v>30.32</v>
      </c>
      <c r="O36">
        <v>25.14</v>
      </c>
      <c r="P36">
        <v>68.97</v>
      </c>
      <c r="Q36">
        <v>16.225000000000001</v>
      </c>
      <c r="R36">
        <v>84.86</v>
      </c>
      <c r="S36">
        <v>39.07</v>
      </c>
      <c r="T36">
        <v>14.96</v>
      </c>
      <c r="U36">
        <v>106.6</v>
      </c>
      <c r="V36">
        <v>5.2149999999999999</v>
      </c>
      <c r="W36">
        <v>14.305</v>
      </c>
      <c r="X36">
        <v>13.73</v>
      </c>
      <c r="Y36">
        <v>9.7780000000000005</v>
      </c>
      <c r="Z36">
        <v>46.284999999999997</v>
      </c>
      <c r="AA36">
        <v>63.37</v>
      </c>
      <c r="AB36">
        <v>43.284999999999997</v>
      </c>
      <c r="AC36">
        <v>6.47</v>
      </c>
      <c r="AD36">
        <v>15.275</v>
      </c>
      <c r="AE36">
        <v>2.7720000000000002</v>
      </c>
      <c r="AF36">
        <v>29.265000000000001</v>
      </c>
      <c r="AG36">
        <v>246.6</v>
      </c>
      <c r="AH36">
        <v>190.8</v>
      </c>
      <c r="AI36">
        <v>4.1779999999999999</v>
      </c>
      <c r="AJ36">
        <v>185.4</v>
      </c>
      <c r="AK36">
        <v>14.11</v>
      </c>
      <c r="AL36">
        <v>33.159999999999997</v>
      </c>
      <c r="AM36">
        <v>87.21</v>
      </c>
      <c r="AN36">
        <v>75.430000000000007</v>
      </c>
      <c r="AO36">
        <v>5.4809999999999999</v>
      </c>
      <c r="AP36">
        <v>96.51</v>
      </c>
      <c r="AQ36">
        <v>47.825000000000003</v>
      </c>
      <c r="AR36">
        <v>114.9</v>
      </c>
      <c r="AS36">
        <v>70.81</v>
      </c>
      <c r="AT36">
        <v>8.532</v>
      </c>
      <c r="AU36">
        <v>218.2</v>
      </c>
      <c r="AV36">
        <v>47.585000000000001</v>
      </c>
      <c r="AW36">
        <v>22.61</v>
      </c>
      <c r="AX36" s="4">
        <v>158.75</v>
      </c>
      <c r="AY36" s="5">
        <f t="shared" si="24"/>
        <v>-2.9980079681274918E-2</v>
      </c>
      <c r="AZ36" s="5">
        <f t="shared" si="24"/>
        <v>-3.2239155920281704E-3</v>
      </c>
      <c r="BA36" s="5">
        <f t="shared" si="24"/>
        <v>2.6519337016574607E-2</v>
      </c>
      <c r="BB36" s="5">
        <f t="shared" si="22"/>
        <v>-1.453352086263493E-2</v>
      </c>
      <c r="BC36" s="5">
        <f t="shared" si="22"/>
        <v>1.3855709507883285E-2</v>
      </c>
      <c r="BD36" s="5">
        <f t="shared" si="22"/>
        <v>-1.4010507880910628E-2</v>
      </c>
      <c r="BE36" s="5">
        <f t="shared" si="22"/>
        <v>-9.8039215686274161E-4</v>
      </c>
      <c r="BF36" s="5">
        <f t="shared" si="22"/>
        <v>-2.5627448903950079E-2</v>
      </c>
      <c r="BG36" s="5">
        <f t="shared" si="22"/>
        <v>-2.0491803278688492E-2</v>
      </c>
      <c r="BH36" s="5">
        <f t="shared" si="22"/>
        <v>6.0165104239542355E-3</v>
      </c>
      <c r="BI36" s="5">
        <f t="shared" si="22"/>
        <v>-1.6330785267546832E-2</v>
      </c>
      <c r="BJ36" s="5">
        <f t="shared" si="22"/>
        <v>-5.8004640371223104E-4</v>
      </c>
      <c r="BK36" s="5">
        <f t="shared" si="22"/>
        <v>-2.4861025324274366E-2</v>
      </c>
      <c r="BL36" s="5">
        <f t="shared" si="22"/>
        <v>-9.1503267973856994E-3</v>
      </c>
      <c r="BM36" s="5">
        <f t="shared" si="22"/>
        <v>-2.9744199881023281E-3</v>
      </c>
      <c r="BN36" s="5">
        <f t="shared" si="22"/>
        <v>-2.2672523735298156E-2</v>
      </c>
      <c r="BO36" s="5">
        <f t="shared" si="20"/>
        <v>4.9482535575679165E-2</v>
      </c>
      <c r="BP36" s="5">
        <f t="shared" si="20"/>
        <v>6.4041745730551991E-3</v>
      </c>
      <c r="BQ36" s="5">
        <f t="shared" si="20"/>
        <v>-3.4434383369467136E-3</v>
      </c>
      <c r="BR36" s="5">
        <f t="shared" si="20"/>
        <v>-7.6285240464344373E-3</v>
      </c>
      <c r="BS36" s="5">
        <f t="shared" si="20"/>
        <v>1.1385199240986577E-2</v>
      </c>
      <c r="BT36" s="5">
        <f t="shared" si="20"/>
        <v>-1.1374407582938506E-2</v>
      </c>
      <c r="BU36" s="5">
        <f t="shared" si="20"/>
        <v>-2.9182219205972193E-2</v>
      </c>
      <c r="BV36" s="5">
        <f t="shared" si="20"/>
        <v>-4.7189451769604429E-2</v>
      </c>
      <c r="BW36" s="5">
        <f t="shared" si="20"/>
        <v>-4.6513895660653337E-2</v>
      </c>
      <c r="BX36" s="5">
        <f t="shared" si="16"/>
        <v>-3.6732570239334073E-2</v>
      </c>
      <c r="BY36" s="5">
        <f t="shared" si="16"/>
        <v>-7.3402544231612854E-2</v>
      </c>
      <c r="BZ36" s="5">
        <f t="shared" si="16"/>
        <v>-1.0289242025837475E-2</v>
      </c>
      <c r="CA36" s="5">
        <f t="shared" si="16"/>
        <v>-1.9102486355366932E-2</v>
      </c>
      <c r="CB36" s="5">
        <f t="shared" si="16"/>
        <v>-2.1147068247356571E-2</v>
      </c>
      <c r="CC36" s="5">
        <f t="shared" si="16"/>
        <v>-2.0494699646643078E-2</v>
      </c>
      <c r="CD36" s="5">
        <f t="shared" si="16"/>
        <v>-9.8122145153104467E-3</v>
      </c>
      <c r="CE36" s="5">
        <f t="shared" si="16"/>
        <v>-7.64587525150906E-3</v>
      </c>
      <c r="CF36" s="5">
        <f t="shared" si="16"/>
        <v>-2.3541453428863823E-2</v>
      </c>
      <c r="CG36" s="5">
        <f t="shared" si="16"/>
        <v>-6.1845861084680598E-3</v>
      </c>
      <c r="CH36" s="5">
        <f t="shared" si="16"/>
        <v>-4.2964554242749253E-3</v>
      </c>
      <c r="CI36" s="5">
        <f t="shared" si="16"/>
        <v>-1.0865755345250694E-2</v>
      </c>
      <c r="CJ36" s="5">
        <f t="shared" si="16"/>
        <v>-1.0887397464578785E-2</v>
      </c>
      <c r="CK36" s="5">
        <f t="shared" si="16"/>
        <v>2.4137931034482474E-3</v>
      </c>
      <c r="CL36" s="5">
        <f t="shared" si="16"/>
        <v>-2.5829781738344271E-2</v>
      </c>
      <c r="CM36" s="5">
        <f t="shared" si="16"/>
        <v>-1.4740248067589445E-2</v>
      </c>
      <c r="CN36" s="5">
        <f t="shared" si="17"/>
        <v>2.5971327654270571E-3</v>
      </c>
      <c r="CO36" s="5">
        <f t="shared" si="12"/>
        <v>-1.5541375051461359E-2</v>
      </c>
      <c r="CP36" s="5">
        <f t="shared" si="12"/>
        <v>-1.7528858486532628E-2</v>
      </c>
      <c r="CQ36" s="5">
        <f t="shared" si="12"/>
        <v>-8.9573128061581908E-3</v>
      </c>
      <c r="CR36" s="5">
        <f t="shared" si="12"/>
        <v>-9.289363678588014E-3</v>
      </c>
      <c r="CS36" s="5">
        <f t="shared" si="12"/>
        <v>-2.970070824765858E-3</v>
      </c>
      <c r="CT36" s="5">
        <f t="shared" si="12"/>
        <v>-2.5097316123745217E-2</v>
      </c>
      <c r="CU36" s="5">
        <f t="shared" si="12"/>
        <v>8.3113772455089885E-2</v>
      </c>
      <c r="CV36" s="28">
        <f t="shared" si="12"/>
        <v>1.437699680511173E-2</v>
      </c>
      <c r="CW36" s="7">
        <f t="shared" si="25"/>
        <v>-2.7242638368524273E-2</v>
      </c>
      <c r="CX36" s="7">
        <f t="shared" si="25"/>
        <v>-2.6050190476673155E-3</v>
      </c>
      <c r="CY36" s="7">
        <f t="shared" si="25"/>
        <v>2.4239103764146855E-2</v>
      </c>
      <c r="CZ36" s="7">
        <f t="shared" si="25"/>
        <v>-1.5370066453034813E-2</v>
      </c>
      <c r="DA36" s="7">
        <f t="shared" si="23"/>
        <v>7.7765753596381196E-3</v>
      </c>
      <c r="DB36" s="7">
        <f t="shared" si="23"/>
        <v>-1.5441049602529976E-2</v>
      </c>
      <c r="DC36" s="7">
        <f t="shared" si="23"/>
        <v>-7.1274364934574737E-3</v>
      </c>
      <c r="DD36" s="7">
        <f t="shared" si="23"/>
        <v>-2.3920548725070632E-2</v>
      </c>
      <c r="DE36" s="7">
        <f t="shared" si="23"/>
        <v>-1.7715996893000924E-2</v>
      </c>
      <c r="DF36" s="7">
        <f t="shared" si="23"/>
        <v>8.2741110496447647E-3</v>
      </c>
      <c r="DG36" s="7">
        <f t="shared" si="23"/>
        <v>-1.6737283685345453E-2</v>
      </c>
      <c r="DH36" s="7">
        <f t="shared" si="23"/>
        <v>-1.0158756467543268E-3</v>
      </c>
      <c r="DI36" s="7">
        <f t="shared" si="23"/>
        <v>-2.4916196194071996E-2</v>
      </c>
      <c r="DJ36" s="7">
        <f t="shared" si="23"/>
        <v>-6.1780126529943505E-3</v>
      </c>
      <c r="DK36" s="7">
        <f t="shared" si="23"/>
        <v>-1.4276030594980343E-3</v>
      </c>
      <c r="DL36" s="7">
        <f t="shared" si="23"/>
        <v>-2.1618154242474989E-2</v>
      </c>
      <c r="DM36" s="7">
        <f t="shared" si="21"/>
        <v>5.457317892323818E-2</v>
      </c>
      <c r="DN36" s="7">
        <f t="shared" si="21"/>
        <v>4.9784922319809979E-3</v>
      </c>
      <c r="DO36" s="7">
        <f t="shared" si="21"/>
        <v>-5.8481453618805263E-3</v>
      </c>
      <c r="DP36" s="7">
        <f t="shared" si="21"/>
        <v>-3.6727316522698556E-3</v>
      </c>
      <c r="DQ36" s="7">
        <f t="shared" si="21"/>
        <v>1.2095535100709768E-2</v>
      </c>
      <c r="DR36" s="7">
        <f t="shared" si="21"/>
        <v>-1.4148906818390112E-2</v>
      </c>
      <c r="DS36" s="7">
        <f t="shared" si="21"/>
        <v>-3.057198957794794E-2</v>
      </c>
      <c r="DT36" s="7">
        <f t="shared" si="21"/>
        <v>-4.6287149324882294E-2</v>
      </c>
      <c r="DU36" s="7">
        <f t="shared" si="21"/>
        <v>-5.1044554822027938E-2</v>
      </c>
      <c r="DV36" s="7">
        <f t="shared" si="18"/>
        <v>-3.6786061609841866E-2</v>
      </c>
      <c r="DW36" s="7">
        <f t="shared" si="18"/>
        <v>-7.0174130374436081E-2</v>
      </c>
      <c r="DX36" s="7">
        <f t="shared" si="18"/>
        <v>-9.2509230901973317E-3</v>
      </c>
      <c r="DY36" s="7">
        <f t="shared" si="18"/>
        <v>-1.7162275807503256E-2</v>
      </c>
      <c r="DZ36" s="7">
        <f t="shared" si="18"/>
        <v>-2.0985035972092132E-2</v>
      </c>
      <c r="EA36" s="7">
        <f t="shared" si="18"/>
        <v>-2.3787123540527665E-2</v>
      </c>
      <c r="EB36" s="7">
        <f t="shared" si="18"/>
        <v>-5.3318019586037508E-3</v>
      </c>
      <c r="EC36" s="7">
        <f t="shared" si="18"/>
        <v>-1.1726122092294986E-2</v>
      </c>
      <c r="ED36" s="7">
        <f t="shared" si="18"/>
        <v>-2.4427806704056428E-2</v>
      </c>
      <c r="EE36" s="7">
        <f t="shared" si="18"/>
        <v>-5.3361390436530067E-3</v>
      </c>
      <c r="EF36" s="7">
        <f t="shared" si="18"/>
        <v>-4.2925733312468555E-3</v>
      </c>
      <c r="EG36" s="7">
        <f t="shared" si="18"/>
        <v>-9.5967641069126825E-3</v>
      </c>
      <c r="EH36" s="7">
        <f t="shared" si="18"/>
        <v>-1.2206564309428883E-2</v>
      </c>
      <c r="EI36" s="7">
        <f t="shared" si="18"/>
        <v>-1.3523179758979055E-3</v>
      </c>
      <c r="EJ36" s="7">
        <f t="shared" si="18"/>
        <v>-2.1170404630978967E-2</v>
      </c>
      <c r="EK36" s="7">
        <f t="shared" si="18"/>
        <v>-1.3591592228081527E-2</v>
      </c>
      <c r="EL36" s="7">
        <f t="shared" si="19"/>
        <v>3.7799938785390221E-3</v>
      </c>
      <c r="EM36" s="7">
        <f t="shared" si="15"/>
        <v>-1.4260699881548508E-2</v>
      </c>
      <c r="EN36" s="7">
        <f t="shared" si="15"/>
        <v>-1.4015244413493569E-2</v>
      </c>
      <c r="EO36" s="7">
        <f t="shared" si="15"/>
        <v>-9.7639641883216759E-3</v>
      </c>
      <c r="EP36" s="7">
        <f t="shared" si="15"/>
        <v>-4.0050663544058457E-3</v>
      </c>
      <c r="EQ36" s="7">
        <f t="shared" si="15"/>
        <v>2.5993127037750611E-4</v>
      </c>
      <c r="ER36" s="7">
        <f t="shared" si="15"/>
        <v>-2.4023485120124428E-2</v>
      </c>
      <c r="ES36" s="7">
        <f t="shared" si="15"/>
        <v>7.8688592055786793E-2</v>
      </c>
      <c r="ET36" s="7">
        <f t="shared" si="15"/>
        <v>1.1397668867010061E-2</v>
      </c>
    </row>
    <row r="37" spans="1:150" x14ac:dyDescent="0.2">
      <c r="A37">
        <v>98.39</v>
      </c>
      <c r="B37">
        <v>17.015000000000001</v>
      </c>
      <c r="C37">
        <v>180</v>
      </c>
      <c r="D37">
        <v>106.3</v>
      </c>
      <c r="E37">
        <v>85.8</v>
      </c>
      <c r="F37">
        <v>197.95</v>
      </c>
      <c r="G37">
        <v>155.80000000000001</v>
      </c>
      <c r="H37">
        <v>95.1</v>
      </c>
      <c r="I37">
        <v>107.75</v>
      </c>
      <c r="J37">
        <v>7.1289999999999996</v>
      </c>
      <c r="K37">
        <v>86.38</v>
      </c>
      <c r="L37">
        <v>70.790000000000006</v>
      </c>
      <c r="M37">
        <v>63.64</v>
      </c>
      <c r="N37">
        <v>29.555</v>
      </c>
      <c r="O37">
        <v>25.35</v>
      </c>
      <c r="P37">
        <v>70</v>
      </c>
      <c r="Q37">
        <v>16.05</v>
      </c>
      <c r="R37">
        <v>86.65</v>
      </c>
      <c r="S37">
        <v>39.56</v>
      </c>
      <c r="T37">
        <v>14.805</v>
      </c>
      <c r="U37">
        <v>108.2</v>
      </c>
      <c r="V37">
        <v>5.3550000000000004</v>
      </c>
      <c r="W37">
        <v>14.455</v>
      </c>
      <c r="X37">
        <v>13.82</v>
      </c>
      <c r="Y37">
        <v>9.7219999999999995</v>
      </c>
      <c r="Z37">
        <v>47.35</v>
      </c>
      <c r="AA37">
        <v>60.76</v>
      </c>
      <c r="AB37">
        <v>43.515000000000001</v>
      </c>
      <c r="AC37">
        <v>6.431</v>
      </c>
      <c r="AD37">
        <v>15.295</v>
      </c>
      <c r="AE37">
        <v>2.8180000000000001</v>
      </c>
      <c r="AF37">
        <v>29.475000000000001</v>
      </c>
      <c r="AG37">
        <v>249.6</v>
      </c>
      <c r="AH37">
        <v>189.6</v>
      </c>
      <c r="AI37">
        <v>4.26</v>
      </c>
      <c r="AJ37">
        <v>187.2</v>
      </c>
      <c r="AK37">
        <v>14.265000000000001</v>
      </c>
      <c r="AL37">
        <v>32.909999999999997</v>
      </c>
      <c r="AM37">
        <v>86.8</v>
      </c>
      <c r="AN37">
        <v>77.45</v>
      </c>
      <c r="AO37">
        <v>5.5570000000000004</v>
      </c>
      <c r="AP37">
        <v>97.25</v>
      </c>
      <c r="AQ37">
        <v>48.68</v>
      </c>
      <c r="AR37">
        <v>114.05</v>
      </c>
      <c r="AS37">
        <v>71.75</v>
      </c>
      <c r="AT37">
        <v>8.5370000000000008</v>
      </c>
      <c r="AU37">
        <v>218.3</v>
      </c>
      <c r="AV37">
        <v>48.465000000000003</v>
      </c>
      <c r="AW37">
        <v>23.274999999999999</v>
      </c>
      <c r="AX37" s="4">
        <v>169.45</v>
      </c>
      <c r="AY37" s="5">
        <f t="shared" si="24"/>
        <v>1.0267994660642765E-2</v>
      </c>
      <c r="AZ37" s="5">
        <f t="shared" si="24"/>
        <v>5.8806233460750867E-4</v>
      </c>
      <c r="BA37" s="5">
        <f t="shared" si="24"/>
        <v>-3.1216361679225035E-2</v>
      </c>
      <c r="BB37" s="5">
        <f t="shared" si="22"/>
        <v>1.1417697431018059E-2</v>
      </c>
      <c r="BC37" s="5">
        <f t="shared" si="22"/>
        <v>1.0838831291234641E-2</v>
      </c>
      <c r="BD37" s="5">
        <f t="shared" si="22"/>
        <v>4.5673686881499975E-3</v>
      </c>
      <c r="BE37" s="5">
        <f t="shared" si="22"/>
        <v>1.9299967288191056E-2</v>
      </c>
      <c r="BF37" s="5">
        <f t="shared" si="22"/>
        <v>3.3583306162373594E-2</v>
      </c>
      <c r="BG37" s="5">
        <f t="shared" si="22"/>
        <v>1.8596001859600975E-3</v>
      </c>
      <c r="BH37" s="5">
        <f t="shared" si="22"/>
        <v>-8.4840055632824374E-3</v>
      </c>
      <c r="BI37" s="5">
        <f t="shared" si="22"/>
        <v>1.7072883551159546E-2</v>
      </c>
      <c r="BJ37" s="5">
        <f t="shared" si="22"/>
        <v>2.7132907719094712E-2</v>
      </c>
      <c r="BK37" s="5">
        <f t="shared" si="22"/>
        <v>7.7593032462390799E-3</v>
      </c>
      <c r="BL37" s="5">
        <f t="shared" si="22"/>
        <v>-2.5230870712401043E-2</v>
      </c>
      <c r="BM37" s="5">
        <f t="shared" si="22"/>
        <v>8.3532219570405797E-3</v>
      </c>
      <c r="BN37" s="5">
        <f t="shared" si="22"/>
        <v>1.4934029288096395E-2</v>
      </c>
      <c r="BO37" s="5">
        <f t="shared" si="20"/>
        <v>-1.0785824345146411E-2</v>
      </c>
      <c r="BP37" s="5">
        <f t="shared" si="20"/>
        <v>2.1093565873202991E-2</v>
      </c>
      <c r="BQ37" s="5">
        <f t="shared" si="20"/>
        <v>1.2541592014333247E-2</v>
      </c>
      <c r="BR37" s="5">
        <f t="shared" si="20"/>
        <v>-1.0360962566845044E-2</v>
      </c>
      <c r="BS37" s="5">
        <f t="shared" si="20"/>
        <v>1.5009380863039379E-2</v>
      </c>
      <c r="BT37" s="5">
        <f t="shared" si="20"/>
        <v>2.6845637583892801E-2</v>
      </c>
      <c r="BU37" s="5">
        <f t="shared" si="20"/>
        <v>1.0485844110450948E-2</v>
      </c>
      <c r="BV37" s="5">
        <f t="shared" si="20"/>
        <v>6.5549890750182804E-3</v>
      </c>
      <c r="BW37" s="5">
        <f t="shared" si="20"/>
        <v>-5.7271425649417784E-3</v>
      </c>
      <c r="BX37" s="5">
        <f t="shared" si="16"/>
        <v>2.3009614345900431E-2</v>
      </c>
      <c r="BY37" s="5">
        <f t="shared" si="16"/>
        <v>-4.1186681394981828E-2</v>
      </c>
      <c r="BZ37" s="5">
        <f t="shared" si="16"/>
        <v>5.3136190366178671E-3</v>
      </c>
      <c r="CA37" s="5">
        <f t="shared" si="16"/>
        <v>-6.0278207109736304E-3</v>
      </c>
      <c r="CB37" s="5">
        <f t="shared" si="16"/>
        <v>1.309328968903456E-3</v>
      </c>
      <c r="CC37" s="5">
        <f t="shared" si="16"/>
        <v>1.6594516594516495E-2</v>
      </c>
      <c r="CD37" s="5">
        <f t="shared" si="16"/>
        <v>7.1758072783187909E-3</v>
      </c>
      <c r="CE37" s="5">
        <f t="shared" si="16"/>
        <v>1.2165450121654597E-2</v>
      </c>
      <c r="CF37" s="5">
        <f t="shared" si="16"/>
        <v>-6.2893081761007386E-3</v>
      </c>
      <c r="CG37" s="5">
        <f t="shared" si="16"/>
        <v>1.96266156055529E-2</v>
      </c>
      <c r="CH37" s="5">
        <f t="shared" si="16"/>
        <v>9.7087378640776656E-3</v>
      </c>
      <c r="CI37" s="5">
        <f t="shared" si="16"/>
        <v>1.0985116938341699E-2</v>
      </c>
      <c r="CJ37" s="5">
        <f t="shared" si="16"/>
        <v>-7.539203860072341E-3</v>
      </c>
      <c r="CK37" s="5">
        <f t="shared" si="16"/>
        <v>-4.7012957229675134E-3</v>
      </c>
      <c r="CL37" s="5">
        <f t="shared" si="16"/>
        <v>2.6779795837200027E-2</v>
      </c>
      <c r="CM37" s="5">
        <f t="shared" si="16"/>
        <v>1.3866082831600179E-2</v>
      </c>
      <c r="CN37" s="5">
        <f t="shared" si="17"/>
        <v>7.6675992125168069E-3</v>
      </c>
      <c r="CO37" s="5">
        <f t="shared" si="12"/>
        <v>1.7877679038159844E-2</v>
      </c>
      <c r="CP37" s="5">
        <f t="shared" si="12"/>
        <v>-7.397737162750273E-3</v>
      </c>
      <c r="CQ37" s="5">
        <f t="shared" si="12"/>
        <v>1.3274961163677323E-2</v>
      </c>
      <c r="CR37" s="5">
        <f t="shared" si="12"/>
        <v>5.8602906704185997E-4</v>
      </c>
      <c r="CS37" s="5">
        <f t="shared" si="12"/>
        <v>4.5829514207151867E-4</v>
      </c>
      <c r="CT37" s="5">
        <f t="shared" si="12"/>
        <v>1.8493222654197838E-2</v>
      </c>
      <c r="CU37" s="5">
        <f t="shared" si="12"/>
        <v>2.9411764705882248E-2</v>
      </c>
      <c r="CV37" s="28">
        <f t="shared" si="12"/>
        <v>6.7401574803149567E-2</v>
      </c>
      <c r="CW37" s="7">
        <f t="shared" si="25"/>
        <v>1.300543597339341E-2</v>
      </c>
      <c r="CX37" s="7">
        <f t="shared" si="25"/>
        <v>1.2069588789683633E-3</v>
      </c>
      <c r="CY37" s="7">
        <f t="shared" si="25"/>
        <v>-3.3496594931652787E-2</v>
      </c>
      <c r="CZ37" s="7">
        <f t="shared" si="25"/>
        <v>1.0581151840618176E-2</v>
      </c>
      <c r="DA37" s="7">
        <f t="shared" si="23"/>
        <v>4.7596971429894755E-3</v>
      </c>
      <c r="DB37" s="7">
        <f t="shared" si="23"/>
        <v>3.136826966530649E-3</v>
      </c>
      <c r="DC37" s="7">
        <f t="shared" si="23"/>
        <v>1.3152922951596323E-2</v>
      </c>
      <c r="DD37" s="7">
        <f t="shared" si="23"/>
        <v>3.5290206341253044E-2</v>
      </c>
      <c r="DE37" s="7">
        <f t="shared" si="23"/>
        <v>4.6354065716476649E-3</v>
      </c>
      <c r="DF37" s="7">
        <f t="shared" si="23"/>
        <v>-6.2264049375919074E-3</v>
      </c>
      <c r="DG37" s="7">
        <f t="shared" si="23"/>
        <v>1.6666385133360925E-2</v>
      </c>
      <c r="DH37" s="7">
        <f t="shared" si="23"/>
        <v>2.6697078476052617E-2</v>
      </c>
      <c r="DI37" s="7">
        <f t="shared" si="23"/>
        <v>7.7041323764414507E-3</v>
      </c>
      <c r="DJ37" s="7">
        <f t="shared" si="23"/>
        <v>-2.2258556568009694E-2</v>
      </c>
      <c r="DK37" s="7">
        <f t="shared" si="23"/>
        <v>9.9000388856448733E-3</v>
      </c>
      <c r="DL37" s="7">
        <f t="shared" si="23"/>
        <v>1.5988398780919563E-2</v>
      </c>
      <c r="DM37" s="7">
        <f t="shared" si="21"/>
        <v>-5.695180997587394E-3</v>
      </c>
      <c r="DN37" s="7">
        <f t="shared" si="21"/>
        <v>1.966788353212879E-2</v>
      </c>
      <c r="DO37" s="7">
        <f t="shared" si="21"/>
        <v>1.0136884989399434E-2</v>
      </c>
      <c r="DP37" s="7">
        <f t="shared" si="21"/>
        <v>-6.4051701726804628E-3</v>
      </c>
      <c r="DQ37" s="7">
        <f t="shared" si="21"/>
        <v>1.571971672276257E-2</v>
      </c>
      <c r="DR37" s="7">
        <f t="shared" si="21"/>
        <v>2.4071138348441195E-2</v>
      </c>
      <c r="DS37" s="7">
        <f t="shared" si="21"/>
        <v>9.0960737384751991E-3</v>
      </c>
      <c r="DT37" s="7">
        <f t="shared" si="21"/>
        <v>7.4572915197404135E-3</v>
      </c>
      <c r="DU37" s="7">
        <f t="shared" si="21"/>
        <v>-1.0257801726316381E-2</v>
      </c>
      <c r="DV37" s="7">
        <f t="shared" si="18"/>
        <v>2.2956122975392641E-2</v>
      </c>
      <c r="DW37" s="7">
        <f t="shared" si="18"/>
        <v>-3.7958267537805054E-2</v>
      </c>
      <c r="DX37" s="7">
        <f t="shared" si="18"/>
        <v>6.3519379722580113E-3</v>
      </c>
      <c r="DY37" s="7">
        <f t="shared" si="18"/>
        <v>-4.0876101631099546E-3</v>
      </c>
      <c r="DZ37" s="7">
        <f t="shared" si="18"/>
        <v>1.4713612441678953E-3</v>
      </c>
      <c r="EA37" s="7">
        <f t="shared" si="18"/>
        <v>1.330209270063191E-2</v>
      </c>
      <c r="EB37" s="7">
        <f t="shared" si="18"/>
        <v>1.1656219835025487E-2</v>
      </c>
      <c r="EC37" s="7">
        <f t="shared" si="18"/>
        <v>8.0852032808686712E-3</v>
      </c>
      <c r="ED37" s="7">
        <f t="shared" si="18"/>
        <v>-7.175661451293342E-3</v>
      </c>
      <c r="EE37" s="7">
        <f t="shared" si="18"/>
        <v>2.0475062670367951E-2</v>
      </c>
      <c r="EF37" s="7">
        <f t="shared" si="18"/>
        <v>9.7126199571057354E-3</v>
      </c>
      <c r="EG37" s="7">
        <f t="shared" si="18"/>
        <v>1.225410817667971E-2</v>
      </c>
      <c r="EH37" s="7">
        <f t="shared" si="18"/>
        <v>-8.858370704922439E-3</v>
      </c>
      <c r="EI37" s="7">
        <f t="shared" si="18"/>
        <v>-8.4674068023136671E-3</v>
      </c>
      <c r="EJ37" s="7">
        <f t="shared" si="18"/>
        <v>3.143917294456533E-2</v>
      </c>
      <c r="EK37" s="7">
        <f t="shared" si="18"/>
        <v>1.5014738671108098E-2</v>
      </c>
      <c r="EL37" s="7">
        <f t="shared" si="19"/>
        <v>8.8504603256287714E-3</v>
      </c>
      <c r="EM37" s="7">
        <f t="shared" si="15"/>
        <v>1.9158354208072693E-2</v>
      </c>
      <c r="EN37" s="7">
        <f t="shared" si="15"/>
        <v>-3.884123089711213E-3</v>
      </c>
      <c r="EO37" s="7">
        <f t="shared" si="15"/>
        <v>1.2468309781513838E-2</v>
      </c>
      <c r="EP37" s="7">
        <f t="shared" si="15"/>
        <v>5.8703263912240284E-3</v>
      </c>
      <c r="EQ37" s="7">
        <f t="shared" si="15"/>
        <v>3.6882972372148828E-3</v>
      </c>
      <c r="ER37" s="7">
        <f t="shared" si="15"/>
        <v>1.9567053657818627E-2</v>
      </c>
      <c r="ES37" s="7">
        <f t="shared" si="15"/>
        <v>2.4986584306579157E-2</v>
      </c>
      <c r="ET37" s="7">
        <f t="shared" si="15"/>
        <v>6.4422246865047897E-2</v>
      </c>
    </row>
    <row r="38" spans="1:150" x14ac:dyDescent="0.2">
      <c r="A38">
        <v>96.39</v>
      </c>
      <c r="B38">
        <v>17.995000000000001</v>
      </c>
      <c r="C38">
        <v>175.1</v>
      </c>
      <c r="D38">
        <v>103.2</v>
      </c>
      <c r="E38">
        <v>85.31</v>
      </c>
      <c r="F38">
        <v>195.75</v>
      </c>
      <c r="G38">
        <v>144.15</v>
      </c>
      <c r="H38">
        <v>92.64</v>
      </c>
      <c r="I38">
        <v>106.3</v>
      </c>
      <c r="J38">
        <v>7.0739999999999998</v>
      </c>
      <c r="K38">
        <v>83.57</v>
      </c>
      <c r="L38">
        <v>69.790000000000006</v>
      </c>
      <c r="M38">
        <v>62.85</v>
      </c>
      <c r="N38">
        <v>28.835000000000001</v>
      </c>
      <c r="O38">
        <v>25.23</v>
      </c>
      <c r="P38">
        <v>68.290000000000006</v>
      </c>
      <c r="Q38">
        <v>15.775</v>
      </c>
      <c r="R38">
        <v>84.92</v>
      </c>
      <c r="S38">
        <v>39.26</v>
      </c>
      <c r="T38">
        <v>14.975</v>
      </c>
      <c r="U38">
        <v>107.7</v>
      </c>
      <c r="V38">
        <v>5.37</v>
      </c>
      <c r="W38">
        <v>14.69</v>
      </c>
      <c r="X38">
        <v>13.82</v>
      </c>
      <c r="Y38">
        <v>9.6140000000000008</v>
      </c>
      <c r="Z38">
        <v>47.395000000000003</v>
      </c>
      <c r="AA38">
        <v>60.6</v>
      </c>
      <c r="AB38">
        <v>41.96</v>
      </c>
      <c r="AC38">
        <v>6.5759999999999996</v>
      </c>
      <c r="AD38">
        <v>14.994999999999999</v>
      </c>
      <c r="AE38">
        <v>2.7679999999999998</v>
      </c>
      <c r="AF38">
        <v>29.57</v>
      </c>
      <c r="AG38">
        <v>243.3</v>
      </c>
      <c r="AH38">
        <v>184.45</v>
      </c>
      <c r="AI38">
        <v>4.1319999999999997</v>
      </c>
      <c r="AJ38">
        <v>184.6</v>
      </c>
      <c r="AK38">
        <v>14.45</v>
      </c>
      <c r="AL38">
        <v>31.99</v>
      </c>
      <c r="AM38">
        <v>87.75</v>
      </c>
      <c r="AN38">
        <v>74.819999999999993</v>
      </c>
      <c r="AO38">
        <v>5.5030000000000001</v>
      </c>
      <c r="AP38">
        <v>93.17</v>
      </c>
      <c r="AQ38">
        <v>46.81</v>
      </c>
      <c r="AR38">
        <v>113.05</v>
      </c>
      <c r="AS38">
        <v>70.989999999999995</v>
      </c>
      <c r="AT38">
        <v>8.5619999999999994</v>
      </c>
      <c r="AU38">
        <v>214.55</v>
      </c>
      <c r="AV38">
        <v>47.77</v>
      </c>
      <c r="AW38">
        <v>22.05</v>
      </c>
      <c r="AX38" s="4">
        <v>173.35</v>
      </c>
      <c r="AY38" s="5">
        <f t="shared" si="24"/>
        <v>-2.0327269031405582E-2</v>
      </c>
      <c r="AZ38" s="5">
        <f t="shared" si="24"/>
        <v>5.759623861298846E-2</v>
      </c>
      <c r="BA38" s="5">
        <f t="shared" si="24"/>
        <v>-2.7222222222222259E-2</v>
      </c>
      <c r="BB38" s="5">
        <f t="shared" si="22"/>
        <v>-2.9162746942615225E-2</v>
      </c>
      <c r="BC38" s="5">
        <f t="shared" si="22"/>
        <v>-5.7109557109557008E-3</v>
      </c>
      <c r="BD38" s="5">
        <f t="shared" si="22"/>
        <v>-1.1113917655973693E-2</v>
      </c>
      <c r="BE38" s="5">
        <f t="shared" si="22"/>
        <v>-7.477535301668814E-2</v>
      </c>
      <c r="BF38" s="5">
        <f t="shared" si="22"/>
        <v>-2.5867507886435215E-2</v>
      </c>
      <c r="BG38" s="5">
        <f t="shared" si="22"/>
        <v>-1.345707656612527E-2</v>
      </c>
      <c r="BH38" s="5">
        <f t="shared" si="22"/>
        <v>-7.7149670360499023E-3</v>
      </c>
      <c r="BI38" s="5">
        <f t="shared" si="22"/>
        <v>-3.2530678397777346E-2</v>
      </c>
      <c r="BJ38" s="5">
        <f t="shared" si="22"/>
        <v>-1.4126289023873473E-2</v>
      </c>
      <c r="BK38" s="5">
        <f t="shared" si="22"/>
        <v>-1.2413576367064749E-2</v>
      </c>
      <c r="BL38" s="5">
        <f t="shared" si="22"/>
        <v>-2.4361360175943148E-2</v>
      </c>
      <c r="BM38" s="5">
        <f t="shared" si="22"/>
        <v>-4.7337278106509562E-3</v>
      </c>
      <c r="BN38" s="5">
        <f t="shared" si="22"/>
        <v>-2.4428571428571355E-2</v>
      </c>
      <c r="BO38" s="5">
        <f t="shared" si="20"/>
        <v>-1.7133956386292892E-2</v>
      </c>
      <c r="BP38" s="5">
        <f t="shared" si="20"/>
        <v>-1.9965377957299579E-2</v>
      </c>
      <c r="BQ38" s="5">
        <f t="shared" si="20"/>
        <v>-7.5834175935288739E-3</v>
      </c>
      <c r="BR38" s="5">
        <f t="shared" si="20"/>
        <v>1.1482607227288E-2</v>
      </c>
      <c r="BS38" s="5">
        <f t="shared" si="20"/>
        <v>-4.6210720887245316E-3</v>
      </c>
      <c r="BT38" s="5">
        <f t="shared" si="20"/>
        <v>2.8011204481792618E-3</v>
      </c>
      <c r="BU38" s="5">
        <f t="shared" si="20"/>
        <v>1.6257350397786086E-2</v>
      </c>
      <c r="BV38" s="5">
        <f t="shared" si="20"/>
        <v>0</v>
      </c>
      <c r="BW38" s="5">
        <f t="shared" si="20"/>
        <v>-1.1108825344579132E-2</v>
      </c>
      <c r="BX38" s="5">
        <f t="shared" si="16"/>
        <v>9.5036958817318329E-4</v>
      </c>
      <c r="BY38" s="5">
        <f t="shared" si="16"/>
        <v>-2.6333113890717463E-3</v>
      </c>
      <c r="BZ38" s="5">
        <f t="shared" si="16"/>
        <v>-3.5734804090543526E-2</v>
      </c>
      <c r="CA38" s="5">
        <f t="shared" si="16"/>
        <v>2.254703778572531E-2</v>
      </c>
      <c r="CB38" s="5">
        <f t="shared" si="16"/>
        <v>-1.9614253023864103E-2</v>
      </c>
      <c r="CC38" s="5">
        <f t="shared" si="16"/>
        <v>-1.7743080198722616E-2</v>
      </c>
      <c r="CD38" s="5">
        <f t="shared" si="16"/>
        <v>3.223070398642891E-3</v>
      </c>
      <c r="CE38" s="5">
        <f t="shared" si="16"/>
        <v>-2.5240384615384581E-2</v>
      </c>
      <c r="CF38" s="5">
        <f t="shared" si="16"/>
        <v>-2.7162447257384037E-2</v>
      </c>
      <c r="CG38" s="5">
        <f t="shared" si="16"/>
        <v>-3.0046948356807546E-2</v>
      </c>
      <c r="CH38" s="5">
        <f t="shared" si="16"/>
        <v>-1.388888888888884E-2</v>
      </c>
      <c r="CI38" s="5">
        <f t="shared" si="16"/>
        <v>1.2968804766911868E-2</v>
      </c>
      <c r="CJ38" s="5">
        <f t="shared" si="16"/>
        <v>-2.7955028866605836E-2</v>
      </c>
      <c r="CK38" s="5">
        <f t="shared" si="16"/>
        <v>1.0944700460829626E-2</v>
      </c>
      <c r="CL38" s="5">
        <f t="shared" si="16"/>
        <v>-3.3957391865719888E-2</v>
      </c>
      <c r="CM38" s="5">
        <f t="shared" si="16"/>
        <v>-9.7174734569012156E-3</v>
      </c>
      <c r="CN38" s="5">
        <f t="shared" si="17"/>
        <v>-4.1953727506426675E-2</v>
      </c>
      <c r="CO38" s="5">
        <f t="shared" si="12"/>
        <v>-3.8414133114215265E-2</v>
      </c>
      <c r="CP38" s="5">
        <f t="shared" si="12"/>
        <v>-8.7680841736080817E-3</v>
      </c>
      <c r="CQ38" s="5">
        <f t="shared" si="12"/>
        <v>-1.0592334494773592E-2</v>
      </c>
      <c r="CR38" s="5">
        <f t="shared" si="12"/>
        <v>2.9284291905820048E-3</v>
      </c>
      <c r="CS38" s="5">
        <f t="shared" si="12"/>
        <v>-1.7178195144296859E-2</v>
      </c>
      <c r="CT38" s="5">
        <f t="shared" si="12"/>
        <v>-1.434024553801716E-2</v>
      </c>
      <c r="CU38" s="5">
        <f t="shared" si="12"/>
        <v>-5.2631578947368363E-2</v>
      </c>
      <c r="CV38" s="28">
        <f t="shared" si="12"/>
        <v>2.3015638831513696E-2</v>
      </c>
      <c r="CW38" s="7">
        <f t="shared" si="25"/>
        <v>-1.7589827718654936E-2</v>
      </c>
      <c r="CX38" s="7">
        <f t="shared" si="25"/>
        <v>5.8215135157349315E-2</v>
      </c>
      <c r="CY38" s="7">
        <f t="shared" si="25"/>
        <v>-2.9502455474650011E-2</v>
      </c>
      <c r="CZ38" s="7">
        <f t="shared" si="25"/>
        <v>-2.9999292533015108E-2</v>
      </c>
      <c r="DA38" s="7">
        <f t="shared" si="23"/>
        <v>-1.1790089859200867E-2</v>
      </c>
      <c r="DB38" s="7">
        <f t="shared" si="23"/>
        <v>-1.2544459377593041E-2</v>
      </c>
      <c r="DC38" s="7">
        <f t="shared" si="23"/>
        <v>-8.0922397353282868E-2</v>
      </c>
      <c r="DD38" s="7">
        <f t="shared" si="23"/>
        <v>-2.4160607707555768E-2</v>
      </c>
      <c r="DE38" s="7">
        <f t="shared" si="23"/>
        <v>-1.0681270180437703E-2</v>
      </c>
      <c r="DF38" s="7">
        <f t="shared" si="23"/>
        <v>-5.4573664103593723E-3</v>
      </c>
      <c r="DG38" s="7">
        <f t="shared" si="23"/>
        <v>-3.2937176815575966E-2</v>
      </c>
      <c r="DH38" s="7">
        <f t="shared" si="23"/>
        <v>-1.4562118266915568E-2</v>
      </c>
      <c r="DI38" s="7">
        <f t="shared" si="23"/>
        <v>-1.2468747236862377E-2</v>
      </c>
      <c r="DJ38" s="7">
        <f t="shared" si="23"/>
        <v>-2.1389046031551798E-2</v>
      </c>
      <c r="DK38" s="7">
        <f t="shared" si="23"/>
        <v>-3.1869108820466625E-3</v>
      </c>
      <c r="DL38" s="7">
        <f t="shared" si="23"/>
        <v>-2.3374201935748188E-2</v>
      </c>
      <c r="DM38" s="7">
        <f t="shared" si="21"/>
        <v>-1.2043313038733875E-2</v>
      </c>
      <c r="DN38" s="7">
        <f t="shared" si="21"/>
        <v>-2.139106029837378E-2</v>
      </c>
      <c r="DO38" s="7">
        <f t="shared" si="21"/>
        <v>-9.9881246184626866E-3</v>
      </c>
      <c r="DP38" s="7">
        <f t="shared" si="21"/>
        <v>1.5438399621452582E-2</v>
      </c>
      <c r="DQ38" s="7">
        <f t="shared" si="21"/>
        <v>-3.9107362290013393E-3</v>
      </c>
      <c r="DR38" s="7">
        <f t="shared" si="21"/>
        <v>2.6621212727656347E-5</v>
      </c>
      <c r="DS38" s="7">
        <f t="shared" si="21"/>
        <v>1.4867580025810337E-2</v>
      </c>
      <c r="DT38" s="7">
        <f t="shared" si="21"/>
        <v>9.0230244472213315E-4</v>
      </c>
      <c r="DU38" s="7">
        <f t="shared" si="21"/>
        <v>-1.5639484505953732E-2</v>
      </c>
      <c r="DV38" s="7">
        <f t="shared" si="18"/>
        <v>8.968782176653927E-4</v>
      </c>
      <c r="DW38" s="7">
        <f t="shared" si="18"/>
        <v>5.9510246810502623E-4</v>
      </c>
      <c r="DX38" s="7">
        <f t="shared" si="18"/>
        <v>-3.4696485154903381E-2</v>
      </c>
      <c r="DY38" s="7">
        <f t="shared" si="18"/>
        <v>2.4487248333588986E-2</v>
      </c>
      <c r="DZ38" s="7">
        <f t="shared" si="18"/>
        <v>-1.9452220748599664E-2</v>
      </c>
      <c r="EA38" s="7">
        <f t="shared" si="18"/>
        <v>-2.1035504092607203E-2</v>
      </c>
      <c r="EB38" s="7">
        <f t="shared" si="18"/>
        <v>7.703482955349587E-3</v>
      </c>
      <c r="EC38" s="7">
        <f t="shared" si="18"/>
        <v>-2.9320631456170507E-2</v>
      </c>
      <c r="ED38" s="7">
        <f t="shared" si="18"/>
        <v>-2.8048800532576641E-2</v>
      </c>
      <c r="EE38" s="7">
        <f t="shared" si="18"/>
        <v>-2.9198501291992494E-2</v>
      </c>
      <c r="EF38" s="7">
        <f t="shared" si="18"/>
        <v>-1.388500679586077E-2</v>
      </c>
      <c r="EG38" s="7">
        <f t="shared" si="18"/>
        <v>1.4237796005249879E-2</v>
      </c>
      <c r="EH38" s="7">
        <f t="shared" si="18"/>
        <v>-2.9274195711455932E-2</v>
      </c>
      <c r="EI38" s="7">
        <f t="shared" si="18"/>
        <v>7.1785893814834733E-3</v>
      </c>
      <c r="EJ38" s="7">
        <f t="shared" si="18"/>
        <v>-2.9298014758354585E-2</v>
      </c>
      <c r="EK38" s="7">
        <f t="shared" si="18"/>
        <v>-8.5688176173932974E-3</v>
      </c>
      <c r="EL38" s="7">
        <f t="shared" si="19"/>
        <v>-4.077086639331471E-2</v>
      </c>
      <c r="EM38" s="7">
        <f t="shared" si="15"/>
        <v>-3.7133457944302416E-2</v>
      </c>
      <c r="EN38" s="7">
        <f t="shared" si="15"/>
        <v>-5.2544701005690217E-3</v>
      </c>
      <c r="EO38" s="7">
        <f t="shared" si="15"/>
        <v>-1.1398985876937077E-2</v>
      </c>
      <c r="EP38" s="7">
        <f t="shared" si="15"/>
        <v>8.2127265147641723E-3</v>
      </c>
      <c r="EQ38" s="7">
        <f t="shared" si="15"/>
        <v>-1.3948193049153495E-2</v>
      </c>
      <c r="ER38" s="7">
        <f t="shared" si="15"/>
        <v>-1.3266414534396372E-2</v>
      </c>
      <c r="ES38" s="7">
        <f t="shared" si="15"/>
        <v>-5.7056759346671454E-2</v>
      </c>
      <c r="ET38" s="7">
        <f t="shared" si="15"/>
        <v>2.0036310893412027E-2</v>
      </c>
    </row>
    <row r="39" spans="1:150" x14ac:dyDescent="0.2">
      <c r="A39">
        <v>94.43</v>
      </c>
      <c r="B39">
        <v>18.565000000000001</v>
      </c>
      <c r="C39">
        <v>180.6</v>
      </c>
      <c r="D39">
        <v>107.85</v>
      </c>
      <c r="E39">
        <v>87.77</v>
      </c>
      <c r="F39">
        <v>199.15</v>
      </c>
      <c r="G39">
        <v>146.85</v>
      </c>
      <c r="H39">
        <v>94.08</v>
      </c>
      <c r="I39">
        <v>104.7</v>
      </c>
      <c r="J39">
        <v>7.21</v>
      </c>
      <c r="K39">
        <v>85.48</v>
      </c>
      <c r="L39">
        <v>70.94</v>
      </c>
      <c r="M39">
        <v>65.040000000000006</v>
      </c>
      <c r="N39">
        <v>29.92</v>
      </c>
      <c r="O39">
        <v>25.27</v>
      </c>
      <c r="P39">
        <v>70.3</v>
      </c>
      <c r="Q39">
        <v>16.489999999999998</v>
      </c>
      <c r="R39">
        <v>87.76</v>
      </c>
      <c r="S39">
        <v>40.409999999999997</v>
      </c>
      <c r="T39">
        <v>15.52</v>
      </c>
      <c r="U39">
        <v>114.35</v>
      </c>
      <c r="V39">
        <v>5.58</v>
      </c>
      <c r="W39">
        <v>14.815</v>
      </c>
      <c r="X39">
        <v>13.9</v>
      </c>
      <c r="Y39">
        <v>9.7899999999999991</v>
      </c>
      <c r="Z39">
        <v>47.024999999999999</v>
      </c>
      <c r="AA39">
        <v>66.22</v>
      </c>
      <c r="AB39">
        <v>43.914999999999999</v>
      </c>
      <c r="AC39">
        <v>6.7169999999999996</v>
      </c>
      <c r="AD39">
        <v>15.65</v>
      </c>
      <c r="AE39">
        <v>2.88</v>
      </c>
      <c r="AF39">
        <v>31.074999999999999</v>
      </c>
      <c r="AG39">
        <v>247.4</v>
      </c>
      <c r="AH39">
        <v>184.8</v>
      </c>
      <c r="AI39">
        <v>3.9340000000000002</v>
      </c>
      <c r="AJ39">
        <v>188.4</v>
      </c>
      <c r="AK39">
        <v>14.64</v>
      </c>
      <c r="AL39">
        <v>32.594999999999999</v>
      </c>
      <c r="AM39">
        <v>89.07</v>
      </c>
      <c r="AN39">
        <v>73.180000000000007</v>
      </c>
      <c r="AO39">
        <v>5.63</v>
      </c>
      <c r="AP39">
        <v>95.54</v>
      </c>
      <c r="AQ39">
        <v>47.72</v>
      </c>
      <c r="AR39">
        <v>115.2</v>
      </c>
      <c r="AS39">
        <v>71.17</v>
      </c>
      <c r="AT39">
        <v>8.6259999999999994</v>
      </c>
      <c r="AU39">
        <v>224.5</v>
      </c>
      <c r="AV39">
        <v>48.814999999999998</v>
      </c>
      <c r="AW39">
        <v>22.195</v>
      </c>
      <c r="AX39" s="4">
        <v>172.15</v>
      </c>
      <c r="AY39" s="5">
        <f t="shared" si="24"/>
        <v>-2.0334059549745764E-2</v>
      </c>
      <c r="AZ39" s="5">
        <f t="shared" si="24"/>
        <v>3.1675465407057457E-2</v>
      </c>
      <c r="BA39" s="5">
        <f t="shared" si="24"/>
        <v>3.1410622501427676E-2</v>
      </c>
      <c r="BB39" s="5">
        <f t="shared" si="22"/>
        <v>4.505813953488369E-2</v>
      </c>
      <c r="BC39" s="5">
        <f t="shared" si="22"/>
        <v>2.8836009846442412E-2</v>
      </c>
      <c r="BD39" s="5">
        <f t="shared" si="22"/>
        <v>1.7369093231162314E-2</v>
      </c>
      <c r="BE39" s="5">
        <f t="shared" si="22"/>
        <v>1.8730489073881307E-2</v>
      </c>
      <c r="BF39" s="5">
        <f t="shared" si="22"/>
        <v>1.5544041450777257E-2</v>
      </c>
      <c r="BG39" s="5">
        <f t="shared" si="22"/>
        <v>-1.5051740357478804E-2</v>
      </c>
      <c r="BH39" s="5">
        <f t="shared" si="22"/>
        <v>1.9225332202431389E-2</v>
      </c>
      <c r="BI39" s="5">
        <f t="shared" si="22"/>
        <v>2.2855091540026518E-2</v>
      </c>
      <c r="BJ39" s="5">
        <f t="shared" si="22"/>
        <v>1.6478005444906074E-2</v>
      </c>
      <c r="BK39" s="5">
        <f t="shared" si="22"/>
        <v>3.4844868735083523E-2</v>
      </c>
      <c r="BL39" s="5">
        <f t="shared" si="22"/>
        <v>3.7627882781342104E-2</v>
      </c>
      <c r="BM39" s="5">
        <f t="shared" si="22"/>
        <v>1.5854141894569018E-3</v>
      </c>
      <c r="BN39" s="5">
        <f t="shared" si="22"/>
        <v>2.9433299165324112E-2</v>
      </c>
      <c r="BO39" s="5">
        <f t="shared" si="20"/>
        <v>4.5324881141045825E-2</v>
      </c>
      <c r="BP39" s="5">
        <f t="shared" si="20"/>
        <v>3.3443240697126786E-2</v>
      </c>
      <c r="BQ39" s="5">
        <f t="shared" si="20"/>
        <v>2.9291900152827344E-2</v>
      </c>
      <c r="BR39" s="5">
        <f t="shared" si="20"/>
        <v>3.6393989983305453E-2</v>
      </c>
      <c r="BS39" s="5">
        <f t="shared" si="20"/>
        <v>6.1745589600742834E-2</v>
      </c>
      <c r="BT39" s="5">
        <f t="shared" si="20"/>
        <v>3.9106145251396551E-2</v>
      </c>
      <c r="BU39" s="5">
        <f t="shared" si="20"/>
        <v>8.509189925119065E-3</v>
      </c>
      <c r="BV39" s="5">
        <f t="shared" si="20"/>
        <v>5.7887120115773794E-3</v>
      </c>
      <c r="BW39" s="5">
        <f t="shared" si="20"/>
        <v>1.8306636155606348E-2</v>
      </c>
      <c r="BX39" s="5">
        <f t="shared" si="16"/>
        <v>-7.8067306677920278E-3</v>
      </c>
      <c r="BY39" s="5">
        <f t="shared" si="16"/>
        <v>9.2739273927392674E-2</v>
      </c>
      <c r="BZ39" s="5">
        <f t="shared" si="16"/>
        <v>4.6591992373689273E-2</v>
      </c>
      <c r="CA39" s="5">
        <f t="shared" si="16"/>
        <v>2.1441605839416011E-2</v>
      </c>
      <c r="CB39" s="5">
        <f t="shared" si="16"/>
        <v>4.3681227075691886E-2</v>
      </c>
      <c r="CC39" s="5">
        <f t="shared" si="16"/>
        <v>4.0462427745664886E-2</v>
      </c>
      <c r="CD39" s="5">
        <f t="shared" si="16"/>
        <v>5.0896178559350691E-2</v>
      </c>
      <c r="CE39" s="5">
        <f t="shared" si="16"/>
        <v>1.6851623510069746E-2</v>
      </c>
      <c r="CF39" s="5">
        <f t="shared" si="16"/>
        <v>1.8975332068311701E-3</v>
      </c>
      <c r="CG39" s="5">
        <f t="shared" si="16"/>
        <v>-4.7918683446272925E-2</v>
      </c>
      <c r="CH39" s="5">
        <f t="shared" si="16"/>
        <v>2.0585048754062862E-2</v>
      </c>
      <c r="CI39" s="5">
        <f t="shared" si="16"/>
        <v>1.314878892733562E-2</v>
      </c>
      <c r="CJ39" s="5">
        <f t="shared" si="16"/>
        <v>1.8912160050015725E-2</v>
      </c>
      <c r="CK39" s="5">
        <f t="shared" si="16"/>
        <v>1.50427350427349E-2</v>
      </c>
      <c r="CL39" s="5">
        <f t="shared" si="16"/>
        <v>-2.1919272921678501E-2</v>
      </c>
      <c r="CM39" s="5">
        <f t="shared" si="16"/>
        <v>2.3078320915864037E-2</v>
      </c>
      <c r="CN39" s="5">
        <f t="shared" si="17"/>
        <v>2.543737254481071E-2</v>
      </c>
      <c r="CO39" s="5">
        <f t="shared" si="12"/>
        <v>1.9440290536210103E-2</v>
      </c>
      <c r="CP39" s="5">
        <f t="shared" si="12"/>
        <v>1.9018133569217222E-2</v>
      </c>
      <c r="CQ39" s="5">
        <f t="shared" si="12"/>
        <v>2.5355683899142001E-3</v>
      </c>
      <c r="CR39" s="5">
        <f t="shared" si="12"/>
        <v>7.4748890446156846E-3</v>
      </c>
      <c r="CS39" s="5">
        <f t="shared" si="12"/>
        <v>4.6376136098811305E-2</v>
      </c>
      <c r="CT39" s="5">
        <f t="shared" si="12"/>
        <v>2.1875654176261028E-2</v>
      </c>
      <c r="CU39" s="5">
        <f t="shared" si="12"/>
        <v>6.5759637188207432E-3</v>
      </c>
      <c r="CV39" s="28">
        <f t="shared" si="12"/>
        <v>-6.9224113066050919E-3</v>
      </c>
      <c r="CW39" s="7">
        <f t="shared" si="25"/>
        <v>-1.7596618236995119E-2</v>
      </c>
      <c r="CX39" s="7">
        <f t="shared" si="25"/>
        <v>3.2294361951418313E-2</v>
      </c>
      <c r="CY39" s="7">
        <f t="shared" si="25"/>
        <v>2.9130389248999924E-2</v>
      </c>
      <c r="CZ39" s="7">
        <f t="shared" si="25"/>
        <v>4.4221593944483807E-2</v>
      </c>
      <c r="DA39" s="7">
        <f t="shared" si="23"/>
        <v>2.2756875698197246E-2</v>
      </c>
      <c r="DB39" s="7">
        <f t="shared" si="23"/>
        <v>1.5938551509542966E-2</v>
      </c>
      <c r="DC39" s="7">
        <f t="shared" si="23"/>
        <v>1.2583444737286575E-2</v>
      </c>
      <c r="DD39" s="7">
        <f t="shared" si="23"/>
        <v>1.7250941629656704E-2</v>
      </c>
      <c r="DE39" s="7">
        <f t="shared" si="23"/>
        <v>-1.2275933971791237E-2</v>
      </c>
      <c r="DF39" s="7">
        <f t="shared" si="23"/>
        <v>2.1482932828121918E-2</v>
      </c>
      <c r="DG39" s="7">
        <f t="shared" si="23"/>
        <v>2.2448593122227897E-2</v>
      </c>
      <c r="DH39" s="7">
        <f t="shared" si="23"/>
        <v>1.6042176201863979E-2</v>
      </c>
      <c r="DI39" s="7">
        <f t="shared" si="23"/>
        <v>3.4789697865285893E-2</v>
      </c>
      <c r="DJ39" s="7">
        <f t="shared" si="23"/>
        <v>4.0600196925733453E-2</v>
      </c>
      <c r="DK39" s="7">
        <f t="shared" si="23"/>
        <v>3.1322311180611954E-3</v>
      </c>
      <c r="DL39" s="7">
        <f t="shared" si="23"/>
        <v>3.0487668658147279E-2</v>
      </c>
      <c r="DM39" s="7">
        <f t="shared" si="21"/>
        <v>5.041552448860484E-2</v>
      </c>
      <c r="DN39" s="7">
        <f t="shared" si="21"/>
        <v>3.2017558356052585E-2</v>
      </c>
      <c r="DO39" s="7">
        <f t="shared" si="21"/>
        <v>2.6887193127893529E-2</v>
      </c>
      <c r="DP39" s="7">
        <f t="shared" si="21"/>
        <v>4.0349782377470035E-2</v>
      </c>
      <c r="DQ39" s="7">
        <f t="shared" si="21"/>
        <v>6.2455925460466029E-2</v>
      </c>
      <c r="DR39" s="7">
        <f t="shared" si="21"/>
        <v>3.6331646015944949E-2</v>
      </c>
      <c r="DS39" s="7">
        <f t="shared" si="21"/>
        <v>7.119419553143316E-3</v>
      </c>
      <c r="DT39" s="7">
        <f t="shared" si="21"/>
        <v>6.6910144562995124E-3</v>
      </c>
      <c r="DU39" s="7">
        <f t="shared" si="21"/>
        <v>1.3775976994231746E-2</v>
      </c>
      <c r="DV39" s="7">
        <f t="shared" si="18"/>
        <v>-7.8602220382998182E-3</v>
      </c>
      <c r="DW39" s="7">
        <f t="shared" si="18"/>
        <v>9.5967687784569447E-2</v>
      </c>
      <c r="DX39" s="7">
        <f t="shared" si="18"/>
        <v>4.7630311309329418E-2</v>
      </c>
      <c r="DY39" s="7">
        <f t="shared" si="18"/>
        <v>2.3381816387279687E-2</v>
      </c>
      <c r="DZ39" s="7">
        <f t="shared" si="18"/>
        <v>4.3843259350956329E-2</v>
      </c>
      <c r="EA39" s="7">
        <f t="shared" si="18"/>
        <v>3.7170003851780299E-2</v>
      </c>
      <c r="EB39" s="7">
        <f t="shared" si="18"/>
        <v>5.5376591116057389E-2</v>
      </c>
      <c r="EC39" s="7">
        <f t="shared" si="18"/>
        <v>1.277137666928382E-2</v>
      </c>
      <c r="ED39" s="7">
        <f t="shared" si="18"/>
        <v>1.0111799316385663E-3</v>
      </c>
      <c r="EE39" s="7">
        <f t="shared" si="18"/>
        <v>-4.7070236381457874E-2</v>
      </c>
      <c r="EF39" s="7">
        <f t="shared" si="18"/>
        <v>2.0588930847090934E-2</v>
      </c>
      <c r="EG39" s="7">
        <f t="shared" si="18"/>
        <v>1.4417780165673631E-2</v>
      </c>
      <c r="EH39" s="7">
        <f t="shared" si="18"/>
        <v>1.7592993205165629E-2</v>
      </c>
      <c r="EI39" s="7">
        <f t="shared" si="18"/>
        <v>1.1276623963388747E-2</v>
      </c>
      <c r="EJ39" s="7">
        <f t="shared" si="18"/>
        <v>-1.7259895814313198E-2</v>
      </c>
      <c r="EK39" s="7">
        <f t="shared" si="18"/>
        <v>2.4226976755371957E-2</v>
      </c>
      <c r="EL39" s="7">
        <f t="shared" si="19"/>
        <v>2.6620233657922675E-2</v>
      </c>
      <c r="EM39" s="7">
        <f t="shared" si="15"/>
        <v>2.0720965706122953E-2</v>
      </c>
      <c r="EN39" s="7">
        <f t="shared" si="15"/>
        <v>2.2531747642256281E-2</v>
      </c>
      <c r="EO39" s="7">
        <f t="shared" si="15"/>
        <v>1.7289170077507154E-3</v>
      </c>
      <c r="EP39" s="7">
        <f t="shared" si="15"/>
        <v>1.2759186368797852E-2</v>
      </c>
      <c r="EQ39" s="7">
        <f t="shared" si="15"/>
        <v>4.9606138193954666E-2</v>
      </c>
      <c r="ER39" s="7">
        <f t="shared" si="15"/>
        <v>2.2949485179881816E-2</v>
      </c>
      <c r="ES39" s="7">
        <f t="shared" si="15"/>
        <v>2.15078331951765E-3</v>
      </c>
      <c r="ET39" s="7">
        <f t="shared" si="15"/>
        <v>-9.9017392447067615E-3</v>
      </c>
    </row>
    <row r="40" spans="1:150" x14ac:dyDescent="0.2">
      <c r="A40">
        <v>93.95</v>
      </c>
      <c r="B40">
        <v>18.239999999999998</v>
      </c>
      <c r="C40">
        <v>172.25</v>
      </c>
      <c r="D40">
        <v>108.4</v>
      </c>
      <c r="E40">
        <v>85.25</v>
      </c>
      <c r="F40">
        <v>197.15</v>
      </c>
      <c r="G40">
        <v>145.85</v>
      </c>
      <c r="H40">
        <v>93.67</v>
      </c>
      <c r="I40">
        <v>106.5</v>
      </c>
      <c r="J40">
        <v>7.149</v>
      </c>
      <c r="K40">
        <v>85.95</v>
      </c>
      <c r="L40">
        <v>71.2</v>
      </c>
      <c r="M40">
        <v>62.92</v>
      </c>
      <c r="N40">
        <v>28.54</v>
      </c>
      <c r="O40">
        <v>25.274999999999999</v>
      </c>
      <c r="P40">
        <v>71.010000000000005</v>
      </c>
      <c r="Q40">
        <v>16.54</v>
      </c>
      <c r="R40">
        <v>87.03</v>
      </c>
      <c r="S40">
        <v>40.354999999999997</v>
      </c>
      <c r="T40">
        <v>15.065</v>
      </c>
      <c r="U40">
        <v>112.45</v>
      </c>
      <c r="V40">
        <v>5.3550000000000004</v>
      </c>
      <c r="W40">
        <v>14.54</v>
      </c>
      <c r="X40">
        <v>13.94</v>
      </c>
      <c r="Y40">
        <v>9.3870000000000005</v>
      </c>
      <c r="Z40">
        <v>46.51</v>
      </c>
      <c r="AA40">
        <v>64.180000000000007</v>
      </c>
      <c r="AB40">
        <v>43.195</v>
      </c>
      <c r="AC40">
        <v>6.5809999999999995</v>
      </c>
      <c r="AD40">
        <v>15.475</v>
      </c>
      <c r="AE40">
        <v>2.802</v>
      </c>
      <c r="AF40">
        <v>29.954999999999998</v>
      </c>
      <c r="AG40">
        <v>245.15</v>
      </c>
      <c r="AH40">
        <v>186.3</v>
      </c>
      <c r="AI40">
        <v>3.92</v>
      </c>
      <c r="AJ40">
        <v>187.25</v>
      </c>
      <c r="AK40">
        <v>14.66</v>
      </c>
      <c r="AL40">
        <v>32.700000000000003</v>
      </c>
      <c r="AM40">
        <v>86.11</v>
      </c>
      <c r="AN40">
        <v>73.55</v>
      </c>
      <c r="AO40">
        <v>5.6239999999999997</v>
      </c>
      <c r="AP40">
        <v>97.35</v>
      </c>
      <c r="AQ40">
        <v>47</v>
      </c>
      <c r="AR40">
        <v>116.45</v>
      </c>
      <c r="AS40">
        <v>71.209999999999994</v>
      </c>
      <c r="AT40">
        <v>8.2509999999999994</v>
      </c>
      <c r="AU40">
        <v>212.05</v>
      </c>
      <c r="AV40">
        <v>48.524999999999999</v>
      </c>
      <c r="AW40">
        <v>22.42</v>
      </c>
      <c r="AX40" s="4">
        <v>169.2</v>
      </c>
      <c r="AY40" s="5">
        <f t="shared" si="24"/>
        <v>-5.0831303611140743E-3</v>
      </c>
      <c r="AZ40" s="5">
        <f t="shared" si="24"/>
        <v>-1.7506059789927475E-2</v>
      </c>
      <c r="BA40" s="5">
        <f t="shared" si="24"/>
        <v>-4.6234772978958949E-2</v>
      </c>
      <c r="BB40" s="5">
        <f t="shared" si="22"/>
        <v>5.0996754751970741E-3</v>
      </c>
      <c r="BC40" s="5">
        <f t="shared" si="22"/>
        <v>-2.8711404808020924E-2</v>
      </c>
      <c r="BD40" s="5">
        <f t="shared" si="22"/>
        <v>-1.0042681395932673E-2</v>
      </c>
      <c r="BE40" s="5">
        <f t="shared" si="22"/>
        <v>-6.8096697310180421E-3</v>
      </c>
      <c r="BF40" s="5">
        <f t="shared" si="22"/>
        <v>-4.3579931972789199E-3</v>
      </c>
      <c r="BG40" s="5">
        <f t="shared" si="22"/>
        <v>1.7191977077363862E-2</v>
      </c>
      <c r="BH40" s="5">
        <f t="shared" si="22"/>
        <v>-8.4604715672677022E-3</v>
      </c>
      <c r="BI40" s="5">
        <f t="shared" si="22"/>
        <v>5.4983621899860058E-3</v>
      </c>
      <c r="BJ40" s="5">
        <f t="shared" si="22"/>
        <v>3.6650690724555623E-3</v>
      </c>
      <c r="BK40" s="5">
        <f t="shared" si="22"/>
        <v>-3.2595325953259646E-2</v>
      </c>
      <c r="BL40" s="5">
        <f t="shared" si="22"/>
        <v>-4.6122994652406546E-2</v>
      </c>
      <c r="BM40" s="5">
        <f t="shared" si="22"/>
        <v>1.9786307874936071E-4</v>
      </c>
      <c r="BN40" s="5">
        <f t="shared" si="22"/>
        <v>1.009957325746802E-2</v>
      </c>
      <c r="BO40" s="5">
        <f t="shared" si="20"/>
        <v>3.0321406913280669E-3</v>
      </c>
      <c r="BP40" s="5">
        <f t="shared" si="20"/>
        <v>-8.3181403828623823E-3</v>
      </c>
      <c r="BQ40" s="5">
        <f t="shared" si="20"/>
        <v>-1.3610492452362788E-3</v>
      </c>
      <c r="BR40" s="5">
        <f t="shared" si="20"/>
        <v>-2.9317010309278357E-2</v>
      </c>
      <c r="BS40" s="5">
        <f t="shared" si="20"/>
        <v>-1.6615653694796562E-2</v>
      </c>
      <c r="BT40" s="5">
        <f t="shared" si="20"/>
        <v>-4.0322580645161255E-2</v>
      </c>
      <c r="BU40" s="5">
        <f t="shared" si="20"/>
        <v>-1.8562267971650392E-2</v>
      </c>
      <c r="BV40" s="5">
        <f t="shared" si="20"/>
        <v>2.8776978417266452E-3</v>
      </c>
      <c r="BW40" s="5">
        <f t="shared" si="20"/>
        <v>-4.1164453524003997E-2</v>
      </c>
      <c r="BX40" s="5">
        <f t="shared" si="16"/>
        <v>-1.0951621477937268E-2</v>
      </c>
      <c r="BY40" s="5">
        <f t="shared" si="16"/>
        <v>-3.0806402899426044E-2</v>
      </c>
      <c r="BZ40" s="5">
        <f t="shared" si="16"/>
        <v>-1.6395309119890622E-2</v>
      </c>
      <c r="CA40" s="5">
        <f t="shared" si="16"/>
        <v>-2.0247134137263645E-2</v>
      </c>
      <c r="CB40" s="5">
        <f t="shared" si="16"/>
        <v>-1.1182108626198173E-2</v>
      </c>
      <c r="CC40" s="5">
        <f t="shared" si="16"/>
        <v>-2.7083333333333237E-2</v>
      </c>
      <c r="CD40" s="5">
        <f t="shared" si="16"/>
        <v>-3.6041834271922757E-2</v>
      </c>
      <c r="CE40" s="5">
        <f t="shared" si="16"/>
        <v>-9.094583670169798E-3</v>
      </c>
      <c r="CF40" s="5">
        <f t="shared" si="16"/>
        <v>8.116883116883189E-3</v>
      </c>
      <c r="CG40" s="5">
        <f t="shared" si="16"/>
        <v>-3.558718861210064E-3</v>
      </c>
      <c r="CH40" s="5">
        <f t="shared" si="16"/>
        <v>-6.1040339702760349E-3</v>
      </c>
      <c r="CI40" s="5">
        <f t="shared" si="16"/>
        <v>1.366120218579292E-3</v>
      </c>
      <c r="CJ40" s="5">
        <f t="shared" si="16"/>
        <v>3.2213529682467712E-3</v>
      </c>
      <c r="CK40" s="5">
        <f t="shared" si="16"/>
        <v>-3.3232289210733068E-2</v>
      </c>
      <c r="CL40" s="5">
        <f t="shared" ref="CL40:CM54" si="26">AN40/AN39-1</f>
        <v>5.0560262366765585E-3</v>
      </c>
      <c r="CM40" s="5">
        <f t="shared" si="26"/>
        <v>-1.065719360568429E-3</v>
      </c>
      <c r="CN40" s="5">
        <f t="shared" si="17"/>
        <v>1.8944944525852936E-2</v>
      </c>
      <c r="CO40" s="5">
        <f t="shared" si="12"/>
        <v>-1.5088013411567402E-2</v>
      </c>
      <c r="CP40" s="5">
        <f t="shared" si="12"/>
        <v>1.085069444444442E-2</v>
      </c>
      <c r="CQ40" s="5">
        <f t="shared" si="12"/>
        <v>5.6203456512560201E-4</v>
      </c>
      <c r="CR40" s="5">
        <f t="shared" si="12"/>
        <v>-4.3473220496174414E-2</v>
      </c>
      <c r="CS40" s="5">
        <f t="shared" si="12"/>
        <v>-5.5456570155901996E-2</v>
      </c>
      <c r="CT40" s="5">
        <f t="shared" si="12"/>
        <v>-5.9407968862029703E-3</v>
      </c>
      <c r="CU40" s="5">
        <f t="shared" si="12"/>
        <v>1.01374183374634E-2</v>
      </c>
      <c r="CV40" s="28">
        <f t="shared" ref="CV40:CV54" si="27">AX40/AX39-1</f>
        <v>-1.7136218414173787E-2</v>
      </c>
      <c r="CW40" s="7">
        <f t="shared" si="25"/>
        <v>-2.3456890483634298E-3</v>
      </c>
      <c r="CX40" s="7">
        <f t="shared" si="25"/>
        <v>-1.6887163245566619E-2</v>
      </c>
      <c r="CY40" s="7">
        <f t="shared" si="25"/>
        <v>-4.8515006231386701E-2</v>
      </c>
      <c r="CZ40" s="7">
        <f t="shared" si="25"/>
        <v>4.2631298847971904E-3</v>
      </c>
      <c r="DA40" s="7">
        <f t="shared" si="23"/>
        <v>-3.479053895626609E-2</v>
      </c>
      <c r="DB40" s="7">
        <f t="shared" si="23"/>
        <v>-1.1473223117552021E-2</v>
      </c>
      <c r="DC40" s="7">
        <f t="shared" si="23"/>
        <v>-1.2956714067612774E-2</v>
      </c>
      <c r="DD40" s="7">
        <f t="shared" si="23"/>
        <v>-2.6510930183994718E-3</v>
      </c>
      <c r="DE40" s="7">
        <f t="shared" si="23"/>
        <v>1.996778346305143E-2</v>
      </c>
      <c r="DF40" s="7">
        <f t="shared" si="23"/>
        <v>-6.2028709415771722E-3</v>
      </c>
      <c r="DG40" s="7">
        <f t="shared" si="23"/>
        <v>5.0918637721873846E-3</v>
      </c>
      <c r="DH40" s="7">
        <f t="shared" si="23"/>
        <v>3.2292398294134664E-3</v>
      </c>
      <c r="DI40" s="7">
        <f t="shared" si="23"/>
        <v>-3.2650496823057276E-2</v>
      </c>
      <c r="DJ40" s="7">
        <f t="shared" si="23"/>
        <v>-4.3150680508015196E-2</v>
      </c>
      <c r="DK40" s="7">
        <f t="shared" si="23"/>
        <v>1.7446800073536545E-3</v>
      </c>
      <c r="DL40" s="7">
        <f t="shared" si="23"/>
        <v>1.1153942750291189E-2</v>
      </c>
      <c r="DM40" s="7">
        <f t="shared" si="21"/>
        <v>8.1227840388870837E-3</v>
      </c>
      <c r="DN40" s="7">
        <f t="shared" si="21"/>
        <v>-9.7438227239365835E-3</v>
      </c>
      <c r="DO40" s="7">
        <f t="shared" si="21"/>
        <v>-3.7657562701700919E-3</v>
      </c>
      <c r="DP40" s="7">
        <f t="shared" si="21"/>
        <v>-2.5361217915113775E-2</v>
      </c>
      <c r="DQ40" s="7">
        <f t="shared" si="21"/>
        <v>-1.590531783507337E-2</v>
      </c>
      <c r="DR40" s="7">
        <f t="shared" si="21"/>
        <v>-4.3097079880612857E-2</v>
      </c>
      <c r="DS40" s="7">
        <f t="shared" si="21"/>
        <v>-1.995203834362614E-2</v>
      </c>
      <c r="DT40" s="7">
        <f t="shared" si="21"/>
        <v>3.7800002864487783E-3</v>
      </c>
      <c r="DU40" s="7">
        <f t="shared" si="21"/>
        <v>-4.5695112685378597E-2</v>
      </c>
      <c r="DV40" s="7">
        <f t="shared" si="18"/>
        <v>-1.1005112848445058E-2</v>
      </c>
      <c r="DW40" s="7">
        <f t="shared" si="18"/>
        <v>-2.7577989042249271E-2</v>
      </c>
      <c r="DX40" s="7">
        <f t="shared" si="18"/>
        <v>-1.5356990184250479E-2</v>
      </c>
      <c r="DY40" s="7">
        <f t="shared" si="18"/>
        <v>-1.8306923589399969E-2</v>
      </c>
      <c r="DZ40" s="7">
        <f t="shared" si="18"/>
        <v>-1.1020076350933734E-2</v>
      </c>
      <c r="EA40" s="7">
        <f t="shared" si="18"/>
        <v>-3.0375757227217824E-2</v>
      </c>
      <c r="EB40" s="7">
        <f t="shared" si="18"/>
        <v>-3.1561421715216059E-2</v>
      </c>
      <c r="EC40" s="7">
        <f t="shared" si="18"/>
        <v>-1.3174830510955724E-2</v>
      </c>
      <c r="ED40" s="7">
        <f t="shared" si="18"/>
        <v>7.2305298416905856E-3</v>
      </c>
      <c r="EE40" s="7">
        <f t="shared" si="18"/>
        <v>-2.7102717963950109E-3</v>
      </c>
      <c r="EF40" s="7">
        <f t="shared" si="18"/>
        <v>-6.1001518772479651E-3</v>
      </c>
      <c r="EG40" s="7">
        <f t="shared" si="18"/>
        <v>2.6351114569173029E-3</v>
      </c>
      <c r="EH40" s="7">
        <f t="shared" si="18"/>
        <v>1.9021861233966735E-3</v>
      </c>
      <c r="EI40" s="7">
        <f t="shared" si="18"/>
        <v>-3.6998400290079218E-2</v>
      </c>
      <c r="EJ40" s="7">
        <f t="shared" ref="EJ40:EK54" si="28">CL40-CL$56</f>
        <v>9.7154033440418636E-3</v>
      </c>
      <c r="EK40" s="7">
        <f t="shared" si="28"/>
        <v>8.2936478939489881E-5</v>
      </c>
      <c r="EL40" s="7">
        <f t="shared" si="19"/>
        <v>2.01278056389649E-2</v>
      </c>
      <c r="EM40" s="7">
        <f t="shared" si="15"/>
        <v>-1.3807338241654551E-2</v>
      </c>
      <c r="EN40" s="7">
        <f t="shared" si="15"/>
        <v>1.4364308517483479E-2</v>
      </c>
      <c r="EO40" s="7">
        <f t="shared" si="15"/>
        <v>-2.4461681703788268E-4</v>
      </c>
      <c r="EP40" s="7">
        <f t="shared" si="15"/>
        <v>-3.8188923171992246E-2</v>
      </c>
      <c r="EQ40" s="7">
        <f t="shared" si="15"/>
        <v>-5.2226568060758635E-2</v>
      </c>
      <c r="ER40" s="7">
        <f t="shared" si="15"/>
        <v>-4.8669658825821818E-3</v>
      </c>
      <c r="ES40" s="7">
        <f t="shared" si="15"/>
        <v>5.7122379381603066E-3</v>
      </c>
      <c r="ET40" s="7">
        <f t="shared" ref="ET40:ET54" si="29">CV40-CV$56</f>
        <v>-2.0115546352275457E-2</v>
      </c>
    </row>
    <row r="41" spans="1:150" x14ac:dyDescent="0.2">
      <c r="A41">
        <v>93.99</v>
      </c>
      <c r="B41">
        <v>18.2</v>
      </c>
      <c r="C41">
        <v>169.4</v>
      </c>
      <c r="D41">
        <v>106.55</v>
      </c>
      <c r="E41">
        <v>84.55</v>
      </c>
      <c r="F41">
        <v>195.25</v>
      </c>
      <c r="G41">
        <v>147</v>
      </c>
      <c r="H41">
        <v>93.51</v>
      </c>
      <c r="I41">
        <v>105.45</v>
      </c>
      <c r="J41">
        <v>7.2640000000000002</v>
      </c>
      <c r="K41">
        <v>87.52</v>
      </c>
      <c r="L41">
        <v>70.599999999999994</v>
      </c>
      <c r="M41">
        <v>62.95</v>
      </c>
      <c r="N41">
        <v>29.96</v>
      </c>
      <c r="O41">
        <v>25.175000000000001</v>
      </c>
      <c r="P41">
        <v>71.31</v>
      </c>
      <c r="Q41">
        <v>16.315000000000001</v>
      </c>
      <c r="R41">
        <v>85.93</v>
      </c>
      <c r="S41">
        <v>40.494999999999997</v>
      </c>
      <c r="T41">
        <v>15.005000000000001</v>
      </c>
      <c r="U41">
        <v>115.25</v>
      </c>
      <c r="V41">
        <v>5.2850000000000001</v>
      </c>
      <c r="W41">
        <v>14.565</v>
      </c>
      <c r="X41">
        <v>14.02</v>
      </c>
      <c r="Y41">
        <v>9.2129999999999992</v>
      </c>
      <c r="Z41">
        <v>46.47</v>
      </c>
      <c r="AA41">
        <v>65.36</v>
      </c>
      <c r="AB41">
        <v>43.454999999999998</v>
      </c>
      <c r="AC41">
        <v>6.5179999999999998</v>
      </c>
      <c r="AD41">
        <v>15.545</v>
      </c>
      <c r="AE41">
        <v>2.84</v>
      </c>
      <c r="AF41">
        <v>29.614999999999998</v>
      </c>
      <c r="AG41">
        <v>249.5</v>
      </c>
      <c r="AH41">
        <v>183.5</v>
      </c>
      <c r="AI41">
        <v>4.0339999999999998</v>
      </c>
      <c r="AJ41">
        <v>186.8</v>
      </c>
      <c r="AK41">
        <v>14.64</v>
      </c>
      <c r="AL41">
        <v>31.95</v>
      </c>
      <c r="AM41">
        <v>88.05</v>
      </c>
      <c r="AN41">
        <v>72.55</v>
      </c>
      <c r="AO41">
        <v>5.5940000000000003</v>
      </c>
      <c r="AP41">
        <v>94.58</v>
      </c>
      <c r="AQ41">
        <v>46.45</v>
      </c>
      <c r="AR41">
        <v>117.45</v>
      </c>
      <c r="AS41">
        <v>72.319999999999993</v>
      </c>
      <c r="AT41">
        <v>8.2550000000000008</v>
      </c>
      <c r="AU41">
        <v>210.65</v>
      </c>
      <c r="AV41">
        <v>47.48</v>
      </c>
      <c r="AW41">
        <v>22.765000000000001</v>
      </c>
      <c r="AX41" s="4">
        <v>169</v>
      </c>
      <c r="AY41" s="5">
        <f t="shared" si="24"/>
        <v>4.2575838211811323E-4</v>
      </c>
      <c r="AZ41" s="5">
        <f t="shared" si="24"/>
        <v>-2.1929824561403022E-3</v>
      </c>
      <c r="BA41" s="5">
        <f t="shared" si="24"/>
        <v>-1.6545718432510848E-2</v>
      </c>
      <c r="BB41" s="5">
        <f t="shared" si="22"/>
        <v>-1.7066420664206716E-2</v>
      </c>
      <c r="BC41" s="5">
        <f t="shared" si="22"/>
        <v>-8.2111436950147443E-3</v>
      </c>
      <c r="BD41" s="5">
        <f t="shared" si="22"/>
        <v>-9.637331980725361E-3</v>
      </c>
      <c r="BE41" s="5">
        <f t="shared" si="22"/>
        <v>7.8848131642097474E-3</v>
      </c>
      <c r="BF41" s="5">
        <f t="shared" si="22"/>
        <v>-1.7081242660402784E-3</v>
      </c>
      <c r="BG41" s="5">
        <f t="shared" si="22"/>
        <v>-9.8591549295774517E-3</v>
      </c>
      <c r="BH41" s="5">
        <f t="shared" si="22"/>
        <v>1.6086165897328364E-2</v>
      </c>
      <c r="BI41" s="5">
        <f t="shared" si="22"/>
        <v>1.8266433973240126E-2</v>
      </c>
      <c r="BJ41" s="5">
        <f t="shared" si="22"/>
        <v>-8.4269662921349076E-3</v>
      </c>
      <c r="BK41" s="5">
        <f t="shared" si="22"/>
        <v>4.7679593134142273E-4</v>
      </c>
      <c r="BL41" s="5">
        <f t="shared" si="22"/>
        <v>4.9754730203223518E-2</v>
      </c>
      <c r="BM41" s="5">
        <f t="shared" si="22"/>
        <v>-3.9564787339266827E-3</v>
      </c>
      <c r="BN41" s="5">
        <f t="shared" si="22"/>
        <v>4.2247570764679665E-3</v>
      </c>
      <c r="BO41" s="5">
        <f t="shared" si="20"/>
        <v>-1.3603385731559725E-2</v>
      </c>
      <c r="BP41" s="5">
        <f t="shared" si="20"/>
        <v>-1.263931977479027E-2</v>
      </c>
      <c r="BQ41" s="5">
        <f t="shared" si="20"/>
        <v>3.4692107545533091E-3</v>
      </c>
      <c r="BR41" s="5">
        <f t="shared" si="20"/>
        <v>-3.982741453700589E-3</v>
      </c>
      <c r="BS41" s="5">
        <f t="shared" si="20"/>
        <v>2.4899955535793605E-2</v>
      </c>
      <c r="BT41" s="5">
        <f t="shared" si="20"/>
        <v>-1.3071895424836666E-2</v>
      </c>
      <c r="BU41" s="5">
        <f t="shared" si="20"/>
        <v>1.7193947730398396E-3</v>
      </c>
      <c r="BV41" s="5">
        <f t="shared" si="20"/>
        <v>5.7388809182210565E-3</v>
      </c>
      <c r="BW41" s="5">
        <f t="shared" si="20"/>
        <v>-1.8536273569830786E-2</v>
      </c>
      <c r="BX41" s="5">
        <f t="shared" si="20"/>
        <v>-8.6003010105351052E-4</v>
      </c>
      <c r="BY41" s="5">
        <f t="shared" si="20"/>
        <v>1.8385789965721377E-2</v>
      </c>
      <c r="BZ41" s="5">
        <f t="shared" si="20"/>
        <v>6.0192151869429278E-3</v>
      </c>
      <c r="CA41" s="5">
        <f t="shared" si="20"/>
        <v>-9.5730132198753592E-3</v>
      </c>
      <c r="CB41" s="5">
        <f t="shared" si="20"/>
        <v>4.5234248788368348E-3</v>
      </c>
      <c r="CC41" s="5">
        <f t="shared" si="20"/>
        <v>1.3561741613133504E-2</v>
      </c>
      <c r="CD41" s="5">
        <f t="shared" si="20"/>
        <v>-1.135035887164082E-2</v>
      </c>
      <c r="CE41" s="5">
        <f t="shared" ref="CE41:CK54" si="30">AG41/AG40-1</f>
        <v>1.7744238221496955E-2</v>
      </c>
      <c r="CF41" s="5">
        <f t="shared" si="30"/>
        <v>-1.5029522275899154E-2</v>
      </c>
      <c r="CG41" s="5">
        <f t="shared" si="30"/>
        <v>2.9081632653061185E-2</v>
      </c>
      <c r="CH41" s="5">
        <f t="shared" si="30"/>
        <v>-2.4032042723630687E-3</v>
      </c>
      <c r="CI41" s="5">
        <f t="shared" si="30"/>
        <v>-1.3642564802182067E-3</v>
      </c>
      <c r="CJ41" s="5">
        <f t="shared" si="30"/>
        <v>-2.2935779816513846E-2</v>
      </c>
      <c r="CK41" s="5">
        <f t="shared" si="30"/>
        <v>2.2529322959006004E-2</v>
      </c>
      <c r="CL41" s="5">
        <f t="shared" si="26"/>
        <v>-1.3596193065941509E-2</v>
      </c>
      <c r="CM41" s="5">
        <f t="shared" si="26"/>
        <v>-5.3342816500709933E-3</v>
      </c>
      <c r="CN41" s="5">
        <f t="shared" si="17"/>
        <v>-2.8454031843862304E-2</v>
      </c>
      <c r="CO41" s="5">
        <f t="shared" si="17"/>
        <v>-1.1702127659574457E-2</v>
      </c>
      <c r="CP41" s="5">
        <f t="shared" si="17"/>
        <v>8.587376556461912E-3</v>
      </c>
      <c r="CQ41" s="5">
        <f t="shared" si="17"/>
        <v>1.5587698356972268E-2</v>
      </c>
      <c r="CR41" s="5">
        <f t="shared" si="17"/>
        <v>4.8478972245802332E-4</v>
      </c>
      <c r="CS41" s="5">
        <f t="shared" si="17"/>
        <v>-6.6022164583824372E-3</v>
      </c>
      <c r="CT41" s="5">
        <f t="shared" si="17"/>
        <v>-2.1535291087068531E-2</v>
      </c>
      <c r="CU41" s="5">
        <f t="shared" si="17"/>
        <v>1.5388046387154297E-2</v>
      </c>
      <c r="CV41" s="28">
        <f t="shared" si="27"/>
        <v>-1.1820330969266601E-3</v>
      </c>
      <c r="CW41" s="7">
        <f t="shared" si="25"/>
        <v>3.1631996948687578E-3</v>
      </c>
      <c r="CX41" s="7">
        <f t="shared" si="25"/>
        <v>-1.5740859117794475E-3</v>
      </c>
      <c r="CY41" s="7">
        <f t="shared" si="25"/>
        <v>-1.8825951684938599E-2</v>
      </c>
      <c r="CZ41" s="7">
        <f t="shared" si="25"/>
        <v>-1.7902966254606599E-2</v>
      </c>
      <c r="DA41" s="7">
        <f t="shared" si="23"/>
        <v>-1.429027784325991E-2</v>
      </c>
      <c r="DB41" s="7">
        <f t="shared" si="23"/>
        <v>-1.1067873702344709E-2</v>
      </c>
      <c r="DC41" s="7">
        <f t="shared" si="23"/>
        <v>1.7377688276150154E-3</v>
      </c>
      <c r="DD41" s="7">
        <f t="shared" si="23"/>
        <v>-1.2240871608303928E-6</v>
      </c>
      <c r="DE41" s="7">
        <f t="shared" si="23"/>
        <v>-7.0833485438898842E-3</v>
      </c>
      <c r="DF41" s="7">
        <f t="shared" si="23"/>
        <v>1.8343766523018893E-2</v>
      </c>
      <c r="DG41" s="7">
        <f t="shared" si="23"/>
        <v>1.7859935555441506E-2</v>
      </c>
      <c r="DH41" s="7">
        <f t="shared" si="23"/>
        <v>-8.8627955351770031E-3</v>
      </c>
      <c r="DI41" s="7">
        <f t="shared" si="23"/>
        <v>4.2162506154379384E-4</v>
      </c>
      <c r="DJ41" s="7">
        <f t="shared" si="23"/>
        <v>5.2727044347614868E-2</v>
      </c>
      <c r="DK41" s="7">
        <f t="shared" si="23"/>
        <v>-2.4096618053223891E-3</v>
      </c>
      <c r="DL41" s="7">
        <f t="shared" si="23"/>
        <v>5.2791265692911354E-3</v>
      </c>
      <c r="DM41" s="7">
        <f t="shared" si="21"/>
        <v>-8.5127423840007082E-3</v>
      </c>
      <c r="DN41" s="7">
        <f t="shared" si="21"/>
        <v>-1.4065002115864471E-2</v>
      </c>
      <c r="DO41" s="7">
        <f t="shared" si="21"/>
        <v>1.064503729619496E-3</v>
      </c>
      <c r="DP41" s="7">
        <f t="shared" si="21"/>
        <v>-2.6949059536007271E-5</v>
      </c>
      <c r="DQ41" s="7">
        <f t="shared" si="21"/>
        <v>2.5610291395516797E-2</v>
      </c>
      <c r="DR41" s="7">
        <f t="shared" si="21"/>
        <v>-1.5846394660288272E-2</v>
      </c>
      <c r="DS41" s="7">
        <f t="shared" si="21"/>
        <v>3.2962440106409072E-4</v>
      </c>
      <c r="DT41" s="7">
        <f t="shared" si="21"/>
        <v>6.6411833629431895E-3</v>
      </c>
      <c r="DU41" s="7">
        <f t="shared" si="21"/>
        <v>-2.3066932731205386E-2</v>
      </c>
      <c r="DV41" s="7">
        <f t="shared" si="21"/>
        <v>-9.1352147156130111E-4</v>
      </c>
      <c r="DW41" s="7">
        <f t="shared" si="21"/>
        <v>2.1614203822898151E-2</v>
      </c>
      <c r="DX41" s="7">
        <f t="shared" si="21"/>
        <v>7.057534122583072E-3</v>
      </c>
      <c r="DY41" s="7">
        <f t="shared" si="21"/>
        <v>-7.6328026720116834E-3</v>
      </c>
      <c r="DZ41" s="7">
        <f t="shared" si="21"/>
        <v>4.6854571541012739E-3</v>
      </c>
      <c r="EA41" s="7">
        <f t="shared" si="21"/>
        <v>1.0269317719248919E-2</v>
      </c>
      <c r="EB41" s="7">
        <f t="shared" si="21"/>
        <v>-6.869946314934124E-3</v>
      </c>
      <c r="EC41" s="7">
        <f t="shared" ref="EC41:EI54" si="31">CE41-CE$56</f>
        <v>1.3663991380711029E-2</v>
      </c>
      <c r="ED41" s="7">
        <f t="shared" si="31"/>
        <v>-1.5915875551091758E-2</v>
      </c>
      <c r="EE41" s="7">
        <f t="shared" si="31"/>
        <v>2.9930079717876236E-2</v>
      </c>
      <c r="EF41" s="7">
        <f t="shared" si="31"/>
        <v>-2.3993221793349984E-3</v>
      </c>
      <c r="EG41" s="7">
        <f t="shared" si="31"/>
        <v>-9.5265241880195754E-5</v>
      </c>
      <c r="EH41" s="7">
        <f t="shared" si="31"/>
        <v>-2.4254946661363942E-2</v>
      </c>
      <c r="EI41" s="7">
        <f t="shared" si="31"/>
        <v>1.876321187965985E-2</v>
      </c>
      <c r="EJ41" s="7">
        <f t="shared" si="28"/>
        <v>-8.9368159585762035E-3</v>
      </c>
      <c r="EK41" s="7">
        <f t="shared" si="28"/>
        <v>-4.1856258105630742E-3</v>
      </c>
      <c r="EL41" s="7">
        <f t="shared" si="19"/>
        <v>-2.727117073075034E-2</v>
      </c>
      <c r="EM41" s="7">
        <f t="shared" si="19"/>
        <v>-1.0421452489661606E-2</v>
      </c>
      <c r="EN41" s="7">
        <f t="shared" si="19"/>
        <v>1.2100990629500971E-2</v>
      </c>
      <c r="EO41" s="7">
        <f t="shared" si="19"/>
        <v>1.4781046974808783E-2</v>
      </c>
      <c r="EP41" s="7">
        <f t="shared" si="19"/>
        <v>5.7690870466401917E-3</v>
      </c>
      <c r="EQ41" s="7">
        <f t="shared" si="19"/>
        <v>-3.372214363239073E-3</v>
      </c>
      <c r="ER41" s="7">
        <f t="shared" si="19"/>
        <v>-2.0461460083447743E-2</v>
      </c>
      <c r="ES41" s="7">
        <f t="shared" si="19"/>
        <v>1.0962865987851204E-2</v>
      </c>
      <c r="ET41" s="7">
        <f t="shared" si="29"/>
        <v>-4.1613610350283306E-3</v>
      </c>
    </row>
    <row r="42" spans="1:150" x14ac:dyDescent="0.2">
      <c r="A42">
        <v>93.13</v>
      </c>
      <c r="B42">
        <v>18.335000000000001</v>
      </c>
      <c r="C42">
        <v>167.15</v>
      </c>
      <c r="D42">
        <v>105.05</v>
      </c>
      <c r="E42">
        <v>83</v>
      </c>
      <c r="F42">
        <v>191.5</v>
      </c>
      <c r="G42">
        <v>145.15</v>
      </c>
      <c r="H42">
        <v>91.74</v>
      </c>
      <c r="I42">
        <v>104</v>
      </c>
      <c r="J42">
        <v>7.1120000000000001</v>
      </c>
      <c r="K42">
        <v>86.83</v>
      </c>
      <c r="L42">
        <v>69.95</v>
      </c>
      <c r="M42">
        <v>62.25</v>
      </c>
      <c r="N42">
        <v>29.954999999999998</v>
      </c>
      <c r="O42">
        <v>24.734999999999999</v>
      </c>
      <c r="P42">
        <v>70.8</v>
      </c>
      <c r="Q42">
        <v>15.875</v>
      </c>
      <c r="R42">
        <v>85.15</v>
      </c>
      <c r="S42">
        <v>39.75</v>
      </c>
      <c r="T42">
        <v>14.795</v>
      </c>
      <c r="U42">
        <v>114.95</v>
      </c>
      <c r="V42">
        <v>5.13</v>
      </c>
      <c r="W42">
        <v>14.335000000000001</v>
      </c>
      <c r="X42">
        <v>13.8</v>
      </c>
      <c r="Y42">
        <v>9.0609999999999999</v>
      </c>
      <c r="Z42">
        <v>46.045000000000002</v>
      </c>
      <c r="AA42">
        <v>65.069999999999993</v>
      </c>
      <c r="AB42">
        <v>43.05</v>
      </c>
      <c r="AC42">
        <v>6.46</v>
      </c>
      <c r="AD42">
        <v>15.324999999999999</v>
      </c>
      <c r="AE42">
        <v>2.77</v>
      </c>
      <c r="AF42">
        <v>29.045000000000002</v>
      </c>
      <c r="AG42">
        <v>245.4</v>
      </c>
      <c r="AH42">
        <v>180.75</v>
      </c>
      <c r="AI42">
        <v>3.8940000000000001</v>
      </c>
      <c r="AJ42">
        <v>184.95</v>
      </c>
      <c r="AK42">
        <v>14.475</v>
      </c>
      <c r="AL42">
        <v>31.54</v>
      </c>
      <c r="AM42">
        <v>85.91</v>
      </c>
      <c r="AN42">
        <v>71.849999999999994</v>
      </c>
      <c r="AO42">
        <v>5.4790000000000001</v>
      </c>
      <c r="AP42">
        <v>93.45</v>
      </c>
      <c r="AQ42">
        <v>45.98</v>
      </c>
      <c r="AR42">
        <v>116.15</v>
      </c>
      <c r="AS42">
        <v>70.86</v>
      </c>
      <c r="AT42">
        <v>8.125</v>
      </c>
      <c r="AU42">
        <v>210</v>
      </c>
      <c r="AV42">
        <v>46.954999999999998</v>
      </c>
      <c r="AW42">
        <v>22.42</v>
      </c>
      <c r="AX42" s="4">
        <v>166.45</v>
      </c>
      <c r="AY42" s="5">
        <f t="shared" si="24"/>
        <v>-9.1499095648472917E-3</v>
      </c>
      <c r="AZ42" s="5">
        <f t="shared" si="24"/>
        <v>7.4175824175826133E-3</v>
      </c>
      <c r="BA42" s="5">
        <f t="shared" si="24"/>
        <v>-1.3282172373081491E-2</v>
      </c>
      <c r="BB42" s="5">
        <f t="shared" si="22"/>
        <v>-1.4077897700610076E-2</v>
      </c>
      <c r="BC42" s="5">
        <f t="shared" si="22"/>
        <v>-1.8332347723240661E-2</v>
      </c>
      <c r="BD42" s="5">
        <f t="shared" si="22"/>
        <v>-1.9206145966709331E-2</v>
      </c>
      <c r="BE42" s="5">
        <f t="shared" si="22"/>
        <v>-1.2585034013605445E-2</v>
      </c>
      <c r="BF42" s="5">
        <f t="shared" si="22"/>
        <v>-1.8928456849534925E-2</v>
      </c>
      <c r="BG42" s="5">
        <f t="shared" si="22"/>
        <v>-1.3750592697961195E-2</v>
      </c>
      <c r="BH42" s="5">
        <f t="shared" si="22"/>
        <v>-2.0925110132158586E-2</v>
      </c>
      <c r="BI42" s="5">
        <f t="shared" si="22"/>
        <v>-7.8839122486288327E-3</v>
      </c>
      <c r="BJ42" s="5">
        <f t="shared" si="22"/>
        <v>-9.2067988668553813E-3</v>
      </c>
      <c r="BK42" s="5">
        <f t="shared" si="22"/>
        <v>-1.1119936457505974E-2</v>
      </c>
      <c r="BL42" s="5">
        <f t="shared" si="22"/>
        <v>-1.6688918558083188E-4</v>
      </c>
      <c r="BM42" s="5">
        <f t="shared" si="22"/>
        <v>-1.7477656405163855E-2</v>
      </c>
      <c r="BN42" s="5">
        <f t="shared" si="22"/>
        <v>-7.1518721076988534E-3</v>
      </c>
      <c r="BO42" s="5">
        <f t="shared" si="20"/>
        <v>-2.6969046889365744E-2</v>
      </c>
      <c r="BP42" s="5">
        <f t="shared" si="20"/>
        <v>-9.0771558245082984E-3</v>
      </c>
      <c r="BQ42" s="5">
        <f t="shared" si="20"/>
        <v>-1.8397333004074534E-2</v>
      </c>
      <c r="BR42" s="5">
        <f t="shared" si="20"/>
        <v>-1.399533488837057E-2</v>
      </c>
      <c r="BS42" s="5">
        <f t="shared" si="20"/>
        <v>-2.6030368763557687E-3</v>
      </c>
      <c r="BT42" s="5">
        <f t="shared" si="20"/>
        <v>-2.9328287606433356E-2</v>
      </c>
      <c r="BU42" s="5">
        <f t="shared" si="20"/>
        <v>-1.5791280466872504E-2</v>
      </c>
      <c r="BV42" s="5">
        <f t="shared" si="20"/>
        <v>-1.5691868758915706E-2</v>
      </c>
      <c r="BW42" s="5">
        <f t="shared" si="20"/>
        <v>-1.6498426136980271E-2</v>
      </c>
      <c r="BX42" s="5">
        <f t="shared" si="20"/>
        <v>-9.1456853884225309E-3</v>
      </c>
      <c r="BY42" s="5">
        <f t="shared" si="20"/>
        <v>-4.4369645042841022E-3</v>
      </c>
      <c r="BZ42" s="5">
        <f t="shared" si="20"/>
        <v>-9.3199861926130945E-3</v>
      </c>
      <c r="CA42" s="5">
        <f t="shared" si="20"/>
        <v>-8.8984351027922015E-3</v>
      </c>
      <c r="CB42" s="5">
        <f t="shared" si="20"/>
        <v>-1.4152460598263139E-2</v>
      </c>
      <c r="CC42" s="5">
        <f t="shared" si="20"/>
        <v>-2.4647887323943629E-2</v>
      </c>
      <c r="CD42" s="5">
        <f t="shared" si="20"/>
        <v>-1.924700320783379E-2</v>
      </c>
      <c r="CE42" s="5">
        <f t="shared" si="30"/>
        <v>-1.6432865731462853E-2</v>
      </c>
      <c r="CF42" s="5">
        <f t="shared" si="30"/>
        <v>-1.498637602179842E-2</v>
      </c>
      <c r="CG42" s="5">
        <f t="shared" si="30"/>
        <v>-3.4705007436787283E-2</v>
      </c>
      <c r="CH42" s="5">
        <f t="shared" si="30"/>
        <v>-9.9036402569594451E-3</v>
      </c>
      <c r="CI42" s="5">
        <f t="shared" si="30"/>
        <v>-1.127049180327877E-2</v>
      </c>
      <c r="CJ42" s="5">
        <f t="shared" si="30"/>
        <v>-1.2832550860719882E-2</v>
      </c>
      <c r="CK42" s="5">
        <f t="shared" si="30"/>
        <v>-2.4304372515616124E-2</v>
      </c>
      <c r="CL42" s="5">
        <f t="shared" si="26"/>
        <v>-9.6485182632667366E-3</v>
      </c>
      <c r="CM42" s="5">
        <f t="shared" si="26"/>
        <v>-2.0557740436181637E-2</v>
      </c>
      <c r="CN42" s="5">
        <f t="shared" si="17"/>
        <v>-1.1947557623176119E-2</v>
      </c>
      <c r="CO42" s="5">
        <f t="shared" si="17"/>
        <v>-1.011840688912824E-2</v>
      </c>
      <c r="CP42" s="5">
        <f t="shared" si="17"/>
        <v>-1.1068539804171995E-2</v>
      </c>
      <c r="CQ42" s="5">
        <f t="shared" si="17"/>
        <v>-2.018805309734506E-2</v>
      </c>
      <c r="CR42" s="5">
        <f t="shared" si="17"/>
        <v>-1.5748031496063075E-2</v>
      </c>
      <c r="CS42" s="5">
        <f t="shared" si="17"/>
        <v>-3.0856871587942036E-3</v>
      </c>
      <c r="CT42" s="5">
        <f t="shared" si="17"/>
        <v>-1.1057287278854244E-2</v>
      </c>
      <c r="CU42" s="5">
        <f t="shared" si="17"/>
        <v>-1.5154842960685255E-2</v>
      </c>
      <c r="CV42" s="28">
        <f t="shared" si="27"/>
        <v>-1.508875739644977E-2</v>
      </c>
      <c r="CW42" s="7">
        <f t="shared" si="25"/>
        <v>-6.4124682520966467E-3</v>
      </c>
      <c r="CX42" s="7">
        <f t="shared" si="25"/>
        <v>8.0364789619434673E-3</v>
      </c>
      <c r="CY42" s="7">
        <f t="shared" si="25"/>
        <v>-1.5562405625509243E-2</v>
      </c>
      <c r="CZ42" s="7">
        <f t="shared" si="25"/>
        <v>-1.4914443291009959E-2</v>
      </c>
      <c r="DA42" s="7">
        <f t="shared" si="23"/>
        <v>-2.4411481871485827E-2</v>
      </c>
      <c r="DB42" s="7">
        <f t="shared" si="23"/>
        <v>-2.063668768832868E-2</v>
      </c>
      <c r="DC42" s="7">
        <f t="shared" si="23"/>
        <v>-1.8732078350200177E-2</v>
      </c>
      <c r="DD42" s="7">
        <f t="shared" si="23"/>
        <v>-1.7221556670655478E-2</v>
      </c>
      <c r="DE42" s="7">
        <f t="shared" si="23"/>
        <v>-1.0974786312273627E-2</v>
      </c>
      <c r="DF42" s="7">
        <f t="shared" si="23"/>
        <v>-1.8667509506468057E-2</v>
      </c>
      <c r="DG42" s="7">
        <f t="shared" si="23"/>
        <v>-8.2904106664274547E-3</v>
      </c>
      <c r="DH42" s="7">
        <f t="shared" si="23"/>
        <v>-9.6426281098974768E-3</v>
      </c>
      <c r="DI42" s="7">
        <f t="shared" si="23"/>
        <v>-1.1175107327303603E-2</v>
      </c>
      <c r="DJ42" s="7">
        <f t="shared" si="23"/>
        <v>2.805424958810517E-3</v>
      </c>
      <c r="DK42" s="7">
        <f t="shared" si="23"/>
        <v>-1.5930839476559561E-2</v>
      </c>
      <c r="DL42" s="7">
        <f t="shared" si="23"/>
        <v>-6.0975026148756845E-3</v>
      </c>
      <c r="DM42" s="7">
        <f t="shared" si="21"/>
        <v>-2.1878403541806729E-2</v>
      </c>
      <c r="DN42" s="7">
        <f t="shared" si="21"/>
        <v>-1.05028381655825E-2</v>
      </c>
      <c r="DO42" s="7">
        <f t="shared" si="21"/>
        <v>-2.0802040029008349E-2</v>
      </c>
      <c r="DP42" s="7">
        <f t="shared" si="21"/>
        <v>-1.0039542494205987E-2</v>
      </c>
      <c r="DQ42" s="7">
        <f t="shared" si="21"/>
        <v>-1.8927010166325765E-3</v>
      </c>
      <c r="DR42" s="7">
        <f t="shared" si="21"/>
        <v>-3.2102786841884959E-2</v>
      </c>
      <c r="DS42" s="7">
        <f t="shared" si="21"/>
        <v>-1.7181050838848251E-2</v>
      </c>
      <c r="DT42" s="7">
        <f t="shared" si="21"/>
        <v>-1.4789566314193573E-2</v>
      </c>
      <c r="DU42" s="7">
        <f t="shared" si="21"/>
        <v>-2.1029085298354872E-2</v>
      </c>
      <c r="DV42" s="7">
        <f t="shared" si="21"/>
        <v>-9.1991767589303212E-3</v>
      </c>
      <c r="DW42" s="7">
        <f t="shared" si="21"/>
        <v>-1.2085506471073296E-3</v>
      </c>
      <c r="DX42" s="7">
        <f t="shared" si="21"/>
        <v>-8.2816672569729511E-3</v>
      </c>
      <c r="DY42" s="7">
        <f t="shared" si="21"/>
        <v>-6.9582245549285257E-3</v>
      </c>
      <c r="DZ42" s="7">
        <f t="shared" si="21"/>
        <v>-1.39904283229987E-2</v>
      </c>
      <c r="EA42" s="7">
        <f t="shared" si="21"/>
        <v>-2.7940311217828216E-2</v>
      </c>
      <c r="EB42" s="7">
        <f t="shared" si="21"/>
        <v>-1.4766590651127095E-2</v>
      </c>
      <c r="EC42" s="7">
        <f t="shared" si="31"/>
        <v>-2.051311257224878E-2</v>
      </c>
      <c r="ED42" s="7">
        <f t="shared" si="31"/>
        <v>-1.5872729296991024E-2</v>
      </c>
      <c r="EE42" s="7">
        <f t="shared" si="31"/>
        <v>-3.3856560371972232E-2</v>
      </c>
      <c r="EF42" s="7">
        <f t="shared" si="31"/>
        <v>-9.8997581639313752E-3</v>
      </c>
      <c r="EG42" s="7">
        <f t="shared" si="31"/>
        <v>-1.0001500564940759E-2</v>
      </c>
      <c r="EH42" s="7">
        <f t="shared" si="31"/>
        <v>-1.415171770556998E-2</v>
      </c>
      <c r="EI42" s="7">
        <f t="shared" si="31"/>
        <v>-2.8070483594962278E-2</v>
      </c>
      <c r="EJ42" s="7">
        <f t="shared" si="28"/>
        <v>-4.9891411559014314E-3</v>
      </c>
      <c r="EK42" s="7">
        <f t="shared" si="28"/>
        <v>-1.9409084596673717E-2</v>
      </c>
      <c r="EL42" s="7">
        <f t="shared" si="19"/>
        <v>-1.0764696510064155E-2</v>
      </c>
      <c r="EM42" s="7">
        <f t="shared" si="19"/>
        <v>-8.8377317192153883E-3</v>
      </c>
      <c r="EN42" s="7">
        <f t="shared" si="19"/>
        <v>-7.5549257311329351E-3</v>
      </c>
      <c r="EO42" s="7">
        <f t="shared" si="19"/>
        <v>-2.0994704479508543E-2</v>
      </c>
      <c r="EP42" s="7">
        <f t="shared" si="19"/>
        <v>-1.0463734171880908E-2</v>
      </c>
      <c r="EQ42" s="7">
        <f t="shared" si="19"/>
        <v>1.4431493634916052E-4</v>
      </c>
      <c r="ER42" s="7">
        <f t="shared" si="19"/>
        <v>-9.9834562752334557E-3</v>
      </c>
      <c r="ES42" s="7">
        <f t="shared" si="19"/>
        <v>-1.9580023359988347E-2</v>
      </c>
      <c r="ET42" s="7">
        <f t="shared" si="29"/>
        <v>-1.806808533455144E-2</v>
      </c>
    </row>
    <row r="43" spans="1:150" x14ac:dyDescent="0.2">
      <c r="A43">
        <v>95.23</v>
      </c>
      <c r="B43">
        <v>18.474</v>
      </c>
      <c r="C43">
        <v>172.05</v>
      </c>
      <c r="D43">
        <v>108.6</v>
      </c>
      <c r="E43">
        <v>85.6</v>
      </c>
      <c r="F43">
        <v>198.56</v>
      </c>
      <c r="G43">
        <v>151.85</v>
      </c>
      <c r="H43">
        <v>94.85</v>
      </c>
      <c r="I43">
        <v>108.22</v>
      </c>
      <c r="J43">
        <v>7.2530000000000001</v>
      </c>
      <c r="K43">
        <v>88.5</v>
      </c>
      <c r="L43">
        <v>71.75</v>
      </c>
      <c r="M43">
        <v>63.89</v>
      </c>
      <c r="N43">
        <v>31.07</v>
      </c>
      <c r="O43">
        <v>25.504999999999999</v>
      </c>
      <c r="P43">
        <v>72.98</v>
      </c>
      <c r="Q43">
        <v>15.49</v>
      </c>
      <c r="R43">
        <v>88.24</v>
      </c>
      <c r="S43">
        <v>40.76</v>
      </c>
      <c r="T43">
        <v>14.95</v>
      </c>
      <c r="U43">
        <v>114.35</v>
      </c>
      <c r="V43">
        <v>5.34</v>
      </c>
      <c r="W43">
        <v>14.595000000000001</v>
      </c>
      <c r="X43">
        <v>14.43</v>
      </c>
      <c r="Y43">
        <v>9.2370000000000001</v>
      </c>
      <c r="Z43">
        <v>47.825000000000003</v>
      </c>
      <c r="AA43">
        <v>67.06</v>
      </c>
      <c r="AB43">
        <v>45.075000000000003</v>
      </c>
      <c r="AC43">
        <v>6.7379999999999995</v>
      </c>
      <c r="AD43">
        <v>15.811999999999999</v>
      </c>
      <c r="AE43">
        <v>2.8159999999999998</v>
      </c>
      <c r="AF43">
        <v>29.6</v>
      </c>
      <c r="AG43">
        <v>249.5</v>
      </c>
      <c r="AH43">
        <v>184.75</v>
      </c>
      <c r="AI43">
        <v>4.0620000000000003</v>
      </c>
      <c r="AJ43">
        <v>186.9</v>
      </c>
      <c r="AK43">
        <v>14.62</v>
      </c>
      <c r="AL43">
        <v>32.909999999999997</v>
      </c>
      <c r="AM43">
        <v>89.2</v>
      </c>
      <c r="AN43">
        <v>74.36</v>
      </c>
      <c r="AO43">
        <v>5.6749999999999998</v>
      </c>
      <c r="AP43">
        <v>96.44</v>
      </c>
      <c r="AQ43">
        <v>47.765000000000001</v>
      </c>
      <c r="AR43">
        <v>120.12</v>
      </c>
      <c r="AS43">
        <v>73.239999999999995</v>
      </c>
      <c r="AT43">
        <v>8.3580000000000005</v>
      </c>
      <c r="AU43">
        <v>211.1</v>
      </c>
      <c r="AV43">
        <v>47.064999999999998</v>
      </c>
      <c r="AW43">
        <v>23.55</v>
      </c>
      <c r="AX43" s="4">
        <v>179.2</v>
      </c>
      <c r="AY43" s="5">
        <f t="shared" si="24"/>
        <v>2.2549124879201132E-2</v>
      </c>
      <c r="AZ43" s="5">
        <f t="shared" si="24"/>
        <v>7.5811289882736776E-3</v>
      </c>
      <c r="BA43" s="5">
        <f t="shared" si="24"/>
        <v>2.9314986539036747E-2</v>
      </c>
      <c r="BB43" s="5">
        <f t="shared" si="22"/>
        <v>3.3793431699190801E-2</v>
      </c>
      <c r="BC43" s="5">
        <f t="shared" si="22"/>
        <v>3.1325301204819134E-2</v>
      </c>
      <c r="BD43" s="5">
        <f t="shared" si="22"/>
        <v>3.6866840731070605E-2</v>
      </c>
      <c r="BE43" s="5">
        <f t="shared" si="22"/>
        <v>4.6159145711333061E-2</v>
      </c>
      <c r="BF43" s="5">
        <f t="shared" si="22"/>
        <v>3.3900152605188527E-2</v>
      </c>
      <c r="BG43" s="5">
        <f t="shared" si="22"/>
        <v>4.0576923076923066E-2</v>
      </c>
      <c r="BH43" s="5">
        <f t="shared" si="22"/>
        <v>1.9825646794150664E-2</v>
      </c>
      <c r="BI43" s="5">
        <f t="shared" si="22"/>
        <v>1.923298399170803E-2</v>
      </c>
      <c r="BJ43" s="5">
        <f t="shared" si="22"/>
        <v>2.5732666190135811E-2</v>
      </c>
      <c r="BK43" s="5">
        <f t="shared" si="22"/>
        <v>2.6345381526104328E-2</v>
      </c>
      <c r="BL43" s="5">
        <f t="shared" si="22"/>
        <v>3.7222500417292581E-2</v>
      </c>
      <c r="BM43" s="5">
        <f t="shared" si="22"/>
        <v>3.1129977764301486E-2</v>
      </c>
      <c r="BN43" s="5">
        <f t="shared" si="22"/>
        <v>3.07909604519776E-2</v>
      </c>
      <c r="BO43" s="5">
        <f t="shared" si="20"/>
        <v>-2.425196850393696E-2</v>
      </c>
      <c r="BP43" s="5">
        <f t="shared" si="20"/>
        <v>3.6288901937756801E-2</v>
      </c>
      <c r="BQ43" s="5">
        <f t="shared" si="20"/>
        <v>2.5408805031446491E-2</v>
      </c>
      <c r="BR43" s="5">
        <f t="shared" si="20"/>
        <v>1.0476512335248378E-2</v>
      </c>
      <c r="BS43" s="5">
        <f t="shared" si="20"/>
        <v>-5.2196607220531543E-3</v>
      </c>
      <c r="BT43" s="5">
        <f t="shared" si="20"/>
        <v>4.0935672514619936E-2</v>
      </c>
      <c r="BU43" s="5">
        <f t="shared" si="20"/>
        <v>1.8137425880711433E-2</v>
      </c>
      <c r="BV43" s="5">
        <f t="shared" si="20"/>
        <v>4.5652173913043326E-2</v>
      </c>
      <c r="BW43" s="5">
        <f t="shared" si="20"/>
        <v>1.9423904646286294E-2</v>
      </c>
      <c r="BX43" s="5">
        <f t="shared" si="20"/>
        <v>3.8657834726897544E-2</v>
      </c>
      <c r="BY43" s="5">
        <f t="shared" si="20"/>
        <v>3.0582449669586786E-2</v>
      </c>
      <c r="BZ43" s="5">
        <f t="shared" si="20"/>
        <v>4.7038327526132573E-2</v>
      </c>
      <c r="CA43" s="5">
        <f t="shared" si="20"/>
        <v>4.3034055727554144E-2</v>
      </c>
      <c r="CB43" s="5">
        <f t="shared" si="20"/>
        <v>3.1778140293637902E-2</v>
      </c>
      <c r="CC43" s="5">
        <f t="shared" si="20"/>
        <v>1.6606498194945862E-2</v>
      </c>
      <c r="CD43" s="5">
        <f t="shared" si="20"/>
        <v>1.9108280254777066E-2</v>
      </c>
      <c r="CE43" s="5">
        <f t="shared" si="30"/>
        <v>1.6707416462917735E-2</v>
      </c>
      <c r="CF43" s="5">
        <f t="shared" si="30"/>
        <v>2.2130013831258566E-2</v>
      </c>
      <c r="CG43" s="5">
        <f t="shared" si="30"/>
        <v>4.3143297380585643E-2</v>
      </c>
      <c r="CH43" s="5">
        <f t="shared" si="30"/>
        <v>1.0543390105433925E-2</v>
      </c>
      <c r="CI43" s="5">
        <f t="shared" si="30"/>
        <v>1.0017271157167551E-2</v>
      </c>
      <c r="CJ43" s="5">
        <f t="shared" si="30"/>
        <v>4.3436905516804014E-2</v>
      </c>
      <c r="CK43" s="5">
        <f t="shared" si="30"/>
        <v>3.8295891048772068E-2</v>
      </c>
      <c r="CL43" s="5">
        <f t="shared" si="26"/>
        <v>3.4933890048712612E-2</v>
      </c>
      <c r="CM43" s="5">
        <f t="shared" si="26"/>
        <v>3.577295126847968E-2</v>
      </c>
      <c r="CN43" s="5">
        <f t="shared" si="17"/>
        <v>3.1995719636169095E-2</v>
      </c>
      <c r="CO43" s="5">
        <f t="shared" si="17"/>
        <v>3.8821226620269655E-2</v>
      </c>
      <c r="CP43" s="5">
        <f t="shared" si="17"/>
        <v>3.4179939733103737E-2</v>
      </c>
      <c r="CQ43" s="5">
        <f t="shared" si="17"/>
        <v>3.3587355348574599E-2</v>
      </c>
      <c r="CR43" s="5">
        <f t="shared" si="17"/>
        <v>2.8676923076923044E-2</v>
      </c>
      <c r="CS43" s="5">
        <f t="shared" si="17"/>
        <v>5.2380952380952639E-3</v>
      </c>
      <c r="CT43" s="5">
        <f t="shared" si="17"/>
        <v>2.3426685124054991E-3</v>
      </c>
      <c r="CU43" s="5">
        <f t="shared" si="17"/>
        <v>5.0401427297056101E-2</v>
      </c>
      <c r="CV43" s="28">
        <f t="shared" si="27"/>
        <v>7.6599579453289213E-2</v>
      </c>
      <c r="CW43" s="7">
        <f t="shared" si="25"/>
        <v>2.5286566191951777E-2</v>
      </c>
      <c r="CX43" s="7">
        <f t="shared" si="25"/>
        <v>8.2000255326345316E-3</v>
      </c>
      <c r="CY43" s="7">
        <f t="shared" si="25"/>
        <v>2.7034753286608995E-2</v>
      </c>
      <c r="CZ43" s="7">
        <f t="shared" si="25"/>
        <v>3.2956886108790918E-2</v>
      </c>
      <c r="DA43" s="7">
        <f t="shared" si="23"/>
        <v>2.5246167056573968E-2</v>
      </c>
      <c r="DB43" s="7">
        <f t="shared" si="23"/>
        <v>3.5436299009451257E-2</v>
      </c>
      <c r="DC43" s="7">
        <f t="shared" si="23"/>
        <v>4.0012101374738332E-2</v>
      </c>
      <c r="DD43" s="7">
        <f t="shared" si="23"/>
        <v>3.5607052784067977E-2</v>
      </c>
      <c r="DE43" s="7">
        <f t="shared" si="23"/>
        <v>4.3352729462610637E-2</v>
      </c>
      <c r="DF43" s="7">
        <f t="shared" si="23"/>
        <v>2.2083247419841193E-2</v>
      </c>
      <c r="DG43" s="7">
        <f t="shared" si="23"/>
        <v>1.882648557390941E-2</v>
      </c>
      <c r="DH43" s="7">
        <f t="shared" si="23"/>
        <v>2.5296836947093716E-2</v>
      </c>
      <c r="DI43" s="7">
        <f t="shared" si="23"/>
        <v>2.6290210656306698E-2</v>
      </c>
      <c r="DJ43" s="7">
        <f t="shared" si="23"/>
        <v>4.0194814561683931E-2</v>
      </c>
      <c r="DK43" s="7">
        <f t="shared" si="23"/>
        <v>3.2676794692905783E-2</v>
      </c>
      <c r="DL43" s="7">
        <f t="shared" si="23"/>
        <v>3.1845329944800771E-2</v>
      </c>
      <c r="DM43" s="7">
        <f t="shared" si="21"/>
        <v>-1.9161325156377945E-2</v>
      </c>
      <c r="DN43" s="7">
        <f t="shared" si="21"/>
        <v>3.48632195966826E-2</v>
      </c>
      <c r="DO43" s="7">
        <f t="shared" si="21"/>
        <v>2.3004098006512676E-2</v>
      </c>
      <c r="DP43" s="7">
        <f t="shared" si="21"/>
        <v>1.4432304729412961E-2</v>
      </c>
      <c r="DQ43" s="7">
        <f t="shared" si="21"/>
        <v>-4.5093248623299621E-3</v>
      </c>
      <c r="DR43" s="7">
        <f t="shared" si="21"/>
        <v>3.8161173279168334E-2</v>
      </c>
      <c r="DS43" s="7">
        <f t="shared" si="21"/>
        <v>1.6747655508735686E-2</v>
      </c>
      <c r="DT43" s="7">
        <f t="shared" si="21"/>
        <v>4.6554476357765461E-2</v>
      </c>
      <c r="DU43" s="7">
        <f t="shared" si="21"/>
        <v>1.4893245484911692E-2</v>
      </c>
      <c r="DV43" s="7">
        <f t="shared" si="21"/>
        <v>3.860434335638975E-2</v>
      </c>
      <c r="DW43" s="7">
        <f t="shared" si="21"/>
        <v>3.381086352676356E-2</v>
      </c>
      <c r="DX43" s="7">
        <f t="shared" si="21"/>
        <v>4.8076646461772718E-2</v>
      </c>
      <c r="DY43" s="7">
        <f t="shared" si="21"/>
        <v>4.4974266275417819E-2</v>
      </c>
      <c r="DZ43" s="7">
        <f t="shared" si="21"/>
        <v>3.1940172568902345E-2</v>
      </c>
      <c r="EA43" s="7">
        <f t="shared" si="21"/>
        <v>1.3314074301061277E-2</v>
      </c>
      <c r="EB43" s="7">
        <f t="shared" si="21"/>
        <v>2.3588692811483764E-2</v>
      </c>
      <c r="EC43" s="7">
        <f t="shared" si="31"/>
        <v>1.2627169622131808E-2</v>
      </c>
      <c r="ED43" s="7">
        <f t="shared" si="31"/>
        <v>2.1243660556065962E-2</v>
      </c>
      <c r="EE43" s="7">
        <f t="shared" si="31"/>
        <v>4.3991744445400695E-2</v>
      </c>
      <c r="EF43" s="7">
        <f t="shared" si="31"/>
        <v>1.0547272198461995E-2</v>
      </c>
      <c r="EG43" s="7">
        <f t="shared" si="31"/>
        <v>1.1286262395505562E-2</v>
      </c>
      <c r="EH43" s="7">
        <f t="shared" si="31"/>
        <v>4.2117738671953918E-2</v>
      </c>
      <c r="EI43" s="7">
        <f t="shared" si="31"/>
        <v>3.4529779969425918E-2</v>
      </c>
      <c r="EJ43" s="7">
        <f t="shared" si="28"/>
        <v>3.9593267156077916E-2</v>
      </c>
      <c r="EK43" s="7">
        <f t="shared" si="28"/>
        <v>3.69216071079876E-2</v>
      </c>
      <c r="EL43" s="7">
        <f t="shared" si="19"/>
        <v>3.317858074928106E-2</v>
      </c>
      <c r="EM43" s="7">
        <f t="shared" si="19"/>
        <v>4.0101901790182505E-2</v>
      </c>
      <c r="EN43" s="7">
        <f t="shared" si="19"/>
        <v>3.7693553806142796E-2</v>
      </c>
      <c r="EO43" s="7">
        <f t="shared" si="19"/>
        <v>3.2780703966411112E-2</v>
      </c>
      <c r="EP43" s="7">
        <f t="shared" si="19"/>
        <v>3.3961220401105212E-2</v>
      </c>
      <c r="EQ43" s="7">
        <f t="shared" si="19"/>
        <v>8.4680973332386285E-3</v>
      </c>
      <c r="ER43" s="7">
        <f t="shared" si="19"/>
        <v>3.416499516026288E-3</v>
      </c>
      <c r="ES43" s="7">
        <f t="shared" si="19"/>
        <v>4.5976246897753009E-2</v>
      </c>
      <c r="ET43" s="7">
        <f t="shared" si="29"/>
        <v>7.3620251515187543E-2</v>
      </c>
    </row>
    <row r="44" spans="1:150" x14ac:dyDescent="0.2">
      <c r="A44">
        <v>94.75</v>
      </c>
      <c r="B44">
        <v>18.37</v>
      </c>
      <c r="C44">
        <v>168.55</v>
      </c>
      <c r="D44">
        <v>107.8</v>
      </c>
      <c r="E44">
        <v>90.4</v>
      </c>
      <c r="F44">
        <v>202</v>
      </c>
      <c r="G44">
        <v>149.35</v>
      </c>
      <c r="H44">
        <v>94.87</v>
      </c>
      <c r="I44">
        <v>104.86</v>
      </c>
      <c r="J44">
        <v>7.4480000000000004</v>
      </c>
      <c r="K44">
        <v>89.81</v>
      </c>
      <c r="L44">
        <v>69.59</v>
      </c>
      <c r="M44">
        <v>67.459999999999994</v>
      </c>
      <c r="N44">
        <v>30.43</v>
      </c>
      <c r="O44">
        <v>26.86</v>
      </c>
      <c r="P44">
        <v>74.180000000000007</v>
      </c>
      <c r="Q44">
        <v>15.286</v>
      </c>
      <c r="R44">
        <v>85.2</v>
      </c>
      <c r="S44">
        <v>40.44</v>
      </c>
      <c r="T44">
        <v>14.46</v>
      </c>
      <c r="U44">
        <v>112.2</v>
      </c>
      <c r="V44">
        <v>5.2450000000000001</v>
      </c>
      <c r="W44">
        <v>14.56</v>
      </c>
      <c r="X44">
        <v>14.72</v>
      </c>
      <c r="Y44">
        <v>8.9049999999999994</v>
      </c>
      <c r="Z44">
        <v>48.61</v>
      </c>
      <c r="AA44">
        <v>65.42</v>
      </c>
      <c r="AB44">
        <v>46.46</v>
      </c>
      <c r="AC44">
        <v>6.53</v>
      </c>
      <c r="AD44">
        <v>16.611999999999998</v>
      </c>
      <c r="AE44">
        <v>3.0259999999999998</v>
      </c>
      <c r="AF44">
        <v>28.69</v>
      </c>
      <c r="AG44">
        <v>242.15</v>
      </c>
      <c r="AH44">
        <v>190</v>
      </c>
      <c r="AI44">
        <v>3.9969999999999999</v>
      </c>
      <c r="AJ44">
        <v>184.05</v>
      </c>
      <c r="AK44">
        <v>14.465</v>
      </c>
      <c r="AL44">
        <v>33.42</v>
      </c>
      <c r="AM44">
        <v>90.48</v>
      </c>
      <c r="AN44">
        <v>73.67</v>
      </c>
      <c r="AO44">
        <v>5.9180000000000001</v>
      </c>
      <c r="AP44">
        <v>90.73</v>
      </c>
      <c r="AQ44">
        <v>48.094999999999999</v>
      </c>
      <c r="AR44">
        <v>122.44</v>
      </c>
      <c r="AS44">
        <v>74.819999999999993</v>
      </c>
      <c r="AT44">
        <v>8.1989999999999998</v>
      </c>
      <c r="AU44">
        <v>204.4</v>
      </c>
      <c r="AV44">
        <v>45.715000000000003</v>
      </c>
      <c r="AW44">
        <v>23.38</v>
      </c>
      <c r="AX44" s="4">
        <v>179.82</v>
      </c>
      <c r="AY44" s="5">
        <f t="shared" si="24"/>
        <v>-5.0404284364171659E-3</v>
      </c>
      <c r="AZ44" s="5">
        <f t="shared" si="24"/>
        <v>-5.6295333982894213E-3</v>
      </c>
      <c r="BA44" s="5">
        <f t="shared" si="24"/>
        <v>-2.034292356873002E-2</v>
      </c>
      <c r="BB44" s="5">
        <f t="shared" si="22"/>
        <v>-7.3664825046040328E-3</v>
      </c>
      <c r="BC44" s="5">
        <f t="shared" si="22"/>
        <v>5.6074766355140415E-2</v>
      </c>
      <c r="BD44" s="5">
        <f t="shared" si="22"/>
        <v>1.7324738114423921E-2</v>
      </c>
      <c r="BE44" s="5">
        <f t="shared" si="22"/>
        <v>-1.646361540994401E-2</v>
      </c>
      <c r="BF44" s="5">
        <f t="shared" si="22"/>
        <v>2.108592514498131E-4</v>
      </c>
      <c r="BG44" s="5">
        <f t="shared" si="22"/>
        <v>-3.1047865459249646E-2</v>
      </c>
      <c r="BH44" s="5">
        <f t="shared" si="22"/>
        <v>2.6885426719978067E-2</v>
      </c>
      <c r="BI44" s="5">
        <f t="shared" si="22"/>
        <v>1.4802259887005675E-2</v>
      </c>
      <c r="BJ44" s="5">
        <f t="shared" si="22"/>
        <v>-3.0104529616724718E-2</v>
      </c>
      <c r="BK44" s="5">
        <f t="shared" si="22"/>
        <v>5.5877289090624505E-2</v>
      </c>
      <c r="BL44" s="5">
        <f t="shared" si="22"/>
        <v>-2.0598648213711046E-2</v>
      </c>
      <c r="BM44" s="5">
        <f t="shared" si="22"/>
        <v>5.3126837874926558E-2</v>
      </c>
      <c r="BN44" s="5">
        <f t="shared" si="22"/>
        <v>1.6442861057823999E-2</v>
      </c>
      <c r="BO44" s="5">
        <f t="shared" si="20"/>
        <v>-1.3169786959328689E-2</v>
      </c>
      <c r="BP44" s="5">
        <f t="shared" si="20"/>
        <v>-3.4451495920217456E-2</v>
      </c>
      <c r="BQ44" s="5">
        <f t="shared" si="20"/>
        <v>-7.8508341511285273E-3</v>
      </c>
      <c r="BR44" s="5">
        <f t="shared" si="20"/>
        <v>-3.2775919732441317E-2</v>
      </c>
      <c r="BS44" s="5">
        <f t="shared" si="20"/>
        <v>-1.8801923917796115E-2</v>
      </c>
      <c r="BT44" s="5">
        <f t="shared" si="20"/>
        <v>-1.7790262172284632E-2</v>
      </c>
      <c r="BU44" s="5">
        <f t="shared" si="20"/>
        <v>-2.3980815347721673E-3</v>
      </c>
      <c r="BV44" s="5">
        <f t="shared" si="20"/>
        <v>2.009702009702008E-2</v>
      </c>
      <c r="BW44" s="5">
        <f t="shared" si="20"/>
        <v>-3.5942405542925271E-2</v>
      </c>
      <c r="BX44" s="5">
        <f t="shared" si="20"/>
        <v>1.6414009409304597E-2</v>
      </c>
      <c r="BY44" s="5">
        <f t="shared" si="20"/>
        <v>-2.4455711303310479E-2</v>
      </c>
      <c r="BZ44" s="5">
        <f t="shared" si="20"/>
        <v>3.0726566833056079E-2</v>
      </c>
      <c r="CA44" s="5">
        <f t="shared" si="20"/>
        <v>-3.0869694271297043E-2</v>
      </c>
      <c r="CB44" s="5">
        <f t="shared" si="20"/>
        <v>5.0594485201113093E-2</v>
      </c>
      <c r="CC44" s="5">
        <f t="shared" si="20"/>
        <v>7.4573863636363535E-2</v>
      </c>
      <c r="CD44" s="5">
        <f t="shared" si="20"/>
        <v>-3.074324324324329E-2</v>
      </c>
      <c r="CE44" s="5">
        <f t="shared" si="30"/>
        <v>-2.9458917835671339E-2</v>
      </c>
      <c r="CF44" s="5">
        <f t="shared" si="30"/>
        <v>2.8416779431664319E-2</v>
      </c>
      <c r="CG44" s="5">
        <f t="shared" si="30"/>
        <v>-1.6001969473166011E-2</v>
      </c>
      <c r="CH44" s="5">
        <f t="shared" si="30"/>
        <v>-1.5248796147672494E-2</v>
      </c>
      <c r="CI44" s="5">
        <f t="shared" si="30"/>
        <v>-1.0601915184678457E-2</v>
      </c>
      <c r="CJ44" s="5">
        <f t="shared" si="30"/>
        <v>1.549680948040133E-2</v>
      </c>
      <c r="CK44" s="5">
        <f t="shared" si="30"/>
        <v>1.4349775784753271E-2</v>
      </c>
      <c r="CL44" s="5">
        <f t="shared" si="26"/>
        <v>-9.2791823561053643E-3</v>
      </c>
      <c r="CM44" s="5">
        <f t="shared" si="26"/>
        <v>4.2819383259911969E-2</v>
      </c>
      <c r="CN44" s="5">
        <f t="shared" si="17"/>
        <v>-5.9207797594359124E-2</v>
      </c>
      <c r="CO44" s="5">
        <f t="shared" si="17"/>
        <v>6.9088244530512988E-3</v>
      </c>
      <c r="CP44" s="5">
        <f t="shared" si="17"/>
        <v>1.9314019314019326E-2</v>
      </c>
      <c r="CQ44" s="5">
        <f t="shared" si="17"/>
        <v>2.157291097760794E-2</v>
      </c>
      <c r="CR44" s="5">
        <f t="shared" si="17"/>
        <v>-1.9023689877961325E-2</v>
      </c>
      <c r="CS44" s="5">
        <f t="shared" si="17"/>
        <v>-3.1738512553292186E-2</v>
      </c>
      <c r="CT44" s="5">
        <f t="shared" si="17"/>
        <v>-2.868373525974699E-2</v>
      </c>
      <c r="CU44" s="5">
        <f t="shared" si="17"/>
        <v>-7.2186836518047803E-3</v>
      </c>
      <c r="CV44" s="28">
        <f t="shared" si="27"/>
        <v>3.4598214285714857E-3</v>
      </c>
      <c r="CW44" s="7">
        <f t="shared" si="25"/>
        <v>-2.3029871236665213E-3</v>
      </c>
      <c r="CX44" s="7">
        <f t="shared" si="25"/>
        <v>-5.0106368539285665E-3</v>
      </c>
      <c r="CY44" s="7">
        <f t="shared" si="25"/>
        <v>-2.2623156821157772E-2</v>
      </c>
      <c r="CZ44" s="7">
        <f t="shared" si="25"/>
        <v>-8.2030280950039156E-3</v>
      </c>
      <c r="DA44" s="7">
        <f t="shared" si="23"/>
        <v>4.9995632206895249E-2</v>
      </c>
      <c r="DB44" s="7">
        <f t="shared" si="23"/>
        <v>1.5894196392804573E-2</v>
      </c>
      <c r="DC44" s="7">
        <f t="shared" si="23"/>
        <v>-2.2610659746538742E-2</v>
      </c>
      <c r="DD44" s="7">
        <f t="shared" si="23"/>
        <v>1.9177594303292612E-3</v>
      </c>
      <c r="DE44" s="7">
        <f t="shared" si="23"/>
        <v>-2.8272059073562079E-2</v>
      </c>
      <c r="DF44" s="7">
        <f t="shared" si="23"/>
        <v>2.9143027345668596E-2</v>
      </c>
      <c r="DG44" s="7">
        <f t="shared" si="23"/>
        <v>1.4395761469207053E-2</v>
      </c>
      <c r="DH44" s="7">
        <f t="shared" si="23"/>
        <v>-3.0540358859766813E-2</v>
      </c>
      <c r="DI44" s="7">
        <f t="shared" si="23"/>
        <v>5.5822118220826875E-2</v>
      </c>
      <c r="DJ44" s="7">
        <f t="shared" si="23"/>
        <v>-1.7626334069319696E-2</v>
      </c>
      <c r="DK44" s="7">
        <f t="shared" si="23"/>
        <v>5.4673654803530855E-2</v>
      </c>
      <c r="DL44" s="7">
        <f t="shared" si="23"/>
        <v>1.7497230550647166E-2</v>
      </c>
      <c r="DM44" s="7">
        <f t="shared" si="21"/>
        <v>-8.0791436117696718E-3</v>
      </c>
      <c r="DN44" s="7">
        <f t="shared" si="21"/>
        <v>-3.5877178261291658E-2</v>
      </c>
      <c r="DO44" s="7">
        <f t="shared" si="21"/>
        <v>-1.025554117606234E-2</v>
      </c>
      <c r="DP44" s="7">
        <f t="shared" si="21"/>
        <v>-2.8820127338276734E-2</v>
      </c>
      <c r="DQ44" s="7">
        <f t="shared" si="21"/>
        <v>-1.8091588058072924E-2</v>
      </c>
      <c r="DR44" s="7">
        <f t="shared" si="21"/>
        <v>-2.0564761407736238E-2</v>
      </c>
      <c r="DS44" s="7">
        <f t="shared" si="21"/>
        <v>-3.7878519067479164E-3</v>
      </c>
      <c r="DT44" s="7">
        <f t="shared" si="21"/>
        <v>2.0999322541742214E-2</v>
      </c>
      <c r="DU44" s="7">
        <f t="shared" si="21"/>
        <v>-4.0473064704299871E-2</v>
      </c>
      <c r="DV44" s="7">
        <f t="shared" si="21"/>
        <v>1.6360518038796807E-2</v>
      </c>
      <c r="DW44" s="7">
        <f t="shared" si="21"/>
        <v>-2.1227297446133706E-2</v>
      </c>
      <c r="DX44" s="7">
        <f t="shared" si="21"/>
        <v>3.1764885768696224E-2</v>
      </c>
      <c r="DY44" s="7">
        <f t="shared" si="21"/>
        <v>-2.8929483723433368E-2</v>
      </c>
      <c r="DZ44" s="7">
        <f t="shared" si="21"/>
        <v>5.0756517476377536E-2</v>
      </c>
      <c r="EA44" s="7">
        <f t="shared" si="21"/>
        <v>7.1281439742478955E-2</v>
      </c>
      <c r="EB44" s="7">
        <f t="shared" si="21"/>
        <v>-2.6262830686536592E-2</v>
      </c>
      <c r="EC44" s="7">
        <f t="shared" si="31"/>
        <v>-3.3539164676457268E-2</v>
      </c>
      <c r="ED44" s="7">
        <f t="shared" si="31"/>
        <v>2.7530426156471714E-2</v>
      </c>
      <c r="EE44" s="7">
        <f t="shared" si="31"/>
        <v>-1.5153522408350958E-2</v>
      </c>
      <c r="EF44" s="7">
        <f t="shared" si="31"/>
        <v>-1.5244914054644424E-2</v>
      </c>
      <c r="EG44" s="7">
        <f t="shared" si="31"/>
        <v>-9.3329239463404452E-3</v>
      </c>
      <c r="EH44" s="7">
        <f t="shared" si="31"/>
        <v>1.4177642635551232E-2</v>
      </c>
      <c r="EI44" s="7">
        <f t="shared" si="31"/>
        <v>1.0583664705407118E-2</v>
      </c>
      <c r="EJ44" s="7">
        <f t="shared" si="28"/>
        <v>-4.6198052487400592E-3</v>
      </c>
      <c r="EK44" s="7">
        <f t="shared" si="28"/>
        <v>4.3968039099419889E-2</v>
      </c>
      <c r="EL44" s="7">
        <f t="shared" si="19"/>
        <v>-5.8024936481247159E-2</v>
      </c>
      <c r="EM44" s="7">
        <f t="shared" si="19"/>
        <v>8.1894996229641501E-3</v>
      </c>
      <c r="EN44" s="7">
        <f t="shared" si="19"/>
        <v>2.2827633387058385E-2</v>
      </c>
      <c r="EO44" s="7">
        <f t="shared" si="19"/>
        <v>2.0766259595444456E-2</v>
      </c>
      <c r="EP44" s="7">
        <f t="shared" si="19"/>
        <v>-1.3739392553779158E-2</v>
      </c>
      <c r="EQ44" s="7">
        <f t="shared" si="19"/>
        <v>-2.8508510458148822E-2</v>
      </c>
      <c r="ER44" s="7">
        <f t="shared" si="19"/>
        <v>-2.7609904256126201E-2</v>
      </c>
      <c r="ES44" s="7">
        <f t="shared" si="19"/>
        <v>-1.1643864051107873E-2</v>
      </c>
      <c r="ET44" s="7">
        <f t="shared" si="29"/>
        <v>4.8049349046981518E-4</v>
      </c>
    </row>
    <row r="45" spans="1:150" x14ac:dyDescent="0.2">
      <c r="A45">
        <v>94.36</v>
      </c>
      <c r="B45">
        <v>18.821999999999999</v>
      </c>
      <c r="C45">
        <v>182.8</v>
      </c>
      <c r="D45">
        <v>109</v>
      </c>
      <c r="E45">
        <v>92.79</v>
      </c>
      <c r="F45">
        <v>205.45</v>
      </c>
      <c r="G45">
        <v>166.9</v>
      </c>
      <c r="H45">
        <v>97.67</v>
      </c>
      <c r="I45">
        <v>104.08</v>
      </c>
      <c r="J45">
        <v>7.4</v>
      </c>
      <c r="K45">
        <v>94.68</v>
      </c>
      <c r="L45">
        <v>70.39</v>
      </c>
      <c r="M45">
        <v>66.95</v>
      </c>
      <c r="N45">
        <v>30.29</v>
      </c>
      <c r="O45">
        <v>27.335000000000001</v>
      </c>
      <c r="P45">
        <v>75.010000000000005</v>
      </c>
      <c r="Q45">
        <v>15.334</v>
      </c>
      <c r="R45">
        <v>87.76</v>
      </c>
      <c r="S45">
        <v>40.96</v>
      </c>
      <c r="T45">
        <v>14.43</v>
      </c>
      <c r="U45">
        <v>112.05</v>
      </c>
      <c r="V45">
        <v>5.39</v>
      </c>
      <c r="W45">
        <v>14.42</v>
      </c>
      <c r="X45">
        <v>14.83</v>
      </c>
      <c r="Y45">
        <v>8.92</v>
      </c>
      <c r="Z45">
        <v>47.29</v>
      </c>
      <c r="AA45">
        <v>67.14</v>
      </c>
      <c r="AB45">
        <v>45.33</v>
      </c>
      <c r="AC45">
        <v>6.6779999999999999</v>
      </c>
      <c r="AD45">
        <v>16.45</v>
      </c>
      <c r="AE45">
        <v>3.0880000000000001</v>
      </c>
      <c r="AF45">
        <v>28.56</v>
      </c>
      <c r="AG45">
        <v>240.95</v>
      </c>
      <c r="AH45">
        <v>192.25</v>
      </c>
      <c r="AI45">
        <v>3.9740000000000002</v>
      </c>
      <c r="AJ45">
        <v>185.8</v>
      </c>
      <c r="AK45">
        <v>14.45</v>
      </c>
      <c r="AL45">
        <v>33.585000000000001</v>
      </c>
      <c r="AM45">
        <v>91.26</v>
      </c>
      <c r="AN45">
        <v>72.95</v>
      </c>
      <c r="AO45">
        <v>5.93</v>
      </c>
      <c r="AP45">
        <v>92.3</v>
      </c>
      <c r="AQ45">
        <v>48.104999999999997</v>
      </c>
      <c r="AR45">
        <v>123.7</v>
      </c>
      <c r="AS45">
        <v>75.64</v>
      </c>
      <c r="AT45">
        <v>8.2579999999999991</v>
      </c>
      <c r="AU45">
        <v>203</v>
      </c>
      <c r="AV45">
        <v>47.07</v>
      </c>
      <c r="AW45">
        <v>23.64</v>
      </c>
      <c r="AX45" s="4">
        <v>183.72</v>
      </c>
      <c r="AY45" s="5">
        <f t="shared" si="24"/>
        <v>-4.1160949868074281E-3</v>
      </c>
      <c r="AZ45" s="5">
        <f t="shared" si="24"/>
        <v>2.4605334784975508E-2</v>
      </c>
      <c r="BA45" s="5">
        <f t="shared" si="24"/>
        <v>8.4544645505784555E-2</v>
      </c>
      <c r="BB45" s="5">
        <f t="shared" si="22"/>
        <v>1.1131725417439675E-2</v>
      </c>
      <c r="BC45" s="5">
        <f t="shared" si="22"/>
        <v>2.6438053097345149E-2</v>
      </c>
      <c r="BD45" s="5">
        <f t="shared" si="22"/>
        <v>1.7079207920791983E-2</v>
      </c>
      <c r="BE45" s="5">
        <f t="shared" si="22"/>
        <v>0.11750920656176778</v>
      </c>
      <c r="BF45" s="5">
        <f t="shared" si="22"/>
        <v>2.9514071887846605E-2</v>
      </c>
      <c r="BG45" s="5">
        <f t="shared" si="22"/>
        <v>-7.4384894144573499E-3</v>
      </c>
      <c r="BH45" s="5">
        <f t="shared" si="22"/>
        <v>-6.4446831364124435E-3</v>
      </c>
      <c r="BI45" s="5">
        <f t="shared" si="22"/>
        <v>5.4225587351074633E-2</v>
      </c>
      <c r="BJ45" s="5">
        <f t="shared" si="22"/>
        <v>1.1495904583991967E-2</v>
      </c>
      <c r="BK45" s="5">
        <f t="shared" si="22"/>
        <v>-7.5600355766378691E-3</v>
      </c>
      <c r="BL45" s="5">
        <f t="shared" si="22"/>
        <v>-4.6007229707525354E-3</v>
      </c>
      <c r="BM45" s="5">
        <f t="shared" si="22"/>
        <v>1.7684288905435608E-2</v>
      </c>
      <c r="BN45" s="5">
        <f t="shared" si="22"/>
        <v>1.1188999730385563E-2</v>
      </c>
      <c r="BO45" s="5">
        <f t="shared" si="20"/>
        <v>3.1401282219023496E-3</v>
      </c>
      <c r="BP45" s="5">
        <f t="shared" si="20"/>
        <v>3.0046948356807546E-2</v>
      </c>
      <c r="BQ45" s="5">
        <f t="shared" si="20"/>
        <v>1.2858555885262302E-2</v>
      </c>
      <c r="BR45" s="5">
        <f t="shared" si="20"/>
        <v>-2.0746887966806016E-3</v>
      </c>
      <c r="BS45" s="5">
        <f t="shared" si="20"/>
        <v>-1.3368983957219305E-3</v>
      </c>
      <c r="BT45" s="5">
        <f t="shared" si="20"/>
        <v>2.7645376549094269E-2</v>
      </c>
      <c r="BU45" s="5">
        <f t="shared" si="20"/>
        <v>-9.6153846153846922E-3</v>
      </c>
      <c r="BV45" s="5">
        <f t="shared" si="20"/>
        <v>7.472826086956541E-3</v>
      </c>
      <c r="BW45" s="5">
        <f t="shared" si="20"/>
        <v>1.6844469399215356E-3</v>
      </c>
      <c r="BX45" s="5">
        <f t="shared" si="20"/>
        <v>-2.7154906397860556E-2</v>
      </c>
      <c r="BY45" s="5">
        <f t="shared" si="20"/>
        <v>2.6291653928462333E-2</v>
      </c>
      <c r="BZ45" s="5">
        <f t="shared" si="20"/>
        <v>-2.4321997417133034E-2</v>
      </c>
      <c r="CA45" s="5">
        <f t="shared" si="20"/>
        <v>2.2664624808575784E-2</v>
      </c>
      <c r="CB45" s="5">
        <f t="shared" si="20"/>
        <v>-9.7519865157716934E-3</v>
      </c>
      <c r="CC45" s="5">
        <f t="shared" si="20"/>
        <v>2.0489094514210215E-2</v>
      </c>
      <c r="CD45" s="5">
        <f t="shared" si="20"/>
        <v>-4.5311955385152203E-3</v>
      </c>
      <c r="CE45" s="5">
        <f t="shared" si="30"/>
        <v>-4.9556060293207693E-3</v>
      </c>
      <c r="CF45" s="5">
        <f t="shared" si="30"/>
        <v>1.1842105263157876E-2</v>
      </c>
      <c r="CG45" s="5">
        <f t="shared" si="30"/>
        <v>-5.7543157368025177E-3</v>
      </c>
      <c r="CH45" s="5">
        <f t="shared" si="30"/>
        <v>9.5082857919044361E-3</v>
      </c>
      <c r="CI45" s="5">
        <f t="shared" si="30"/>
        <v>-1.0369858278603816E-3</v>
      </c>
      <c r="CJ45" s="5">
        <f t="shared" si="30"/>
        <v>4.9371633752244293E-3</v>
      </c>
      <c r="CK45" s="5">
        <f t="shared" si="30"/>
        <v>8.6206896551723755E-3</v>
      </c>
      <c r="CL45" s="5">
        <f t="shared" si="26"/>
        <v>-9.7733134247318665E-3</v>
      </c>
      <c r="CM45" s="5">
        <f t="shared" si="26"/>
        <v>2.0277120648866109E-3</v>
      </c>
      <c r="CN45" s="5">
        <f t="shared" si="17"/>
        <v>1.7304089055439231E-2</v>
      </c>
      <c r="CO45" s="5">
        <f t="shared" si="17"/>
        <v>2.0792182139506288E-4</v>
      </c>
      <c r="CP45" s="5">
        <f t="shared" si="17"/>
        <v>1.0290754655341461E-2</v>
      </c>
      <c r="CQ45" s="5">
        <f t="shared" si="17"/>
        <v>1.0959636460839528E-2</v>
      </c>
      <c r="CR45" s="5">
        <f t="shared" si="17"/>
        <v>7.1959995121355647E-3</v>
      </c>
      <c r="CS45" s="5">
        <f t="shared" si="17"/>
        <v>-6.8493150684931781E-3</v>
      </c>
      <c r="CT45" s="5">
        <f t="shared" si="17"/>
        <v>2.9640161872470649E-2</v>
      </c>
      <c r="CU45" s="5">
        <f t="shared" si="17"/>
        <v>1.1120615911035081E-2</v>
      </c>
      <c r="CV45" s="28">
        <f t="shared" si="27"/>
        <v>2.1688355021688421E-2</v>
      </c>
      <c r="CW45" s="7">
        <f t="shared" si="25"/>
        <v>-1.3786536740567836E-3</v>
      </c>
      <c r="CX45" s="7">
        <f t="shared" si="25"/>
        <v>2.5224231329336363E-2</v>
      </c>
      <c r="CY45" s="7">
        <f t="shared" si="25"/>
        <v>8.2264412253356803E-2</v>
      </c>
      <c r="CZ45" s="7">
        <f t="shared" si="25"/>
        <v>1.0295179827039792E-2</v>
      </c>
      <c r="DA45" s="7">
        <f t="shared" si="23"/>
        <v>2.0358918949099983E-2</v>
      </c>
      <c r="DB45" s="7">
        <f t="shared" si="23"/>
        <v>1.5648666199172635E-2</v>
      </c>
      <c r="DC45" s="7">
        <f t="shared" si="23"/>
        <v>0.11136216222517305</v>
      </c>
      <c r="DD45" s="7">
        <f t="shared" si="23"/>
        <v>3.1220972066726051E-2</v>
      </c>
      <c r="DE45" s="7">
        <f t="shared" si="23"/>
        <v>-4.6626830287697825E-3</v>
      </c>
      <c r="DF45" s="7">
        <f t="shared" si="23"/>
        <v>-4.1870825107219135E-3</v>
      </c>
      <c r="DG45" s="7">
        <f t="shared" si="23"/>
        <v>5.3819088933276013E-2</v>
      </c>
      <c r="DH45" s="7">
        <f t="shared" si="23"/>
        <v>1.1060075340949872E-2</v>
      </c>
      <c r="DI45" s="7">
        <f t="shared" si="23"/>
        <v>-7.6152064464354982E-3</v>
      </c>
      <c r="DJ45" s="7">
        <f t="shared" si="23"/>
        <v>-1.6284088263611865E-3</v>
      </c>
      <c r="DK45" s="7">
        <f t="shared" si="23"/>
        <v>1.9231105834039901E-2</v>
      </c>
      <c r="DL45" s="7">
        <f t="shared" si="23"/>
        <v>1.2243369223208731E-2</v>
      </c>
      <c r="DM45" s="7">
        <f t="shared" si="21"/>
        <v>8.2307715694613665E-3</v>
      </c>
      <c r="DN45" s="7">
        <f t="shared" si="21"/>
        <v>2.8621266015733345E-2</v>
      </c>
      <c r="DO45" s="7">
        <f t="shared" si="21"/>
        <v>1.0453848860328489E-2</v>
      </c>
      <c r="DP45" s="7">
        <f t="shared" si="21"/>
        <v>1.8811035974839801E-3</v>
      </c>
      <c r="DQ45" s="7">
        <f t="shared" si="21"/>
        <v>-6.2656253599873834E-4</v>
      </c>
      <c r="DR45" s="7">
        <f t="shared" si="21"/>
        <v>2.4870877313642663E-2</v>
      </c>
      <c r="DS45" s="7">
        <f t="shared" si="21"/>
        <v>-1.1005154987360441E-2</v>
      </c>
      <c r="DT45" s="7">
        <f t="shared" si="21"/>
        <v>8.3751285316786741E-3</v>
      </c>
      <c r="DU45" s="7">
        <f t="shared" si="21"/>
        <v>-2.8462122214530667E-3</v>
      </c>
      <c r="DV45" s="7">
        <f t="shared" si="21"/>
        <v>-2.7208397768368347E-2</v>
      </c>
      <c r="DW45" s="7">
        <f t="shared" si="21"/>
        <v>2.9520067785639106E-2</v>
      </c>
      <c r="DX45" s="7">
        <f t="shared" si="21"/>
        <v>-2.3283678481492889E-2</v>
      </c>
      <c r="DY45" s="7">
        <f t="shared" si="21"/>
        <v>2.460483535643946E-2</v>
      </c>
      <c r="DZ45" s="7">
        <f t="shared" si="21"/>
        <v>-9.5899542405072542E-3</v>
      </c>
      <c r="EA45" s="7">
        <f t="shared" si="21"/>
        <v>1.7196670620325628E-2</v>
      </c>
      <c r="EB45" s="7">
        <f t="shared" si="21"/>
        <v>-5.0782981808524322E-5</v>
      </c>
      <c r="EC45" s="7">
        <f t="shared" si="31"/>
        <v>-9.0358528701066955E-3</v>
      </c>
      <c r="ED45" s="7">
        <f t="shared" si="31"/>
        <v>1.0955751987965272E-2</v>
      </c>
      <c r="EE45" s="7">
        <f t="shared" si="31"/>
        <v>-4.9058686719874647E-3</v>
      </c>
      <c r="EF45" s="7">
        <f t="shared" si="31"/>
        <v>9.5121678849325059E-3</v>
      </c>
      <c r="EG45" s="7">
        <f t="shared" si="31"/>
        <v>2.3200541047762929E-4</v>
      </c>
      <c r="EH45" s="7">
        <f t="shared" si="31"/>
        <v>3.6179965303743313E-3</v>
      </c>
      <c r="EI45" s="7">
        <f t="shared" si="31"/>
        <v>4.8545785758262227E-3</v>
      </c>
      <c r="EJ45" s="7">
        <f t="shared" si="28"/>
        <v>-5.1139363173665613E-3</v>
      </c>
      <c r="EK45" s="7">
        <f t="shared" si="28"/>
        <v>3.17636790439453E-3</v>
      </c>
      <c r="EL45" s="7">
        <f t="shared" si="19"/>
        <v>1.8486950168551196E-2</v>
      </c>
      <c r="EM45" s="7">
        <f t="shared" si="19"/>
        <v>1.488596991307914E-3</v>
      </c>
      <c r="EN45" s="7">
        <f t="shared" si="19"/>
        <v>1.380436872838052E-2</v>
      </c>
      <c r="EO45" s="7">
        <f t="shared" si="19"/>
        <v>1.0152985078676043E-2</v>
      </c>
      <c r="EP45" s="7">
        <f t="shared" si="19"/>
        <v>1.2480296836317732E-2</v>
      </c>
      <c r="EQ45" s="7">
        <f t="shared" si="19"/>
        <v>-3.6193129733498139E-3</v>
      </c>
      <c r="ER45" s="7">
        <f t="shared" si="19"/>
        <v>3.0713992876091438E-2</v>
      </c>
      <c r="ES45" s="7">
        <f t="shared" si="19"/>
        <v>6.695435511731988E-3</v>
      </c>
      <c r="ET45" s="7">
        <f t="shared" si="29"/>
        <v>1.8709027083586752E-2</v>
      </c>
    </row>
    <row r="46" spans="1:150" x14ac:dyDescent="0.2">
      <c r="A46">
        <v>92.55</v>
      </c>
      <c r="B46">
        <v>18.440000000000001</v>
      </c>
      <c r="C46">
        <v>184.5</v>
      </c>
      <c r="D46">
        <v>108.85</v>
      </c>
      <c r="E46">
        <v>89.56</v>
      </c>
      <c r="F46">
        <v>203.9</v>
      </c>
      <c r="G46">
        <v>165.8</v>
      </c>
      <c r="H46">
        <v>95.29</v>
      </c>
      <c r="I46">
        <v>107.1</v>
      </c>
      <c r="J46">
        <v>7.6340000000000003</v>
      </c>
      <c r="K46">
        <v>93.83</v>
      </c>
      <c r="L46">
        <v>69.86</v>
      </c>
      <c r="M46">
        <v>68.28</v>
      </c>
      <c r="N46">
        <v>31.03</v>
      </c>
      <c r="O46">
        <v>26.92</v>
      </c>
      <c r="P46">
        <v>74.81</v>
      </c>
      <c r="Q46">
        <v>15.65</v>
      </c>
      <c r="R46">
        <v>88.08</v>
      </c>
      <c r="S46">
        <v>38.96</v>
      </c>
      <c r="T46">
        <v>14.574999999999999</v>
      </c>
      <c r="U46">
        <v>114</v>
      </c>
      <c r="V46">
        <v>5.18</v>
      </c>
      <c r="W46">
        <v>13.994999999999999</v>
      </c>
      <c r="X46">
        <v>14.95</v>
      </c>
      <c r="Y46">
        <v>8.6180000000000003</v>
      </c>
      <c r="Z46">
        <v>47.52</v>
      </c>
      <c r="AA46">
        <v>69.66</v>
      </c>
      <c r="AB46">
        <v>46.7</v>
      </c>
      <c r="AC46">
        <v>6.6899999999999995</v>
      </c>
      <c r="AD46">
        <v>16.23</v>
      </c>
      <c r="AE46">
        <v>3.16</v>
      </c>
      <c r="AF46">
        <v>29.01</v>
      </c>
      <c r="AG46">
        <v>251.9</v>
      </c>
      <c r="AH46">
        <v>191.05</v>
      </c>
      <c r="AI46">
        <v>3.875</v>
      </c>
      <c r="AJ46">
        <v>182.6</v>
      </c>
      <c r="AK46">
        <v>14.845000000000001</v>
      </c>
      <c r="AL46">
        <v>33.625</v>
      </c>
      <c r="AM46">
        <v>90.04</v>
      </c>
      <c r="AN46">
        <v>73.48</v>
      </c>
      <c r="AO46">
        <v>6.0570000000000004</v>
      </c>
      <c r="AP46">
        <v>91.72</v>
      </c>
      <c r="AQ46">
        <v>47.93</v>
      </c>
      <c r="AR46">
        <v>121.06</v>
      </c>
      <c r="AS46">
        <v>75.400000000000006</v>
      </c>
      <c r="AT46">
        <v>8.5030000000000001</v>
      </c>
      <c r="AU46">
        <v>205.1</v>
      </c>
      <c r="AV46">
        <v>46.155000000000001</v>
      </c>
      <c r="AW46">
        <v>23.25</v>
      </c>
      <c r="AX46" s="4">
        <v>181.9</v>
      </c>
      <c r="AY46" s="5">
        <f t="shared" si="24"/>
        <v>-1.9181856718948787E-2</v>
      </c>
      <c r="AZ46" s="5">
        <f t="shared" si="24"/>
        <v>-2.0295399001168724E-2</v>
      </c>
      <c r="BA46" s="5">
        <f t="shared" si="24"/>
        <v>9.2997811816191156E-3</v>
      </c>
      <c r="BB46" s="5">
        <f t="shared" si="22"/>
        <v>-1.3761467889908952E-3</v>
      </c>
      <c r="BC46" s="5">
        <f t="shared" si="22"/>
        <v>-3.4809785537234683E-2</v>
      </c>
      <c r="BD46" s="5">
        <f t="shared" si="22"/>
        <v>-7.5444146994401162E-3</v>
      </c>
      <c r="BE46" s="5">
        <f t="shared" si="22"/>
        <v>-6.5907729179148777E-3</v>
      </c>
      <c r="BF46" s="5">
        <f t="shared" si="22"/>
        <v>-2.436776901812221E-2</v>
      </c>
      <c r="BG46" s="5">
        <f t="shared" si="22"/>
        <v>2.9016141429669462E-2</v>
      </c>
      <c r="BH46" s="5">
        <f t="shared" si="22"/>
        <v>3.1621621621621632E-2</v>
      </c>
      <c r="BI46" s="5">
        <f t="shared" si="22"/>
        <v>-8.9776087874947619E-3</v>
      </c>
      <c r="BJ46" s="5">
        <f t="shared" si="22"/>
        <v>-7.5294786191220098E-3</v>
      </c>
      <c r="BK46" s="5">
        <f t="shared" si="22"/>
        <v>1.9865571321882047E-2</v>
      </c>
      <c r="BL46" s="5">
        <f t="shared" si="22"/>
        <v>2.4430505117200463E-2</v>
      </c>
      <c r="BM46" s="5">
        <f t="shared" si="22"/>
        <v>-1.5182001097494013E-2</v>
      </c>
      <c r="BN46" s="5">
        <f t="shared" si="22"/>
        <v>-2.6663111585122357E-3</v>
      </c>
      <c r="BO46" s="5">
        <f t="shared" si="20"/>
        <v>2.060779966088444E-2</v>
      </c>
      <c r="BP46" s="5">
        <f t="shared" si="20"/>
        <v>3.6463081130355679E-3</v>
      </c>
      <c r="BQ46" s="5">
        <f t="shared" si="20"/>
        <v>-4.8828125E-2</v>
      </c>
      <c r="BR46" s="5">
        <f t="shared" si="20"/>
        <v>1.0048510048509929E-2</v>
      </c>
      <c r="BS46" s="5">
        <f t="shared" si="20"/>
        <v>1.7402945113788482E-2</v>
      </c>
      <c r="BT46" s="5">
        <f t="shared" si="20"/>
        <v>-3.8961038961038974E-2</v>
      </c>
      <c r="BU46" s="5">
        <f t="shared" si="20"/>
        <v>-2.9472954230235882E-2</v>
      </c>
      <c r="BV46" s="5">
        <f t="shared" si="20"/>
        <v>8.0917060013485642E-3</v>
      </c>
      <c r="BW46" s="5">
        <f t="shared" si="20"/>
        <v>-3.385650224215242E-2</v>
      </c>
      <c r="BX46" s="5">
        <f t="shared" si="20"/>
        <v>4.8636075280186208E-3</v>
      </c>
      <c r="BY46" s="5">
        <f t="shared" si="20"/>
        <v>3.7533512064343189E-2</v>
      </c>
      <c r="BZ46" s="5">
        <f t="shared" si="20"/>
        <v>3.0222810500772246E-2</v>
      </c>
      <c r="CA46" s="5">
        <f t="shared" si="20"/>
        <v>1.7969451931716396E-3</v>
      </c>
      <c r="CB46" s="5">
        <f t="shared" si="20"/>
        <v>-1.3373860182370745E-2</v>
      </c>
      <c r="CC46" s="5">
        <f t="shared" si="20"/>
        <v>2.3316062176165886E-2</v>
      </c>
      <c r="CD46" s="5">
        <f t="shared" si="20"/>
        <v>1.5756302521008569E-2</v>
      </c>
      <c r="CE46" s="5">
        <f t="shared" si="30"/>
        <v>4.5445113094003009E-2</v>
      </c>
      <c r="CF46" s="5">
        <f t="shared" si="30"/>
        <v>-6.2418725617684467E-3</v>
      </c>
      <c r="CG46" s="5">
        <f t="shared" si="30"/>
        <v>-2.4911927528938116E-2</v>
      </c>
      <c r="CH46" s="5">
        <f t="shared" si="30"/>
        <v>-1.7222820236813874E-2</v>
      </c>
      <c r="CI46" s="5">
        <f t="shared" si="30"/>
        <v>2.733564013840839E-2</v>
      </c>
      <c r="CJ46" s="5">
        <f t="shared" si="30"/>
        <v>1.1910078904271426E-3</v>
      </c>
      <c r="CK46" s="5">
        <f t="shared" si="30"/>
        <v>-1.3368397983782532E-2</v>
      </c>
      <c r="CL46" s="5">
        <f t="shared" si="26"/>
        <v>7.2652501713501572E-3</v>
      </c>
      <c r="CM46" s="5">
        <f t="shared" si="26"/>
        <v>2.1416526138280156E-2</v>
      </c>
      <c r="CN46" s="5">
        <f t="shared" si="17"/>
        <v>-6.2838569880823147E-3</v>
      </c>
      <c r="CO46" s="5">
        <f t="shared" si="17"/>
        <v>-3.6378754807192548E-3</v>
      </c>
      <c r="CP46" s="5">
        <f t="shared" si="17"/>
        <v>-2.1341956345998336E-2</v>
      </c>
      <c r="CQ46" s="5">
        <f t="shared" si="17"/>
        <v>-3.1729243786355887E-3</v>
      </c>
      <c r="CR46" s="5">
        <f t="shared" si="17"/>
        <v>2.9668200532816824E-2</v>
      </c>
      <c r="CS46" s="5">
        <f t="shared" si="17"/>
        <v>1.0344827586206806E-2</v>
      </c>
      <c r="CT46" s="5">
        <f t="shared" si="17"/>
        <v>-1.9439133205863546E-2</v>
      </c>
      <c r="CU46" s="5">
        <f t="shared" si="17"/>
        <v>-1.6497461928934087E-2</v>
      </c>
      <c r="CV46" s="28">
        <f t="shared" si="27"/>
        <v>-9.9063792728063538E-3</v>
      </c>
      <c r="CW46" s="7">
        <f t="shared" si="25"/>
        <v>-1.6444415406198142E-2</v>
      </c>
      <c r="CX46" s="7">
        <f t="shared" si="25"/>
        <v>-1.9676502456807868E-2</v>
      </c>
      <c r="CY46" s="7">
        <f t="shared" si="25"/>
        <v>7.0195479291913646E-3</v>
      </c>
      <c r="CZ46" s="7">
        <f t="shared" si="25"/>
        <v>-2.2126923793907784E-3</v>
      </c>
      <c r="DA46" s="7">
        <f t="shared" si="23"/>
        <v>-4.0888919685479849E-2</v>
      </c>
      <c r="DB46" s="7">
        <f t="shared" si="23"/>
        <v>-8.9749564210594643E-3</v>
      </c>
      <c r="DC46" s="7">
        <f t="shared" si="23"/>
        <v>-1.273781725450961E-2</v>
      </c>
      <c r="DD46" s="7">
        <f t="shared" si="23"/>
        <v>-2.2660868839242763E-2</v>
      </c>
      <c r="DE46" s="7">
        <f t="shared" si="23"/>
        <v>3.1791947815357033E-2</v>
      </c>
      <c r="DF46" s="7">
        <f t="shared" si="23"/>
        <v>3.3879222247312164E-2</v>
      </c>
      <c r="DG46" s="7">
        <f t="shared" si="23"/>
        <v>-9.3841072052933839E-3</v>
      </c>
      <c r="DH46" s="7">
        <f t="shared" si="23"/>
        <v>-7.9653078621641053E-3</v>
      </c>
      <c r="DI46" s="7">
        <f t="shared" si="23"/>
        <v>1.9810400452084417E-2</v>
      </c>
      <c r="DJ46" s="7">
        <f t="shared" si="23"/>
        <v>2.7402819261591813E-2</v>
      </c>
      <c r="DK46" s="7">
        <f t="shared" si="23"/>
        <v>-1.363518416888972E-2</v>
      </c>
      <c r="DL46" s="7">
        <f t="shared" si="23"/>
        <v>-1.6119416656890672E-3</v>
      </c>
      <c r="DM46" s="7">
        <f t="shared" si="21"/>
        <v>2.5698443008443456E-2</v>
      </c>
      <c r="DN46" s="7">
        <f t="shared" si="21"/>
        <v>2.2206257719613663E-3</v>
      </c>
      <c r="DO46" s="7">
        <f t="shared" si="21"/>
        <v>-5.1232832024933811E-2</v>
      </c>
      <c r="DP46" s="7">
        <f t="shared" si="21"/>
        <v>1.4004302442674511E-2</v>
      </c>
      <c r="DQ46" s="7">
        <f t="shared" si="21"/>
        <v>1.8113280973511673E-2</v>
      </c>
      <c r="DR46" s="7">
        <f t="shared" si="21"/>
        <v>-4.1735538196490576E-2</v>
      </c>
      <c r="DS46" s="7">
        <f t="shared" si="21"/>
        <v>-3.0862724602211629E-2</v>
      </c>
      <c r="DT46" s="7">
        <f t="shared" si="21"/>
        <v>8.9940084460706973E-3</v>
      </c>
      <c r="DU46" s="7">
        <f t="shared" si="21"/>
        <v>-3.838716140352702E-2</v>
      </c>
      <c r="DV46" s="7">
        <f t="shared" si="21"/>
        <v>4.8101161575108305E-3</v>
      </c>
      <c r="DW46" s="7">
        <f t="shared" si="21"/>
        <v>4.0761925921519962E-2</v>
      </c>
      <c r="DX46" s="7">
        <f t="shared" si="21"/>
        <v>3.1261129436412391E-2</v>
      </c>
      <c r="DY46" s="7">
        <f t="shared" si="21"/>
        <v>3.737155741035315E-3</v>
      </c>
      <c r="DZ46" s="7">
        <f t="shared" si="21"/>
        <v>-1.3211827907106306E-2</v>
      </c>
      <c r="EA46" s="7">
        <f t="shared" si="21"/>
        <v>2.0023638282281299E-2</v>
      </c>
      <c r="EB46" s="7">
        <f t="shared" si="21"/>
        <v>2.0236715077715267E-2</v>
      </c>
      <c r="EC46" s="7">
        <f t="shared" si="31"/>
        <v>4.1364866253217079E-2</v>
      </c>
      <c r="ED46" s="7">
        <f t="shared" si="31"/>
        <v>-7.1282258369610501E-3</v>
      </c>
      <c r="EE46" s="7">
        <f t="shared" si="31"/>
        <v>-2.4063480464123065E-2</v>
      </c>
      <c r="EF46" s="7">
        <f t="shared" si="31"/>
        <v>-1.7218938143785802E-2</v>
      </c>
      <c r="EG46" s="7">
        <f t="shared" si="31"/>
        <v>2.86046313767464E-2</v>
      </c>
      <c r="EH46" s="7">
        <f t="shared" si="31"/>
        <v>-1.2815895442295513E-4</v>
      </c>
      <c r="EI46" s="7">
        <f t="shared" si="31"/>
        <v>-1.7134509063128685E-2</v>
      </c>
      <c r="EJ46" s="7">
        <f t="shared" si="28"/>
        <v>1.1924627278715462E-2</v>
      </c>
      <c r="EK46" s="7">
        <f t="shared" si="28"/>
        <v>2.2565181977788076E-2</v>
      </c>
      <c r="EL46" s="7">
        <f t="shared" si="19"/>
        <v>-5.1009958749703502E-3</v>
      </c>
      <c r="EM46" s="7">
        <f t="shared" si="19"/>
        <v>-2.3572003108064035E-3</v>
      </c>
      <c r="EN46" s="7">
        <f t="shared" si="19"/>
        <v>-1.7828342272959277E-2</v>
      </c>
      <c r="EO46" s="7">
        <f t="shared" si="19"/>
        <v>-3.9795757607990739E-3</v>
      </c>
      <c r="EP46" s="7">
        <f t="shared" si="19"/>
        <v>3.4952497856998992E-2</v>
      </c>
      <c r="EQ46" s="7">
        <f t="shared" si="19"/>
        <v>1.3574829681350171E-2</v>
      </c>
      <c r="ER46" s="7">
        <f t="shared" si="19"/>
        <v>-1.8365302202242757E-2</v>
      </c>
      <c r="ES46" s="7">
        <f t="shared" si="19"/>
        <v>-2.0922642328237179E-2</v>
      </c>
      <c r="ET46" s="7">
        <f>CV46-CV$56</f>
        <v>-1.2885707210908023E-2</v>
      </c>
    </row>
    <row r="47" spans="1:150" x14ac:dyDescent="0.2">
      <c r="A47">
        <v>89.69</v>
      </c>
      <c r="B47">
        <v>17.850000000000001</v>
      </c>
      <c r="C47">
        <v>180.25</v>
      </c>
      <c r="D47">
        <v>104.45</v>
      </c>
      <c r="E47">
        <v>87.97</v>
      </c>
      <c r="F47">
        <v>200.35</v>
      </c>
      <c r="G47">
        <v>158.15</v>
      </c>
      <c r="H47">
        <v>90.39</v>
      </c>
      <c r="I47">
        <v>102</v>
      </c>
      <c r="J47">
        <v>7.3540000000000001</v>
      </c>
      <c r="K47">
        <v>90.18</v>
      </c>
      <c r="L47">
        <v>68.5</v>
      </c>
      <c r="M47">
        <v>66</v>
      </c>
      <c r="N47">
        <v>28.89</v>
      </c>
      <c r="O47">
        <v>26.565000000000001</v>
      </c>
      <c r="P47">
        <v>71.17</v>
      </c>
      <c r="Q47">
        <v>13.856</v>
      </c>
      <c r="R47">
        <v>84.88</v>
      </c>
      <c r="S47">
        <v>37.229999999999997</v>
      </c>
      <c r="T47">
        <v>13.805</v>
      </c>
      <c r="U47">
        <v>111.05</v>
      </c>
      <c r="V47">
        <v>4.97</v>
      </c>
      <c r="W47">
        <v>13.574999999999999</v>
      </c>
      <c r="X47">
        <v>14.348000000000001</v>
      </c>
      <c r="Y47">
        <v>8.2349999999999994</v>
      </c>
      <c r="Z47">
        <v>46.134999999999998</v>
      </c>
      <c r="AA47">
        <v>66.680000000000007</v>
      </c>
      <c r="AB47">
        <v>45.924999999999997</v>
      </c>
      <c r="AC47">
        <v>6.4020000000000001</v>
      </c>
      <c r="AD47">
        <v>15.662000000000001</v>
      </c>
      <c r="AE47">
        <v>3.1154999999999999</v>
      </c>
      <c r="AF47">
        <v>27.65</v>
      </c>
      <c r="AG47">
        <v>247.9</v>
      </c>
      <c r="AH47">
        <v>189.45</v>
      </c>
      <c r="AI47">
        <v>4.4000000000000004</v>
      </c>
      <c r="AJ47">
        <v>180.65</v>
      </c>
      <c r="AK47">
        <v>14.16</v>
      </c>
      <c r="AL47">
        <v>31.984999999999999</v>
      </c>
      <c r="AM47">
        <v>86.74</v>
      </c>
      <c r="AN47">
        <v>69.95</v>
      </c>
      <c r="AO47">
        <v>5.8540000000000001</v>
      </c>
      <c r="AP47">
        <v>88</v>
      </c>
      <c r="AQ47">
        <v>45.634999999999998</v>
      </c>
      <c r="AR47">
        <v>114.88</v>
      </c>
      <c r="AS47">
        <v>72.38</v>
      </c>
      <c r="AT47">
        <v>8.0519999999999996</v>
      </c>
      <c r="AU47">
        <v>201.1</v>
      </c>
      <c r="AV47">
        <v>46.704999999999998</v>
      </c>
      <c r="AW47">
        <v>22.66</v>
      </c>
      <c r="AX47" s="4">
        <v>172.06</v>
      </c>
      <c r="AY47" s="5">
        <f t="shared" si="24"/>
        <v>-3.0902215018908663E-2</v>
      </c>
      <c r="AZ47" s="5">
        <f t="shared" si="24"/>
        <v>-3.1995661605206061E-2</v>
      </c>
      <c r="BA47" s="5">
        <f t="shared" si="24"/>
        <v>-2.3035230352303482E-2</v>
      </c>
      <c r="BB47" s="5">
        <f t="shared" si="22"/>
        <v>-4.0422599908130352E-2</v>
      </c>
      <c r="BC47" s="5">
        <f t="shared" si="22"/>
        <v>-1.7753461366681544E-2</v>
      </c>
      <c r="BD47" s="5">
        <f t="shared" si="22"/>
        <v>-1.7410495340853371E-2</v>
      </c>
      <c r="BE47" s="5">
        <f t="shared" si="22"/>
        <v>-4.613992762364294E-2</v>
      </c>
      <c r="BF47" s="5">
        <f t="shared" si="22"/>
        <v>-5.1421975023612232E-2</v>
      </c>
      <c r="BG47" s="5">
        <f t="shared" si="22"/>
        <v>-4.7619047619047561E-2</v>
      </c>
      <c r="BH47" s="5">
        <f t="shared" si="22"/>
        <v>-3.6678019386953142E-2</v>
      </c>
      <c r="BI47" s="5">
        <f t="shared" si="22"/>
        <v>-3.8900138548438545E-2</v>
      </c>
      <c r="BJ47" s="5">
        <f t="shared" si="22"/>
        <v>-1.9467506441454341E-2</v>
      </c>
      <c r="BK47" s="5">
        <f t="shared" si="22"/>
        <v>-3.3391915641476255E-2</v>
      </c>
      <c r="BL47" s="5">
        <f t="shared" si="22"/>
        <v>-6.8965517241379337E-2</v>
      </c>
      <c r="BM47" s="5">
        <f t="shared" si="22"/>
        <v>-1.3187221396731119E-2</v>
      </c>
      <c r="BN47" s="5">
        <f t="shared" si="22"/>
        <v>-4.8656596711669553E-2</v>
      </c>
      <c r="BO47" s="5">
        <f t="shared" si="20"/>
        <v>-0.11463258785942498</v>
      </c>
      <c r="BP47" s="5">
        <f t="shared" si="20"/>
        <v>-3.6330608537692988E-2</v>
      </c>
      <c r="BQ47" s="5">
        <f t="shared" si="20"/>
        <v>-4.440451745379892E-2</v>
      </c>
      <c r="BR47" s="5">
        <f t="shared" si="20"/>
        <v>-5.2830188679245271E-2</v>
      </c>
      <c r="BS47" s="5">
        <f t="shared" si="20"/>
        <v>-2.5877192982456165E-2</v>
      </c>
      <c r="BT47" s="5">
        <f t="shared" si="20"/>
        <v>-4.0540540540540571E-2</v>
      </c>
      <c r="BU47" s="5">
        <f t="shared" si="20"/>
        <v>-3.0010718113612E-2</v>
      </c>
      <c r="BV47" s="5">
        <f t="shared" si="20"/>
        <v>-4.0267558528428005E-2</v>
      </c>
      <c r="BW47" s="5">
        <f t="shared" si="20"/>
        <v>-4.4441865862149044E-2</v>
      </c>
      <c r="BX47" s="5">
        <f t="shared" si="20"/>
        <v>-2.9145622895622947E-2</v>
      </c>
      <c r="BY47" s="5">
        <f t="shared" si="20"/>
        <v>-4.2779213321848863E-2</v>
      </c>
      <c r="BZ47" s="5">
        <f t="shared" si="20"/>
        <v>-1.6595289079229247E-2</v>
      </c>
      <c r="CA47" s="5">
        <f t="shared" si="20"/>
        <v>-4.3049327354260036E-2</v>
      </c>
      <c r="CB47" s="5">
        <f t="shared" si="20"/>
        <v>-3.4996919285274153E-2</v>
      </c>
      <c r="CC47" s="5">
        <f t="shared" si="20"/>
        <v>-1.4082278481012733E-2</v>
      </c>
      <c r="CD47" s="5">
        <f t="shared" ref="CD47:CD54" si="32">AF47/AF46-1</f>
        <v>-4.6880386073767766E-2</v>
      </c>
      <c r="CE47" s="5">
        <f t="shared" si="30"/>
        <v>-1.5879317189360864E-2</v>
      </c>
      <c r="CF47" s="5">
        <f t="shared" si="30"/>
        <v>-8.3747710023555078E-3</v>
      </c>
      <c r="CG47" s="5">
        <f t="shared" si="30"/>
        <v>0.13548387096774195</v>
      </c>
      <c r="CH47" s="5">
        <f t="shared" si="30"/>
        <v>-1.0679079956188331E-2</v>
      </c>
      <c r="CI47" s="5">
        <f t="shared" si="30"/>
        <v>-4.6143482654092294E-2</v>
      </c>
      <c r="CJ47" s="5">
        <f t="shared" si="30"/>
        <v>-4.8773234200743532E-2</v>
      </c>
      <c r="CK47" s="5">
        <f t="shared" si="30"/>
        <v>-3.6650377609951268E-2</v>
      </c>
      <c r="CL47" s="5">
        <f t="shared" si="26"/>
        <v>-4.8040283070223233E-2</v>
      </c>
      <c r="CM47" s="5">
        <f t="shared" si="26"/>
        <v>-3.3514941390127118E-2</v>
      </c>
      <c r="CN47" s="5">
        <f t="shared" si="17"/>
        <v>-4.0558220671609191E-2</v>
      </c>
      <c r="CO47" s="5">
        <f t="shared" si="17"/>
        <v>-4.7882328395576934E-2</v>
      </c>
      <c r="CP47" s="5">
        <f t="shared" si="17"/>
        <v>-5.1049066578556124E-2</v>
      </c>
      <c r="CQ47" s="5">
        <f t="shared" si="17"/>
        <v>-4.0053050397878098E-2</v>
      </c>
      <c r="CR47" s="5">
        <f t="shared" si="17"/>
        <v>-5.3040103492884905E-2</v>
      </c>
      <c r="CS47" s="5">
        <f t="shared" si="17"/>
        <v>-1.9502681618722595E-2</v>
      </c>
      <c r="CT47" s="5">
        <f t="shared" si="17"/>
        <v>1.1916368757447726E-2</v>
      </c>
      <c r="CU47" s="5">
        <f t="shared" si="17"/>
        <v>-2.5376344086021518E-2</v>
      </c>
      <c r="CV47" s="28">
        <f t="shared" si="27"/>
        <v>-5.4095656954370575E-2</v>
      </c>
      <c r="CW47" s="7">
        <f t="shared" si="25"/>
        <v>-2.8164773706158018E-2</v>
      </c>
      <c r="CX47" s="7">
        <f t="shared" si="25"/>
        <v>-3.1376765060845205E-2</v>
      </c>
      <c r="CY47" s="7">
        <f t="shared" si="25"/>
        <v>-2.5315463604731234E-2</v>
      </c>
      <c r="CZ47" s="7">
        <f t="shared" si="25"/>
        <v>-4.1259145498530235E-2</v>
      </c>
      <c r="DA47" s="7">
        <f t="shared" si="23"/>
        <v>-2.383259551492671E-2</v>
      </c>
      <c r="DB47" s="7">
        <f t="shared" si="23"/>
        <v>-1.8841037062472719E-2</v>
      </c>
      <c r="DC47" s="7">
        <f t="shared" si="23"/>
        <v>-5.2286971960237669E-2</v>
      </c>
      <c r="DD47" s="7">
        <f t="shared" si="23"/>
        <v>-4.9715074844732782E-2</v>
      </c>
      <c r="DE47" s="7">
        <f t="shared" si="23"/>
        <v>-4.484324123335999E-2</v>
      </c>
      <c r="DF47" s="7">
        <f t="shared" si="23"/>
        <v>-3.442041876126261E-2</v>
      </c>
      <c r="DG47" s="7">
        <f t="shared" si="23"/>
        <v>-3.9306636966237166E-2</v>
      </c>
      <c r="DH47" s="7">
        <f t="shared" si="23"/>
        <v>-1.9903335684496436E-2</v>
      </c>
      <c r="DI47" s="7">
        <f t="shared" si="23"/>
        <v>-3.3447086511273885E-2</v>
      </c>
      <c r="DJ47" s="7">
        <f t="shared" si="23"/>
        <v>-6.5993203096987987E-2</v>
      </c>
      <c r="DK47" s="7">
        <f t="shared" si="23"/>
        <v>-1.1640404468126826E-2</v>
      </c>
      <c r="DL47" s="7">
        <f t="shared" si="23"/>
        <v>-4.7602227218846382E-2</v>
      </c>
      <c r="DM47" s="7">
        <f t="shared" si="21"/>
        <v>-0.10954194451186597</v>
      </c>
      <c r="DN47" s="7">
        <f t="shared" si="21"/>
        <v>-3.7756290878767189E-2</v>
      </c>
      <c r="DO47" s="7">
        <f t="shared" si="21"/>
        <v>-4.6809224478732731E-2</v>
      </c>
      <c r="DP47" s="7">
        <f t="shared" si="21"/>
        <v>-4.8874396285080689E-2</v>
      </c>
      <c r="DQ47" s="7">
        <f t="shared" si="21"/>
        <v>-2.5166857122732974E-2</v>
      </c>
      <c r="DR47" s="7">
        <f t="shared" si="21"/>
        <v>-4.3315039775992173E-2</v>
      </c>
      <c r="DS47" s="7">
        <f t="shared" si="21"/>
        <v>-3.1400488485587748E-2</v>
      </c>
      <c r="DT47" s="7">
        <f t="shared" si="21"/>
        <v>-3.936525608370587E-2</v>
      </c>
      <c r="DU47" s="7">
        <f t="shared" si="21"/>
        <v>-4.8972525023523644E-2</v>
      </c>
      <c r="DV47" s="7">
        <f t="shared" si="21"/>
        <v>-2.9199114266130737E-2</v>
      </c>
      <c r="DW47" s="7">
        <f t="shared" si="21"/>
        <v>-3.955079946467209E-2</v>
      </c>
      <c r="DX47" s="7">
        <f t="shared" si="21"/>
        <v>-1.5556970143589104E-2</v>
      </c>
      <c r="DY47" s="7">
        <f t="shared" si="21"/>
        <v>-4.1109116806396361E-2</v>
      </c>
      <c r="DZ47" s="7">
        <f t="shared" si="21"/>
        <v>-3.483488701000971E-2</v>
      </c>
      <c r="EA47" s="7">
        <f t="shared" si="21"/>
        <v>-1.737470237489732E-2</v>
      </c>
      <c r="EB47" s="7">
        <f t="shared" ref="EB47:EB54" si="33">CD47-CD$56</f>
        <v>-4.2399973517061068E-2</v>
      </c>
      <c r="EC47" s="7">
        <f t="shared" si="31"/>
        <v>-1.995956403014679E-2</v>
      </c>
      <c r="ED47" s="7">
        <f t="shared" si="31"/>
        <v>-9.261124277548112E-3</v>
      </c>
      <c r="EE47" s="7">
        <f t="shared" si="31"/>
        <v>0.13633231803255699</v>
      </c>
      <c r="EF47" s="7">
        <f t="shared" si="31"/>
        <v>-1.0675197863160261E-2</v>
      </c>
      <c r="EG47" s="7">
        <f t="shared" si="31"/>
        <v>-4.4874491415754281E-2</v>
      </c>
      <c r="EH47" s="7">
        <f t="shared" si="31"/>
        <v>-5.0092401045593628E-2</v>
      </c>
      <c r="EI47" s="7">
        <f t="shared" si="31"/>
        <v>-4.0416488689297418E-2</v>
      </c>
      <c r="EJ47" s="7">
        <f t="shared" si="28"/>
        <v>-4.338090596285793E-2</v>
      </c>
      <c r="EK47" s="7">
        <f t="shared" si="28"/>
        <v>-3.2366285550619198E-2</v>
      </c>
      <c r="EL47" s="7">
        <f t="shared" si="19"/>
        <v>-3.9375359558497226E-2</v>
      </c>
      <c r="EM47" s="7">
        <f t="shared" si="19"/>
        <v>-4.6601653225664084E-2</v>
      </c>
      <c r="EN47" s="7">
        <f t="shared" si="19"/>
        <v>-4.7535452505517065E-2</v>
      </c>
      <c r="EO47" s="7">
        <f t="shared" si="19"/>
        <v>-4.0859701780041585E-2</v>
      </c>
      <c r="EP47" s="7">
        <f t="shared" si="19"/>
        <v>-4.7755806168702737E-2</v>
      </c>
      <c r="EQ47" s="7">
        <f t="shared" si="19"/>
        <v>-1.627267952357923E-2</v>
      </c>
      <c r="ER47" s="7">
        <f t="shared" si="19"/>
        <v>1.2990199761068515E-2</v>
      </c>
      <c r="ES47" s="7">
        <f t="shared" si="19"/>
        <v>-2.980152448532461E-2</v>
      </c>
      <c r="ET47" s="7">
        <f t="shared" si="29"/>
        <v>-5.7074984892472244E-2</v>
      </c>
    </row>
    <row r="48" spans="1:150" x14ac:dyDescent="0.2">
      <c r="A48">
        <v>83.92</v>
      </c>
      <c r="B48">
        <v>17.533999999999999</v>
      </c>
      <c r="C48">
        <v>176.85</v>
      </c>
      <c r="D48">
        <v>97.94</v>
      </c>
      <c r="E48">
        <v>83.54</v>
      </c>
      <c r="F48">
        <v>185.16</v>
      </c>
      <c r="G48">
        <v>147.19999999999999</v>
      </c>
      <c r="H48">
        <v>84.83</v>
      </c>
      <c r="I48">
        <v>96.14</v>
      </c>
      <c r="J48">
        <v>7.0090000000000003</v>
      </c>
      <c r="K48">
        <v>86.64</v>
      </c>
      <c r="L48">
        <v>63.79</v>
      </c>
      <c r="M48">
        <v>63.2</v>
      </c>
      <c r="N48">
        <v>26.76</v>
      </c>
      <c r="O48">
        <v>24.91</v>
      </c>
      <c r="P48">
        <v>70.13</v>
      </c>
      <c r="Q48">
        <v>12.513999999999999</v>
      </c>
      <c r="R48">
        <v>77.88</v>
      </c>
      <c r="S48">
        <v>35.950000000000003</v>
      </c>
      <c r="T48">
        <v>12.96</v>
      </c>
      <c r="U48">
        <v>106.25</v>
      </c>
      <c r="V48">
        <v>4.6340000000000003</v>
      </c>
      <c r="W48">
        <v>12.635</v>
      </c>
      <c r="X48">
        <v>13.398</v>
      </c>
      <c r="Y48">
        <v>7.992</v>
      </c>
      <c r="Z48">
        <v>44.704999999999998</v>
      </c>
      <c r="AA48">
        <v>61.62</v>
      </c>
      <c r="AB48">
        <v>44.134999999999998</v>
      </c>
      <c r="AC48">
        <v>5.9779999999999998</v>
      </c>
      <c r="AD48">
        <v>14.736000000000001</v>
      </c>
      <c r="AE48">
        <v>3.0834999999999999</v>
      </c>
      <c r="AF48">
        <v>26.11</v>
      </c>
      <c r="AG48">
        <v>234.9</v>
      </c>
      <c r="AH48">
        <v>177.45</v>
      </c>
      <c r="AI48">
        <v>4.3810000000000002</v>
      </c>
      <c r="AJ48">
        <v>172.35</v>
      </c>
      <c r="AK48">
        <v>13.4</v>
      </c>
      <c r="AL48">
        <v>29.63</v>
      </c>
      <c r="AM48">
        <v>83.1</v>
      </c>
      <c r="AN48">
        <v>63.39</v>
      </c>
      <c r="AO48">
        <v>5.4829999999999997</v>
      </c>
      <c r="AP48">
        <v>82.86</v>
      </c>
      <c r="AQ48">
        <v>42.524999999999999</v>
      </c>
      <c r="AR48">
        <v>107.02</v>
      </c>
      <c r="AS48">
        <v>69.34</v>
      </c>
      <c r="AT48">
        <v>7.5220000000000002</v>
      </c>
      <c r="AU48">
        <v>187.35</v>
      </c>
      <c r="AV48">
        <v>43.725000000000001</v>
      </c>
      <c r="AW48">
        <v>21.29</v>
      </c>
      <c r="AX48" s="4">
        <v>163.19999999999999</v>
      </c>
      <c r="AY48" s="5">
        <f t="shared" si="24"/>
        <v>-6.4332701527483493E-2</v>
      </c>
      <c r="AZ48" s="5">
        <f t="shared" si="24"/>
        <v>-1.770308123249309E-2</v>
      </c>
      <c r="BA48" s="5">
        <f t="shared" si="24"/>
        <v>-1.8862690707350915E-2</v>
      </c>
      <c r="BB48" s="5">
        <f t="shared" si="22"/>
        <v>-6.2326471996170474E-2</v>
      </c>
      <c r="BC48" s="5">
        <f t="shared" si="22"/>
        <v>-5.0358076617028402E-2</v>
      </c>
      <c r="BD48" s="5">
        <f t="shared" si="22"/>
        <v>-7.5817319690541507E-2</v>
      </c>
      <c r="BE48" s="5">
        <f t="shared" si="22"/>
        <v>-6.9238065128043091E-2</v>
      </c>
      <c r="BF48" s="5">
        <f t="shared" si="22"/>
        <v>-6.1511229118265343E-2</v>
      </c>
      <c r="BG48" s="5">
        <f t="shared" si="22"/>
        <v>-5.7450980392156903E-2</v>
      </c>
      <c r="BH48" s="5">
        <f t="shared" si="22"/>
        <v>-4.6913244492792994E-2</v>
      </c>
      <c r="BI48" s="5">
        <f t="shared" si="22"/>
        <v>-3.9254823685961449E-2</v>
      </c>
      <c r="BJ48" s="5">
        <f t="shared" si="22"/>
        <v>-6.8759124087591217E-2</v>
      </c>
      <c r="BK48" s="5">
        <f t="shared" si="22"/>
        <v>-4.2424242424242364E-2</v>
      </c>
      <c r="BL48" s="5">
        <f t="shared" si="22"/>
        <v>-7.3727933541017587E-2</v>
      </c>
      <c r="BM48" s="5">
        <f t="shared" si="22"/>
        <v>-6.2300018821757952E-2</v>
      </c>
      <c r="BN48" s="5">
        <f t="shared" si="22"/>
        <v>-1.461289869326976E-2</v>
      </c>
      <c r="BO48" s="5">
        <f t="shared" si="22"/>
        <v>-9.6853348729792232E-2</v>
      </c>
      <c r="BP48" s="5">
        <f t="shared" si="22"/>
        <v>-8.2469368520263875E-2</v>
      </c>
      <c r="BQ48" s="5">
        <f t="shared" si="22"/>
        <v>-3.4380875637926245E-2</v>
      </c>
      <c r="BR48" s="5">
        <f t="shared" ref="BR48:CC54" si="34">T48/T47-1</f>
        <v>-6.1209706628033267E-2</v>
      </c>
      <c r="BS48" s="5">
        <f t="shared" si="34"/>
        <v>-4.3223773075191319E-2</v>
      </c>
      <c r="BT48" s="5">
        <f t="shared" si="34"/>
        <v>-6.7605633802816811E-2</v>
      </c>
      <c r="BU48" s="5">
        <f t="shared" si="34"/>
        <v>-6.9244935543278041E-2</v>
      </c>
      <c r="BV48" s="5">
        <f t="shared" si="34"/>
        <v>-6.6211318650683082E-2</v>
      </c>
      <c r="BW48" s="5">
        <f t="shared" si="34"/>
        <v>-2.9508196721311442E-2</v>
      </c>
      <c r="BX48" s="5">
        <f t="shared" si="34"/>
        <v>-3.09959900292619E-2</v>
      </c>
      <c r="BY48" s="5">
        <f t="shared" si="34"/>
        <v>-7.5884823035393012E-2</v>
      </c>
      <c r="BZ48" s="5">
        <f t="shared" si="34"/>
        <v>-3.8976592270005384E-2</v>
      </c>
      <c r="CA48" s="5">
        <f t="shared" si="34"/>
        <v>-6.6229303342705492E-2</v>
      </c>
      <c r="CB48" s="5">
        <f t="shared" si="34"/>
        <v>-5.9123994381305112E-2</v>
      </c>
      <c r="CC48" s="5">
        <f t="shared" si="34"/>
        <v>-1.0271224522548583E-2</v>
      </c>
      <c r="CD48" s="5">
        <f t="shared" si="32"/>
        <v>-5.5696202531645533E-2</v>
      </c>
      <c r="CE48" s="5">
        <f t="shared" si="30"/>
        <v>-5.2440500201694218E-2</v>
      </c>
      <c r="CF48" s="5">
        <f t="shared" si="30"/>
        <v>-6.3341250989706999E-2</v>
      </c>
      <c r="CG48" s="5">
        <f t="shared" si="30"/>
        <v>-4.3181818181818876E-3</v>
      </c>
      <c r="CH48" s="5">
        <f t="shared" si="30"/>
        <v>-4.5945197896484991E-2</v>
      </c>
      <c r="CI48" s="5">
        <f t="shared" si="30"/>
        <v>-5.3672316384180796E-2</v>
      </c>
      <c r="CJ48" s="5">
        <f t="shared" si="30"/>
        <v>-7.3628263248397663E-2</v>
      </c>
      <c r="CK48" s="5">
        <f t="shared" si="30"/>
        <v>-4.196449158404425E-2</v>
      </c>
      <c r="CL48" s="5">
        <f t="shared" si="26"/>
        <v>-9.378127233738387E-2</v>
      </c>
      <c r="CM48" s="5">
        <f t="shared" si="26"/>
        <v>-6.3375469764263781E-2</v>
      </c>
      <c r="CN48" s="5">
        <f t="shared" si="17"/>
        <v>-5.8409090909090966E-2</v>
      </c>
      <c r="CO48" s="5">
        <f t="shared" si="17"/>
        <v>-6.814944669661438E-2</v>
      </c>
      <c r="CP48" s="5">
        <f t="shared" si="17"/>
        <v>-6.8419220055710328E-2</v>
      </c>
      <c r="CQ48" s="5">
        <f t="shared" si="17"/>
        <v>-4.2000552638850386E-2</v>
      </c>
      <c r="CR48" s="5">
        <f t="shared" si="17"/>
        <v>-6.5822155986090314E-2</v>
      </c>
      <c r="CS48" s="5">
        <f t="shared" si="17"/>
        <v>-6.8373943311785146E-2</v>
      </c>
      <c r="CT48" s="5">
        <f t="shared" si="17"/>
        <v>-6.3804731827427408E-2</v>
      </c>
      <c r="CU48" s="5">
        <f t="shared" si="17"/>
        <v>-6.0458958517210948E-2</v>
      </c>
      <c r="CV48" s="28">
        <f t="shared" si="27"/>
        <v>-5.1493665000581279E-2</v>
      </c>
      <c r="CW48" s="7">
        <f t="shared" si="25"/>
        <v>-6.1595260214732848E-2</v>
      </c>
      <c r="CX48" s="7">
        <f t="shared" si="25"/>
        <v>-1.7084184688132234E-2</v>
      </c>
      <c r="CY48" s="7">
        <f t="shared" si="25"/>
        <v>-2.1142923959778667E-2</v>
      </c>
      <c r="CZ48" s="7">
        <f t="shared" si="25"/>
        <v>-6.3163017586570364E-2</v>
      </c>
      <c r="DA48" s="7">
        <f t="shared" si="23"/>
        <v>-5.6437210765273568E-2</v>
      </c>
      <c r="DB48" s="7">
        <f t="shared" si="23"/>
        <v>-7.7247861412160862E-2</v>
      </c>
      <c r="DC48" s="7">
        <f t="shared" si="23"/>
        <v>-7.538510946463782E-2</v>
      </c>
      <c r="DD48" s="7">
        <f t="shared" si="23"/>
        <v>-5.9804328939385892E-2</v>
      </c>
      <c r="DE48" s="7">
        <f t="shared" si="23"/>
        <v>-5.4675174006469332E-2</v>
      </c>
      <c r="DF48" s="7">
        <f t="shared" si="23"/>
        <v>-4.4655643867102461E-2</v>
      </c>
      <c r="DG48" s="7">
        <f t="shared" si="23"/>
        <v>-3.9661322103760069E-2</v>
      </c>
      <c r="DH48" s="7">
        <f t="shared" si="23"/>
        <v>-6.9194953330633316E-2</v>
      </c>
      <c r="DI48" s="7">
        <f t="shared" si="23"/>
        <v>-4.2479413294039994E-2</v>
      </c>
      <c r="DJ48" s="7">
        <f t="shared" si="23"/>
        <v>-7.0755619396626238E-2</v>
      </c>
      <c r="DK48" s="7">
        <f t="shared" si="23"/>
        <v>-6.0753201893153655E-2</v>
      </c>
      <c r="DL48" s="7">
        <f t="shared" si="23"/>
        <v>-1.3558529200446591E-2</v>
      </c>
      <c r="DM48" s="7">
        <f t="shared" si="23"/>
        <v>-9.1762705382233217E-2</v>
      </c>
      <c r="DN48" s="7">
        <f t="shared" si="23"/>
        <v>-8.3895050861338083E-2</v>
      </c>
      <c r="DO48" s="7">
        <f t="shared" si="23"/>
        <v>-3.6785582662860056E-2</v>
      </c>
      <c r="DP48" s="7">
        <f t="shared" si="23"/>
        <v>-5.7253914233868684E-2</v>
      </c>
      <c r="DQ48" s="7">
        <f t="shared" ref="DQ48:EA54" si="35">BS48-BS$56</f>
        <v>-4.2513437215468124E-2</v>
      </c>
      <c r="DR48" s="7">
        <f t="shared" si="35"/>
        <v>-7.0380133038268414E-2</v>
      </c>
      <c r="DS48" s="7">
        <f t="shared" si="35"/>
        <v>-7.0634705915253795E-2</v>
      </c>
      <c r="DT48" s="7">
        <f t="shared" si="35"/>
        <v>-6.5309016205960954E-2</v>
      </c>
      <c r="DU48" s="7">
        <f t="shared" si="35"/>
        <v>-3.4038855882686042E-2</v>
      </c>
      <c r="DV48" s="7">
        <f t="shared" si="35"/>
        <v>-3.104948139976969E-2</v>
      </c>
      <c r="DW48" s="7">
        <f t="shared" si="35"/>
        <v>-7.2656409178216239E-2</v>
      </c>
      <c r="DX48" s="7">
        <f t="shared" si="35"/>
        <v>-3.7938273334365238E-2</v>
      </c>
      <c r="DY48" s="7">
        <f t="shared" si="35"/>
        <v>-6.4289092794841823E-2</v>
      </c>
      <c r="DZ48" s="7">
        <f t="shared" si="35"/>
        <v>-5.8961962106040669E-2</v>
      </c>
      <c r="EA48" s="7">
        <f t="shared" si="35"/>
        <v>-1.3563648416433169E-2</v>
      </c>
      <c r="EB48" s="7">
        <f t="shared" si="33"/>
        <v>-5.1215789974938836E-2</v>
      </c>
      <c r="EC48" s="7">
        <f t="shared" si="31"/>
        <v>-5.6520747042480148E-2</v>
      </c>
      <c r="ED48" s="7">
        <f t="shared" si="31"/>
        <v>-6.4227604264899596E-2</v>
      </c>
      <c r="EE48" s="7">
        <f t="shared" si="31"/>
        <v>-3.4697347533668346E-3</v>
      </c>
      <c r="EF48" s="7">
        <f t="shared" si="31"/>
        <v>-4.5941315803456922E-2</v>
      </c>
      <c r="EG48" s="7">
        <f t="shared" si="31"/>
        <v>-5.2403325145842783E-2</v>
      </c>
      <c r="EH48" s="7">
        <f t="shared" si="31"/>
        <v>-7.4947430093247766E-2</v>
      </c>
      <c r="EI48" s="7">
        <f t="shared" si="31"/>
        <v>-4.57306026633904E-2</v>
      </c>
      <c r="EJ48" s="7">
        <f t="shared" si="28"/>
        <v>-8.9121895230018566E-2</v>
      </c>
      <c r="EK48" s="7">
        <f t="shared" si="28"/>
        <v>-6.2226813924755861E-2</v>
      </c>
      <c r="EL48" s="7">
        <f t="shared" si="19"/>
        <v>-5.7226229795979001E-2</v>
      </c>
      <c r="EM48" s="7">
        <f t="shared" si="19"/>
        <v>-6.6868771526701523E-2</v>
      </c>
      <c r="EN48" s="7">
        <f t="shared" si="19"/>
        <v>-6.4905605982671269E-2</v>
      </c>
      <c r="EO48" s="7">
        <f t="shared" si="19"/>
        <v>-4.2807204021013873E-2</v>
      </c>
      <c r="EP48" s="7">
        <f t="shared" si="19"/>
        <v>-6.0537858661908146E-2</v>
      </c>
      <c r="EQ48" s="7">
        <f t="shared" si="19"/>
        <v>-6.5143941216641785E-2</v>
      </c>
      <c r="ER48" s="7">
        <f t="shared" si="19"/>
        <v>-6.2730900823806612E-2</v>
      </c>
      <c r="ES48" s="7">
        <f t="shared" si="19"/>
        <v>-6.4884138916514039E-2</v>
      </c>
      <c r="ET48" s="7">
        <f t="shared" si="29"/>
        <v>-5.4472992938682949E-2</v>
      </c>
    </row>
    <row r="49" spans="1:156" x14ac:dyDescent="0.2">
      <c r="A49">
        <v>85.21</v>
      </c>
      <c r="B49">
        <v>17.788</v>
      </c>
      <c r="C49">
        <v>180.25</v>
      </c>
      <c r="D49">
        <v>102</v>
      </c>
      <c r="E49">
        <v>95.53</v>
      </c>
      <c r="F49">
        <v>190.6</v>
      </c>
      <c r="G49">
        <v>155.80000000000001</v>
      </c>
      <c r="H49">
        <v>86.74</v>
      </c>
      <c r="I49">
        <v>98.54</v>
      </c>
      <c r="J49">
        <v>7.0590000000000002</v>
      </c>
      <c r="K49">
        <v>88.12</v>
      </c>
      <c r="L49">
        <v>65.489999999999995</v>
      </c>
      <c r="M49">
        <v>64.650000000000006</v>
      </c>
      <c r="N49">
        <v>28.06</v>
      </c>
      <c r="O49">
        <v>25.22</v>
      </c>
      <c r="P49">
        <v>72.5</v>
      </c>
      <c r="Q49">
        <v>12.922000000000001</v>
      </c>
      <c r="R49">
        <v>83.02</v>
      </c>
      <c r="S49">
        <v>37.26</v>
      </c>
      <c r="T49">
        <v>13.16</v>
      </c>
      <c r="U49">
        <v>111</v>
      </c>
      <c r="V49">
        <v>4.8600000000000003</v>
      </c>
      <c r="W49">
        <v>12.65</v>
      </c>
      <c r="X49">
        <v>13.632</v>
      </c>
      <c r="Y49">
        <v>8.14</v>
      </c>
      <c r="Z49">
        <v>45.9</v>
      </c>
      <c r="AA49">
        <v>63.94</v>
      </c>
      <c r="AB49">
        <v>46.52</v>
      </c>
      <c r="AC49">
        <v>6.1219999999999999</v>
      </c>
      <c r="AD49">
        <v>14.744</v>
      </c>
      <c r="AE49">
        <v>3.1375000000000002</v>
      </c>
      <c r="AF49">
        <v>26.82</v>
      </c>
      <c r="AG49">
        <v>248.5</v>
      </c>
      <c r="AH49">
        <v>182.1</v>
      </c>
      <c r="AI49">
        <v>4.6580000000000004</v>
      </c>
      <c r="AJ49">
        <v>176.8</v>
      </c>
      <c r="AK49">
        <v>13.645</v>
      </c>
      <c r="AL49">
        <v>31.52</v>
      </c>
      <c r="AM49">
        <v>89.1</v>
      </c>
      <c r="AN49">
        <v>64.5</v>
      </c>
      <c r="AO49">
        <v>5.6150000000000002</v>
      </c>
      <c r="AP49">
        <v>84.31</v>
      </c>
      <c r="AQ49">
        <v>43.62</v>
      </c>
      <c r="AR49">
        <v>111.18</v>
      </c>
      <c r="AS49">
        <v>72.16</v>
      </c>
      <c r="AT49">
        <v>7.6360000000000001</v>
      </c>
      <c r="AU49">
        <v>188.85</v>
      </c>
      <c r="AV49">
        <v>43.965000000000003</v>
      </c>
      <c r="AW49">
        <v>20.86</v>
      </c>
      <c r="AX49" s="4">
        <v>167.28</v>
      </c>
      <c r="AY49" s="5">
        <f t="shared" si="24"/>
        <v>1.537178265014294E-2</v>
      </c>
      <c r="AZ49" s="5">
        <f t="shared" si="24"/>
        <v>1.4486141211360826E-2</v>
      </c>
      <c r="BA49" s="5">
        <f t="shared" si="24"/>
        <v>1.9225332202431389E-2</v>
      </c>
      <c r="BB49" s="5">
        <f t="shared" si="22"/>
        <v>4.1453951398815692E-2</v>
      </c>
      <c r="BC49" s="5">
        <f t="shared" si="22"/>
        <v>0.14352406033038068</v>
      </c>
      <c r="BD49" s="5">
        <f t="shared" si="22"/>
        <v>2.9379995679412296E-2</v>
      </c>
      <c r="BE49" s="5">
        <f t="shared" si="22"/>
        <v>5.8423913043478493E-2</v>
      </c>
      <c r="BF49" s="5">
        <f t="shared" si="22"/>
        <v>2.2515619474242632E-2</v>
      </c>
      <c r="BG49" s="5">
        <f t="shared" si="22"/>
        <v>2.4963594757645202E-2</v>
      </c>
      <c r="BH49" s="5">
        <f t="shared" si="22"/>
        <v>7.1336852618062441E-3</v>
      </c>
      <c r="BI49" s="5">
        <f t="shared" si="22"/>
        <v>1.7082179132040576E-2</v>
      </c>
      <c r="BJ49" s="5">
        <f t="shared" si="22"/>
        <v>2.6649945132465769E-2</v>
      </c>
      <c r="BK49" s="5">
        <f t="shared" si="22"/>
        <v>2.2943037974683556E-2</v>
      </c>
      <c r="BL49" s="5">
        <f t="shared" si="22"/>
        <v>4.8579970104633663E-2</v>
      </c>
      <c r="BM49" s="5">
        <f t="shared" si="22"/>
        <v>1.2444801284624551E-2</v>
      </c>
      <c r="BN49" s="5">
        <f t="shared" si="22"/>
        <v>3.3794381862255918E-2</v>
      </c>
      <c r="BO49" s="5">
        <f t="shared" si="22"/>
        <v>3.2603484097810664E-2</v>
      </c>
      <c r="BP49" s="5">
        <f t="shared" si="22"/>
        <v>6.5998972778633869E-2</v>
      </c>
      <c r="BQ49" s="5">
        <f t="shared" si="22"/>
        <v>3.6439499304589562E-2</v>
      </c>
      <c r="BR49" s="5">
        <f t="shared" si="34"/>
        <v>1.5432098765431945E-2</v>
      </c>
      <c r="BS49" s="5">
        <f t="shared" si="34"/>
        <v>4.4705882352941151E-2</v>
      </c>
      <c r="BT49" s="5">
        <f t="shared" si="34"/>
        <v>4.8769961156668096E-2</v>
      </c>
      <c r="BU49" s="5">
        <f t="shared" si="34"/>
        <v>1.1871784724970524E-3</v>
      </c>
      <c r="BV49" s="5">
        <f t="shared" si="34"/>
        <v>1.7465293327362241E-2</v>
      </c>
      <c r="BW49" s="5">
        <f t="shared" si="34"/>
        <v>1.8518518518518601E-2</v>
      </c>
      <c r="BX49" s="5">
        <f t="shared" si="34"/>
        <v>2.6730790739290855E-2</v>
      </c>
      <c r="BY49" s="5">
        <f t="shared" si="34"/>
        <v>3.7650113599480672E-2</v>
      </c>
      <c r="BZ49" s="5">
        <f t="shared" si="34"/>
        <v>5.4038744760394275E-2</v>
      </c>
      <c r="CA49" s="5">
        <f t="shared" si="34"/>
        <v>2.4088323854131843E-2</v>
      </c>
      <c r="CB49" s="5">
        <f t="shared" si="34"/>
        <v>5.4288816503800241E-4</v>
      </c>
      <c r="CC49" s="5">
        <f t="shared" si="34"/>
        <v>1.7512566888276293E-2</v>
      </c>
      <c r="CD49" s="5">
        <f t="shared" si="32"/>
        <v>2.7192646495595607E-2</v>
      </c>
      <c r="CE49" s="5">
        <f t="shared" si="30"/>
        <v>5.7896977437207342E-2</v>
      </c>
      <c r="CF49" s="5">
        <f t="shared" si="30"/>
        <v>2.6204564666103103E-2</v>
      </c>
      <c r="CG49" s="5">
        <f t="shared" si="30"/>
        <v>6.3227573613330312E-2</v>
      </c>
      <c r="CH49" s="5">
        <f t="shared" si="30"/>
        <v>2.5819553234696979E-2</v>
      </c>
      <c r="CI49" s="5">
        <f t="shared" si="30"/>
        <v>1.8283582089552164E-2</v>
      </c>
      <c r="CJ49" s="5">
        <f t="shared" si="30"/>
        <v>6.3786702666216666E-2</v>
      </c>
      <c r="CK49" s="5">
        <f t="shared" si="30"/>
        <v>7.2202166064981865E-2</v>
      </c>
      <c r="CL49" s="5">
        <f t="shared" si="26"/>
        <v>1.7510648367250248E-2</v>
      </c>
      <c r="CM49" s="5">
        <f t="shared" si="26"/>
        <v>2.4074411818347796E-2</v>
      </c>
      <c r="CN49" s="5">
        <f t="shared" si="17"/>
        <v>1.7499396572532078E-2</v>
      </c>
      <c r="CO49" s="5">
        <f t="shared" si="17"/>
        <v>2.5749559082892448E-2</v>
      </c>
      <c r="CP49" s="5">
        <f t="shared" si="17"/>
        <v>3.8871239020743964E-2</v>
      </c>
      <c r="CQ49" s="5">
        <f t="shared" si="17"/>
        <v>4.0669166426305026E-2</v>
      </c>
      <c r="CR49" s="5">
        <f t="shared" si="17"/>
        <v>1.5155543738367472E-2</v>
      </c>
      <c r="CS49" s="5">
        <f t="shared" si="17"/>
        <v>8.0064051240993361E-3</v>
      </c>
      <c r="CT49" s="5">
        <f t="shared" si="17"/>
        <v>5.4888507718697799E-3</v>
      </c>
      <c r="CU49" s="5">
        <f t="shared" si="17"/>
        <v>-2.0197275716298702E-2</v>
      </c>
      <c r="CV49" s="28">
        <f t="shared" si="27"/>
        <v>2.5000000000000133E-2</v>
      </c>
      <c r="CW49" s="7">
        <f t="shared" si="25"/>
        <v>1.8109223962893585E-2</v>
      </c>
      <c r="CX49" s="7">
        <f t="shared" si="25"/>
        <v>1.510503775572168E-2</v>
      </c>
      <c r="CY49" s="7">
        <f t="shared" si="25"/>
        <v>1.6945098950003637E-2</v>
      </c>
      <c r="CZ49" s="7">
        <f t="shared" si="25"/>
        <v>4.0617405808415809E-2</v>
      </c>
      <c r="DA49" s="7">
        <f t="shared" si="23"/>
        <v>0.13744492618213552</v>
      </c>
      <c r="DB49" s="7">
        <f t="shared" si="23"/>
        <v>2.7949453957792948E-2</v>
      </c>
      <c r="DC49" s="7">
        <f t="shared" si="23"/>
        <v>5.2276868706883764E-2</v>
      </c>
      <c r="DD49" s="7">
        <f t="shared" si="23"/>
        <v>2.4222519653122079E-2</v>
      </c>
      <c r="DE49" s="7">
        <f t="shared" si="23"/>
        <v>2.773940114333277E-2</v>
      </c>
      <c r="DF49" s="7">
        <f t="shared" si="23"/>
        <v>9.3912858874967732E-3</v>
      </c>
      <c r="DG49" s="7">
        <f t="shared" si="23"/>
        <v>1.6675680714241956E-2</v>
      </c>
      <c r="DH49" s="7">
        <f t="shared" si="23"/>
        <v>2.6214115889423673E-2</v>
      </c>
      <c r="DI49" s="7">
        <f t="shared" si="23"/>
        <v>2.2887867104885926E-2</v>
      </c>
      <c r="DJ49" s="7">
        <f t="shared" si="23"/>
        <v>5.1552284249025013E-2</v>
      </c>
      <c r="DK49" s="7">
        <f t="shared" si="23"/>
        <v>1.3991618213228845E-2</v>
      </c>
      <c r="DL49" s="7">
        <f t="shared" si="23"/>
        <v>3.4848751355079088E-2</v>
      </c>
      <c r="DM49" s="7">
        <f t="shared" si="23"/>
        <v>3.769412744536968E-2</v>
      </c>
      <c r="DN49" s="7">
        <f t="shared" si="23"/>
        <v>6.4573290437559661E-2</v>
      </c>
      <c r="DO49" s="7">
        <f t="shared" si="23"/>
        <v>3.4034792279655751E-2</v>
      </c>
      <c r="DP49" s="7">
        <f t="shared" si="23"/>
        <v>1.9387891159596528E-2</v>
      </c>
      <c r="DQ49" s="7">
        <f t="shared" si="35"/>
        <v>4.5416218212664346E-2</v>
      </c>
      <c r="DR49" s="7">
        <f t="shared" si="35"/>
        <v>4.5995461921216493E-2</v>
      </c>
      <c r="DS49" s="7">
        <f t="shared" si="35"/>
        <v>-2.025918994786964E-4</v>
      </c>
      <c r="DT49" s="7">
        <f t="shared" si="35"/>
        <v>1.8367595772084376E-2</v>
      </c>
      <c r="DU49" s="7">
        <f t="shared" si="35"/>
        <v>1.3987859357143998E-2</v>
      </c>
      <c r="DV49" s="7">
        <f t="shared" si="35"/>
        <v>2.6677299368783065E-2</v>
      </c>
      <c r="DW49" s="7">
        <f t="shared" si="35"/>
        <v>4.0878527456657446E-2</v>
      </c>
      <c r="DX49" s="7">
        <f t="shared" si="35"/>
        <v>5.507706369603442E-2</v>
      </c>
      <c r="DY49" s="7">
        <f t="shared" si="35"/>
        <v>2.6028534401995519E-2</v>
      </c>
      <c r="DZ49" s="7">
        <f t="shared" si="35"/>
        <v>7.049204403024418E-4</v>
      </c>
      <c r="EA49" s="7">
        <f t="shared" si="35"/>
        <v>1.4220142994391708E-2</v>
      </c>
      <c r="EB49" s="7">
        <f t="shared" si="33"/>
        <v>3.1673059052302305E-2</v>
      </c>
      <c r="EC49" s="7">
        <f t="shared" si="31"/>
        <v>5.3816730596421412E-2</v>
      </c>
      <c r="ED49" s="7">
        <f t="shared" si="31"/>
        <v>2.5318211390910499E-2</v>
      </c>
      <c r="EE49" s="7">
        <f t="shared" si="31"/>
        <v>6.4076020678145371E-2</v>
      </c>
      <c r="EF49" s="7">
        <f t="shared" si="31"/>
        <v>2.5823435327725051E-2</v>
      </c>
      <c r="EG49" s="7">
        <f t="shared" si="31"/>
        <v>1.9552573327890174E-2</v>
      </c>
      <c r="EH49" s="7">
        <f t="shared" si="31"/>
        <v>6.246753582136657E-2</v>
      </c>
      <c r="EI49" s="7">
        <f t="shared" si="31"/>
        <v>6.8436054985635708E-2</v>
      </c>
      <c r="EJ49" s="7">
        <f t="shared" si="28"/>
        <v>2.2170025474615551E-2</v>
      </c>
      <c r="EK49" s="7">
        <f t="shared" si="28"/>
        <v>2.5223067657855716E-2</v>
      </c>
      <c r="EL49" s="7">
        <f t="shared" si="19"/>
        <v>1.8682257685644042E-2</v>
      </c>
      <c r="EM49" s="7">
        <f t="shared" si="19"/>
        <v>2.7030234252805298E-2</v>
      </c>
      <c r="EN49" s="7">
        <f t="shared" si="19"/>
        <v>4.2384853093783023E-2</v>
      </c>
      <c r="EO49" s="7">
        <f t="shared" si="19"/>
        <v>3.9862515044141539E-2</v>
      </c>
      <c r="EP49" s="7">
        <f t="shared" si="19"/>
        <v>2.0439841062549639E-2</v>
      </c>
      <c r="EQ49" s="7">
        <f t="shared" si="19"/>
        <v>1.1236407219242701E-2</v>
      </c>
      <c r="ER49" s="7">
        <f t="shared" si="19"/>
        <v>6.5626817754905684E-3</v>
      </c>
      <c r="ES49" s="7">
        <f t="shared" si="19"/>
        <v>-2.4622456115601793E-2</v>
      </c>
      <c r="ET49" s="7">
        <f t="shared" si="29"/>
        <v>2.2020672061898464E-2</v>
      </c>
    </row>
    <row r="50" spans="1:156" x14ac:dyDescent="0.2">
      <c r="A50">
        <v>86.61</v>
      </c>
      <c r="B50">
        <v>17.62</v>
      </c>
      <c r="C50">
        <v>181.8</v>
      </c>
      <c r="D50">
        <v>102.85</v>
      </c>
      <c r="E50">
        <v>98.3</v>
      </c>
      <c r="F50">
        <v>191.5</v>
      </c>
      <c r="G50">
        <v>158.55000000000001</v>
      </c>
      <c r="H50">
        <v>88.07</v>
      </c>
      <c r="I50">
        <v>97.92</v>
      </c>
      <c r="J50">
        <v>6.91</v>
      </c>
      <c r="K50">
        <v>87.05</v>
      </c>
      <c r="L50">
        <v>65.819999999999993</v>
      </c>
      <c r="M50">
        <v>64.89</v>
      </c>
      <c r="N50">
        <v>28</v>
      </c>
      <c r="O50">
        <v>25.48</v>
      </c>
      <c r="P50">
        <v>70.41</v>
      </c>
      <c r="Q50">
        <v>13.295999999999999</v>
      </c>
      <c r="R50">
        <v>82.9</v>
      </c>
      <c r="S50">
        <v>37.43</v>
      </c>
      <c r="T50">
        <v>13.395</v>
      </c>
      <c r="U50">
        <v>109.85</v>
      </c>
      <c r="V50">
        <v>4.835</v>
      </c>
      <c r="W50">
        <v>12.975</v>
      </c>
      <c r="X50">
        <v>13.79</v>
      </c>
      <c r="Y50">
        <v>8.6839999999999993</v>
      </c>
      <c r="Z50">
        <v>47.07</v>
      </c>
      <c r="AA50">
        <v>63.48</v>
      </c>
      <c r="AB50">
        <v>46.534999999999997</v>
      </c>
      <c r="AC50">
        <v>6.1040000000000001</v>
      </c>
      <c r="AD50">
        <v>14.736000000000001</v>
      </c>
      <c r="AE50">
        <v>3.0830000000000002</v>
      </c>
      <c r="AF50">
        <v>25</v>
      </c>
      <c r="AG50">
        <v>246.75</v>
      </c>
      <c r="AH50">
        <v>183.55</v>
      </c>
      <c r="AI50">
        <v>4.6850000000000005</v>
      </c>
      <c r="AJ50">
        <v>178.7</v>
      </c>
      <c r="AK50">
        <v>14.015000000000001</v>
      </c>
      <c r="AL50">
        <v>31.5</v>
      </c>
      <c r="AM50">
        <v>90.3</v>
      </c>
      <c r="AN50">
        <v>65.05</v>
      </c>
      <c r="AO50">
        <v>5.6530000000000005</v>
      </c>
      <c r="AP50">
        <v>84.52</v>
      </c>
      <c r="AQ50">
        <v>45.375</v>
      </c>
      <c r="AR50">
        <v>110.72</v>
      </c>
      <c r="AS50">
        <v>72</v>
      </c>
      <c r="AT50">
        <v>8.0210000000000008</v>
      </c>
      <c r="AU50">
        <v>192.55</v>
      </c>
      <c r="AV50">
        <v>43.484999999999999</v>
      </c>
      <c r="AW50">
        <v>20.9</v>
      </c>
      <c r="AX50" s="4">
        <v>162.6</v>
      </c>
      <c r="AY50" s="5">
        <f t="shared" si="24"/>
        <v>1.6429996479286446E-2</v>
      </c>
      <c r="AZ50" s="5">
        <f t="shared" si="24"/>
        <v>-9.4445693726107338E-3</v>
      </c>
      <c r="BA50" s="5">
        <f t="shared" si="24"/>
        <v>8.5991678224688339E-3</v>
      </c>
      <c r="BB50" s="5">
        <f t="shared" si="22"/>
        <v>8.3333333333333037E-3</v>
      </c>
      <c r="BC50" s="5">
        <f t="shared" si="22"/>
        <v>2.8996126871139838E-2</v>
      </c>
      <c r="BD50" s="5">
        <f t="shared" ref="BD50:BQ54" si="36">F50/F49-1</f>
        <v>4.7219307450157011E-3</v>
      </c>
      <c r="BE50" s="5">
        <f t="shared" si="36"/>
        <v>1.7650834403080795E-2</v>
      </c>
      <c r="BF50" s="5">
        <f t="shared" si="36"/>
        <v>1.5333179617246895E-2</v>
      </c>
      <c r="BG50" s="5">
        <f t="shared" si="36"/>
        <v>-6.2918611731277441E-3</v>
      </c>
      <c r="BH50" s="5">
        <f t="shared" si="36"/>
        <v>-2.1107805638192367E-2</v>
      </c>
      <c r="BI50" s="5">
        <f t="shared" si="36"/>
        <v>-1.2142532909668713E-2</v>
      </c>
      <c r="BJ50" s="5">
        <f t="shared" si="36"/>
        <v>5.0389372423269574E-3</v>
      </c>
      <c r="BK50" s="5">
        <f t="shared" si="36"/>
        <v>3.7122969837586339E-3</v>
      </c>
      <c r="BL50" s="5">
        <f t="shared" si="36"/>
        <v>-2.1382751247326359E-3</v>
      </c>
      <c r="BM50" s="5">
        <f t="shared" si="36"/>
        <v>1.0309278350515427E-2</v>
      </c>
      <c r="BN50" s="5">
        <f t="shared" si="36"/>
        <v>-2.8827586206896627E-2</v>
      </c>
      <c r="BO50" s="5">
        <f t="shared" si="36"/>
        <v>2.8942888097817532E-2</v>
      </c>
      <c r="BP50" s="5">
        <f t="shared" si="36"/>
        <v>-1.4454348349793866E-3</v>
      </c>
      <c r="BQ50" s="5">
        <f t="shared" si="36"/>
        <v>4.5625335480408147E-3</v>
      </c>
      <c r="BR50" s="5">
        <f t="shared" si="34"/>
        <v>1.7857142857142794E-2</v>
      </c>
      <c r="BS50" s="5">
        <f t="shared" si="34"/>
        <v>-1.0360360360360366E-2</v>
      </c>
      <c r="BT50" s="5">
        <f t="shared" si="34"/>
        <v>-5.1440329218107594E-3</v>
      </c>
      <c r="BU50" s="5">
        <f t="shared" si="34"/>
        <v>2.5691699604742935E-2</v>
      </c>
      <c r="BV50" s="5">
        <f t="shared" si="34"/>
        <v>1.1590375586854496E-2</v>
      </c>
      <c r="BW50" s="5">
        <f t="shared" si="34"/>
        <v>6.6830466830466673E-2</v>
      </c>
      <c r="BX50" s="5">
        <f t="shared" si="34"/>
        <v>2.5490196078431504E-2</v>
      </c>
      <c r="BY50" s="5">
        <f t="shared" si="34"/>
        <v>-7.1942446043166131E-3</v>
      </c>
      <c r="BZ50" s="5">
        <f t="shared" si="34"/>
        <v>3.2244196044706186E-4</v>
      </c>
      <c r="CA50" s="5">
        <f t="shared" si="34"/>
        <v>-2.9402156158118142E-3</v>
      </c>
      <c r="CB50" s="5">
        <f t="shared" si="34"/>
        <v>-5.4259359739550206E-4</v>
      </c>
      <c r="CC50" s="5">
        <f t="shared" si="34"/>
        <v>-1.7370517928286811E-2</v>
      </c>
      <c r="CD50" s="5">
        <f t="shared" si="32"/>
        <v>-6.785980611483966E-2</v>
      </c>
      <c r="CE50" s="5">
        <f t="shared" si="30"/>
        <v>-7.0422535211267512E-3</v>
      </c>
      <c r="CF50" s="5">
        <f t="shared" si="30"/>
        <v>7.9626578802856063E-3</v>
      </c>
      <c r="CG50" s="5">
        <f t="shared" si="30"/>
        <v>5.7964791756117684E-3</v>
      </c>
      <c r="CH50" s="5">
        <f t="shared" si="30"/>
        <v>1.0746606334841591E-2</v>
      </c>
      <c r="CI50" s="5">
        <f t="shared" si="30"/>
        <v>2.7116159765481873E-2</v>
      </c>
      <c r="CJ50" s="5">
        <f t="shared" si="30"/>
        <v>-6.3451776649747771E-4</v>
      </c>
      <c r="CK50" s="5">
        <f t="shared" si="30"/>
        <v>1.3468013468013407E-2</v>
      </c>
      <c r="CL50" s="5">
        <f t="shared" si="26"/>
        <v>8.5271317829456184E-3</v>
      </c>
      <c r="CM50" s="5">
        <f t="shared" si="26"/>
        <v>6.7675868210150814E-3</v>
      </c>
      <c r="CN50" s="5">
        <f t="shared" si="17"/>
        <v>2.4908077333649636E-3</v>
      </c>
      <c r="CO50" s="5">
        <f t="shared" si="17"/>
        <v>4.0233837689133578E-2</v>
      </c>
      <c r="CP50" s="5">
        <f t="shared" si="17"/>
        <v>-4.1374347904300501E-3</v>
      </c>
      <c r="CQ50" s="5">
        <f t="shared" si="17"/>
        <v>-2.2172949002217113E-3</v>
      </c>
      <c r="CR50" s="5">
        <f t="shared" si="17"/>
        <v>5.0419067574646537E-2</v>
      </c>
      <c r="CS50" s="5">
        <f t="shared" si="17"/>
        <v>1.9592268996558193E-2</v>
      </c>
      <c r="CT50" s="5">
        <f t="shared" si="17"/>
        <v>-1.0917775503241356E-2</v>
      </c>
      <c r="CU50" s="5">
        <f t="shared" si="17"/>
        <v>1.9175455417066445E-3</v>
      </c>
      <c r="CV50" s="28">
        <f t="shared" si="27"/>
        <v>-2.7977044476327206E-2</v>
      </c>
      <c r="CW50" s="7">
        <f t="shared" si="25"/>
        <v>1.9167437792037091E-2</v>
      </c>
      <c r="CX50" s="7">
        <f t="shared" si="25"/>
        <v>-8.8256728282498798E-3</v>
      </c>
      <c r="CY50" s="7">
        <f t="shared" si="25"/>
        <v>6.3189345700410829E-3</v>
      </c>
      <c r="CZ50" s="7">
        <f t="shared" si="25"/>
        <v>7.4967877429334201E-3</v>
      </c>
      <c r="DA50" s="7">
        <f t="shared" si="23"/>
        <v>2.2916992722894672E-2</v>
      </c>
      <c r="DB50" s="7">
        <f t="shared" si="23"/>
        <v>3.2913890233963526E-3</v>
      </c>
      <c r="DC50" s="7">
        <f t="shared" si="23"/>
        <v>1.1503790066486063E-2</v>
      </c>
      <c r="DD50" s="7">
        <f t="shared" si="23"/>
        <v>1.7040079796126342E-2</v>
      </c>
      <c r="DE50" s="7">
        <f t="shared" si="23"/>
        <v>-3.5160547874401762E-3</v>
      </c>
      <c r="DF50" s="7">
        <f t="shared" si="23"/>
        <v>-1.8850205012501838E-2</v>
      </c>
      <c r="DG50" s="7">
        <f t="shared" si="23"/>
        <v>-1.2549031327467335E-2</v>
      </c>
      <c r="DH50" s="7">
        <f t="shared" si="23"/>
        <v>4.6031079992848618E-3</v>
      </c>
      <c r="DI50" s="7">
        <f t="shared" si="23"/>
        <v>3.6571261139610048E-3</v>
      </c>
      <c r="DJ50" s="7">
        <f t="shared" si="23"/>
        <v>8.3403901965871299E-4</v>
      </c>
      <c r="DK50" s="7">
        <f t="shared" si="23"/>
        <v>1.1856095279119721E-2</v>
      </c>
      <c r="DL50" s="7">
        <f t="shared" si="23"/>
        <v>-2.777321671407346E-2</v>
      </c>
      <c r="DM50" s="7">
        <f t="shared" si="23"/>
        <v>3.4033531445376547E-2</v>
      </c>
      <c r="DN50" s="7">
        <f t="shared" si="23"/>
        <v>-2.8711171760535882E-3</v>
      </c>
      <c r="DO50" s="7">
        <f t="shared" si="23"/>
        <v>2.1578265231070016E-3</v>
      </c>
      <c r="DP50" s="7">
        <f t="shared" si="23"/>
        <v>2.1812935251307376E-2</v>
      </c>
      <c r="DQ50" s="7">
        <f t="shared" si="35"/>
        <v>-9.6500245006371742E-3</v>
      </c>
      <c r="DR50" s="7">
        <f t="shared" si="35"/>
        <v>-7.9185321572623653E-3</v>
      </c>
      <c r="DS50" s="7">
        <f t="shared" si="35"/>
        <v>2.4301929232767187E-2</v>
      </c>
      <c r="DT50" s="7">
        <f t="shared" si="35"/>
        <v>1.2492678031576629E-2</v>
      </c>
      <c r="DU50" s="7">
        <f t="shared" si="35"/>
        <v>6.2299807669092072E-2</v>
      </c>
      <c r="DV50" s="7">
        <f t="shared" si="35"/>
        <v>2.5436704707923714E-2</v>
      </c>
      <c r="DW50" s="7">
        <f t="shared" si="35"/>
        <v>-3.9658307471398405E-3</v>
      </c>
      <c r="DX50" s="7">
        <f t="shared" si="35"/>
        <v>1.3607608960872059E-3</v>
      </c>
      <c r="DY50" s="7">
        <f t="shared" si="35"/>
        <v>-1.0000050679481389E-3</v>
      </c>
      <c r="DZ50" s="7">
        <f t="shared" si="35"/>
        <v>-3.8056132213106262E-4</v>
      </c>
      <c r="EA50" s="7">
        <f t="shared" si="35"/>
        <v>-2.0662941822171398E-2</v>
      </c>
      <c r="EB50" s="7">
        <f t="shared" si="33"/>
        <v>-6.3379393558132963E-2</v>
      </c>
      <c r="EC50" s="7">
        <f t="shared" si="31"/>
        <v>-1.1122500361912677E-2</v>
      </c>
      <c r="ED50" s="7">
        <f t="shared" si="31"/>
        <v>7.0763046050930029E-3</v>
      </c>
      <c r="EE50" s="7">
        <f t="shared" si="31"/>
        <v>6.6449262404268215E-3</v>
      </c>
      <c r="EF50" s="7">
        <f t="shared" si="31"/>
        <v>1.0750488427869661E-2</v>
      </c>
      <c r="EG50" s="7">
        <f t="shared" si="31"/>
        <v>2.8385151003819883E-2</v>
      </c>
      <c r="EH50" s="7">
        <f t="shared" si="31"/>
        <v>-1.9536846113475757E-3</v>
      </c>
      <c r="EI50" s="7">
        <f t="shared" si="31"/>
        <v>9.701902388667253E-3</v>
      </c>
      <c r="EJ50" s="7">
        <f t="shared" si="28"/>
        <v>1.3186508890310924E-2</v>
      </c>
      <c r="EK50" s="7">
        <f t="shared" si="28"/>
        <v>7.9162426605229996E-3</v>
      </c>
      <c r="EL50" s="7">
        <f t="shared" si="19"/>
        <v>3.6736688464769286E-3</v>
      </c>
      <c r="EM50" s="7">
        <f t="shared" si="19"/>
        <v>4.1514512859046428E-2</v>
      </c>
      <c r="EN50" s="7">
        <f t="shared" si="19"/>
        <v>-6.2382071739099012E-4</v>
      </c>
      <c r="EO50" s="7">
        <f t="shared" si="19"/>
        <v>-3.023946282385196E-3</v>
      </c>
      <c r="EP50" s="7">
        <f t="shared" si="19"/>
        <v>5.5703364898828704E-2</v>
      </c>
      <c r="EQ50" s="7">
        <f t="shared" si="19"/>
        <v>2.2822271091701558E-2</v>
      </c>
      <c r="ER50" s="7">
        <f t="shared" si="19"/>
        <v>-9.8439444996205674E-3</v>
      </c>
      <c r="ES50" s="7">
        <f t="shared" si="19"/>
        <v>-2.5076348575964486E-3</v>
      </c>
      <c r="ET50" s="7">
        <f t="shared" si="29"/>
        <v>-3.0956372414428876E-2</v>
      </c>
    </row>
    <row r="51" spans="1:156" x14ac:dyDescent="0.2">
      <c r="A51">
        <v>88.76</v>
      </c>
      <c r="B51">
        <v>18.378</v>
      </c>
      <c r="C51">
        <v>172.2</v>
      </c>
      <c r="D51">
        <v>99.62</v>
      </c>
      <c r="E51">
        <v>93.95</v>
      </c>
      <c r="F51">
        <v>183.8</v>
      </c>
      <c r="G51">
        <v>154.35</v>
      </c>
      <c r="H51">
        <v>82.82</v>
      </c>
      <c r="I51">
        <v>92.69</v>
      </c>
      <c r="J51">
        <v>6.6420000000000003</v>
      </c>
      <c r="K51">
        <v>83.97</v>
      </c>
      <c r="L51">
        <v>63.77</v>
      </c>
      <c r="M51">
        <v>62.88</v>
      </c>
      <c r="N51">
        <v>27.5</v>
      </c>
      <c r="O51">
        <v>25.05</v>
      </c>
      <c r="P51">
        <v>67.349999999999994</v>
      </c>
      <c r="Q51">
        <v>12.55</v>
      </c>
      <c r="R51">
        <v>78.86</v>
      </c>
      <c r="S51">
        <v>36.119999999999997</v>
      </c>
      <c r="T51">
        <v>12.875</v>
      </c>
      <c r="U51">
        <v>112.5</v>
      </c>
      <c r="V51">
        <v>4.657</v>
      </c>
      <c r="W51">
        <v>12.27</v>
      </c>
      <c r="X51">
        <v>13.378</v>
      </c>
      <c r="Y51">
        <v>8.0269999999999992</v>
      </c>
      <c r="Z51">
        <v>45.5</v>
      </c>
      <c r="AA51">
        <v>62.9</v>
      </c>
      <c r="AB51">
        <v>45.19</v>
      </c>
      <c r="AC51">
        <v>5.9279999999999999</v>
      </c>
      <c r="AD51">
        <v>14.122</v>
      </c>
      <c r="AE51">
        <v>3.0065</v>
      </c>
      <c r="AF51">
        <v>24</v>
      </c>
      <c r="AG51">
        <v>238.75</v>
      </c>
      <c r="AH51">
        <v>178.05</v>
      </c>
      <c r="AI51">
        <v>4.6500000000000004</v>
      </c>
      <c r="AJ51">
        <v>171.1</v>
      </c>
      <c r="AK51">
        <v>13.74</v>
      </c>
      <c r="AL51">
        <v>30.87</v>
      </c>
      <c r="AM51">
        <v>84.84</v>
      </c>
      <c r="AN51">
        <v>63.4</v>
      </c>
      <c r="AO51">
        <v>5.484</v>
      </c>
      <c r="AP51">
        <v>82.47</v>
      </c>
      <c r="AQ51">
        <v>44.844999999999999</v>
      </c>
      <c r="AR51">
        <v>102.98</v>
      </c>
      <c r="AS51">
        <v>68.44</v>
      </c>
      <c r="AT51">
        <v>7.8319999999999999</v>
      </c>
      <c r="AU51">
        <v>187.4</v>
      </c>
      <c r="AV51">
        <v>42.17</v>
      </c>
      <c r="AW51">
        <v>20.350000000000001</v>
      </c>
      <c r="AX51" s="4">
        <v>153.76</v>
      </c>
      <c r="AY51" s="5">
        <f t="shared" si="24"/>
        <v>2.4823923334488018E-2</v>
      </c>
      <c r="AZ51" s="5">
        <f t="shared" si="24"/>
        <v>4.3019296254256378E-2</v>
      </c>
      <c r="BA51" s="5">
        <f t="shared" si="24"/>
        <v>-5.2805280528052889E-2</v>
      </c>
      <c r="BB51" s="5">
        <f t="shared" si="24"/>
        <v>-3.140495867768589E-2</v>
      </c>
      <c r="BC51" s="5">
        <f t="shared" si="24"/>
        <v>-4.4252288911495352E-2</v>
      </c>
      <c r="BD51" s="5">
        <f t="shared" si="36"/>
        <v>-4.0208877284595212E-2</v>
      </c>
      <c r="BE51" s="5">
        <f t="shared" si="36"/>
        <v>-2.6490066225165698E-2</v>
      </c>
      <c r="BF51" s="5">
        <f t="shared" si="36"/>
        <v>-5.9611672533212201E-2</v>
      </c>
      <c r="BG51" s="5">
        <f t="shared" si="36"/>
        <v>-5.3410947712418388E-2</v>
      </c>
      <c r="BH51" s="5">
        <f t="shared" si="36"/>
        <v>-3.8784370477568664E-2</v>
      </c>
      <c r="BI51" s="5">
        <f t="shared" si="36"/>
        <v>-3.5381964388282561E-2</v>
      </c>
      <c r="BJ51" s="5">
        <f t="shared" si="36"/>
        <v>-3.1145548465511874E-2</v>
      </c>
      <c r="BK51" s="5">
        <f t="shared" si="36"/>
        <v>-3.097549699491442E-2</v>
      </c>
      <c r="BL51" s="5">
        <f t="shared" si="36"/>
        <v>-1.7857142857142905E-2</v>
      </c>
      <c r="BM51" s="5">
        <f t="shared" si="36"/>
        <v>-1.6875981161695419E-2</v>
      </c>
      <c r="BN51" s="5">
        <f t="shared" si="36"/>
        <v>-4.3459735832978352E-2</v>
      </c>
      <c r="BO51" s="5">
        <f t="shared" si="36"/>
        <v>-5.6107099879663003E-2</v>
      </c>
      <c r="BP51" s="5">
        <f t="shared" si="36"/>
        <v>-4.8733413751507859E-2</v>
      </c>
      <c r="BQ51" s="5">
        <f t="shared" si="36"/>
        <v>-3.4998664173123251E-2</v>
      </c>
      <c r="BR51" s="5">
        <f t="shared" si="34"/>
        <v>-3.8820455393803632E-2</v>
      </c>
      <c r="BS51" s="5">
        <f t="shared" si="34"/>
        <v>2.4123805188893899E-2</v>
      </c>
      <c r="BT51" s="5">
        <f t="shared" si="34"/>
        <v>-3.6814891416752871E-2</v>
      </c>
      <c r="BU51" s="5">
        <f t="shared" si="34"/>
        <v>-5.4335260115606965E-2</v>
      </c>
      <c r="BV51" s="5">
        <f t="shared" si="34"/>
        <v>-2.9876722262509037E-2</v>
      </c>
      <c r="BW51" s="5">
        <f t="shared" si="34"/>
        <v>-7.5656379548595165E-2</v>
      </c>
      <c r="BX51" s="5">
        <f t="shared" si="34"/>
        <v>-3.3354578287656644E-2</v>
      </c>
      <c r="BY51" s="5">
        <f t="shared" si="34"/>
        <v>-9.1367359798361081E-3</v>
      </c>
      <c r="BZ51" s="5">
        <f t="shared" si="34"/>
        <v>-2.8902976254432167E-2</v>
      </c>
      <c r="CA51" s="5">
        <f t="shared" si="34"/>
        <v>-2.8833551769331556E-2</v>
      </c>
      <c r="CB51" s="5">
        <f t="shared" si="34"/>
        <v>-4.1666666666666741E-2</v>
      </c>
      <c r="CC51" s="5">
        <f t="shared" si="34"/>
        <v>-2.4813493350632543E-2</v>
      </c>
      <c r="CD51" s="5">
        <f t="shared" si="32"/>
        <v>-4.0000000000000036E-2</v>
      </c>
      <c r="CE51" s="5">
        <f t="shared" si="30"/>
        <v>-3.2421479229989836E-2</v>
      </c>
      <c r="CF51" s="5">
        <f t="shared" si="30"/>
        <v>-2.9964587305911228E-2</v>
      </c>
      <c r="CG51" s="5">
        <f t="shared" si="30"/>
        <v>-7.4706510138741189E-3</v>
      </c>
      <c r="CH51" s="5">
        <f t="shared" si="30"/>
        <v>-4.2529378847229959E-2</v>
      </c>
      <c r="CI51" s="5">
        <f t="shared" si="30"/>
        <v>-1.9621833749554063E-2</v>
      </c>
      <c r="CJ51" s="5">
        <f t="shared" si="30"/>
        <v>-2.0000000000000018E-2</v>
      </c>
      <c r="CK51" s="5">
        <f t="shared" si="30"/>
        <v>-6.0465116279069697E-2</v>
      </c>
      <c r="CL51" s="5">
        <f t="shared" si="26"/>
        <v>-2.5365103766333608E-2</v>
      </c>
      <c r="CM51" s="5">
        <f t="shared" si="26"/>
        <v>-2.9895630638599013E-2</v>
      </c>
      <c r="CN51" s="5">
        <f t="shared" si="17"/>
        <v>-2.4254614292475107E-2</v>
      </c>
      <c r="CO51" s="5">
        <f t="shared" si="17"/>
        <v>-1.1680440771349887E-2</v>
      </c>
      <c r="CP51" s="5">
        <f t="shared" si="17"/>
        <v>-6.9906069364161771E-2</v>
      </c>
      <c r="CQ51" s="5">
        <f t="shared" si="17"/>
        <v>-4.9444444444444513E-2</v>
      </c>
      <c r="CR51" s="5">
        <f t="shared" si="17"/>
        <v>-2.3563146739808083E-2</v>
      </c>
      <c r="CS51" s="5">
        <f t="shared" si="17"/>
        <v>-2.6746299662425366E-2</v>
      </c>
      <c r="CT51" s="5">
        <f t="shared" si="17"/>
        <v>-3.0240312751523502E-2</v>
      </c>
      <c r="CU51" s="5">
        <f t="shared" si="17"/>
        <v>-2.631578947368407E-2</v>
      </c>
      <c r="CV51" s="28">
        <f t="shared" si="27"/>
        <v>-5.4366543665436695E-2</v>
      </c>
      <c r="CW51" s="7">
        <f t="shared" si="25"/>
        <v>2.7561364647238663E-2</v>
      </c>
      <c r="CX51" s="7">
        <f t="shared" si="25"/>
        <v>4.3638192798617234E-2</v>
      </c>
      <c r="CY51" s="7">
        <f t="shared" si="25"/>
        <v>-5.5085513780480641E-2</v>
      </c>
      <c r="CZ51" s="7">
        <f t="shared" si="25"/>
        <v>-3.2241504268085773E-2</v>
      </c>
      <c r="DA51" s="7">
        <f t="shared" si="23"/>
        <v>-5.0331423059740518E-2</v>
      </c>
      <c r="DB51" s="7">
        <f t="shared" si="23"/>
        <v>-4.1639419006214561E-2</v>
      </c>
      <c r="DC51" s="7">
        <f t="shared" si="23"/>
        <v>-3.2637110561760427E-2</v>
      </c>
      <c r="DD51" s="7">
        <f t="shared" ref="DD51:DP54" si="37">BF51-BF$56</f>
        <v>-5.7904772354332751E-2</v>
      </c>
      <c r="DE51" s="7">
        <f t="shared" si="37"/>
        <v>-5.0635141326730818E-2</v>
      </c>
      <c r="DF51" s="7">
        <f t="shared" si="37"/>
        <v>-3.6526769851878131E-2</v>
      </c>
      <c r="DG51" s="7">
        <f t="shared" si="37"/>
        <v>-3.5788462806081181E-2</v>
      </c>
      <c r="DH51" s="7">
        <f t="shared" si="37"/>
        <v>-3.1581377708553973E-2</v>
      </c>
      <c r="DI51" s="7">
        <f t="shared" si="37"/>
        <v>-3.103066786471205E-2</v>
      </c>
      <c r="DJ51" s="7">
        <f t="shared" si="37"/>
        <v>-1.4884828712751555E-2</v>
      </c>
      <c r="DK51" s="7">
        <f t="shared" si="37"/>
        <v>-1.5329164233091126E-2</v>
      </c>
      <c r="DL51" s="7">
        <f t="shared" si="37"/>
        <v>-4.2405366340155182E-2</v>
      </c>
      <c r="DM51" s="7">
        <f t="shared" si="37"/>
        <v>-5.1016456532103988E-2</v>
      </c>
      <c r="DN51" s="7">
        <f t="shared" si="37"/>
        <v>-5.015909609258206E-2</v>
      </c>
      <c r="DO51" s="7">
        <f t="shared" si="37"/>
        <v>-3.7403371198057062E-2</v>
      </c>
      <c r="DP51" s="7">
        <f t="shared" si="37"/>
        <v>-3.486466299963905E-2</v>
      </c>
      <c r="DQ51" s="7">
        <f t="shared" si="35"/>
        <v>2.483414104861709E-2</v>
      </c>
      <c r="DR51" s="7">
        <f t="shared" si="35"/>
        <v>-3.9589390652204473E-2</v>
      </c>
      <c r="DS51" s="7">
        <f t="shared" si="35"/>
        <v>-5.5725030487582712E-2</v>
      </c>
      <c r="DT51" s="7">
        <f t="shared" si="35"/>
        <v>-2.8974419817786902E-2</v>
      </c>
      <c r="DU51" s="7">
        <f t="shared" si="35"/>
        <v>-8.0187038709969766E-2</v>
      </c>
      <c r="DV51" s="7">
        <f t="shared" si="35"/>
        <v>-3.3408069658164438E-2</v>
      </c>
      <c r="DW51" s="7">
        <f t="shared" si="35"/>
        <v>-5.9083221226593355E-3</v>
      </c>
      <c r="DX51" s="7">
        <f t="shared" si="35"/>
        <v>-2.7864657318792022E-2</v>
      </c>
      <c r="DY51" s="7">
        <f t="shared" si="35"/>
        <v>-2.689334122146788E-2</v>
      </c>
      <c r="DZ51" s="7">
        <f t="shared" si="35"/>
        <v>-4.1504634391402298E-2</v>
      </c>
      <c r="EA51" s="7">
        <f t="shared" si="35"/>
        <v>-2.810591724451713E-2</v>
      </c>
      <c r="EB51" s="7">
        <f t="shared" si="33"/>
        <v>-3.5519587443293338E-2</v>
      </c>
      <c r="EC51" s="7">
        <f t="shared" si="31"/>
        <v>-3.6501726070775765E-2</v>
      </c>
      <c r="ED51" s="7">
        <f t="shared" si="31"/>
        <v>-3.0850940581103832E-2</v>
      </c>
      <c r="EE51" s="7">
        <f t="shared" si="31"/>
        <v>-6.6222039490590658E-3</v>
      </c>
      <c r="EF51" s="7">
        <f t="shared" si="31"/>
        <v>-4.2525496754201891E-2</v>
      </c>
      <c r="EG51" s="7">
        <f t="shared" si="31"/>
        <v>-1.8352842511216053E-2</v>
      </c>
      <c r="EH51" s="7">
        <f t="shared" si="31"/>
        <v>-2.1319166844850114E-2</v>
      </c>
      <c r="EI51" s="7">
        <f t="shared" si="31"/>
        <v>-6.4231227358415854E-2</v>
      </c>
      <c r="EJ51" s="7">
        <f t="shared" si="28"/>
        <v>-2.0705726658968304E-2</v>
      </c>
      <c r="EK51" s="7">
        <f t="shared" si="28"/>
        <v>-2.8746974799091093E-2</v>
      </c>
      <c r="EL51" s="7">
        <f t="shared" si="19"/>
        <v>-2.3071753179363143E-2</v>
      </c>
      <c r="EM51" s="7">
        <f t="shared" si="19"/>
        <v>-1.0399765601437036E-2</v>
      </c>
      <c r="EN51" s="7">
        <f t="shared" si="19"/>
        <v>-6.6392455291122712E-2</v>
      </c>
      <c r="EO51" s="7">
        <f t="shared" si="19"/>
        <v>-5.0251095826608E-2</v>
      </c>
      <c r="EP51" s="7">
        <f t="shared" si="19"/>
        <v>-1.8278849415625915E-2</v>
      </c>
      <c r="EQ51" s="7">
        <f t="shared" si="19"/>
        <v>-2.3516297567282001E-2</v>
      </c>
      <c r="ER51" s="7">
        <f t="shared" si="19"/>
        <v>-2.9166481747902713E-2</v>
      </c>
      <c r="ES51" s="7">
        <f t="shared" si="19"/>
        <v>-3.0740969872987162E-2</v>
      </c>
      <c r="ET51" s="7">
        <f t="shared" si="29"/>
        <v>-5.7345871603538365E-2</v>
      </c>
    </row>
    <row r="52" spans="1:156" x14ac:dyDescent="0.2">
      <c r="A52">
        <v>93.27</v>
      </c>
      <c r="B52">
        <v>18.202000000000002</v>
      </c>
      <c r="C52">
        <v>173.7</v>
      </c>
      <c r="D52">
        <v>103.3</v>
      </c>
      <c r="E52">
        <v>98.33</v>
      </c>
      <c r="F52">
        <v>190.02</v>
      </c>
      <c r="G52">
        <v>169.2</v>
      </c>
      <c r="H52">
        <v>84.99</v>
      </c>
      <c r="I52">
        <v>97.81</v>
      </c>
      <c r="J52">
        <v>6.6459999999999999</v>
      </c>
      <c r="K52">
        <v>85.13</v>
      </c>
      <c r="L52">
        <v>67.5</v>
      </c>
      <c r="M52">
        <v>62.93</v>
      </c>
      <c r="N52">
        <v>27.52</v>
      </c>
      <c r="O52">
        <v>22.49</v>
      </c>
      <c r="P52">
        <v>67.92</v>
      </c>
      <c r="Q52">
        <v>13.038</v>
      </c>
      <c r="R52">
        <v>81.2</v>
      </c>
      <c r="S52">
        <v>37.19</v>
      </c>
      <c r="T52">
        <v>13.225</v>
      </c>
      <c r="U52">
        <v>112.85</v>
      </c>
      <c r="V52">
        <v>4.8360000000000003</v>
      </c>
      <c r="W52">
        <v>13.175000000000001</v>
      </c>
      <c r="X52">
        <v>13.592000000000001</v>
      </c>
      <c r="Y52">
        <v>8.4529999999999994</v>
      </c>
      <c r="Z52">
        <v>46.46</v>
      </c>
      <c r="AA52">
        <v>65.900000000000006</v>
      </c>
      <c r="AB52">
        <v>45.97</v>
      </c>
      <c r="AC52">
        <v>6.0519999999999996</v>
      </c>
      <c r="AD52">
        <v>14.33</v>
      </c>
      <c r="AE52">
        <v>3.0379999999999998</v>
      </c>
      <c r="AF52">
        <v>24.07</v>
      </c>
      <c r="AG52">
        <v>245.95</v>
      </c>
      <c r="AH52">
        <v>184.7</v>
      </c>
      <c r="AI52">
        <v>4.7919999999999998</v>
      </c>
      <c r="AJ52">
        <v>181.65</v>
      </c>
      <c r="AK52">
        <v>14.22</v>
      </c>
      <c r="AL52">
        <v>31.855</v>
      </c>
      <c r="AM52">
        <v>88.76</v>
      </c>
      <c r="AN52">
        <v>65.58</v>
      </c>
      <c r="AO52">
        <v>5.4589999999999996</v>
      </c>
      <c r="AP52">
        <v>88.39</v>
      </c>
      <c r="AQ52">
        <v>45.95</v>
      </c>
      <c r="AR52">
        <v>105.7</v>
      </c>
      <c r="AS52">
        <v>71.180000000000007</v>
      </c>
      <c r="AT52">
        <v>8.17</v>
      </c>
      <c r="AU52">
        <v>190.75</v>
      </c>
      <c r="AV52">
        <v>44.734999999999999</v>
      </c>
      <c r="AW52">
        <v>21.27</v>
      </c>
      <c r="AX52" s="4">
        <v>156.88</v>
      </c>
      <c r="AY52" s="5">
        <f t="shared" si="24"/>
        <v>5.081117620549791E-2</v>
      </c>
      <c r="AZ52" s="5">
        <f t="shared" si="24"/>
        <v>-9.5766677549242729E-3</v>
      </c>
      <c r="BA52" s="5">
        <f t="shared" si="24"/>
        <v>8.7108013937282625E-3</v>
      </c>
      <c r="BB52" s="5">
        <f t="shared" si="24"/>
        <v>3.6940373418992145E-2</v>
      </c>
      <c r="BC52" s="5">
        <f t="shared" si="24"/>
        <v>4.6620542841937063E-2</v>
      </c>
      <c r="BD52" s="5">
        <f t="shared" si="36"/>
        <v>3.384113166485303E-2</v>
      </c>
      <c r="BE52" s="5">
        <f t="shared" si="36"/>
        <v>9.6209912536443065E-2</v>
      </c>
      <c r="BF52" s="5">
        <f t="shared" si="36"/>
        <v>2.6201400627867688E-2</v>
      </c>
      <c r="BG52" s="5">
        <f t="shared" si="36"/>
        <v>5.5237889739993662E-2</v>
      </c>
      <c r="BH52" s="5">
        <f t="shared" si="36"/>
        <v>6.022282445046212E-4</v>
      </c>
      <c r="BI52" s="5">
        <f t="shared" si="36"/>
        <v>1.3814457544361058E-2</v>
      </c>
      <c r="BJ52" s="5">
        <f t="shared" si="36"/>
        <v>5.849145366159636E-2</v>
      </c>
      <c r="BK52" s="5">
        <f t="shared" si="36"/>
        <v>7.9516539440205314E-4</v>
      </c>
      <c r="BL52" s="5">
        <f t="shared" si="36"/>
        <v>7.2727272727268755E-4</v>
      </c>
      <c r="BM52" s="5">
        <f t="shared" si="36"/>
        <v>-0.10219560878243517</v>
      </c>
      <c r="BN52" s="5">
        <f t="shared" si="36"/>
        <v>8.4632516703786465E-3</v>
      </c>
      <c r="BO52" s="5">
        <f t="shared" si="36"/>
        <v>3.8884462151394406E-2</v>
      </c>
      <c r="BP52" s="5">
        <f t="shared" si="36"/>
        <v>2.967283794065434E-2</v>
      </c>
      <c r="BQ52" s="5">
        <f t="shared" si="36"/>
        <v>2.9623477297895828E-2</v>
      </c>
      <c r="BR52" s="5">
        <f t="shared" si="34"/>
        <v>2.7184466019417375E-2</v>
      </c>
      <c r="BS52" s="5">
        <f t="shared" si="34"/>
        <v>3.1111111111110645E-3</v>
      </c>
      <c r="BT52" s="5">
        <f t="shared" si="34"/>
        <v>3.8436761863860802E-2</v>
      </c>
      <c r="BU52" s="5">
        <f t="shared" si="34"/>
        <v>7.3757131214344129E-2</v>
      </c>
      <c r="BV52" s="5">
        <f t="shared" si="34"/>
        <v>1.5996412019734008E-2</v>
      </c>
      <c r="BW52" s="5">
        <f t="shared" si="34"/>
        <v>5.3070885760558184E-2</v>
      </c>
      <c r="BX52" s="5">
        <f t="shared" si="34"/>
        <v>2.1098901098901113E-2</v>
      </c>
      <c r="BY52" s="5">
        <f t="shared" si="34"/>
        <v>4.7694753577106619E-2</v>
      </c>
      <c r="BZ52" s="5">
        <f t="shared" si="34"/>
        <v>1.7260455853064904E-2</v>
      </c>
      <c r="CA52" s="5">
        <f t="shared" si="34"/>
        <v>2.0917678812415685E-2</v>
      </c>
      <c r="CB52" s="5">
        <f t="shared" si="34"/>
        <v>1.4728791955813669E-2</v>
      </c>
      <c r="CC52" s="5">
        <f t="shared" si="34"/>
        <v>1.0477299185098987E-2</v>
      </c>
      <c r="CD52" s="5">
        <f t="shared" si="32"/>
        <v>2.9166666666666785E-3</v>
      </c>
      <c r="CE52" s="5">
        <f t="shared" si="30"/>
        <v>3.0157068062827141E-2</v>
      </c>
      <c r="CF52" s="5">
        <f t="shared" si="30"/>
        <v>3.734905925301879E-2</v>
      </c>
      <c r="CG52" s="5">
        <f t="shared" si="30"/>
        <v>3.0537634408602132E-2</v>
      </c>
      <c r="CH52" s="5">
        <f t="shared" si="30"/>
        <v>6.1659848042080689E-2</v>
      </c>
      <c r="CI52" s="5">
        <f t="shared" si="30"/>
        <v>3.4934497816593968E-2</v>
      </c>
      <c r="CJ52" s="5">
        <f t="shared" si="30"/>
        <v>3.1908001295756439E-2</v>
      </c>
      <c r="CK52" s="5">
        <f t="shared" si="30"/>
        <v>4.620462046204632E-2</v>
      </c>
      <c r="CL52" s="5">
        <f t="shared" si="26"/>
        <v>3.4384858044164135E-2</v>
      </c>
      <c r="CM52" s="5">
        <f t="shared" si="26"/>
        <v>-4.5587162654997515E-3</v>
      </c>
      <c r="CN52" s="5">
        <f t="shared" si="17"/>
        <v>7.1783678913544424E-2</v>
      </c>
      <c r="CO52" s="5">
        <f t="shared" si="17"/>
        <v>2.4640428141375903E-2</v>
      </c>
      <c r="CP52" s="5">
        <f t="shared" si="17"/>
        <v>2.6412895707904394E-2</v>
      </c>
      <c r="CQ52" s="5">
        <f t="shared" si="17"/>
        <v>4.0035067212156772E-2</v>
      </c>
      <c r="CR52" s="5">
        <f t="shared" si="17"/>
        <v>4.3156281920326833E-2</v>
      </c>
      <c r="CS52" s="5">
        <f t="shared" si="17"/>
        <v>1.7876200640341455E-2</v>
      </c>
      <c r="CT52" s="5">
        <f t="shared" si="17"/>
        <v>6.0825231207019215E-2</v>
      </c>
      <c r="CU52" s="5">
        <f t="shared" si="17"/>
        <v>4.520884520884505E-2</v>
      </c>
      <c r="CV52" s="28">
        <f t="shared" si="27"/>
        <v>2.0291363163371434E-2</v>
      </c>
      <c r="CW52" s="7">
        <f t="shared" si="25"/>
        <v>5.3548617518248555E-2</v>
      </c>
      <c r="CX52" s="7">
        <f t="shared" si="25"/>
        <v>-8.9577712105634189E-3</v>
      </c>
      <c r="CY52" s="7">
        <f t="shared" si="25"/>
        <v>6.4305681413005114E-3</v>
      </c>
      <c r="CZ52" s="7">
        <f t="shared" si="25"/>
        <v>3.6103827828592262E-2</v>
      </c>
      <c r="DA52" s="7">
        <f t="shared" si="25"/>
        <v>4.0541408693691897E-2</v>
      </c>
      <c r="DB52" s="7">
        <f t="shared" si="25"/>
        <v>3.2410589943233682E-2</v>
      </c>
      <c r="DC52" s="7">
        <f t="shared" si="25"/>
        <v>9.0062868199848337E-2</v>
      </c>
      <c r="DD52" s="7">
        <f t="shared" si="37"/>
        <v>2.7908300806747135E-2</v>
      </c>
      <c r="DE52" s="7">
        <f t="shared" si="37"/>
        <v>5.8013696125681233E-2</v>
      </c>
      <c r="DF52" s="7">
        <f t="shared" si="37"/>
        <v>2.8598288701951512E-3</v>
      </c>
      <c r="DG52" s="7">
        <f t="shared" si="37"/>
        <v>1.3407959126562436E-2</v>
      </c>
      <c r="DH52" s="7">
        <f t="shared" si="37"/>
        <v>5.8055624418554261E-2</v>
      </c>
      <c r="DI52" s="7">
        <f t="shared" si="37"/>
        <v>7.3999452460442425E-4</v>
      </c>
      <c r="DJ52" s="7">
        <f t="shared" si="37"/>
        <v>3.6995868716640365E-3</v>
      </c>
      <c r="DK52" s="7">
        <f t="shared" si="37"/>
        <v>-0.10064879185383087</v>
      </c>
      <c r="DL52" s="7">
        <f t="shared" si="37"/>
        <v>9.5176211632018153E-3</v>
      </c>
      <c r="DM52" s="7">
        <f t="shared" si="37"/>
        <v>4.3975105498953421E-2</v>
      </c>
      <c r="DN52" s="7">
        <f t="shared" si="37"/>
        <v>2.8247155599580138E-2</v>
      </c>
      <c r="DO52" s="7">
        <f t="shared" si="37"/>
        <v>2.7218770272962014E-2</v>
      </c>
      <c r="DP52" s="7">
        <f t="shared" si="37"/>
        <v>3.1140258413581957E-2</v>
      </c>
      <c r="DQ52" s="7">
        <f t="shared" si="35"/>
        <v>3.8214469708342568E-3</v>
      </c>
      <c r="DR52" s="7">
        <f t="shared" si="35"/>
        <v>3.56622626284092E-2</v>
      </c>
      <c r="DS52" s="7">
        <f t="shared" si="35"/>
        <v>7.2367360842368375E-2</v>
      </c>
      <c r="DT52" s="7">
        <f t="shared" si="35"/>
        <v>1.6898714464456142E-2</v>
      </c>
      <c r="DU52" s="7">
        <f t="shared" si="35"/>
        <v>4.8540226599183584E-2</v>
      </c>
      <c r="DV52" s="7">
        <f t="shared" si="35"/>
        <v>2.1045409728393322E-2</v>
      </c>
      <c r="DW52" s="7">
        <f t="shared" si="35"/>
        <v>5.0923167434283392E-2</v>
      </c>
      <c r="DX52" s="7">
        <f t="shared" si="35"/>
        <v>1.8298774788705049E-2</v>
      </c>
      <c r="DY52" s="7">
        <f t="shared" si="35"/>
        <v>2.2857889360279361E-2</v>
      </c>
      <c r="DZ52" s="7">
        <f t="shared" si="35"/>
        <v>1.4890824231078108E-2</v>
      </c>
      <c r="EA52" s="7">
        <f t="shared" si="35"/>
        <v>7.1848752912144018E-3</v>
      </c>
      <c r="EB52" s="7">
        <f t="shared" si="33"/>
        <v>7.3970792233733745E-3</v>
      </c>
      <c r="EC52" s="7">
        <f t="shared" si="31"/>
        <v>2.6076821222041215E-2</v>
      </c>
      <c r="ED52" s="7">
        <f t="shared" si="31"/>
        <v>3.6462705977826186E-2</v>
      </c>
      <c r="EE52" s="7">
        <f t="shared" si="31"/>
        <v>3.1386081473417184E-2</v>
      </c>
      <c r="EF52" s="7">
        <f t="shared" si="31"/>
        <v>6.1663730135108757E-2</v>
      </c>
      <c r="EG52" s="7">
        <f t="shared" si="31"/>
        <v>3.6203489054931981E-2</v>
      </c>
      <c r="EH52" s="7">
        <f t="shared" si="31"/>
        <v>3.0588834450906342E-2</v>
      </c>
      <c r="EI52" s="7">
        <f t="shared" si="31"/>
        <v>4.2438509382700169E-2</v>
      </c>
      <c r="EJ52" s="7">
        <f t="shared" si="28"/>
        <v>3.9044235151529438E-2</v>
      </c>
      <c r="EK52" s="7">
        <f t="shared" si="28"/>
        <v>-3.4100604259918324E-3</v>
      </c>
      <c r="EL52" s="7">
        <f t="shared" si="19"/>
        <v>7.2966540026656396E-2</v>
      </c>
      <c r="EM52" s="7">
        <f t="shared" si="19"/>
        <v>2.5921103311288753E-2</v>
      </c>
      <c r="EN52" s="7">
        <f t="shared" si="19"/>
        <v>2.9926509780943453E-2</v>
      </c>
      <c r="EO52" s="7">
        <f t="shared" si="19"/>
        <v>3.9228415829993285E-2</v>
      </c>
      <c r="EP52" s="7">
        <f t="shared" si="19"/>
        <v>4.8440579244509001E-2</v>
      </c>
      <c r="EQ52" s="7">
        <f t="shared" si="19"/>
        <v>2.110620273548482E-2</v>
      </c>
      <c r="ER52" s="7">
        <f t="shared" si="19"/>
        <v>6.1899062210640003E-2</v>
      </c>
      <c r="ES52" s="7">
        <f t="shared" si="19"/>
        <v>4.0783664809541958E-2</v>
      </c>
      <c r="ET52" s="7">
        <f t="shared" si="29"/>
        <v>1.7312035225269765E-2</v>
      </c>
    </row>
    <row r="53" spans="1:156" x14ac:dyDescent="0.2">
      <c r="A53">
        <v>91.78</v>
      </c>
      <c r="B53">
        <v>18.54</v>
      </c>
      <c r="C53">
        <v>194.1</v>
      </c>
      <c r="D53">
        <v>101.65</v>
      </c>
      <c r="E53">
        <v>96</v>
      </c>
      <c r="F53">
        <v>188.92</v>
      </c>
      <c r="G53">
        <v>174.2</v>
      </c>
      <c r="H53">
        <v>84.74</v>
      </c>
      <c r="I53">
        <v>95.54</v>
      </c>
      <c r="J53">
        <v>6.6509999999999998</v>
      </c>
      <c r="K53">
        <v>85.86</v>
      </c>
      <c r="L53">
        <v>67.28</v>
      </c>
      <c r="M53">
        <v>62.45</v>
      </c>
      <c r="N53">
        <v>28.19</v>
      </c>
      <c r="O53">
        <v>22.795000000000002</v>
      </c>
      <c r="P53">
        <v>69.17</v>
      </c>
      <c r="Q53">
        <v>12.842000000000001</v>
      </c>
      <c r="R53">
        <v>82.08</v>
      </c>
      <c r="S53">
        <v>36.86</v>
      </c>
      <c r="T53">
        <v>13.41</v>
      </c>
      <c r="U53">
        <v>111.5</v>
      </c>
      <c r="V53">
        <v>4.93</v>
      </c>
      <c r="W53">
        <v>13.54</v>
      </c>
      <c r="X53">
        <v>14.1</v>
      </c>
      <c r="Y53">
        <v>9.0329999999999995</v>
      </c>
      <c r="Z53">
        <v>47.78</v>
      </c>
      <c r="AA53">
        <v>63.92</v>
      </c>
      <c r="AB53">
        <v>45.185000000000002</v>
      </c>
      <c r="AC53">
        <v>6</v>
      </c>
      <c r="AD53">
        <v>14.352</v>
      </c>
      <c r="AE53">
        <v>3.077</v>
      </c>
      <c r="AF53">
        <v>25.87</v>
      </c>
      <c r="AG53">
        <v>247.5</v>
      </c>
      <c r="AH53">
        <v>189</v>
      </c>
      <c r="AI53">
        <v>4.6779999999999999</v>
      </c>
      <c r="AJ53">
        <v>180.05</v>
      </c>
      <c r="AK53">
        <v>14.035</v>
      </c>
      <c r="AL53">
        <v>32.854999999999997</v>
      </c>
      <c r="AM53">
        <v>87.98</v>
      </c>
      <c r="AN53">
        <v>66.17</v>
      </c>
      <c r="AO53">
        <v>5.44</v>
      </c>
      <c r="AP53">
        <v>87.35</v>
      </c>
      <c r="AQ53">
        <v>45.99</v>
      </c>
      <c r="AR53">
        <v>107.16</v>
      </c>
      <c r="AS53">
        <v>72.3</v>
      </c>
      <c r="AT53">
        <v>8.1999999999999993</v>
      </c>
      <c r="AU53">
        <v>191.6</v>
      </c>
      <c r="AV53">
        <v>43.22</v>
      </c>
      <c r="AW53">
        <v>21.72</v>
      </c>
      <c r="AX53" s="4">
        <v>162.12</v>
      </c>
      <c r="AY53" s="5">
        <f t="shared" si="24"/>
        <v>-1.5975125978342386E-2</v>
      </c>
      <c r="AZ53" s="5">
        <f t="shared" si="24"/>
        <v>1.8569387979342711E-2</v>
      </c>
      <c r="BA53" s="5">
        <f t="shared" si="24"/>
        <v>0.11744386873920565</v>
      </c>
      <c r="BB53" s="5">
        <f t="shared" si="24"/>
        <v>-1.5972894482090938E-2</v>
      </c>
      <c r="BC53" s="5">
        <f t="shared" si="24"/>
        <v>-2.369571849893215E-2</v>
      </c>
      <c r="BD53" s="5">
        <f t="shared" si="36"/>
        <v>-5.7888643300706422E-3</v>
      </c>
      <c r="BE53" s="5">
        <f t="shared" si="36"/>
        <v>2.9550827423167947E-2</v>
      </c>
      <c r="BF53" s="5">
        <f t="shared" si="36"/>
        <v>-2.9415225320625904E-3</v>
      </c>
      <c r="BG53" s="5">
        <f t="shared" si="36"/>
        <v>-2.3208260914016954E-2</v>
      </c>
      <c r="BH53" s="5">
        <f t="shared" si="36"/>
        <v>7.5233222991277771E-4</v>
      </c>
      <c r="BI53" s="5">
        <f t="shared" si="36"/>
        <v>8.5751204040878104E-3</v>
      </c>
      <c r="BJ53" s="5">
        <f t="shared" si="36"/>
        <v>-3.259259259259295E-3</v>
      </c>
      <c r="BK53" s="5">
        <f t="shared" si="36"/>
        <v>-7.6275226442078514E-3</v>
      </c>
      <c r="BL53" s="5">
        <f t="shared" si="36"/>
        <v>2.4345930232558155E-2</v>
      </c>
      <c r="BM53" s="5">
        <f t="shared" si="36"/>
        <v>1.3561582925744942E-2</v>
      </c>
      <c r="BN53" s="5">
        <f t="shared" si="36"/>
        <v>1.8404004711425115E-2</v>
      </c>
      <c r="BO53" s="5">
        <f t="shared" si="36"/>
        <v>-1.5032980518484451E-2</v>
      </c>
      <c r="BP53" s="5">
        <f t="shared" si="36"/>
        <v>1.0837438423645374E-2</v>
      </c>
      <c r="BQ53" s="5">
        <f t="shared" si="36"/>
        <v>-8.8733530518956272E-3</v>
      </c>
      <c r="BR53" s="5">
        <f t="shared" si="34"/>
        <v>1.3988657844990593E-2</v>
      </c>
      <c r="BS53" s="5">
        <f t="shared" si="34"/>
        <v>-1.1962782454585708E-2</v>
      </c>
      <c r="BT53" s="5">
        <f t="shared" si="34"/>
        <v>1.9437551695616007E-2</v>
      </c>
      <c r="BU53" s="5">
        <f t="shared" si="34"/>
        <v>2.770398481973424E-2</v>
      </c>
      <c r="BV53" s="5">
        <f t="shared" si="34"/>
        <v>3.7374926427310218E-2</v>
      </c>
      <c r="BW53" s="5">
        <f t="shared" si="34"/>
        <v>6.8614693008399508E-2</v>
      </c>
      <c r="BX53" s="5">
        <f t="shared" si="34"/>
        <v>2.8411536805854398E-2</v>
      </c>
      <c r="BY53" s="5">
        <f t="shared" si="34"/>
        <v>-3.0045523520485617E-2</v>
      </c>
      <c r="BZ53" s="5">
        <f t="shared" si="34"/>
        <v>-1.7076354144006878E-2</v>
      </c>
      <c r="CA53" s="5">
        <f t="shared" si="34"/>
        <v>-8.5922009253138754E-3</v>
      </c>
      <c r="CB53" s="5">
        <f t="shared" si="34"/>
        <v>1.5352407536637358E-3</v>
      </c>
      <c r="CC53" s="5">
        <f t="shared" si="34"/>
        <v>1.283739302172493E-2</v>
      </c>
      <c r="CD53" s="5">
        <f t="shared" si="32"/>
        <v>7.4781886165351086E-2</v>
      </c>
      <c r="CE53" s="5">
        <f t="shared" si="30"/>
        <v>6.3020939215288063E-3</v>
      </c>
      <c r="CF53" s="5">
        <f t="shared" si="30"/>
        <v>2.3280996210070404E-2</v>
      </c>
      <c r="CG53" s="5">
        <f t="shared" si="30"/>
        <v>-2.3789649415692837E-2</v>
      </c>
      <c r="CH53" s="5">
        <f t="shared" si="30"/>
        <v>-8.8081475364711892E-3</v>
      </c>
      <c r="CI53" s="5">
        <f t="shared" si="30"/>
        <v>-1.3009845288326383E-2</v>
      </c>
      <c r="CJ53" s="5">
        <f t="shared" si="30"/>
        <v>3.139224611520941E-2</v>
      </c>
      <c r="CK53" s="5">
        <f t="shared" si="30"/>
        <v>-8.7877422262280236E-3</v>
      </c>
      <c r="CL53" s="5">
        <f t="shared" si="26"/>
        <v>8.9966453186947071E-3</v>
      </c>
      <c r="CM53" s="5">
        <f t="shared" si="26"/>
        <v>-3.4804909324051003E-3</v>
      </c>
      <c r="CN53" s="5">
        <f t="shared" si="17"/>
        <v>-1.1766036882000286E-2</v>
      </c>
      <c r="CO53" s="5">
        <f t="shared" si="17"/>
        <v>8.7051142546235027E-4</v>
      </c>
      <c r="CP53" s="5">
        <f t="shared" si="17"/>
        <v>1.3812677388836292E-2</v>
      </c>
      <c r="CQ53" s="5">
        <f t="shared" si="17"/>
        <v>1.5734756954200568E-2</v>
      </c>
      <c r="CR53" s="5">
        <f t="shared" si="17"/>
        <v>3.6719706242349659E-3</v>
      </c>
      <c r="CS53" s="5">
        <f t="shared" si="17"/>
        <v>4.4560943643512374E-3</v>
      </c>
      <c r="CT53" s="5">
        <f t="shared" si="17"/>
        <v>-3.3866100368838747E-2</v>
      </c>
      <c r="CU53" s="5">
        <f t="shared" si="17"/>
        <v>2.1156558533145242E-2</v>
      </c>
      <c r="CV53" s="28">
        <f t="shared" si="27"/>
        <v>3.3401325854156116E-2</v>
      </c>
      <c r="CW53" s="7">
        <f t="shared" si="25"/>
        <v>-1.3237684665591741E-2</v>
      </c>
      <c r="CX53" s="7">
        <f t="shared" si="25"/>
        <v>1.9188284523703567E-2</v>
      </c>
      <c r="CY53" s="7">
        <f t="shared" si="25"/>
        <v>0.1151636354867779</v>
      </c>
      <c r="CZ53" s="7">
        <f t="shared" si="25"/>
        <v>-1.6809440072490821E-2</v>
      </c>
      <c r="DA53" s="7">
        <f t="shared" si="25"/>
        <v>-2.9774852647177316E-2</v>
      </c>
      <c r="DB53" s="7">
        <f t="shared" si="25"/>
        <v>-7.2194060516899902E-3</v>
      </c>
      <c r="DC53" s="7">
        <f t="shared" si="25"/>
        <v>2.3403783086573215E-2</v>
      </c>
      <c r="DD53" s="7">
        <f t="shared" si="37"/>
        <v>-1.2346223531831423E-3</v>
      </c>
      <c r="DE53" s="7">
        <f t="shared" si="37"/>
        <v>-2.0432454528329386E-2</v>
      </c>
      <c r="DF53" s="7">
        <f t="shared" si="37"/>
        <v>3.0099328556033077E-3</v>
      </c>
      <c r="DG53" s="7">
        <f t="shared" si="37"/>
        <v>8.1686219862891884E-3</v>
      </c>
      <c r="DH53" s="7">
        <f t="shared" si="37"/>
        <v>-3.695088502301391E-3</v>
      </c>
      <c r="DI53" s="7">
        <f t="shared" si="37"/>
        <v>-7.6826935140054805E-3</v>
      </c>
      <c r="DJ53" s="7">
        <f t="shared" si="37"/>
        <v>2.7318244376949505E-2</v>
      </c>
      <c r="DK53" s="7">
        <f t="shared" si="37"/>
        <v>1.5108399854349235E-2</v>
      </c>
      <c r="DL53" s="7">
        <f t="shared" si="37"/>
        <v>1.9458374204248282E-2</v>
      </c>
      <c r="DM53" s="7">
        <f t="shared" si="37"/>
        <v>-9.9423371709254343E-3</v>
      </c>
      <c r="DN53" s="7">
        <f t="shared" si="37"/>
        <v>9.4117560825711724E-3</v>
      </c>
      <c r="DO53" s="7">
        <f t="shared" si="37"/>
        <v>-1.127806007682944E-2</v>
      </c>
      <c r="DP53" s="7">
        <f t="shared" si="37"/>
        <v>1.7944450239155176E-2</v>
      </c>
      <c r="DQ53" s="7">
        <f t="shared" si="35"/>
        <v>-1.1252446594862516E-2</v>
      </c>
      <c r="DR53" s="7">
        <f t="shared" si="35"/>
        <v>1.6663052460164401E-2</v>
      </c>
      <c r="DS53" s="7">
        <f t="shared" si="35"/>
        <v>2.6314214447758492E-2</v>
      </c>
      <c r="DT53" s="7">
        <f t="shared" si="35"/>
        <v>3.8277228872032353E-2</v>
      </c>
      <c r="DU53" s="7">
        <f t="shared" si="35"/>
        <v>6.4084033847024907E-2</v>
      </c>
      <c r="DV53" s="7">
        <f t="shared" si="35"/>
        <v>2.8358045435346608E-2</v>
      </c>
      <c r="DW53" s="7">
        <f t="shared" si="35"/>
        <v>-2.6817109663308844E-2</v>
      </c>
      <c r="DX53" s="7">
        <f t="shared" si="35"/>
        <v>-1.6038035208366733E-2</v>
      </c>
      <c r="DY53" s="7">
        <f t="shared" si="35"/>
        <v>-6.6519903774501996E-3</v>
      </c>
      <c r="DZ53" s="7">
        <f t="shared" si="35"/>
        <v>1.6972730289281752E-3</v>
      </c>
      <c r="EA53" s="7">
        <f t="shared" si="35"/>
        <v>9.5449691278403446E-3</v>
      </c>
      <c r="EB53" s="7">
        <f t="shared" si="33"/>
        <v>7.9262298722057783E-2</v>
      </c>
      <c r="EC53" s="7">
        <f t="shared" si="31"/>
        <v>2.2218470807428793E-3</v>
      </c>
      <c r="ED53" s="7">
        <f t="shared" si="31"/>
        <v>2.23946429348778E-2</v>
      </c>
      <c r="EE53" s="7">
        <f t="shared" si="31"/>
        <v>-2.2941202350877786E-2</v>
      </c>
      <c r="EF53" s="7">
        <f t="shared" si="31"/>
        <v>-8.8042654434431194E-3</v>
      </c>
      <c r="EG53" s="7">
        <f t="shared" si="31"/>
        <v>-1.1740854049988371E-2</v>
      </c>
      <c r="EH53" s="7">
        <f t="shared" si="31"/>
        <v>3.0073079270359314E-2</v>
      </c>
      <c r="EI53" s="7">
        <f t="shared" si="31"/>
        <v>-1.2553853305574177E-2</v>
      </c>
      <c r="EJ53" s="7">
        <f t="shared" si="28"/>
        <v>1.3656022426060012E-2</v>
      </c>
      <c r="EK53" s="7">
        <f t="shared" si="28"/>
        <v>-2.3318350928971813E-3</v>
      </c>
      <c r="EL53" s="7">
        <f t="shared" si="19"/>
        <v>-1.0583175768888321E-2</v>
      </c>
      <c r="EM53" s="7">
        <f t="shared" si="19"/>
        <v>2.1511865953752016E-3</v>
      </c>
      <c r="EN53" s="7">
        <f t="shared" si="19"/>
        <v>1.7326291461875351E-2</v>
      </c>
      <c r="EO53" s="7">
        <f t="shared" si="19"/>
        <v>1.4928105572037083E-2</v>
      </c>
      <c r="EP53" s="7">
        <f t="shared" si="19"/>
        <v>8.9562679484171334E-3</v>
      </c>
      <c r="EQ53" s="7">
        <f t="shared" si="19"/>
        <v>7.686096459494602E-3</v>
      </c>
      <c r="ER53" s="7">
        <f t="shared" si="19"/>
        <v>-3.2792269365217959E-2</v>
      </c>
      <c r="ES53" s="7">
        <f t="shared" si="19"/>
        <v>1.6731378133842151E-2</v>
      </c>
      <c r="ET53" s="7">
        <f t="shared" si="29"/>
        <v>3.0421997916054447E-2</v>
      </c>
    </row>
    <row r="54" spans="1:156" x14ac:dyDescent="0.2">
      <c r="A54">
        <v>87.28</v>
      </c>
      <c r="B54">
        <v>18.692</v>
      </c>
      <c r="C54">
        <v>195.6</v>
      </c>
      <c r="D54">
        <v>99.24</v>
      </c>
      <c r="E54">
        <v>92.92</v>
      </c>
      <c r="F54">
        <v>180.36</v>
      </c>
      <c r="G54">
        <v>163.5</v>
      </c>
      <c r="H54">
        <v>81.069999999999993</v>
      </c>
      <c r="I54">
        <v>90.35</v>
      </c>
      <c r="J54">
        <v>6.274</v>
      </c>
      <c r="K54">
        <v>84.18</v>
      </c>
      <c r="L54">
        <v>64.16</v>
      </c>
      <c r="M54">
        <v>59.24</v>
      </c>
      <c r="N54">
        <v>27.32</v>
      </c>
      <c r="O54">
        <v>21.31</v>
      </c>
      <c r="P54">
        <v>65.77</v>
      </c>
      <c r="Q54">
        <v>11.318</v>
      </c>
      <c r="R54">
        <v>78.48</v>
      </c>
      <c r="S54">
        <v>35.04</v>
      </c>
      <c r="T54">
        <v>12.95</v>
      </c>
      <c r="U54">
        <v>107.7</v>
      </c>
      <c r="V54">
        <v>4.851</v>
      </c>
      <c r="W54">
        <v>13.255000000000001</v>
      </c>
      <c r="X54">
        <v>14.108000000000001</v>
      </c>
      <c r="Y54">
        <v>8.8640000000000008</v>
      </c>
      <c r="Z54">
        <v>45.805</v>
      </c>
      <c r="AA54">
        <v>60.74</v>
      </c>
      <c r="AB54">
        <v>43.55</v>
      </c>
      <c r="AC54">
        <v>5.7640000000000002</v>
      </c>
      <c r="AD54">
        <v>13.41</v>
      </c>
      <c r="AE54">
        <v>2.9525000000000001</v>
      </c>
      <c r="AF54">
        <v>25.08</v>
      </c>
      <c r="AG54">
        <v>242.9</v>
      </c>
      <c r="AH54">
        <v>184.75</v>
      </c>
      <c r="AI54">
        <v>4.51</v>
      </c>
      <c r="AJ54">
        <v>175.95</v>
      </c>
      <c r="AK54">
        <v>13.555</v>
      </c>
      <c r="AL54">
        <v>30.855</v>
      </c>
      <c r="AM54">
        <v>82.96</v>
      </c>
      <c r="AN54">
        <v>63.71</v>
      </c>
      <c r="AO54">
        <v>5.18</v>
      </c>
      <c r="AP54">
        <v>84.07</v>
      </c>
      <c r="AQ54">
        <v>42.72</v>
      </c>
      <c r="AR54">
        <v>101.44</v>
      </c>
      <c r="AS54">
        <v>68.959999999999994</v>
      </c>
      <c r="AT54">
        <v>7.7869999999999999</v>
      </c>
      <c r="AU54">
        <v>185.75</v>
      </c>
      <c r="AV54">
        <v>43.44</v>
      </c>
      <c r="AW54">
        <v>21.05</v>
      </c>
      <c r="AX54" s="4">
        <v>153.68</v>
      </c>
      <c r="AY54" s="5">
        <f t="shared" si="24"/>
        <v>-4.9030289823491002E-2</v>
      </c>
      <c r="AZ54" s="5">
        <f t="shared" si="24"/>
        <v>8.1984897518878608E-3</v>
      </c>
      <c r="BA54" s="5">
        <f t="shared" si="24"/>
        <v>7.7279752704790816E-3</v>
      </c>
      <c r="BB54" s="5">
        <f t="shared" si="24"/>
        <v>-2.3708804722085697E-2</v>
      </c>
      <c r="BC54" s="5">
        <f t="shared" si="24"/>
        <v>-3.2083333333333353E-2</v>
      </c>
      <c r="BD54" s="5">
        <f t="shared" si="36"/>
        <v>-4.5310184204954362E-2</v>
      </c>
      <c r="BE54" s="5">
        <f t="shared" si="36"/>
        <v>-6.1423650975889754E-2</v>
      </c>
      <c r="BF54" s="5">
        <f t="shared" si="36"/>
        <v>-4.3308945008260546E-2</v>
      </c>
      <c r="BG54" s="5">
        <f t="shared" si="36"/>
        <v>-5.4322796734352252E-2</v>
      </c>
      <c r="BH54" s="5">
        <f t="shared" si="36"/>
        <v>-5.6683205533002545E-2</v>
      </c>
      <c r="BI54" s="5">
        <f t="shared" si="36"/>
        <v>-1.9566736547868557E-2</v>
      </c>
      <c r="BJ54" s="5">
        <f t="shared" si="36"/>
        <v>-4.6373365041617154E-2</v>
      </c>
      <c r="BK54" s="5">
        <f t="shared" si="36"/>
        <v>-5.1401120896717334E-2</v>
      </c>
      <c r="BL54" s="5">
        <f t="shared" si="36"/>
        <v>-3.0862007804185909E-2</v>
      </c>
      <c r="BM54" s="5">
        <f t="shared" si="36"/>
        <v>-6.5145865321342478E-2</v>
      </c>
      <c r="BN54" s="5">
        <f t="shared" si="36"/>
        <v>-4.9154257626138564E-2</v>
      </c>
      <c r="BO54" s="5">
        <f t="shared" si="36"/>
        <v>-0.11867310387790075</v>
      </c>
      <c r="BP54" s="5">
        <f t="shared" si="36"/>
        <v>-4.3859649122806932E-2</v>
      </c>
      <c r="BQ54" s="5">
        <f t="shared" si="36"/>
        <v>-4.9376017362995128E-2</v>
      </c>
      <c r="BR54" s="5">
        <f t="shared" si="34"/>
        <v>-3.4302759134973937E-2</v>
      </c>
      <c r="BS54" s="5">
        <f t="shared" si="34"/>
        <v>-3.4080717488789158E-2</v>
      </c>
      <c r="BT54" s="5">
        <f t="shared" si="34"/>
        <v>-1.6024340770791068E-2</v>
      </c>
      <c r="BU54" s="5">
        <f t="shared" si="34"/>
        <v>-2.1048744460856583E-2</v>
      </c>
      <c r="BV54" s="5">
        <f t="shared" si="34"/>
        <v>5.6737588652477911E-4</v>
      </c>
      <c r="BW54" s="5">
        <f t="shared" si="34"/>
        <v>-1.8709177460422777E-2</v>
      </c>
      <c r="BX54" s="5">
        <f t="shared" si="34"/>
        <v>-4.1335286730849741E-2</v>
      </c>
      <c r="BY54" s="5">
        <f t="shared" si="34"/>
        <v>-4.9749687108886054E-2</v>
      </c>
      <c r="BZ54" s="5">
        <f t="shared" si="34"/>
        <v>-3.6184574526944902E-2</v>
      </c>
      <c r="CA54" s="5">
        <f t="shared" si="34"/>
        <v>-3.9333333333333331E-2</v>
      </c>
      <c r="CB54" s="5">
        <f t="shared" si="34"/>
        <v>-6.5635451505016706E-2</v>
      </c>
      <c r="CC54" s="5">
        <f t="shared" si="34"/>
        <v>-4.0461488462788409E-2</v>
      </c>
      <c r="CD54" s="5">
        <f t="shared" si="32"/>
        <v>-3.0537301894085878E-2</v>
      </c>
      <c r="CE54" s="5">
        <f t="shared" si="30"/>
        <v>-1.8585858585858595E-2</v>
      </c>
      <c r="CF54" s="5">
        <f t="shared" si="30"/>
        <v>-2.2486772486772444E-2</v>
      </c>
      <c r="CG54" s="5">
        <f t="shared" si="30"/>
        <v>-3.591278324070124E-2</v>
      </c>
      <c r="CH54" s="5">
        <f t="shared" si="30"/>
        <v>-2.2771452374340639E-2</v>
      </c>
      <c r="CI54" s="5">
        <f t="shared" si="30"/>
        <v>-3.4200213751335973E-2</v>
      </c>
      <c r="CJ54" s="5">
        <f t="shared" si="30"/>
        <v>-6.0873535230558384E-2</v>
      </c>
      <c r="CK54" s="5">
        <f t="shared" si="30"/>
        <v>-5.7058422368720274E-2</v>
      </c>
      <c r="CL54" s="5">
        <f t="shared" si="26"/>
        <v>-3.7176968414689426E-2</v>
      </c>
      <c r="CM54" s="5">
        <f t="shared" si="26"/>
        <v>-4.7794117647058987E-2</v>
      </c>
      <c r="CN54" s="5">
        <f t="shared" si="17"/>
        <v>-3.755008586147679E-2</v>
      </c>
      <c r="CO54" s="5">
        <f t="shared" si="17"/>
        <v>-7.1102413568167044E-2</v>
      </c>
      <c r="CP54" s="5">
        <f t="shared" si="17"/>
        <v>-5.3378126166479967E-2</v>
      </c>
      <c r="CQ54" s="5">
        <f t="shared" si="17"/>
        <v>-4.6196403872752478E-2</v>
      </c>
      <c r="CR54" s="5">
        <f t="shared" si="17"/>
        <v>-5.0365853658536519E-2</v>
      </c>
      <c r="CS54" s="5">
        <f t="shared" si="17"/>
        <v>-3.0532359081419602E-2</v>
      </c>
      <c r="CT54" s="5">
        <f t="shared" si="17"/>
        <v>5.0902360018509896E-3</v>
      </c>
      <c r="CU54" s="5">
        <f t="shared" si="17"/>
        <v>-3.0847145488029359E-2</v>
      </c>
      <c r="CV54" s="28">
        <f t="shared" si="27"/>
        <v>-5.2060202319269666E-2</v>
      </c>
      <c r="CW54" s="7">
        <f t="shared" si="25"/>
        <v>-4.6292848510740357E-2</v>
      </c>
      <c r="CX54" s="7">
        <f t="shared" si="25"/>
        <v>8.8173862962487148E-3</v>
      </c>
      <c r="CY54" s="7">
        <f t="shared" si="25"/>
        <v>5.4477420180513306E-3</v>
      </c>
      <c r="CZ54" s="7">
        <f t="shared" si="25"/>
        <v>-2.454535031248558E-2</v>
      </c>
      <c r="DA54" s="7">
        <f t="shared" si="25"/>
        <v>-3.8162467481578519E-2</v>
      </c>
      <c r="DB54" s="7">
        <f t="shared" si="25"/>
        <v>-4.674072592657371E-2</v>
      </c>
      <c r="DC54" s="7">
        <f t="shared" si="25"/>
        <v>-6.7570695312484483E-2</v>
      </c>
      <c r="DD54" s="7">
        <f t="shared" si="37"/>
        <v>-4.1602044829381096E-2</v>
      </c>
      <c r="DE54" s="7">
        <f t="shared" si="37"/>
        <v>-5.1546990348664681E-2</v>
      </c>
      <c r="DF54" s="7">
        <f t="shared" si="37"/>
        <v>-5.4425604907312013E-2</v>
      </c>
      <c r="DG54" s="7">
        <f t="shared" si="37"/>
        <v>-1.9973234965667178E-2</v>
      </c>
      <c r="DH54" s="7">
        <f t="shared" si="37"/>
        <v>-4.6809194284659253E-2</v>
      </c>
      <c r="DI54" s="7">
        <f t="shared" si="37"/>
        <v>-5.1456291766514964E-2</v>
      </c>
      <c r="DJ54" s="7">
        <f t="shared" si="37"/>
        <v>-2.7889693659794559E-2</v>
      </c>
      <c r="DK54" s="7">
        <f t="shared" si="37"/>
        <v>-6.3599048392738181E-2</v>
      </c>
      <c r="DL54" s="7">
        <f t="shared" si="37"/>
        <v>-4.8099888133315394E-2</v>
      </c>
      <c r="DM54" s="7">
        <f t="shared" si="37"/>
        <v>-0.11358246053034174</v>
      </c>
      <c r="DN54" s="7">
        <f t="shared" si="37"/>
        <v>-4.5285331463881133E-2</v>
      </c>
      <c r="DO54" s="7">
        <f t="shared" si="37"/>
        <v>-5.1780724387928939E-2</v>
      </c>
      <c r="DP54" s="7">
        <f t="shared" si="37"/>
        <v>-3.0346966740809354E-2</v>
      </c>
      <c r="DQ54" s="7">
        <f t="shared" si="35"/>
        <v>-3.3370381629065964E-2</v>
      </c>
      <c r="DR54" s="7">
        <f t="shared" si="35"/>
        <v>-1.8798840006242674E-2</v>
      </c>
      <c r="DS54" s="7">
        <f t="shared" si="35"/>
        <v>-2.2438514832832331E-2</v>
      </c>
      <c r="DT54" s="7">
        <f t="shared" si="35"/>
        <v>1.4696783312469121E-3</v>
      </c>
      <c r="DU54" s="7">
        <f t="shared" si="35"/>
        <v>-2.3239836621797377E-2</v>
      </c>
      <c r="DV54" s="7">
        <f t="shared" si="35"/>
        <v>-4.1388778101357535E-2</v>
      </c>
      <c r="DW54" s="7">
        <f t="shared" si="35"/>
        <v>-4.652127325170928E-2</v>
      </c>
      <c r="DX54" s="7">
        <f t="shared" si="35"/>
        <v>-3.5146255591304756E-2</v>
      </c>
      <c r="DY54" s="7">
        <f t="shared" si="35"/>
        <v>-3.7393122785469655E-2</v>
      </c>
      <c r="DZ54" s="7">
        <f t="shared" si="35"/>
        <v>-6.5473419229752264E-2</v>
      </c>
      <c r="EA54" s="7">
        <f t="shared" si="35"/>
        <v>-4.3753912356672996E-2</v>
      </c>
      <c r="EB54" s="7">
        <f t="shared" si="33"/>
        <v>-2.605688933737918E-2</v>
      </c>
      <c r="EC54" s="7">
        <f t="shared" si="31"/>
        <v>-2.2666105426644521E-2</v>
      </c>
      <c r="ED54" s="7">
        <f t="shared" si="31"/>
        <v>-2.3373125761965048E-2</v>
      </c>
      <c r="EE54" s="7">
        <f t="shared" si="31"/>
        <v>-3.5064336175886189E-2</v>
      </c>
      <c r="EF54" s="7">
        <f t="shared" si="31"/>
        <v>-2.2767570281312568E-2</v>
      </c>
      <c r="EG54" s="7">
        <f t="shared" si="31"/>
        <v>-3.293122251299796E-2</v>
      </c>
      <c r="EH54" s="7">
        <f t="shared" si="31"/>
        <v>-6.2192702075408481E-2</v>
      </c>
      <c r="EI54" s="7">
        <f t="shared" si="31"/>
        <v>-6.0824533448066424E-2</v>
      </c>
      <c r="EJ54" s="7">
        <f t="shared" si="28"/>
        <v>-3.2517591307324123E-2</v>
      </c>
      <c r="EK54" s="7">
        <f t="shared" si="28"/>
        <v>-4.6645461807551067E-2</v>
      </c>
      <c r="EL54" s="7">
        <f t="shared" si="19"/>
        <v>-3.6367224748364825E-2</v>
      </c>
      <c r="EM54" s="7">
        <f t="shared" si="19"/>
        <v>-6.9821738398254188E-2</v>
      </c>
      <c r="EN54" s="7">
        <f t="shared" si="19"/>
        <v>-4.9864512093440908E-2</v>
      </c>
      <c r="EO54" s="7">
        <f t="shared" si="19"/>
        <v>-4.7003055254915965E-2</v>
      </c>
      <c r="EP54" s="7">
        <f t="shared" si="19"/>
        <v>-4.5081556334354352E-2</v>
      </c>
      <c r="EQ54" s="7">
        <f t="shared" si="19"/>
        <v>-2.7302356986276238E-2</v>
      </c>
      <c r="ER54" s="7">
        <f t="shared" si="19"/>
        <v>6.164067005471778E-3</v>
      </c>
      <c r="ES54" s="7">
        <f t="shared" si="19"/>
        <v>-3.5272325887332451E-2</v>
      </c>
      <c r="ET54" s="7">
        <f t="shared" si="29"/>
        <v>-5.5039530257371336E-2</v>
      </c>
    </row>
    <row r="55" spans="1:156" x14ac:dyDescent="0.2">
      <c r="AX55" s="4"/>
      <c r="CV55" s="4"/>
    </row>
    <row r="56" spans="1:156" x14ac:dyDescent="0.2">
      <c r="AX56" s="4"/>
      <c r="AY56" s="7">
        <f>AVERAGE(AY3:AY54)</f>
        <v>-2.7374413127506446E-3</v>
      </c>
      <c r="AZ56" s="7">
        <f t="shared" ref="AZ56:CV56" si="38">AVERAGE(AZ3:AZ54)</f>
        <v>-6.1889654436085464E-4</v>
      </c>
      <c r="BA56" s="7">
        <f t="shared" si="38"/>
        <v>2.280233252427751E-3</v>
      </c>
      <c r="BB56" s="7">
        <f t="shared" si="38"/>
        <v>8.3654559039988334E-4</v>
      </c>
      <c r="BC56" s="7">
        <f t="shared" si="38"/>
        <v>6.0791341482451652E-3</v>
      </c>
      <c r="BD56" s="7">
        <f t="shared" si="38"/>
        <v>1.4305417216193485E-3</v>
      </c>
      <c r="BE56" s="7">
        <f t="shared" si="38"/>
        <v>6.1470443365947321E-3</v>
      </c>
      <c r="BF56" s="7">
        <f t="shared" si="38"/>
        <v>-1.7069001788794481E-3</v>
      </c>
      <c r="BG56" s="7">
        <f t="shared" si="38"/>
        <v>-2.7758063856875678E-3</v>
      </c>
      <c r="BH56" s="7">
        <f t="shared" si="38"/>
        <v>-2.25760062569053E-3</v>
      </c>
      <c r="BI56" s="7">
        <f t="shared" si="38"/>
        <v>4.0649841779862137E-4</v>
      </c>
      <c r="BJ56" s="7">
        <f t="shared" si="38"/>
        <v>4.3582924304209583E-4</v>
      </c>
      <c r="BK56" s="7">
        <f t="shared" si="38"/>
        <v>5.5170869797628903E-5</v>
      </c>
      <c r="BL56" s="7">
        <f t="shared" si="38"/>
        <v>-2.9723141443913489E-3</v>
      </c>
      <c r="BM56" s="7">
        <f t="shared" si="38"/>
        <v>-1.5468169286042938E-3</v>
      </c>
      <c r="BN56" s="7">
        <f t="shared" si="38"/>
        <v>-1.0543694928231684E-3</v>
      </c>
      <c r="BO56" s="7">
        <f t="shared" si="38"/>
        <v>-5.0906433475590169E-3</v>
      </c>
      <c r="BP56" s="7">
        <f t="shared" si="38"/>
        <v>1.4256823410742016E-3</v>
      </c>
      <c r="BQ56" s="7">
        <f t="shared" si="38"/>
        <v>2.4047070249338131E-3</v>
      </c>
      <c r="BR56" s="7">
        <f t="shared" si="38"/>
        <v>-3.9557923941645817E-3</v>
      </c>
      <c r="BS56" s="7">
        <f t="shared" si="38"/>
        <v>-7.1033585972319214E-4</v>
      </c>
      <c r="BT56" s="7">
        <f t="shared" si="38"/>
        <v>2.7744992354516054E-3</v>
      </c>
      <c r="BU56" s="7">
        <f t="shared" si="38"/>
        <v>1.3897703719757488E-3</v>
      </c>
      <c r="BV56" s="7">
        <f t="shared" si="38"/>
        <v>-9.0230244472213315E-4</v>
      </c>
      <c r="BW56" s="7">
        <f t="shared" si="38"/>
        <v>4.5306591613746023E-3</v>
      </c>
      <c r="BX56" s="7">
        <f t="shared" si="38"/>
        <v>5.349137050779064E-5</v>
      </c>
      <c r="BY56" s="7">
        <f t="shared" si="38"/>
        <v>-3.2284138571767726E-3</v>
      </c>
      <c r="BZ56" s="7">
        <f t="shared" si="38"/>
        <v>-1.038318935640144E-3</v>
      </c>
      <c r="CA56" s="7">
        <f t="shared" si="38"/>
        <v>-1.9402105478636754E-3</v>
      </c>
      <c r="CB56" s="7">
        <f t="shared" si="38"/>
        <v>-1.6203227526443944E-4</v>
      </c>
      <c r="CC56" s="7">
        <f t="shared" si="38"/>
        <v>3.2924238938845853E-3</v>
      </c>
      <c r="CD56" s="7">
        <f t="shared" si="38"/>
        <v>-4.480412556706696E-3</v>
      </c>
      <c r="CE56" s="7">
        <f t="shared" si="38"/>
        <v>4.080246840785927E-3</v>
      </c>
      <c r="CF56" s="7">
        <f t="shared" si="38"/>
        <v>8.8635327519260372E-4</v>
      </c>
      <c r="CG56" s="7">
        <f t="shared" si="38"/>
        <v>-8.4844706481505296E-4</v>
      </c>
      <c r="CH56" s="7">
        <f t="shared" si="38"/>
        <v>-3.8820930280702141E-6</v>
      </c>
      <c r="CI56" s="7">
        <f t="shared" si="38"/>
        <v>-1.2689912383380109E-3</v>
      </c>
      <c r="CJ56" s="7">
        <f t="shared" si="38"/>
        <v>1.3191668448500977E-3</v>
      </c>
      <c r="CK56" s="7">
        <f t="shared" si="38"/>
        <v>3.7661110793461528E-3</v>
      </c>
      <c r="CL56" s="7">
        <f t="shared" si="38"/>
        <v>-4.6593771073653052E-3</v>
      </c>
      <c r="CM56" s="7">
        <f t="shared" si="38"/>
        <v>-1.1486558395079189E-3</v>
      </c>
      <c r="CN56" s="7">
        <f t="shared" si="38"/>
        <v>-1.182861113111965E-3</v>
      </c>
      <c r="CO56" s="7">
        <f t="shared" si="38"/>
        <v>-1.2806751699128511E-3</v>
      </c>
      <c r="CP56" s="7">
        <f t="shared" si="38"/>
        <v>-3.51361407303906E-3</v>
      </c>
      <c r="CQ56" s="7">
        <f t="shared" si="38"/>
        <v>8.0665138216348469E-4</v>
      </c>
      <c r="CR56" s="7">
        <f t="shared" si="38"/>
        <v>-5.2842973241821684E-3</v>
      </c>
      <c r="CS56" s="7">
        <f t="shared" si="38"/>
        <v>-3.2300020951433642E-3</v>
      </c>
      <c r="CT56" s="7">
        <f t="shared" si="38"/>
        <v>-1.0738310036207889E-3</v>
      </c>
      <c r="CU56" s="7">
        <f t="shared" si="38"/>
        <v>4.4251803993030931E-3</v>
      </c>
      <c r="CV56" s="7">
        <f t="shared" si="38"/>
        <v>2.9793279381016705E-3</v>
      </c>
    </row>
    <row r="58" spans="1:156" x14ac:dyDescent="0.2">
      <c r="A58" s="242" t="s">
        <v>181</v>
      </c>
      <c r="B58" s="242"/>
      <c r="C58" s="242"/>
      <c r="D58" s="242"/>
      <c r="E58" s="242"/>
      <c r="F58" s="242"/>
      <c r="G58" s="242"/>
      <c r="H58" s="242"/>
      <c r="I58" s="242"/>
      <c r="J58" s="242"/>
      <c r="K58" s="242"/>
      <c r="L58" s="242"/>
      <c r="M58" s="242"/>
      <c r="N58" s="242"/>
      <c r="O58" s="242"/>
      <c r="P58" s="242"/>
      <c r="Q58" s="242"/>
      <c r="R58" s="242"/>
      <c r="S58" s="242"/>
      <c r="T58" s="242"/>
      <c r="U58" s="242"/>
      <c r="V58" s="242"/>
      <c r="W58" s="242"/>
      <c r="X58" s="242"/>
      <c r="Y58" s="242"/>
      <c r="Z58" s="242"/>
      <c r="AA58" s="242"/>
      <c r="AB58" s="242"/>
      <c r="AC58" s="242"/>
      <c r="AD58" s="242"/>
      <c r="AE58" s="242"/>
      <c r="AF58" s="242"/>
      <c r="AG58" s="242"/>
      <c r="AH58" s="242"/>
      <c r="AI58" s="242"/>
      <c r="AJ58" s="242"/>
      <c r="AK58" s="242"/>
      <c r="AL58" s="242"/>
      <c r="AM58" s="242"/>
      <c r="AN58" s="242"/>
      <c r="AO58" s="242"/>
      <c r="AP58" s="242"/>
      <c r="AQ58" s="242"/>
      <c r="AR58" s="242"/>
      <c r="AS58" s="242"/>
      <c r="AT58" s="242"/>
      <c r="AU58" s="242"/>
      <c r="AV58" s="242"/>
      <c r="AW58" s="242"/>
      <c r="AX58" s="242"/>
      <c r="AY58" s="242"/>
      <c r="BA58" s="242" t="s">
        <v>182</v>
      </c>
      <c r="BB58" s="242"/>
      <c r="BC58" s="242"/>
      <c r="BD58" s="242"/>
      <c r="BE58" s="242"/>
      <c r="BF58" s="242"/>
      <c r="BG58" s="242"/>
      <c r="BH58" s="242"/>
      <c r="BI58" s="242"/>
      <c r="BJ58" s="242"/>
      <c r="BK58" s="242"/>
      <c r="BL58" s="242"/>
      <c r="BM58" s="242"/>
      <c r="BN58" s="242"/>
      <c r="BO58" s="242"/>
      <c r="BP58" s="242"/>
      <c r="BQ58" s="242"/>
      <c r="BR58" s="242"/>
      <c r="BS58" s="242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2"/>
      <c r="CJ58" s="242"/>
      <c r="CK58" s="242"/>
      <c r="CL58" s="242"/>
      <c r="CM58" s="242"/>
      <c r="CN58" s="242"/>
      <c r="CO58" s="242"/>
      <c r="CP58" s="242"/>
      <c r="CQ58" s="242"/>
      <c r="CR58" s="242"/>
      <c r="CS58" s="242"/>
      <c r="CT58" s="242"/>
      <c r="CU58" s="242"/>
      <c r="CV58" s="242"/>
      <c r="CW58" s="242"/>
      <c r="CX58" s="242"/>
      <c r="CY58" s="242"/>
      <c r="DB58" s="242" t="s">
        <v>183</v>
      </c>
      <c r="DC58" s="242"/>
      <c r="DD58" s="242"/>
      <c r="DE58" s="242"/>
      <c r="DF58" s="242"/>
      <c r="DG58" s="242"/>
      <c r="DH58" s="242"/>
      <c r="DI58" s="242"/>
      <c r="DJ58" s="242"/>
      <c r="DK58" s="242"/>
      <c r="DL58" s="242"/>
      <c r="DM58" s="242"/>
      <c r="DN58" s="242"/>
      <c r="DO58" s="242"/>
      <c r="DP58" s="242"/>
      <c r="DQ58" s="242"/>
      <c r="DR58" s="242"/>
      <c r="DS58" s="242"/>
      <c r="DT58" s="242"/>
      <c r="DU58" s="242"/>
      <c r="DV58" s="242"/>
      <c r="DW58" s="242"/>
      <c r="DX58" s="242"/>
      <c r="DY58" s="242"/>
      <c r="DZ58" s="242"/>
      <c r="EA58" s="242"/>
      <c r="EB58" s="242"/>
      <c r="EC58" s="242"/>
      <c r="ED58" s="242"/>
      <c r="EE58" s="242"/>
      <c r="EF58" s="242"/>
      <c r="EG58" s="242"/>
      <c r="EH58" s="242"/>
      <c r="EI58" s="242"/>
      <c r="EJ58" s="242"/>
      <c r="EK58" s="242"/>
      <c r="EL58" s="242"/>
      <c r="EM58" s="242"/>
      <c r="EN58" s="242"/>
      <c r="EO58" s="242"/>
      <c r="EP58" s="242"/>
      <c r="EQ58" s="242"/>
      <c r="ER58" s="242"/>
      <c r="ES58" s="242"/>
      <c r="ET58" s="242"/>
      <c r="EU58" s="242"/>
      <c r="EV58" s="242"/>
      <c r="EW58" s="242"/>
      <c r="EX58" s="242"/>
      <c r="EY58" s="242"/>
      <c r="EZ58" s="242"/>
    </row>
    <row r="59" spans="1:156" x14ac:dyDescent="0.2">
      <c r="A59" s="29"/>
      <c r="B59" s="30" t="s">
        <v>8</v>
      </c>
      <c r="C59" s="30" t="s">
        <v>12</v>
      </c>
      <c r="D59" s="30" t="s">
        <v>15</v>
      </c>
      <c r="E59" s="30" t="s">
        <v>19</v>
      </c>
      <c r="F59" s="30" t="s">
        <v>23</v>
      </c>
      <c r="G59" s="30" t="s">
        <v>27</v>
      </c>
      <c r="H59" s="30" t="s">
        <v>31</v>
      </c>
      <c r="I59" s="30" t="s">
        <v>35</v>
      </c>
      <c r="J59" s="30" t="s">
        <v>38</v>
      </c>
      <c r="K59" s="30" t="s">
        <v>42</v>
      </c>
      <c r="L59" s="30" t="s">
        <v>45</v>
      </c>
      <c r="M59" s="30" t="s">
        <v>48</v>
      </c>
      <c r="N59" s="30" t="s">
        <v>51</v>
      </c>
      <c r="O59" s="30" t="s">
        <v>54</v>
      </c>
      <c r="P59" s="30" t="s">
        <v>57</v>
      </c>
      <c r="Q59" s="30" t="s">
        <v>60</v>
      </c>
      <c r="R59" s="30" t="s">
        <v>63</v>
      </c>
      <c r="S59" s="30" t="s">
        <v>66</v>
      </c>
      <c r="T59" s="30" t="s">
        <v>69</v>
      </c>
      <c r="U59" s="30" t="s">
        <v>72</v>
      </c>
      <c r="V59" s="30" t="s">
        <v>76</v>
      </c>
      <c r="W59" s="30" t="s">
        <v>79</v>
      </c>
      <c r="X59" s="30" t="s">
        <v>83</v>
      </c>
      <c r="Y59" s="30" t="s">
        <v>86</v>
      </c>
      <c r="Z59" s="30" t="s">
        <v>90</v>
      </c>
      <c r="AA59" s="30" t="s">
        <v>93</v>
      </c>
      <c r="AB59" s="30" t="s">
        <v>96</v>
      </c>
      <c r="AC59" s="30" t="s">
        <v>99</v>
      </c>
      <c r="AD59" s="30" t="s">
        <v>102</v>
      </c>
      <c r="AE59" s="30" t="s">
        <v>105</v>
      </c>
      <c r="AF59" s="30" t="s">
        <v>108</v>
      </c>
      <c r="AG59" s="30" t="s">
        <v>111</v>
      </c>
      <c r="AH59" s="30" t="s">
        <v>114</v>
      </c>
      <c r="AI59" s="30" t="s">
        <v>117</v>
      </c>
      <c r="AJ59" s="30" t="s">
        <v>120</v>
      </c>
      <c r="AK59" s="30" t="s">
        <v>123</v>
      </c>
      <c r="AL59" s="30" t="s">
        <v>126</v>
      </c>
      <c r="AM59" s="30" t="s">
        <v>129</v>
      </c>
      <c r="AN59" s="30" t="s">
        <v>132</v>
      </c>
      <c r="AO59" s="30" t="s">
        <v>135</v>
      </c>
      <c r="AP59" s="30" t="s">
        <v>138</v>
      </c>
      <c r="AQ59" s="30" t="s">
        <v>141</v>
      </c>
      <c r="AR59" s="30" t="s">
        <v>144</v>
      </c>
      <c r="AS59" s="30" t="s">
        <v>147</v>
      </c>
      <c r="AT59" s="30" t="s">
        <v>150</v>
      </c>
      <c r="AU59" s="30" t="s">
        <v>153</v>
      </c>
      <c r="AV59" s="30" t="s">
        <v>156</v>
      </c>
      <c r="AW59" s="30" t="s">
        <v>160</v>
      </c>
      <c r="AX59" s="30" t="s">
        <v>163</v>
      </c>
      <c r="AY59" s="31" t="s">
        <v>166</v>
      </c>
      <c r="BB59" t="s">
        <v>8</v>
      </c>
      <c r="BC59" t="s">
        <v>12</v>
      </c>
      <c r="BD59" t="s">
        <v>15</v>
      </c>
      <c r="BE59" t="s">
        <v>19</v>
      </c>
      <c r="BF59" t="s">
        <v>23</v>
      </c>
      <c r="BG59" t="s">
        <v>27</v>
      </c>
      <c r="BH59" t="s">
        <v>31</v>
      </c>
      <c r="BI59" t="s">
        <v>35</v>
      </c>
      <c r="BJ59" t="s">
        <v>38</v>
      </c>
      <c r="BK59" t="s">
        <v>42</v>
      </c>
      <c r="BL59" t="s">
        <v>45</v>
      </c>
      <c r="BM59" t="s">
        <v>48</v>
      </c>
      <c r="BN59" t="s">
        <v>51</v>
      </c>
      <c r="BO59" t="s">
        <v>54</v>
      </c>
      <c r="BP59" t="s">
        <v>57</v>
      </c>
      <c r="BQ59" t="s">
        <v>60</v>
      </c>
      <c r="BR59" t="s">
        <v>63</v>
      </c>
      <c r="BS59" t="s">
        <v>66</v>
      </c>
      <c r="BT59" t="s">
        <v>69</v>
      </c>
      <c r="BU59" t="s">
        <v>72</v>
      </c>
      <c r="BV59" t="s">
        <v>76</v>
      </c>
      <c r="BW59" t="s">
        <v>79</v>
      </c>
      <c r="BX59" t="s">
        <v>83</v>
      </c>
      <c r="BY59" t="s">
        <v>86</v>
      </c>
      <c r="BZ59" t="s">
        <v>90</v>
      </c>
      <c r="CA59" t="s">
        <v>93</v>
      </c>
      <c r="CB59" t="s">
        <v>96</v>
      </c>
      <c r="CC59" t="s">
        <v>99</v>
      </c>
      <c r="CD59" t="s">
        <v>102</v>
      </c>
      <c r="CE59" t="s">
        <v>105</v>
      </c>
      <c r="CF59" t="s">
        <v>108</v>
      </c>
      <c r="CG59" t="s">
        <v>111</v>
      </c>
      <c r="CH59" t="s">
        <v>114</v>
      </c>
      <c r="CI59" t="s">
        <v>117</v>
      </c>
      <c r="CJ59" t="s">
        <v>120</v>
      </c>
      <c r="CK59" t="s">
        <v>123</v>
      </c>
      <c r="CL59" t="s">
        <v>126</v>
      </c>
      <c r="CM59" t="s">
        <v>129</v>
      </c>
      <c r="CN59" t="s">
        <v>132</v>
      </c>
      <c r="CO59" t="s">
        <v>135</v>
      </c>
      <c r="CP59" t="s">
        <v>138</v>
      </c>
      <c r="CQ59" t="s">
        <v>141</v>
      </c>
      <c r="CR59" t="s">
        <v>144</v>
      </c>
      <c r="CS59" t="s">
        <v>147</v>
      </c>
      <c r="CT59" t="s">
        <v>150</v>
      </c>
      <c r="CU59" t="s">
        <v>153</v>
      </c>
      <c r="CV59" t="s">
        <v>156</v>
      </c>
      <c r="CW59" t="s">
        <v>160</v>
      </c>
      <c r="CX59" t="s">
        <v>163</v>
      </c>
      <c r="CY59" s="4" t="s">
        <v>166</v>
      </c>
      <c r="CZ59" s="32" t="s">
        <v>176</v>
      </c>
      <c r="DC59" t="s">
        <v>8</v>
      </c>
      <c r="DD59" t="s">
        <v>12</v>
      </c>
      <c r="DE59" t="s">
        <v>15</v>
      </c>
      <c r="DF59" t="s">
        <v>19</v>
      </c>
      <c r="DG59" t="s">
        <v>23</v>
      </c>
      <c r="DH59" t="s">
        <v>27</v>
      </c>
      <c r="DI59" t="s">
        <v>31</v>
      </c>
      <c r="DJ59" t="s">
        <v>35</v>
      </c>
      <c r="DK59" t="s">
        <v>38</v>
      </c>
      <c r="DL59" t="s">
        <v>42</v>
      </c>
      <c r="DM59" t="s">
        <v>45</v>
      </c>
      <c r="DN59" t="s">
        <v>48</v>
      </c>
      <c r="DO59" t="s">
        <v>51</v>
      </c>
      <c r="DP59" t="s">
        <v>54</v>
      </c>
      <c r="DQ59" t="s">
        <v>57</v>
      </c>
      <c r="DR59" t="s">
        <v>60</v>
      </c>
      <c r="DS59" t="s">
        <v>63</v>
      </c>
      <c r="DT59" t="s">
        <v>66</v>
      </c>
      <c r="DU59" t="s">
        <v>69</v>
      </c>
      <c r="DV59" t="s">
        <v>72</v>
      </c>
      <c r="DW59" t="s">
        <v>76</v>
      </c>
      <c r="DX59" t="s">
        <v>79</v>
      </c>
      <c r="DY59" t="s">
        <v>83</v>
      </c>
      <c r="DZ59" t="s">
        <v>86</v>
      </c>
      <c r="EA59" t="s">
        <v>90</v>
      </c>
      <c r="EB59" t="s">
        <v>93</v>
      </c>
      <c r="EC59" t="s">
        <v>96</v>
      </c>
      <c r="ED59" t="s">
        <v>99</v>
      </c>
      <c r="EE59" t="s">
        <v>102</v>
      </c>
      <c r="EF59" t="s">
        <v>105</v>
      </c>
      <c r="EG59" t="s">
        <v>108</v>
      </c>
      <c r="EH59" t="s">
        <v>111</v>
      </c>
      <c r="EI59" t="s">
        <v>114</v>
      </c>
      <c r="EJ59" t="s">
        <v>117</v>
      </c>
      <c r="EK59" t="s">
        <v>120</v>
      </c>
      <c r="EL59" t="s">
        <v>123</v>
      </c>
      <c r="EM59" t="s">
        <v>126</v>
      </c>
      <c r="EN59" t="s">
        <v>129</v>
      </c>
      <c r="EO59" t="s">
        <v>132</v>
      </c>
      <c r="EP59" t="s">
        <v>135</v>
      </c>
      <c r="EQ59" t="s">
        <v>138</v>
      </c>
      <c r="ER59" t="s">
        <v>141</v>
      </c>
      <c r="ES59" t="s">
        <v>144</v>
      </c>
      <c r="ET59" t="s">
        <v>147</v>
      </c>
      <c r="EU59" t="s">
        <v>150</v>
      </c>
      <c r="EV59" t="s">
        <v>153</v>
      </c>
      <c r="EW59" t="s">
        <v>156</v>
      </c>
      <c r="EX59" t="s">
        <v>160</v>
      </c>
      <c r="EY59" t="s">
        <v>163</v>
      </c>
      <c r="EZ59" s="4" t="s">
        <v>166</v>
      </c>
    </row>
    <row r="60" spans="1:156" x14ac:dyDescent="0.2">
      <c r="A60" s="33" t="s">
        <v>8</v>
      </c>
      <c r="B60" s="34">
        <f t="array" ref="B60:AY109">MMULT(TRANSPOSE(CW3:ET54),CW3:ET54)/52</f>
        <v>6.5843292365814295E-4</v>
      </c>
      <c r="C60" s="35">
        <v>1.22990423272042E-4</v>
      </c>
      <c r="D60" s="35">
        <v>1.6882812574123713E-4</v>
      </c>
      <c r="E60" s="35">
        <v>3.5628645220520008E-4</v>
      </c>
      <c r="F60" s="35">
        <v>3.0883460547426124E-4</v>
      </c>
      <c r="G60" s="35">
        <v>3.1094286453058534E-4</v>
      </c>
      <c r="H60" s="35">
        <v>4.5072797938709665E-4</v>
      </c>
      <c r="I60" s="35">
        <v>3.1061678582153506E-4</v>
      </c>
      <c r="J60" s="35">
        <v>4.594706823615895E-4</v>
      </c>
      <c r="K60" s="35">
        <v>2.4112027713181047E-4</v>
      </c>
      <c r="L60" s="35">
        <v>2.0062039974091584E-4</v>
      </c>
      <c r="M60" s="35">
        <v>3.3767480408590891E-4</v>
      </c>
      <c r="N60" s="35">
        <v>2.164741858845781E-4</v>
      </c>
      <c r="O60" s="35">
        <v>2.5463691258870093E-4</v>
      </c>
      <c r="P60" s="35">
        <v>1.5240919313670812E-4</v>
      </c>
      <c r="Q60" s="35">
        <v>1.6097191001345835E-4</v>
      </c>
      <c r="R60" s="35">
        <v>3.3525034216857759E-4</v>
      </c>
      <c r="S60" s="35">
        <v>3.5996223769408004E-4</v>
      </c>
      <c r="T60" s="35">
        <v>2.4558348103535674E-4</v>
      </c>
      <c r="U60" s="35">
        <v>2.483761817760691E-4</v>
      </c>
      <c r="V60" s="35">
        <v>2.1067984607618317E-4</v>
      </c>
      <c r="W60" s="35">
        <v>3.1182599347167982E-4</v>
      </c>
      <c r="X60" s="35">
        <v>3.6090945299435369E-4</v>
      </c>
      <c r="Y60" s="35">
        <v>2.765757335869157E-4</v>
      </c>
      <c r="Z60" s="35">
        <v>1.393501731247024E-4</v>
      </c>
      <c r="AA60" s="35">
        <v>2.3643126905142437E-4</v>
      </c>
      <c r="AB60" s="35">
        <v>4.0107484608546044E-4</v>
      </c>
      <c r="AC60" s="35">
        <v>2.4991477579707128E-4</v>
      </c>
      <c r="AD60" s="35">
        <v>3.1002732615866837E-4</v>
      </c>
      <c r="AE60" s="35">
        <v>2.8577124271139491E-4</v>
      </c>
      <c r="AF60" s="35">
        <v>1.1745238511831688E-4</v>
      </c>
      <c r="AG60" s="35">
        <v>1.9605396714793331E-4</v>
      </c>
      <c r="AH60" s="35">
        <v>3.2330904588333243E-4</v>
      </c>
      <c r="AI60" s="35">
        <v>2.4500849414713294E-4</v>
      </c>
      <c r="AJ60" s="35">
        <v>4.5068633138273538E-4</v>
      </c>
      <c r="AK60" s="35">
        <v>2.6230077074387403E-4</v>
      </c>
      <c r="AL60" s="35">
        <v>3.0854956438423057E-4</v>
      </c>
      <c r="AM60" s="35">
        <v>4.9819511403395643E-4</v>
      </c>
      <c r="AN60" s="35">
        <v>2.9493700885923122E-4</v>
      </c>
      <c r="AO60" s="35">
        <v>4.1359201517419345E-4</v>
      </c>
      <c r="AP60" s="35">
        <v>2.7056234176673543E-4</v>
      </c>
      <c r="AQ60" s="35">
        <v>3.6546244803077469E-4</v>
      </c>
      <c r="AR60" s="35">
        <v>4.456124617550518E-4</v>
      </c>
      <c r="AS60" s="35">
        <v>3.3113300984079745E-4</v>
      </c>
      <c r="AT60" s="35">
        <v>3.5550560954356915E-4</v>
      </c>
      <c r="AU60" s="35">
        <v>4.3164229751770214E-4</v>
      </c>
      <c r="AV60" s="35">
        <v>2.4202601267324343E-4</v>
      </c>
      <c r="AW60" s="35">
        <v>2.4161355199183232E-4</v>
      </c>
      <c r="AX60" s="35">
        <v>4.141183288529395E-4</v>
      </c>
      <c r="AY60" s="4">
        <v>2.5038277234546195E-4</v>
      </c>
      <c r="BA60" t="s">
        <v>8</v>
      </c>
      <c r="BB60">
        <f t="array" ref="BB60:CY109">MMULT(CZ60:CZ109, TRANSPOSE(CZ60:CZ109))</f>
        <v>6.5843292365814295E-4</v>
      </c>
      <c r="BC60">
        <v>7.8725779430220742E-4</v>
      </c>
      <c r="BD60">
        <v>8.423574084008926E-4</v>
      </c>
      <c r="BE60">
        <v>6.3549977985623155E-4</v>
      </c>
      <c r="BF60">
        <v>9.1806470047096954E-4</v>
      </c>
      <c r="BG60">
        <v>5.6008961891549204E-4</v>
      </c>
      <c r="BH60">
        <v>9.3241006874551725E-4</v>
      </c>
      <c r="BI60">
        <v>6.8113010779556073E-4</v>
      </c>
      <c r="BJ60">
        <v>7.8699560627102749E-4</v>
      </c>
      <c r="BK60">
        <v>6.8417936266168219E-4</v>
      </c>
      <c r="BL60">
        <v>6.205501802839323E-4</v>
      </c>
      <c r="BM60">
        <v>5.9572374983910296E-4</v>
      </c>
      <c r="BN60">
        <v>7.6832733670703819E-4</v>
      </c>
      <c r="BO60">
        <v>7.5139417884591319E-4</v>
      </c>
      <c r="BP60">
        <v>6.9321992973943867E-4</v>
      </c>
      <c r="BQ60">
        <v>6.2345871722286304E-4</v>
      </c>
      <c r="BR60">
        <v>1.1233660372625374E-3</v>
      </c>
      <c r="BS60">
        <v>7.1342520229584279E-4</v>
      </c>
      <c r="BT60">
        <v>6.4794346569176607E-4</v>
      </c>
      <c r="BU60">
        <v>6.0026707205018475E-4</v>
      </c>
      <c r="BV60">
        <v>6.3701372794131581E-4</v>
      </c>
      <c r="BW60">
        <v>7.250995272169745E-4</v>
      </c>
      <c r="BX60">
        <v>7.1259924507370987E-4</v>
      </c>
      <c r="BY60">
        <v>5.8611600181161544E-4</v>
      </c>
      <c r="BZ60">
        <v>9.5979642401739114E-4</v>
      </c>
      <c r="CA60">
        <v>5.4109203204018546E-4</v>
      </c>
      <c r="CB60">
        <v>8.2169438066265318E-4</v>
      </c>
      <c r="CC60">
        <v>8.573200978320496E-4</v>
      </c>
      <c r="CD60">
        <v>6.5264941690789801E-4</v>
      </c>
      <c r="CE60">
        <v>6.6919223061688864E-4</v>
      </c>
      <c r="CF60">
        <v>7.2768735374237347E-4</v>
      </c>
      <c r="CG60">
        <v>7.2768735374237347E-4</v>
      </c>
      <c r="CH60">
        <v>7.6847161767853458E-4</v>
      </c>
      <c r="CI60">
        <v>5.6646154214199935E-4</v>
      </c>
      <c r="CJ60">
        <v>1.1157071915049864E-3</v>
      </c>
      <c r="CK60">
        <v>5.1737462587014013E-4</v>
      </c>
      <c r="CL60">
        <v>5.4214887207171801E-4</v>
      </c>
      <c r="CM60">
        <v>7.7069721793466856E-4</v>
      </c>
      <c r="CN60">
        <v>7.111460987982909E-4</v>
      </c>
      <c r="CO60">
        <v>7.0619227575254007E-4</v>
      </c>
      <c r="CP60">
        <v>7.4358414863998654E-4</v>
      </c>
      <c r="CQ60">
        <v>6.2338609766024531E-4</v>
      </c>
      <c r="CR60">
        <v>7.297897245118161E-4</v>
      </c>
      <c r="CS60">
        <v>7.1637034224571812E-4</v>
      </c>
      <c r="CT60">
        <v>6.6635846873726757E-4</v>
      </c>
      <c r="CU60">
        <v>6.7278144183703691E-4</v>
      </c>
      <c r="CV60">
        <v>5.7332024611095084E-4</v>
      </c>
      <c r="CW60">
        <v>5.9899364171195921E-4</v>
      </c>
      <c r="CX60">
        <v>8.0807013757119145E-4</v>
      </c>
      <c r="CY60">
        <v>8.9156331326183732E-4</v>
      </c>
      <c r="CZ60" s="39">
        <f>_xlfn.STDEV.P(AY3:AY54)</f>
        <v>2.5659947849871849E-2</v>
      </c>
      <c r="DB60" t="s">
        <v>8</v>
      </c>
      <c r="DC60" s="5">
        <f t="array" ref="DC60:EZ109">B60:AY109/BB60:CY109</f>
        <v>1</v>
      </c>
      <c r="DD60" s="5">
        <v>0.15622636468281093</v>
      </c>
      <c r="DE60" s="5">
        <v>0.20042338805060866</v>
      </c>
      <c r="DF60" s="5">
        <v>0.56063977281912258</v>
      </c>
      <c r="DG60" s="5">
        <v>0.33639742963195113</v>
      </c>
      <c r="DH60" s="5">
        <v>0.55516626987778772</v>
      </c>
      <c r="DI60" s="5">
        <v>0.48340102117678213</v>
      </c>
      <c r="DJ60" s="5">
        <v>0.45603150156851652</v>
      </c>
      <c r="DK60" s="5">
        <v>0.58382877706099401</v>
      </c>
      <c r="DL60" s="5">
        <v>0.35242261063498537</v>
      </c>
      <c r="DM60" s="5">
        <v>0.32329440247543256</v>
      </c>
      <c r="DN60" s="5">
        <v>0.56683119344681221</v>
      </c>
      <c r="DO60" s="5">
        <v>0.28174734327736062</v>
      </c>
      <c r="DP60" s="5">
        <v>0.33888592666475631</v>
      </c>
      <c r="DQ60" s="5">
        <v>0.21985691206828739</v>
      </c>
      <c r="DR60" s="5">
        <v>0.2581917704679666</v>
      </c>
      <c r="DS60" s="5">
        <v>0.29843375271120781</v>
      </c>
      <c r="DT60" s="5">
        <v>0.50455497862382925</v>
      </c>
      <c r="DU60" s="5">
        <v>0.37901992077837166</v>
      </c>
      <c r="DV60" s="5">
        <v>0.41377612289768217</v>
      </c>
      <c r="DW60" s="5">
        <v>0.33073046440781229</v>
      </c>
      <c r="DX60" s="5">
        <v>0.43004578236108937</v>
      </c>
      <c r="DY60" s="5">
        <v>0.50646903640351448</v>
      </c>
      <c r="DZ60" s="5">
        <v>0.47187883069572018</v>
      </c>
      <c r="EA60" s="5">
        <v>0.14518721849517688</v>
      </c>
      <c r="EB60" s="5">
        <v>0.43695204337044324</v>
      </c>
      <c r="EC60" s="5">
        <v>0.48810708156725463</v>
      </c>
      <c r="ED60" s="5">
        <v>0.29150696038625934</v>
      </c>
      <c r="EE60" s="5">
        <v>0.4750288870669741</v>
      </c>
      <c r="EF60" s="5">
        <v>0.42703909226196385</v>
      </c>
      <c r="EG60" s="5">
        <v>0.16140501070175131</v>
      </c>
      <c r="EH60" s="5">
        <v>0.26942060507120369</v>
      </c>
      <c r="EI60" s="5">
        <v>0.42071696396545172</v>
      </c>
      <c r="EJ60" s="5">
        <v>0.43252449799268938</v>
      </c>
      <c r="EK60" s="5">
        <v>0.40394678354165753</v>
      </c>
      <c r="EL60" s="5">
        <v>0.50698421922553061</v>
      </c>
      <c r="EM60" s="5">
        <v>0.56912331700547036</v>
      </c>
      <c r="EN60" s="5">
        <v>0.64642132142247866</v>
      </c>
      <c r="EO60" s="5">
        <v>0.41473476316276187</v>
      </c>
      <c r="EP60" s="5">
        <v>0.58566488104596892</v>
      </c>
      <c r="EQ60" s="5">
        <v>0.36386243878597097</v>
      </c>
      <c r="ER60" s="5">
        <v>0.58625376697116716</v>
      </c>
      <c r="ES60" s="5">
        <v>0.61060391341237208</v>
      </c>
      <c r="ET60" s="5">
        <v>0.46223718419545823</v>
      </c>
      <c r="EU60" s="5">
        <v>0.53350505204389953</v>
      </c>
      <c r="EV60" s="5">
        <v>0.64157878127419543</v>
      </c>
      <c r="EW60" s="5">
        <v>0.42214803038092213</v>
      </c>
      <c r="EX60" s="5">
        <v>0.4033658041866463</v>
      </c>
      <c r="EY60" s="5">
        <v>0.51247819910490811</v>
      </c>
      <c r="EZ60" s="5">
        <v>0.28083566093519674</v>
      </c>
    </row>
    <row r="61" spans="1:156" x14ac:dyDescent="0.2">
      <c r="A61" s="33" t="s">
        <v>12</v>
      </c>
      <c r="B61" s="35">
        <v>1.22990423272042E-4</v>
      </c>
      <c r="C61" s="36">
        <v>9.4128773398239522E-4</v>
      </c>
      <c r="D61" s="35">
        <v>-1.0713530357799643E-5</v>
      </c>
      <c r="E61" s="35">
        <v>9.9068095578877923E-5</v>
      </c>
      <c r="F61" s="35">
        <v>1.6584785809871323E-4</v>
      </c>
      <c r="G61" s="35">
        <v>7.254557640624926E-5</v>
      </c>
      <c r="H61" s="35">
        <v>1.6467188503979329E-4</v>
      </c>
      <c r="I61" s="35">
        <v>1.0865591240637758E-4</v>
      </c>
      <c r="J61" s="35">
        <v>-3.3702229739253422E-5</v>
      </c>
      <c r="K61" s="35">
        <v>1.0935170036330238E-4</v>
      </c>
      <c r="L61" s="35">
        <v>9.9960048792813985E-5</v>
      </c>
      <c r="M61" s="35">
        <v>4.6896665017681174E-5</v>
      </c>
      <c r="N61" s="35">
        <v>2.1083492331681701E-4</v>
      </c>
      <c r="O61" s="35">
        <v>1.532111738690206E-4</v>
      </c>
      <c r="P61" s="35">
        <v>9.8466734543134531E-5</v>
      </c>
      <c r="Q61" s="35">
        <v>3.0171446188078082E-5</v>
      </c>
      <c r="R61" s="35">
        <v>4.2482781309188865E-4</v>
      </c>
      <c r="S61" s="35">
        <v>7.2133699923113237E-5</v>
      </c>
      <c r="T61" s="35">
        <v>7.8424637716100108E-5</v>
      </c>
      <c r="U61" s="35">
        <v>2.4337169935782156E-4</v>
      </c>
      <c r="V61" s="35">
        <v>5.3217249245795378E-5</v>
      </c>
      <c r="W61" s="35">
        <v>1.6754772463051948E-4</v>
      </c>
      <c r="X61" s="35">
        <v>7.8078340402942277E-5</v>
      </c>
      <c r="Y61" s="35">
        <v>1.9435244814370654E-4</v>
      </c>
      <c r="Z61" s="35">
        <v>-1.0176164939607349E-5</v>
      </c>
      <c r="AA61" s="35">
        <v>9.8167779443523122E-5</v>
      </c>
      <c r="AB61" s="35">
        <v>7.9623829378377899E-5</v>
      </c>
      <c r="AC61" s="35">
        <v>1.2021229091298387E-4</v>
      </c>
      <c r="AD61" s="35">
        <v>1.1085379725778861E-4</v>
      </c>
      <c r="AE61" s="35">
        <v>1.5591875778420665E-4</v>
      </c>
      <c r="AF61" s="35">
        <v>1.5958734031065993E-4</v>
      </c>
      <c r="AG61" s="35">
        <v>2.3278624583399882E-4</v>
      </c>
      <c r="AH61" s="35">
        <v>3.37221024263108E-5</v>
      </c>
      <c r="AI61" s="35">
        <v>1.0194530046903973E-4</v>
      </c>
      <c r="AJ61" s="35">
        <v>1.3443091084904118E-4</v>
      </c>
      <c r="AK61" s="35">
        <v>-4.3906138216736378E-5</v>
      </c>
      <c r="AL61" s="35">
        <v>2.1377771511370611E-4</v>
      </c>
      <c r="AM61" s="35">
        <v>1.0878626879612187E-4</v>
      </c>
      <c r="AN61" s="35">
        <v>-1.7848199163078139E-5</v>
      </c>
      <c r="AO61" s="35">
        <v>1.389487406305911E-4</v>
      </c>
      <c r="AP61" s="35">
        <v>1.6948818542238312E-4</v>
      </c>
      <c r="AQ61" s="35">
        <v>1.0679015027067554E-4</v>
      </c>
      <c r="AR61" s="35">
        <v>2.3861289814083677E-4</v>
      </c>
      <c r="AS61" s="35">
        <v>1.2266215368427977E-4</v>
      </c>
      <c r="AT61" s="35">
        <v>7.1784640213814609E-5</v>
      </c>
      <c r="AU61" s="35">
        <v>2.0329429276663626E-4</v>
      </c>
      <c r="AV61" s="35">
        <v>1.2282978930428269E-4</v>
      </c>
      <c r="AW61" s="35">
        <v>-1.6896959347360628E-5</v>
      </c>
      <c r="AX61" s="35">
        <v>-2.4951303473261805E-5</v>
      </c>
      <c r="AY61" s="4">
        <v>9.259949273343634E-5</v>
      </c>
      <c r="BA61" t="s">
        <v>12</v>
      </c>
      <c r="BB61">
        <v>7.8725779430220742E-4</v>
      </c>
      <c r="BC61">
        <v>9.4128773398239511E-4</v>
      </c>
      <c r="BD61">
        <v>1.0071677942036169E-3</v>
      </c>
      <c r="BE61">
        <v>7.5983769491592306E-4</v>
      </c>
      <c r="BF61">
        <v>1.0976875018703415E-3</v>
      </c>
      <c r="BG61">
        <v>6.6967325319823578E-4</v>
      </c>
      <c r="BH61">
        <v>1.1148395952430856E-3</v>
      </c>
      <c r="BI61">
        <v>8.1439576763078878E-4</v>
      </c>
      <c r="BJ61">
        <v>9.4097424787970702E-4</v>
      </c>
      <c r="BK61">
        <v>8.1804162064620461E-4</v>
      </c>
      <c r="BL61">
        <v>7.419631501261486E-4</v>
      </c>
      <c r="BM61">
        <v>7.1227933546541479E-4</v>
      </c>
      <c r="BN61">
        <v>9.1865346136931717E-4</v>
      </c>
      <c r="BO61">
        <v>8.98407267673144E-4</v>
      </c>
      <c r="BP61">
        <v>8.2885100857494514E-4</v>
      </c>
      <c r="BQ61">
        <v>7.4544075322422517E-4</v>
      </c>
      <c r="BR61">
        <v>1.3431568150873393E-3</v>
      </c>
      <c r="BS61">
        <v>8.5300951847699317E-4</v>
      </c>
      <c r="BT61">
        <v>7.7471603454913184E-4</v>
      </c>
      <c r="BU61">
        <v>7.1771157570460053E-4</v>
      </c>
      <c r="BV61">
        <v>7.6164785262117511E-4</v>
      </c>
      <c r="BW61">
        <v>8.6696796884778472E-4</v>
      </c>
      <c r="BX61">
        <v>8.5202195962700168E-4</v>
      </c>
      <c r="BY61">
        <v>7.0079179550719363E-4</v>
      </c>
      <c r="BZ61">
        <v>1.1475841936230201E-3</v>
      </c>
      <c r="CA61">
        <v>6.4695871720962599E-4</v>
      </c>
      <c r="CB61">
        <v>9.8246196760182094E-4</v>
      </c>
      <c r="CC61">
        <v>1.0250579899322217E-3</v>
      </c>
      <c r="CD61">
        <v>7.8034272276806627E-4</v>
      </c>
      <c r="CE61">
        <v>8.0012220001494537E-4</v>
      </c>
      <c r="CF61">
        <v>8.7006211333725463E-4</v>
      </c>
      <c r="CG61">
        <v>8.7006211333725463E-4</v>
      </c>
      <c r="CH61">
        <v>9.1882597145394188E-4</v>
      </c>
      <c r="CI61">
        <v>6.7729186709878785E-4</v>
      </c>
      <c r="CJ61">
        <v>1.333999487436572E-3</v>
      </c>
      <c r="CK61">
        <v>6.1860091158189013E-4</v>
      </c>
      <c r="CL61">
        <v>6.4822233195648905E-4</v>
      </c>
      <c r="CM61">
        <v>9.2148701874621272E-4</v>
      </c>
      <c r="CN61">
        <v>8.5028449983348328E-4</v>
      </c>
      <c r="CO61">
        <v>8.4436144273194308E-4</v>
      </c>
      <c r="CP61">
        <v>8.8906917576973279E-4</v>
      </c>
      <c r="CQ61">
        <v>7.4535392537185708E-4</v>
      </c>
      <c r="CR61">
        <v>8.7257582083165113E-4</v>
      </c>
      <c r="CS61">
        <v>8.5653088610236714E-4</v>
      </c>
      <c r="CT61">
        <v>7.9673400199693973E-4</v>
      </c>
      <c r="CU61">
        <v>8.0441365386989521E-4</v>
      </c>
      <c r="CV61">
        <v>6.854925022194764E-4</v>
      </c>
      <c r="CW61">
        <v>7.1618899394532403E-4</v>
      </c>
      <c r="CX61">
        <v>9.6617209025846081E-4</v>
      </c>
      <c r="CY61">
        <v>1.0660010188732634E-3</v>
      </c>
      <c r="CZ61" s="39">
        <f>_xlfn.STDEV.P(AZ3:AZ54)</f>
        <v>3.0680412871772034E-2</v>
      </c>
      <c r="DB61" t="s">
        <v>12</v>
      </c>
      <c r="DC61" s="5">
        <v>0.15622636468281093</v>
      </c>
      <c r="DD61" s="5">
        <v>1.0000000000000002</v>
      </c>
      <c r="DE61" s="5">
        <v>-1.0637284491677969E-2</v>
      </c>
      <c r="DF61" s="5">
        <v>0.13038060133334123</v>
      </c>
      <c r="DG61" s="5">
        <v>0.15108840887422542</v>
      </c>
      <c r="DH61" s="5">
        <v>0.10832981018696056</v>
      </c>
      <c r="DI61" s="5">
        <v>0.14770903880919958</v>
      </c>
      <c r="DJ61" s="5">
        <v>0.13341905339522514</v>
      </c>
      <c r="DK61" s="5">
        <v>-3.5816314649624578E-2</v>
      </c>
      <c r="DL61" s="5">
        <v>0.13367498377028908</v>
      </c>
      <c r="DM61" s="5">
        <v>0.13472373766246851</v>
      </c>
      <c r="DN61" s="5">
        <v>6.5840271762254821E-2</v>
      </c>
      <c r="DO61" s="5">
        <v>0.22950430405231678</v>
      </c>
      <c r="DP61" s="5">
        <v>0.17053643640465457</v>
      </c>
      <c r="DQ61" s="5">
        <v>0.11879907670309738</v>
      </c>
      <c r="DR61" s="5">
        <v>4.0474640080487588E-2</v>
      </c>
      <c r="DS61" s="5">
        <v>0.31629055395461331</v>
      </c>
      <c r="DT61" s="5">
        <v>8.4563769056064497E-2</v>
      </c>
      <c r="DU61" s="5">
        <v>0.10123017237114702</v>
      </c>
      <c r="DV61" s="5">
        <v>0.3390940143593138</v>
      </c>
      <c r="DW61" s="5">
        <v>6.987119974493558E-2</v>
      </c>
      <c r="DX61" s="5">
        <v>0.19325711058644215</v>
      </c>
      <c r="DY61" s="5">
        <v>9.163888268457708E-2</v>
      </c>
      <c r="DZ61" s="5">
        <v>0.27733265342104241</v>
      </c>
      <c r="EA61" s="5">
        <v>-8.8674669764144606E-3</v>
      </c>
      <c r="EB61" s="5">
        <v>0.15173731620299821</v>
      </c>
      <c r="EC61" s="5">
        <v>8.1045202770280059E-2</v>
      </c>
      <c r="ED61" s="5">
        <v>0.11727364899709965</v>
      </c>
      <c r="EE61" s="5">
        <v>0.14205783436355132</v>
      </c>
      <c r="EF61" s="5">
        <v>0.19486868103558963</v>
      </c>
      <c r="EG61" s="5">
        <v>0.18342062924512204</v>
      </c>
      <c r="EH61" s="5">
        <v>0.26755129578175979</v>
      </c>
      <c r="EI61" s="5">
        <v>3.6701294340808904E-2</v>
      </c>
      <c r="EJ61" s="5">
        <v>0.15051900874836621</v>
      </c>
      <c r="EK61" s="5">
        <v>0.10077283545840418</v>
      </c>
      <c r="EL61" s="5">
        <v>-7.0976517161055144E-2</v>
      </c>
      <c r="EM61" s="5">
        <v>0.32979072854289693</v>
      </c>
      <c r="EN61" s="5">
        <v>0.11805512891992542</v>
      </c>
      <c r="EO61" s="5">
        <v>-2.099085560959122E-2</v>
      </c>
      <c r="EP61" s="5">
        <v>0.16456073619494105</v>
      </c>
      <c r="EQ61" s="5">
        <v>0.19063554337675095</v>
      </c>
      <c r="ER61" s="5">
        <v>0.14327441854874237</v>
      </c>
      <c r="ES61" s="5">
        <v>0.27345806799163314</v>
      </c>
      <c r="ET61" s="5">
        <v>0.14320809170402754</v>
      </c>
      <c r="EU61" s="5">
        <v>9.0098627689910407E-2</v>
      </c>
      <c r="EV61" s="5">
        <v>0.25272357298837794</v>
      </c>
      <c r="EW61" s="5">
        <v>0.17918473055005912</v>
      </c>
      <c r="EX61" s="5">
        <v>-2.3592877704359964E-2</v>
      </c>
      <c r="EY61" s="5">
        <v>-2.582490606470228E-2</v>
      </c>
      <c r="EZ61" s="5">
        <v>8.6866232859056453E-2</v>
      </c>
    </row>
    <row r="62" spans="1:156" x14ac:dyDescent="0.2">
      <c r="A62" s="33" t="s">
        <v>15</v>
      </c>
      <c r="B62" s="35">
        <v>1.6882812574123713E-4</v>
      </c>
      <c r="C62" s="35">
        <v>-1.0713530357799643E-5</v>
      </c>
      <c r="D62" s="36">
        <v>1.0776587530672646E-3</v>
      </c>
      <c r="E62" s="35">
        <v>1.9836830635205926E-4</v>
      </c>
      <c r="F62" s="35">
        <v>2.6667679677787966E-4</v>
      </c>
      <c r="G62" s="35">
        <v>2.9547602993884039E-4</v>
      </c>
      <c r="H62" s="35">
        <v>4.1444016388276301E-4</v>
      </c>
      <c r="I62" s="35">
        <v>2.3439014826915808E-4</v>
      </c>
      <c r="J62" s="35">
        <v>4.0186310924125033E-5</v>
      </c>
      <c r="K62" s="35">
        <v>3.0627751190046948E-4</v>
      </c>
      <c r="L62" s="35">
        <v>2.7778089948516635E-4</v>
      </c>
      <c r="M62" s="35">
        <v>1.5601001292313746E-4</v>
      </c>
      <c r="N62" s="35">
        <v>2.9189476375628153E-4</v>
      </c>
      <c r="O62" s="35">
        <v>3.3186708578898579E-4</v>
      </c>
      <c r="P62" s="35">
        <v>2.7090181178703938E-4</v>
      </c>
      <c r="Q62" s="35">
        <v>1.7082647011385624E-4</v>
      </c>
      <c r="R62" s="35">
        <v>2.8334987351328396E-4</v>
      </c>
      <c r="S62" s="35">
        <v>3.6911750269974817E-4</v>
      </c>
      <c r="T62" s="35">
        <v>2.1107350755631961E-4</v>
      </c>
      <c r="U62" s="35">
        <v>1.7794135798824846E-4</v>
      </c>
      <c r="V62" s="35">
        <v>1.1516052246058586E-4</v>
      </c>
      <c r="W62" s="35">
        <v>3.0311744651904092E-4</v>
      </c>
      <c r="X62" s="35">
        <v>1.9313636175111103E-4</v>
      </c>
      <c r="Y62" s="35">
        <v>2.1984757756414263E-4</v>
      </c>
      <c r="Z62" s="35">
        <v>2.7029462842766957E-4</v>
      </c>
      <c r="AA62" s="35">
        <v>1.2888230465569453E-4</v>
      </c>
      <c r="AB62" s="35">
        <v>1.9001939708432331E-4</v>
      </c>
      <c r="AC62" s="35">
        <v>3.4175244147323451E-4</v>
      </c>
      <c r="AD62" s="35">
        <v>1.7489603179833311E-4</v>
      </c>
      <c r="AE62" s="35">
        <v>2.3274891325651256E-4</v>
      </c>
      <c r="AF62" s="35">
        <v>2.236851749149576E-4</v>
      </c>
      <c r="AG62" s="35">
        <v>4.1558816146139665E-4</v>
      </c>
      <c r="AH62" s="35">
        <v>2.730274538987966E-4</v>
      </c>
      <c r="AI62" s="35">
        <v>2.6035363608851937E-4</v>
      </c>
      <c r="AJ62" s="35">
        <v>-3.3771530654626373E-5</v>
      </c>
      <c r="AK62" s="35">
        <v>1.2847625805916427E-4</v>
      </c>
      <c r="AL62" s="35">
        <v>9.8674368757137196E-5</v>
      </c>
      <c r="AM62" s="35">
        <v>3.7404090006395242E-4</v>
      </c>
      <c r="AN62" s="35">
        <v>2.7368793470845142E-4</v>
      </c>
      <c r="AO62" s="35">
        <v>1.1280614830769318E-4</v>
      </c>
      <c r="AP62" s="35">
        <v>2.6685219941745622E-4</v>
      </c>
      <c r="AQ62" s="35">
        <v>2.4338375130316246E-4</v>
      </c>
      <c r="AR62" s="35">
        <v>2.9988441805253247E-4</v>
      </c>
      <c r="AS62" s="35">
        <v>2.8158582231599508E-4</v>
      </c>
      <c r="AT62" s="35">
        <v>3.5640665840611145E-4</v>
      </c>
      <c r="AU62" s="35">
        <v>3.6104531638946437E-4</v>
      </c>
      <c r="AV62" s="35">
        <v>1.4966422428591895E-4</v>
      </c>
      <c r="AW62" s="35">
        <v>1.2481704691333224E-4</v>
      </c>
      <c r="AX62" s="35">
        <v>3.1212009031071506E-4</v>
      </c>
      <c r="AY62" s="4">
        <v>3.250499131700469E-4</v>
      </c>
      <c r="BA62" t="s">
        <v>15</v>
      </c>
      <c r="BB62">
        <v>8.423574084008926E-4</v>
      </c>
      <c r="BC62">
        <v>1.0071677942036169E-3</v>
      </c>
      <c r="BD62">
        <v>1.0776587530672652E-3</v>
      </c>
      <c r="BE62">
        <v>8.1301819572583982E-4</v>
      </c>
      <c r="BF62">
        <v>1.174513870807869E-3</v>
      </c>
      <c r="BG62">
        <v>7.1654320874582026E-4</v>
      </c>
      <c r="BH62">
        <v>1.1928664270184062E-3</v>
      </c>
      <c r="BI62">
        <v>8.7139474921576305E-4</v>
      </c>
      <c r="BJ62">
        <v>1.0068323674311656E-3</v>
      </c>
      <c r="BK62">
        <v>8.7529577289530407E-4</v>
      </c>
      <c r="BL62">
        <v>7.9389262423650866E-4</v>
      </c>
      <c r="BM62">
        <v>7.6213126046210348E-4</v>
      </c>
      <c r="BN62">
        <v>9.8294936491986375E-4</v>
      </c>
      <c r="BO62">
        <v>9.6128615450095977E-4</v>
      </c>
      <c r="BP62">
        <v>8.8686170221090321E-4</v>
      </c>
      <c r="BQ62">
        <v>7.9761362230644733E-4</v>
      </c>
      <c r="BR62">
        <v>1.437163406982601E-3</v>
      </c>
      <c r="BS62">
        <v>9.1271104906932832E-4</v>
      </c>
      <c r="BT62">
        <v>8.2893785978689453E-4</v>
      </c>
      <c r="BU62">
        <v>7.6794369933893593E-4</v>
      </c>
      <c r="BV62">
        <v>8.1495504508373603E-4</v>
      </c>
      <c r="BW62">
        <v>9.2764644147157735E-4</v>
      </c>
      <c r="BX62">
        <v>9.1165437167655696E-4</v>
      </c>
      <c r="BY62">
        <v>7.4983971573794393E-4</v>
      </c>
      <c r="BZ62">
        <v>1.2279027965914732E-3</v>
      </c>
      <c r="CA62">
        <v>6.9223889850986576E-4</v>
      </c>
      <c r="CB62">
        <v>1.0512237832018517E-3</v>
      </c>
      <c r="CC62">
        <v>1.0968010708935238E-3</v>
      </c>
      <c r="CD62">
        <v>8.3495835591952726E-4</v>
      </c>
      <c r="CE62">
        <v>8.5612218473620286E-4</v>
      </c>
      <c r="CF62">
        <v>9.3095714293713473E-4</v>
      </c>
      <c r="CG62">
        <v>9.3095714293713473E-4</v>
      </c>
      <c r="CH62">
        <v>9.8313394886283549E-4</v>
      </c>
      <c r="CI62">
        <v>7.2469504402433195E-4</v>
      </c>
      <c r="CJ62">
        <v>1.4273651644709274E-3</v>
      </c>
      <c r="CK62">
        <v>6.6189635019925971E-4</v>
      </c>
      <c r="CL62">
        <v>6.9359095275574095E-4</v>
      </c>
      <c r="CM62">
        <v>9.8598124096584507E-4</v>
      </c>
      <c r="CN62">
        <v>9.0979530830562379E-4</v>
      </c>
      <c r="CO62">
        <v>9.0345770064270291E-4</v>
      </c>
      <c r="CP62">
        <v>9.5129449617493587E-4</v>
      </c>
      <c r="CQ62">
        <v>7.9752071743433657E-4</v>
      </c>
      <c r="CR62">
        <v>9.3364678303442267E-4</v>
      </c>
      <c r="CS62">
        <v>9.1647887471475883E-4</v>
      </c>
      <c r="CT62">
        <v>8.5249684914441494E-4</v>
      </c>
      <c r="CU62">
        <v>8.6071399439968373E-4</v>
      </c>
      <c r="CV62">
        <v>7.3346963577496354E-4</v>
      </c>
      <c r="CW62">
        <v>7.6631455316330567E-4</v>
      </c>
      <c r="CX62">
        <v>1.0337937889084528E-3</v>
      </c>
      <c r="CY62">
        <v>1.1406096733620808E-3</v>
      </c>
      <c r="CZ62" s="39">
        <f>_xlfn.STDEV.P(BA3:BA54)</f>
        <v>3.2827713186685197E-2</v>
      </c>
      <c r="DB62" t="s">
        <v>15</v>
      </c>
      <c r="DC62" s="5">
        <v>0.20042338805060866</v>
      </c>
      <c r="DD62" s="5">
        <v>-1.0637284491677969E-2</v>
      </c>
      <c r="DE62" s="5">
        <v>0.99999999999999944</v>
      </c>
      <c r="DF62" s="5">
        <v>0.24398999603565036</v>
      </c>
      <c r="DG62" s="5">
        <v>0.22705291389573001</v>
      </c>
      <c r="DH62" s="5">
        <v>0.41236317130967987</v>
      </c>
      <c r="DI62" s="5">
        <v>0.34743216381624942</v>
      </c>
      <c r="DJ62" s="5">
        <v>0.26898274115158977</v>
      </c>
      <c r="DK62" s="5">
        <v>3.9913606499020766E-2</v>
      </c>
      <c r="DL62" s="5">
        <v>0.34991316236723558</v>
      </c>
      <c r="DM62" s="5">
        <v>0.34989731735108376</v>
      </c>
      <c r="DN62" s="5">
        <v>0.2047022881971064</v>
      </c>
      <c r="DO62" s="5">
        <v>0.29695808774450821</v>
      </c>
      <c r="DP62" s="5">
        <v>0.3452323579561703</v>
      </c>
      <c r="DQ62" s="5">
        <v>0.30546116842309717</v>
      </c>
      <c r="DR62" s="5">
        <v>0.21417195661713989</v>
      </c>
      <c r="DS62" s="5">
        <v>0.19715912062372343</v>
      </c>
      <c r="DT62" s="5">
        <v>0.40441879505691236</v>
      </c>
      <c r="DU62" s="5">
        <v>0.25463127912939448</v>
      </c>
      <c r="DV62" s="5">
        <v>0.2317114628864389</v>
      </c>
      <c r="DW62" s="5">
        <v>0.14130904907614039</v>
      </c>
      <c r="DX62" s="5">
        <v>0.32675967153842445</v>
      </c>
      <c r="DY62" s="5">
        <v>0.21185261405145028</v>
      </c>
      <c r="DZ62" s="5">
        <v>0.29319276233292446</v>
      </c>
      <c r="EA62" s="5">
        <v>0.22012705661879634</v>
      </c>
      <c r="EB62" s="5">
        <v>0.18618182961565791</v>
      </c>
      <c r="EC62" s="5">
        <v>0.18076017696779656</v>
      </c>
      <c r="ED62" s="5">
        <v>0.31159017851324788</v>
      </c>
      <c r="EE62" s="5">
        <v>0.20946677227479532</v>
      </c>
      <c r="EF62" s="5">
        <v>0.27186413038488139</v>
      </c>
      <c r="EG62" s="5">
        <v>0.24027440641277997</v>
      </c>
      <c r="EH62" s="5">
        <v>0.44640955237770846</v>
      </c>
      <c r="EI62" s="5">
        <v>0.2777113476903123</v>
      </c>
      <c r="EJ62" s="5">
        <v>0.35925957854318913</v>
      </c>
      <c r="EK62" s="5">
        <v>-2.3660049646191453E-2</v>
      </c>
      <c r="EL62" s="5">
        <v>0.19410328825727366</v>
      </c>
      <c r="EM62" s="5">
        <v>0.14226593983829969</v>
      </c>
      <c r="EN62" s="5">
        <v>0.37935904307626622</v>
      </c>
      <c r="EO62" s="5">
        <v>0.30082363825128955</v>
      </c>
      <c r="EP62" s="5">
        <v>0.12486046466530198</v>
      </c>
      <c r="EQ62" s="5">
        <v>0.28051481480282225</v>
      </c>
      <c r="ER62" s="5">
        <v>0.3051754593738204</v>
      </c>
      <c r="ES62" s="5">
        <v>0.32119686320546775</v>
      </c>
      <c r="ET62" s="5">
        <v>0.30724747736671476</v>
      </c>
      <c r="EU62" s="5">
        <v>0.41807387178475697</v>
      </c>
      <c r="EV62" s="5">
        <v>0.41947187885713438</v>
      </c>
      <c r="EW62" s="5">
        <v>0.20404965248191617</v>
      </c>
      <c r="EX62" s="5">
        <v>0.16287965091892631</v>
      </c>
      <c r="EY62" s="5">
        <v>0.30191716535680863</v>
      </c>
      <c r="EZ62" s="5">
        <v>0.28497909561991014</v>
      </c>
    </row>
    <row r="63" spans="1:156" x14ac:dyDescent="0.2">
      <c r="A63" s="33" t="s">
        <v>19</v>
      </c>
      <c r="B63" s="35">
        <v>3.5628645220520008E-4</v>
      </c>
      <c r="C63" s="35">
        <v>9.9068095578877923E-5</v>
      </c>
      <c r="D63" s="35">
        <v>1.9836830635205926E-4</v>
      </c>
      <c r="E63" s="36">
        <v>6.1336539484316862E-4</v>
      </c>
      <c r="F63" s="35">
        <v>6.4852167871949455E-4</v>
      </c>
      <c r="G63" s="35">
        <v>4.0285687038922071E-4</v>
      </c>
      <c r="H63" s="35">
        <v>5.3464807205720925E-4</v>
      </c>
      <c r="I63" s="35">
        <v>5.3150416333715936E-4</v>
      </c>
      <c r="J63" s="35">
        <v>4.8671652928245461E-4</v>
      </c>
      <c r="K63" s="35">
        <v>3.0693965605032853E-4</v>
      </c>
      <c r="L63" s="35">
        <v>3.8206909434563587E-4</v>
      </c>
      <c r="M63" s="35">
        <v>4.0066332794965565E-4</v>
      </c>
      <c r="N63" s="35">
        <v>3.3663960338702677E-4</v>
      </c>
      <c r="O63" s="35">
        <v>4.7496985698447915E-4</v>
      </c>
      <c r="P63" s="35">
        <v>2.3537166616784835E-4</v>
      </c>
      <c r="Q63" s="35">
        <v>3.9524780392988224E-4</v>
      </c>
      <c r="R63" s="35">
        <v>5.1372998372709445E-4</v>
      </c>
      <c r="S63" s="35">
        <v>5.5602547848240802E-4</v>
      </c>
      <c r="T63" s="35">
        <v>4.4770878500386606E-4</v>
      </c>
      <c r="U63" s="35">
        <v>3.7713426959004581E-4</v>
      </c>
      <c r="V63" s="35">
        <v>3.0880733567465623E-4</v>
      </c>
      <c r="W63" s="35">
        <v>4.5093401944288632E-4</v>
      </c>
      <c r="X63" s="35">
        <v>3.537526952010084E-4</v>
      </c>
      <c r="Y63" s="35">
        <v>2.7430253548887268E-4</v>
      </c>
      <c r="Z63" s="35">
        <v>2.5958735946008088E-4</v>
      </c>
      <c r="AA63" s="35">
        <v>3.1981125356650718E-4</v>
      </c>
      <c r="AB63" s="35">
        <v>4.8889217493040316E-4</v>
      </c>
      <c r="AC63" s="35">
        <v>3.8540170809921609E-4</v>
      </c>
      <c r="AD63" s="35">
        <v>3.5726151176328252E-4</v>
      </c>
      <c r="AE63" s="35">
        <v>3.7569523496487368E-4</v>
      </c>
      <c r="AF63" s="35">
        <v>2.6380732250916761E-4</v>
      </c>
      <c r="AG63" s="35">
        <v>3.7294139173029778E-4</v>
      </c>
      <c r="AH63" s="35">
        <v>5.4987360511509127E-4</v>
      </c>
      <c r="AI63" s="35">
        <v>3.176972914932715E-4</v>
      </c>
      <c r="AJ63" s="35">
        <v>1.3377054939741443E-4</v>
      </c>
      <c r="AK63" s="35">
        <v>3.7115505499497881E-4</v>
      </c>
      <c r="AL63" s="35">
        <v>3.1559726716054101E-4</v>
      </c>
      <c r="AM63" s="35">
        <v>5.5272963236181727E-4</v>
      </c>
      <c r="AN63" s="35">
        <v>5.0238258940094027E-4</v>
      </c>
      <c r="AO63" s="35">
        <v>4.6227949969765376E-4</v>
      </c>
      <c r="AP63" s="35">
        <v>4.5127872334342221E-4</v>
      </c>
      <c r="AQ63" s="35">
        <v>4.699774705480781E-4</v>
      </c>
      <c r="AR63" s="35">
        <v>5.1321543265810479E-4</v>
      </c>
      <c r="AS63" s="35">
        <v>5.2183237007058958E-4</v>
      </c>
      <c r="AT63" s="35">
        <v>4.7238347646533051E-4</v>
      </c>
      <c r="AU63" s="35">
        <v>3.6699965339103904E-4</v>
      </c>
      <c r="AV63" s="35">
        <v>3.26358871261662E-4</v>
      </c>
      <c r="AW63" s="35">
        <v>2.7220225355156438E-4</v>
      </c>
      <c r="AX63" s="35">
        <v>4.0623644818384093E-4</v>
      </c>
      <c r="AY63" s="4">
        <v>4.7566856939578134E-4</v>
      </c>
      <c r="BA63" t="s">
        <v>19</v>
      </c>
      <c r="BB63">
        <v>6.3549977985623155E-4</v>
      </c>
      <c r="BC63">
        <v>7.5983769491592306E-4</v>
      </c>
      <c r="BD63">
        <v>8.1301819572583982E-4</v>
      </c>
      <c r="BE63">
        <v>6.1336539484316873E-4</v>
      </c>
      <c r="BF63">
        <v>8.8608861142854087E-4</v>
      </c>
      <c r="BG63">
        <v>5.4058176122638352E-4</v>
      </c>
      <c r="BH63">
        <v>8.9993433215857671E-4</v>
      </c>
      <c r="BI63">
        <v>6.5740642365306318E-4</v>
      </c>
      <c r="BJ63">
        <v>7.5958463886403242E-4</v>
      </c>
      <c r="BK63">
        <v>6.603494733192002E-4</v>
      </c>
      <c r="BL63">
        <v>5.9893648812272106E-4</v>
      </c>
      <c r="BM63">
        <v>5.7497475942505866E-4</v>
      </c>
      <c r="BN63">
        <v>7.4156658300452382E-4</v>
      </c>
      <c r="BO63">
        <v>7.2522320510472291E-4</v>
      </c>
      <c r="BP63">
        <v>6.690751584744472E-4</v>
      </c>
      <c r="BQ63">
        <v>6.0174372105105791E-4</v>
      </c>
      <c r="BR63">
        <v>1.0842393260227744E-3</v>
      </c>
      <c r="BS63">
        <v>6.8857668368705444E-4</v>
      </c>
      <c r="BT63">
        <v>6.2537566851713234E-4</v>
      </c>
      <c r="BU63">
        <v>5.7935983824055465E-4</v>
      </c>
      <c r="BV63">
        <v>6.1482661228873551E-4</v>
      </c>
      <c r="BW63">
        <v>6.9984439319971132E-4</v>
      </c>
      <c r="BX63">
        <v>6.8777949446097522E-4</v>
      </c>
      <c r="BY63">
        <v>5.6570164816801497E-4</v>
      </c>
      <c r="BZ63">
        <v>9.2636682379287493E-4</v>
      </c>
      <c r="CA63">
        <v>5.2224585814003479E-4</v>
      </c>
      <c r="CB63">
        <v>7.930748588922884E-4</v>
      </c>
      <c r="CC63">
        <v>8.2745973638685081E-4</v>
      </c>
      <c r="CD63">
        <v>6.2991771198793955E-4</v>
      </c>
      <c r="CE63">
        <v>6.458843413780041E-4</v>
      </c>
      <c r="CF63">
        <v>7.0234208602172317E-4</v>
      </c>
      <c r="CG63">
        <v>7.0234208602172317E-4</v>
      </c>
      <c r="CH63">
        <v>7.4170583868620203E-4</v>
      </c>
      <c r="CI63">
        <v>5.4673175109203097E-4</v>
      </c>
      <c r="CJ63">
        <v>1.0768472369913889E-3</v>
      </c>
      <c r="CK63">
        <v>4.9935452652787168E-4</v>
      </c>
      <c r="CL63">
        <v>5.2326588855353649E-4</v>
      </c>
      <c r="CM63">
        <v>7.4385392153868623E-4</v>
      </c>
      <c r="CN63">
        <v>6.8637696110496226E-4</v>
      </c>
      <c r="CO63">
        <v>6.8159567915215412E-4</v>
      </c>
      <c r="CP63">
        <v>7.1768519736209392E-4</v>
      </c>
      <c r="CQ63">
        <v>6.0167363081954194E-4</v>
      </c>
      <c r="CR63">
        <v>7.0437123145651408E-4</v>
      </c>
      <c r="CS63">
        <v>6.9141924474763001E-4</v>
      </c>
      <c r="CT63">
        <v>6.4314927910217061E-4</v>
      </c>
      <c r="CU63">
        <v>6.4934854077980375E-4</v>
      </c>
      <c r="CV63">
        <v>5.5335156718225862E-4</v>
      </c>
      <c r="CW63">
        <v>5.7813076133609415E-4</v>
      </c>
      <c r="CX63">
        <v>7.7992514663727524E-4</v>
      </c>
      <c r="CY63">
        <v>8.6051026452006762E-4</v>
      </c>
      <c r="CZ63" s="39">
        <f>_xlfn.STDEV.P(BB3:BB54)</f>
        <v>2.4766214786340862E-2</v>
      </c>
      <c r="DB63" t="s">
        <v>19</v>
      </c>
      <c r="DC63" s="5">
        <v>0.56063977281912258</v>
      </c>
      <c r="DD63" s="5">
        <v>0.13038060133334123</v>
      </c>
      <c r="DE63" s="5">
        <v>0.24398999603565036</v>
      </c>
      <c r="DF63" s="5">
        <v>0.99999999999999978</v>
      </c>
      <c r="DG63" s="5">
        <v>0.73189257863720436</v>
      </c>
      <c r="DH63" s="5">
        <v>0.74522838039390171</v>
      </c>
      <c r="DI63" s="5">
        <v>0.594096761232351</v>
      </c>
      <c r="DJ63" s="5">
        <v>0.80848641603425075</v>
      </c>
      <c r="DK63" s="5">
        <v>0.64076668271009907</v>
      </c>
      <c r="DL63" s="5">
        <v>0.46481396359342564</v>
      </c>
      <c r="DM63" s="5">
        <v>0.63791253650812896</v>
      </c>
      <c r="DN63" s="5">
        <v>0.69683637652250285</v>
      </c>
      <c r="DO63" s="5">
        <v>0.45395735339516119</v>
      </c>
      <c r="DP63" s="5">
        <v>0.65492920474861671</v>
      </c>
      <c r="DQ63" s="5">
        <v>0.35178658658396073</v>
      </c>
      <c r="DR63" s="5">
        <v>0.65683743777086379</v>
      </c>
      <c r="DS63" s="5">
        <v>0.47381603986969162</v>
      </c>
      <c r="DT63" s="5">
        <v>0.80749971884774341</v>
      </c>
      <c r="DU63" s="5">
        <v>0.71590374800710843</v>
      </c>
      <c r="DV63" s="5">
        <v>0.65094997046284175</v>
      </c>
      <c r="DW63" s="5">
        <v>0.50226735392129351</v>
      </c>
      <c r="DX63" s="5">
        <v>0.64433468900308155</v>
      </c>
      <c r="DY63" s="5">
        <v>0.51434027628033685</v>
      </c>
      <c r="DZ63" s="5">
        <v>0.48488905128203563</v>
      </c>
      <c r="EA63" s="5">
        <v>0.2802209155086513</v>
      </c>
      <c r="EB63" s="5">
        <v>0.61237681176736714</v>
      </c>
      <c r="EC63" s="5">
        <v>0.61645148556752083</v>
      </c>
      <c r="ED63" s="5">
        <v>0.4657649081296622</v>
      </c>
      <c r="EE63" s="5">
        <v>0.56715584427021581</v>
      </c>
      <c r="EF63" s="5">
        <v>0.58167571327603662</v>
      </c>
      <c r="EG63" s="5">
        <v>0.37561087077018501</v>
      </c>
      <c r="EH63" s="5">
        <v>0.53099678796517802</v>
      </c>
      <c r="EI63" s="5">
        <v>0.74136345763314071</v>
      </c>
      <c r="EJ63" s="5">
        <v>0.58108439990673555</v>
      </c>
      <c r="EK63" s="5">
        <v>0.12422425837406327</v>
      </c>
      <c r="EL63" s="5">
        <v>0.74326963164969451</v>
      </c>
      <c r="EM63" s="5">
        <v>0.60312983143798327</v>
      </c>
      <c r="EN63" s="5">
        <v>0.7430620668349478</v>
      </c>
      <c r="EO63" s="5">
        <v>0.73193393407637242</v>
      </c>
      <c r="EP63" s="5">
        <v>0.67823126501137643</v>
      </c>
      <c r="EQ63" s="5">
        <v>0.62879759120312251</v>
      </c>
      <c r="ER63" s="5">
        <v>0.78111694858210756</v>
      </c>
      <c r="ES63" s="5">
        <v>0.72861498275116487</v>
      </c>
      <c r="ET63" s="5">
        <v>0.754726418211081</v>
      </c>
      <c r="EU63" s="5">
        <v>0.73448496611046921</v>
      </c>
      <c r="EV63" s="5">
        <v>0.56518130147841483</v>
      </c>
      <c r="EW63" s="5">
        <v>0.58978575397107069</v>
      </c>
      <c r="EX63" s="5">
        <v>0.4708316383693007</v>
      </c>
      <c r="EY63" s="5">
        <v>0.52086594455297375</v>
      </c>
      <c r="EZ63" s="5">
        <v>0.55277500921046652</v>
      </c>
    </row>
    <row r="64" spans="1:156" x14ac:dyDescent="0.2">
      <c r="A64" s="33" t="s">
        <v>23</v>
      </c>
      <c r="B64" s="35">
        <v>3.0883460547426124E-4</v>
      </c>
      <c r="C64" s="35">
        <v>1.6584785809871323E-4</v>
      </c>
      <c r="D64" s="35">
        <v>2.6667679677787966E-4</v>
      </c>
      <c r="E64" s="35">
        <v>6.4852167871949455E-4</v>
      </c>
      <c r="F64" s="36">
        <v>1.2800738905462958E-3</v>
      </c>
      <c r="G64" s="35">
        <v>5.2986073876160446E-4</v>
      </c>
      <c r="H64" s="35">
        <v>5.8899817376388899E-4</v>
      </c>
      <c r="I64" s="35">
        <v>6.3539795809112293E-4</v>
      </c>
      <c r="J64" s="35">
        <v>3.9411384600112969E-4</v>
      </c>
      <c r="K64" s="35">
        <v>3.8727074774297984E-4</v>
      </c>
      <c r="L64" s="35">
        <v>4.0495678305175396E-4</v>
      </c>
      <c r="M64" s="35">
        <v>3.7071905825757497E-4</v>
      </c>
      <c r="N64" s="35">
        <v>5.6116700431541175E-4</v>
      </c>
      <c r="O64" s="35">
        <v>6.0585320551016916E-4</v>
      </c>
      <c r="P64" s="35">
        <v>4.2925997348313479E-4</v>
      </c>
      <c r="Q64" s="35">
        <v>4.3067096361728674E-4</v>
      </c>
      <c r="R64" s="35">
        <v>6.7331433766170529E-4</v>
      </c>
      <c r="S64" s="35">
        <v>5.990759105646157E-4</v>
      </c>
      <c r="T64" s="35">
        <v>5.1503923428546387E-4</v>
      </c>
      <c r="U64" s="35">
        <v>4.1287211470890286E-4</v>
      </c>
      <c r="V64" s="35">
        <v>3.6609179427747406E-4</v>
      </c>
      <c r="W64" s="35">
        <v>4.9457497337849793E-4</v>
      </c>
      <c r="X64" s="35">
        <v>3.4006875943973371E-4</v>
      </c>
      <c r="Y64" s="35">
        <v>2.4480858434890586E-4</v>
      </c>
      <c r="Z64" s="35">
        <v>2.9852852644457955E-4</v>
      </c>
      <c r="AA64" s="35">
        <v>3.7089381905987056E-4</v>
      </c>
      <c r="AB64" s="35">
        <v>4.590572384719629E-4</v>
      </c>
      <c r="AC64" s="35">
        <v>6.4196446484382974E-4</v>
      </c>
      <c r="AD64" s="35">
        <v>2.7290178806239175E-4</v>
      </c>
      <c r="AE64" s="35">
        <v>4.8786951217701265E-4</v>
      </c>
      <c r="AF64" s="35">
        <v>3.9163095993605666E-4</v>
      </c>
      <c r="AG64" s="35">
        <v>3.2538610977442522E-4</v>
      </c>
      <c r="AH64" s="35">
        <v>5.1807950551900303E-4</v>
      </c>
      <c r="AI64" s="35">
        <v>4.6628099258740025E-4</v>
      </c>
      <c r="AJ64" s="35">
        <v>2.651872870525805E-4</v>
      </c>
      <c r="AK64" s="35">
        <v>3.5554945257154625E-4</v>
      </c>
      <c r="AL64" s="35">
        <v>3.1287797661339251E-4</v>
      </c>
      <c r="AM64" s="35">
        <v>6.5738054163947063E-4</v>
      </c>
      <c r="AN64" s="35">
        <v>7.548523127330945E-4</v>
      </c>
      <c r="AO64" s="35">
        <v>4.751058142090792E-4</v>
      </c>
      <c r="AP64" s="35">
        <v>6.2935941629853234E-4</v>
      </c>
      <c r="AQ64" s="35">
        <v>4.25953672822457E-4</v>
      </c>
      <c r="AR64" s="35">
        <v>5.8264487023816831E-4</v>
      </c>
      <c r="AS64" s="35">
        <v>6.3858076271463822E-4</v>
      </c>
      <c r="AT64" s="35">
        <v>6.4586553286076769E-4</v>
      </c>
      <c r="AU64" s="35">
        <v>3.7564607043991984E-4</v>
      </c>
      <c r="AV64" s="35">
        <v>2.7075544782259153E-4</v>
      </c>
      <c r="AW64" s="35">
        <v>1.5726277287538991E-4</v>
      </c>
      <c r="AX64" s="35">
        <v>3.3161197461680566E-4</v>
      </c>
      <c r="AY64" s="4">
        <v>5.2826193095097508E-4</v>
      </c>
      <c r="BA64" t="s">
        <v>23</v>
      </c>
      <c r="BB64">
        <v>9.1806470047096954E-4</v>
      </c>
      <c r="BC64">
        <v>1.0976875018703415E-3</v>
      </c>
      <c r="BD64">
        <v>1.174513870807869E-3</v>
      </c>
      <c r="BE64">
        <v>8.8608861142854087E-4</v>
      </c>
      <c r="BF64">
        <v>1.2800738905462956E-3</v>
      </c>
      <c r="BG64">
        <v>7.8094288689233525E-4</v>
      </c>
      <c r="BH64">
        <v>1.3000758918966355E-3</v>
      </c>
      <c r="BI64">
        <v>9.4971178676927202E-4</v>
      </c>
      <c r="BJ64">
        <v>1.097321928449476E-3</v>
      </c>
      <c r="BK64">
        <v>9.5396341689701902E-4</v>
      </c>
      <c r="BL64">
        <v>8.6524411966580866E-4</v>
      </c>
      <c r="BM64">
        <v>8.3062818748631567E-4</v>
      </c>
      <c r="BN64">
        <v>1.0712924291796711E-3</v>
      </c>
      <c r="BO64">
        <v>1.047682226923332E-3</v>
      </c>
      <c r="BP64">
        <v>9.6656883987650147E-4</v>
      </c>
      <c r="BQ64">
        <v>8.6929954429253132E-4</v>
      </c>
      <c r="BR64">
        <v>1.5663291847388726E-3</v>
      </c>
      <c r="BS64">
        <v>9.9474140967202476E-4</v>
      </c>
      <c r="BT64">
        <v>9.0343906323445057E-4</v>
      </c>
      <c r="BU64">
        <v>8.3696302220522087E-4</v>
      </c>
      <c r="BV64">
        <v>8.8819953608816962E-4</v>
      </c>
      <c r="BW64">
        <v>1.0110191279130466E-3</v>
      </c>
      <c r="BX64">
        <v>9.9358976287173043E-4</v>
      </c>
      <c r="BY64">
        <v>8.1723193405164459E-4</v>
      </c>
      <c r="BZ64">
        <v>1.3382611726538267E-3</v>
      </c>
      <c r="CA64">
        <v>7.5445421465606527E-4</v>
      </c>
      <c r="CB64">
        <v>1.1457030448456193E-3</v>
      </c>
      <c r="CC64">
        <v>1.1953766139929096E-3</v>
      </c>
      <c r="CD64">
        <v>9.1000065445875618E-4</v>
      </c>
      <c r="CE64">
        <v>9.3306659294238039E-4</v>
      </c>
      <c r="CF64">
        <v>1.0146273803235001E-3</v>
      </c>
      <c r="CG64">
        <v>1.0146273803235001E-3</v>
      </c>
      <c r="CH64">
        <v>1.0714936026965489E-3</v>
      </c>
      <c r="CI64">
        <v>7.898273724309177E-4</v>
      </c>
      <c r="CJ64">
        <v>1.5556503202961676E-3</v>
      </c>
      <c r="CK64">
        <v>7.2138461468758592E-4</v>
      </c>
      <c r="CL64">
        <v>7.5592778545140768E-4</v>
      </c>
      <c r="CM64">
        <v>1.0745967965969448E-3</v>
      </c>
      <c r="CN64">
        <v>9.9156361525342632E-4</v>
      </c>
      <c r="CO64">
        <v>9.8465641194193953E-4</v>
      </c>
      <c r="CP64">
        <v>1.0367925633235269E-3</v>
      </c>
      <c r="CQ64">
        <v>8.6919828954871829E-4</v>
      </c>
      <c r="CR64">
        <v>1.0175587531655564E-3</v>
      </c>
      <c r="CS64">
        <v>9.988478705259343E-4</v>
      </c>
      <c r="CT64">
        <v>9.2911542850672847E-4</v>
      </c>
      <c r="CU64">
        <v>9.3807109378879201E-4</v>
      </c>
      <c r="CV64">
        <v>7.9939058499005127E-4</v>
      </c>
      <c r="CW64">
        <v>8.3518745570478157E-4</v>
      </c>
      <c r="CX64">
        <v>1.1267065211246995E-3</v>
      </c>
      <c r="CY64">
        <v>1.243122536450811E-3</v>
      </c>
      <c r="CZ64" s="39">
        <f>_xlfn.STDEV.P(BC3:BC54)</f>
        <v>3.5778120276871668E-2</v>
      </c>
      <c r="DB64" t="s">
        <v>23</v>
      </c>
      <c r="DC64" s="5">
        <v>0.33639742963195113</v>
      </c>
      <c r="DD64" s="5">
        <v>0.15108840887422542</v>
      </c>
      <c r="DE64" s="5">
        <v>0.22705291389573001</v>
      </c>
      <c r="DF64" s="5">
        <v>0.73189257863720436</v>
      </c>
      <c r="DG64" s="5">
        <v>1.0000000000000002</v>
      </c>
      <c r="DH64" s="5">
        <v>0.67848846267121932</v>
      </c>
      <c r="DI64" s="5">
        <v>0.45304907000822858</v>
      </c>
      <c r="DJ64" s="5">
        <v>0.66904293170101492</v>
      </c>
      <c r="DK64" s="5">
        <v>0.35915972859306244</v>
      </c>
      <c r="DL64" s="5">
        <v>0.40595974739017271</v>
      </c>
      <c r="DM64" s="5">
        <v>0.46802604472846832</v>
      </c>
      <c r="DN64" s="5">
        <v>0.44631167572035041</v>
      </c>
      <c r="DO64" s="5">
        <v>0.5238224307672168</v>
      </c>
      <c r="DP64" s="5">
        <v>0.57827954883738297</v>
      </c>
      <c r="DQ64" s="5">
        <v>0.44410698521791925</v>
      </c>
      <c r="DR64" s="5">
        <v>0.49542297179941924</v>
      </c>
      <c r="DS64" s="5">
        <v>0.42986770866684421</v>
      </c>
      <c r="DT64" s="5">
        <v>0.60224285903824637</v>
      </c>
      <c r="DU64" s="5">
        <v>0.57008740848723582</v>
      </c>
      <c r="DV64" s="5">
        <v>0.49329791610275925</v>
      </c>
      <c r="DW64" s="5">
        <v>0.4121729176867448</v>
      </c>
      <c r="DX64" s="5">
        <v>0.48918458585388325</v>
      </c>
      <c r="DY64" s="5">
        <v>0.3422627447940359</v>
      </c>
      <c r="DZ64" s="5">
        <v>0.29955826999466628</v>
      </c>
      <c r="EA64" s="5">
        <v>0.22307194779669598</v>
      </c>
      <c r="EB64" s="5">
        <v>0.49160547035839774</v>
      </c>
      <c r="EC64" s="5">
        <v>0.4006773313008169</v>
      </c>
      <c r="ED64" s="5">
        <v>0.53703950481303087</v>
      </c>
      <c r="EE64" s="5">
        <v>0.29989185911597654</v>
      </c>
      <c r="EF64" s="5">
        <v>0.52286676628142881</v>
      </c>
      <c r="EG64" s="5">
        <v>0.38598501038991329</v>
      </c>
      <c r="EH64" s="5">
        <v>0.32069517941717707</v>
      </c>
      <c r="EI64" s="5">
        <v>0.48351152467470693</v>
      </c>
      <c r="EJ64" s="5">
        <v>0.59035810718016557</v>
      </c>
      <c r="EK64" s="5">
        <v>0.1704671567850117</v>
      </c>
      <c r="EL64" s="5">
        <v>0.49287085603499603</v>
      </c>
      <c r="EM64" s="5">
        <v>0.41389929386780666</v>
      </c>
      <c r="EN64" s="5">
        <v>0.61174623237411174</v>
      </c>
      <c r="EO64" s="5">
        <v>0.76127471916178313</v>
      </c>
      <c r="EP64" s="5">
        <v>0.48250923717855598</v>
      </c>
      <c r="EQ64" s="5">
        <v>0.60702539597802196</v>
      </c>
      <c r="ER64" s="5">
        <v>0.49005351016464743</v>
      </c>
      <c r="ES64" s="5">
        <v>0.57259088816798009</v>
      </c>
      <c r="ET64" s="5">
        <v>0.63931733906425536</v>
      </c>
      <c r="EU64" s="5">
        <v>0.69514025173255478</v>
      </c>
      <c r="EV64" s="5">
        <v>0.40044520391595934</v>
      </c>
      <c r="EW64" s="5">
        <v>0.33870232262738142</v>
      </c>
      <c r="EX64" s="5">
        <v>0.18829637801813257</v>
      </c>
      <c r="EY64" s="5">
        <v>0.2943197437836646</v>
      </c>
      <c r="EZ64" s="5">
        <v>0.42494759403139326</v>
      </c>
    </row>
    <row r="65" spans="1:156" x14ac:dyDescent="0.2">
      <c r="A65" s="33" t="s">
        <v>27</v>
      </c>
      <c r="B65" s="35">
        <v>3.1094286453058534E-4</v>
      </c>
      <c r="C65" s="35">
        <v>7.254557640624926E-5</v>
      </c>
      <c r="D65" s="35">
        <v>2.9547602993884039E-4</v>
      </c>
      <c r="E65" s="35">
        <v>4.0285687038922071E-4</v>
      </c>
      <c r="F65" s="35">
        <v>5.2986073876160446E-4</v>
      </c>
      <c r="G65" s="36">
        <v>4.7643483481055963E-4</v>
      </c>
      <c r="H65" s="35">
        <v>4.3294532211746932E-4</v>
      </c>
      <c r="I65" s="35">
        <v>4.5166261659150461E-4</v>
      </c>
      <c r="J65" s="35">
        <v>3.7452527704890705E-4</v>
      </c>
      <c r="K65" s="35">
        <v>3.4949662150996218E-4</v>
      </c>
      <c r="L65" s="35">
        <v>3.2064834038518449E-4</v>
      </c>
      <c r="M65" s="35">
        <v>3.5844302434501782E-4</v>
      </c>
      <c r="N65" s="35">
        <v>3.9430768117195412E-4</v>
      </c>
      <c r="O65" s="35">
        <v>3.6209918414186967E-4</v>
      </c>
      <c r="P65" s="35">
        <v>3.4129707536190845E-4</v>
      </c>
      <c r="Q65" s="35">
        <v>2.8702131401913138E-4</v>
      </c>
      <c r="R65" s="35">
        <v>5.5440280611812674E-4</v>
      </c>
      <c r="S65" s="35">
        <v>4.4406545760202143E-4</v>
      </c>
      <c r="T65" s="35">
        <v>3.9524641558038388E-4</v>
      </c>
      <c r="U65" s="35">
        <v>2.6869815981895955E-4</v>
      </c>
      <c r="V65" s="35">
        <v>1.5444286270265733E-4</v>
      </c>
      <c r="W65" s="35">
        <v>3.8479624150099977E-4</v>
      </c>
      <c r="X65" s="35">
        <v>3.100910508524856E-4</v>
      </c>
      <c r="Y65" s="35">
        <v>2.65547865560446E-4</v>
      </c>
      <c r="Z65" s="35">
        <v>3.032936691771378E-4</v>
      </c>
      <c r="AA65" s="35">
        <v>2.5740726426794907E-4</v>
      </c>
      <c r="AB65" s="35">
        <v>3.6456587324999772E-4</v>
      </c>
      <c r="AC65" s="35">
        <v>3.8467381459909828E-4</v>
      </c>
      <c r="AD65" s="35">
        <v>3.0307124022633668E-4</v>
      </c>
      <c r="AE65" s="35">
        <v>4.0311083217040635E-4</v>
      </c>
      <c r="AF65" s="35">
        <v>2.4156523432334405E-4</v>
      </c>
      <c r="AG65" s="35">
        <v>3.0593845394049024E-4</v>
      </c>
      <c r="AH65" s="35">
        <v>3.5063973617459137E-4</v>
      </c>
      <c r="AI65" s="35">
        <v>3.7304731179672439E-4</v>
      </c>
      <c r="AJ65" s="35">
        <v>2.3719717820634359E-4</v>
      </c>
      <c r="AK65" s="35">
        <v>2.7005406959147184E-4</v>
      </c>
      <c r="AL65" s="35">
        <v>2.5429720357154841E-4</v>
      </c>
      <c r="AM65" s="35">
        <v>4.6273083770693492E-4</v>
      </c>
      <c r="AN65" s="35">
        <v>4.3916111800904999E-4</v>
      </c>
      <c r="AO65" s="35">
        <v>3.5988191015647801E-4</v>
      </c>
      <c r="AP65" s="35">
        <v>4.089241258002409E-4</v>
      </c>
      <c r="AQ65" s="35">
        <v>3.4976341752719869E-4</v>
      </c>
      <c r="AR65" s="35">
        <v>4.378593322918644E-4</v>
      </c>
      <c r="AS65" s="35">
        <v>4.474439134377928E-4</v>
      </c>
      <c r="AT65" s="35">
        <v>4.13413545783923E-4</v>
      </c>
      <c r="AU65" s="35">
        <v>3.530582542761886E-4</v>
      </c>
      <c r="AV65" s="35">
        <v>2.2052486194780249E-4</v>
      </c>
      <c r="AW65" s="35">
        <v>2.1966561659498624E-4</v>
      </c>
      <c r="AX65" s="35">
        <v>3.7256984407978356E-4</v>
      </c>
      <c r="AY65" s="4">
        <v>4.4906652432598684E-4</v>
      </c>
      <c r="BA65" t="s">
        <v>27</v>
      </c>
      <c r="BB65">
        <v>5.6008961891549204E-4</v>
      </c>
      <c r="BC65">
        <v>6.6967325319823578E-4</v>
      </c>
      <c r="BD65">
        <v>7.1654320874582026E-4</v>
      </c>
      <c r="BE65">
        <v>5.4058176122638352E-4</v>
      </c>
      <c r="BF65">
        <v>7.8094288689233525E-4</v>
      </c>
      <c r="BG65">
        <v>4.7643483481055957E-4</v>
      </c>
      <c r="BH65">
        <v>7.9314563611917284E-4</v>
      </c>
      <c r="BI65">
        <v>5.7939675979075812E-4</v>
      </c>
      <c r="BJ65">
        <v>6.6945022547712507E-4</v>
      </c>
      <c r="BK65">
        <v>5.8199057904641379E-4</v>
      </c>
      <c r="BL65">
        <v>5.2786502847117938E-4</v>
      </c>
      <c r="BM65">
        <v>5.0674666475142131E-4</v>
      </c>
      <c r="BN65">
        <v>6.535702419431681E-4</v>
      </c>
      <c r="BO65">
        <v>6.391662144519828E-4</v>
      </c>
      <c r="BP65">
        <v>5.896808502759089E-4</v>
      </c>
      <c r="BQ65">
        <v>5.3033914737865551E-4</v>
      </c>
      <c r="BR65">
        <v>9.5558048983536697E-4</v>
      </c>
      <c r="BS65">
        <v>6.0686827058795221E-4</v>
      </c>
      <c r="BT65">
        <v>5.5116686261956233E-4</v>
      </c>
      <c r="BU65">
        <v>5.1061139799057551E-4</v>
      </c>
      <c r="BV65">
        <v>5.4186958656980895E-4</v>
      </c>
      <c r="BW65">
        <v>6.1679892253628521E-4</v>
      </c>
      <c r="BX65">
        <v>6.0616567803955005E-4</v>
      </c>
      <c r="BY65">
        <v>4.9857392651492098E-4</v>
      </c>
      <c r="BZ65">
        <v>8.1644157521421111E-4</v>
      </c>
      <c r="CA65">
        <v>4.6027472068050002E-4</v>
      </c>
      <c r="CB65">
        <v>6.9896640340131786E-4</v>
      </c>
      <c r="CC65">
        <v>7.2927107626326944E-4</v>
      </c>
      <c r="CD65">
        <v>5.5516993465404448E-4</v>
      </c>
      <c r="CE65">
        <v>5.6924191965531269E-4</v>
      </c>
      <c r="CF65">
        <v>6.1900023222228543E-4</v>
      </c>
      <c r="CG65">
        <v>6.1900023222228543E-4</v>
      </c>
      <c r="CH65">
        <v>6.5369297316063692E-4</v>
      </c>
      <c r="CI65">
        <v>4.8185504987493594E-4</v>
      </c>
      <c r="CJ65">
        <v>9.4906556652647972E-4</v>
      </c>
      <c r="CK65">
        <v>4.4009973776858592E-4</v>
      </c>
      <c r="CL65">
        <v>4.6117371146490218E-4</v>
      </c>
      <c r="CM65">
        <v>6.5558615856271373E-4</v>
      </c>
      <c r="CN65">
        <v>6.0492957316935902E-4</v>
      </c>
      <c r="CO65">
        <v>6.0071565135260937E-4</v>
      </c>
      <c r="CP65">
        <v>6.3252268754957191E-4</v>
      </c>
      <c r="CQ65">
        <v>5.3027737424780051E-4</v>
      </c>
      <c r="CR65">
        <v>6.207885936494968E-4</v>
      </c>
      <c r="CS65">
        <v>6.0937352549381857E-4</v>
      </c>
      <c r="CT65">
        <v>5.6683140743117274E-4</v>
      </c>
      <c r="CU65">
        <v>5.7229504757809523E-4</v>
      </c>
      <c r="CV65">
        <v>4.8768934028508367E-4</v>
      </c>
      <c r="CW65">
        <v>5.0952816674981435E-4</v>
      </c>
      <c r="CX65">
        <v>6.8737707235949608E-4</v>
      </c>
      <c r="CY65">
        <v>7.5839973734837147E-4</v>
      </c>
      <c r="CZ65" s="39">
        <f>_xlfn.STDEV.P(BD3:BD54)</f>
        <v>2.1827387264868867E-2</v>
      </c>
      <c r="DB65" t="s">
        <v>27</v>
      </c>
      <c r="DC65" s="5">
        <v>0.55516626987778772</v>
      </c>
      <c r="DD65" s="5">
        <v>0.10832981018696056</v>
      </c>
      <c r="DE65" s="5">
        <v>0.41236317130967987</v>
      </c>
      <c r="DF65" s="5">
        <v>0.74522838039390171</v>
      </c>
      <c r="DG65" s="5">
        <v>0.67848846267121932</v>
      </c>
      <c r="DH65" s="5">
        <v>1.0000000000000002</v>
      </c>
      <c r="DI65" s="5">
        <v>0.54585854400693923</v>
      </c>
      <c r="DJ65" s="5">
        <v>0.77953942433957846</v>
      </c>
      <c r="DK65" s="5">
        <v>0.55945201419863366</v>
      </c>
      <c r="DL65" s="5">
        <v>0.60051937968241542</v>
      </c>
      <c r="DM65" s="5">
        <v>0.60744380303779</v>
      </c>
      <c r="DN65" s="5">
        <v>0.70734165467245425</v>
      </c>
      <c r="DO65" s="5">
        <v>0.60331339444038146</v>
      </c>
      <c r="DP65" s="5">
        <v>0.56651802919891703</v>
      </c>
      <c r="DQ65" s="5">
        <v>0.57878270118864661</v>
      </c>
      <c r="DR65" s="5">
        <v>0.54120333269345056</v>
      </c>
      <c r="DS65" s="5">
        <v>0.58017384408260841</v>
      </c>
      <c r="DT65" s="5">
        <v>0.73173286382528691</v>
      </c>
      <c r="DU65" s="5">
        <v>0.71710845187947914</v>
      </c>
      <c r="DV65" s="5">
        <v>0.52622828412443501</v>
      </c>
      <c r="DW65" s="5">
        <v>0.28501851096741798</v>
      </c>
      <c r="DX65" s="5">
        <v>0.62386010649745072</v>
      </c>
      <c r="DY65" s="5">
        <v>0.51156154511317176</v>
      </c>
      <c r="DZ65" s="5">
        <v>0.5326148268856552</v>
      </c>
      <c r="EA65" s="5">
        <v>0.37148239186320486</v>
      </c>
      <c r="EB65" s="5">
        <v>0.55924701640659624</v>
      </c>
      <c r="EC65" s="5">
        <v>0.52157853578647462</v>
      </c>
      <c r="ED65" s="5">
        <v>0.52747713041101008</v>
      </c>
      <c r="EE65" s="5">
        <v>0.54590715618488284</v>
      </c>
      <c r="EF65" s="5">
        <v>0.70815380640712122</v>
      </c>
      <c r="EG65" s="5">
        <v>0.39025063602334326</v>
      </c>
      <c r="EH65" s="5">
        <v>0.4942461052754929</v>
      </c>
      <c r="EI65" s="5">
        <v>0.53639820308795949</v>
      </c>
      <c r="EJ65" s="5">
        <v>0.77418989775773384</v>
      </c>
      <c r="EK65" s="5">
        <v>0.24992707202988129</v>
      </c>
      <c r="EL65" s="5">
        <v>0.61362015565088157</v>
      </c>
      <c r="EM65" s="5">
        <v>0.55141305163250143</v>
      </c>
      <c r="EN65" s="5">
        <v>0.70582765005504589</v>
      </c>
      <c r="EO65" s="5">
        <v>0.72597065425019369</v>
      </c>
      <c r="EP65" s="5">
        <v>0.59908861929291357</v>
      </c>
      <c r="EQ65" s="5">
        <v>0.64649716737345142</v>
      </c>
      <c r="ER65" s="5">
        <v>0.65958578380482247</v>
      </c>
      <c r="ES65" s="5">
        <v>0.70532760551828699</v>
      </c>
      <c r="ET65" s="5">
        <v>0.73426871158407692</v>
      </c>
      <c r="EU65" s="5">
        <v>0.72934128272368459</v>
      </c>
      <c r="EV65" s="5">
        <v>0.61691649398383164</v>
      </c>
      <c r="EW65" s="5">
        <v>0.45218306764485044</v>
      </c>
      <c r="EX65" s="5">
        <v>0.43111574772439465</v>
      </c>
      <c r="EY65" s="5">
        <v>0.54201668787249091</v>
      </c>
      <c r="EZ65" s="5">
        <v>0.59212378671975696</v>
      </c>
    </row>
    <row r="66" spans="1:156" x14ac:dyDescent="0.2">
      <c r="A66" s="33" t="s">
        <v>31</v>
      </c>
      <c r="B66" s="35">
        <v>4.5072797938709665E-4</v>
      </c>
      <c r="C66" s="35">
        <v>1.6467188503979329E-4</v>
      </c>
      <c r="D66" s="35">
        <v>4.1444016388276301E-4</v>
      </c>
      <c r="E66" s="35">
        <v>5.3464807205720925E-4</v>
      </c>
      <c r="F66" s="35">
        <v>5.8899817376388899E-4</v>
      </c>
      <c r="G66" s="35">
        <v>4.3294532211746932E-4</v>
      </c>
      <c r="H66" s="36">
        <v>1.3203904377500496E-3</v>
      </c>
      <c r="I66" s="35">
        <v>6.3093629766334267E-4</v>
      </c>
      <c r="J66" s="35">
        <v>4.8556723285275011E-4</v>
      </c>
      <c r="K66" s="35">
        <v>2.615351959611384E-4</v>
      </c>
      <c r="L66" s="35">
        <v>4.5721809326662707E-4</v>
      </c>
      <c r="M66" s="35">
        <v>4.4560518556395728E-4</v>
      </c>
      <c r="N66" s="35">
        <v>2.1468472899643148E-4</v>
      </c>
      <c r="O66" s="35">
        <v>5.0269647194861318E-4</v>
      </c>
      <c r="P66" s="35">
        <v>1.095513905223103E-4</v>
      </c>
      <c r="Q66" s="35">
        <v>4.0953624819061477E-4</v>
      </c>
      <c r="R66" s="35">
        <v>5.5241561459544257E-4</v>
      </c>
      <c r="S66" s="35">
        <v>6.347623490770601E-4</v>
      </c>
      <c r="T66" s="35">
        <v>4.0833654143067224E-4</v>
      </c>
      <c r="U66" s="35">
        <v>4.2272870028695471E-4</v>
      </c>
      <c r="V66" s="35">
        <v>2.7802355464703936E-4</v>
      </c>
      <c r="W66" s="35">
        <v>5.7757740668699735E-4</v>
      </c>
      <c r="X66" s="35">
        <v>4.6827016579567668E-4</v>
      </c>
      <c r="Y66" s="35">
        <v>3.6115036089475415E-4</v>
      </c>
      <c r="Z66" s="35">
        <v>5.0981051917238333E-4</v>
      </c>
      <c r="AA66" s="35">
        <v>2.8347465196862528E-4</v>
      </c>
      <c r="AB66" s="35">
        <v>4.6553146071463179E-4</v>
      </c>
      <c r="AC66" s="35">
        <v>2.5987641405382538E-4</v>
      </c>
      <c r="AD66" s="35">
        <v>3.9525675284320067E-4</v>
      </c>
      <c r="AE66" s="35">
        <v>3.3314819860136562E-4</v>
      </c>
      <c r="AF66" s="35">
        <v>2.3306136373249024E-4</v>
      </c>
      <c r="AG66" s="35">
        <v>3.7961663607837361E-4</v>
      </c>
      <c r="AH66" s="35">
        <v>5.1162334492675058E-4</v>
      </c>
      <c r="AI66" s="35">
        <v>3.7802860625174632E-4</v>
      </c>
      <c r="AJ66" s="35">
        <v>1.2076093044125844E-4</v>
      </c>
      <c r="AK66" s="35">
        <v>4.3456505013973149E-4</v>
      </c>
      <c r="AL66" s="35">
        <v>3.6159335995330214E-4</v>
      </c>
      <c r="AM66" s="35">
        <v>5.9815687951217758E-4</v>
      </c>
      <c r="AN66" s="35">
        <v>4.794477255253641E-4</v>
      </c>
      <c r="AO66" s="35">
        <v>4.4134009252685274E-4</v>
      </c>
      <c r="AP66" s="35">
        <v>3.5676099788660984E-4</v>
      </c>
      <c r="AQ66" s="35">
        <v>5.8538005829390143E-4</v>
      </c>
      <c r="AR66" s="35">
        <v>5.5073363979704073E-4</v>
      </c>
      <c r="AS66" s="35">
        <v>5.585920396325968E-4</v>
      </c>
      <c r="AT66" s="35">
        <v>4.8135297601513205E-4</v>
      </c>
      <c r="AU66" s="35">
        <v>5.6197891663328932E-4</v>
      </c>
      <c r="AV66" s="35">
        <v>3.709518648321929E-4</v>
      </c>
      <c r="AW66" s="35">
        <v>4.172819449454829E-4</v>
      </c>
      <c r="AX66" s="35">
        <v>5.4902789927719123E-4</v>
      </c>
      <c r="AY66" s="4">
        <v>5.3348853469363262E-4</v>
      </c>
      <c r="BA66" t="s">
        <v>31</v>
      </c>
      <c r="BB66">
        <v>9.3241006874551725E-4</v>
      </c>
      <c r="BC66">
        <v>1.1148395952430856E-3</v>
      </c>
      <c r="BD66">
        <v>1.1928664270184062E-3</v>
      </c>
      <c r="BE66">
        <v>8.9993433215857671E-4</v>
      </c>
      <c r="BF66">
        <v>1.3000758918966355E-3</v>
      </c>
      <c r="BG66">
        <v>7.9314563611917284E-4</v>
      </c>
      <c r="BH66">
        <v>1.3203904377500496E-3</v>
      </c>
      <c r="BI66">
        <v>9.6455166170280866E-4</v>
      </c>
      <c r="BJ66">
        <v>1.1144683094956804E-3</v>
      </c>
      <c r="BK66">
        <v>9.6886972636389343E-4</v>
      </c>
      <c r="BL66">
        <v>8.7876413142274181E-4</v>
      </c>
      <c r="BM66">
        <v>8.4360730240337818E-4</v>
      </c>
      <c r="BN66">
        <v>1.0880320820804235E-3</v>
      </c>
      <c r="BO66">
        <v>1.0640529547949115E-3</v>
      </c>
      <c r="BP66">
        <v>9.8167211741632802E-4</v>
      </c>
      <c r="BQ66">
        <v>8.8288292474205245E-4</v>
      </c>
      <c r="BR66">
        <v>1.5908041144281682E-3</v>
      </c>
      <c r="BS66">
        <v>1.0102849022519784E-3</v>
      </c>
      <c r="BT66">
        <v>9.1755589625184251E-4</v>
      </c>
      <c r="BU66">
        <v>8.5004112310546566E-4</v>
      </c>
      <c r="BV66">
        <v>9.0207824141245758E-4</v>
      </c>
      <c r="BW66">
        <v>1.0268169706087568E-3</v>
      </c>
      <c r="BX66">
        <v>1.0091152602085777E-3</v>
      </c>
      <c r="BY66">
        <v>8.3000172364673251E-4</v>
      </c>
      <c r="BZ66">
        <v>1.3591723887798782E-3</v>
      </c>
      <c r="CA66">
        <v>7.6624306085609198E-4</v>
      </c>
      <c r="CB66">
        <v>1.1636054128411968E-3</v>
      </c>
      <c r="CC66">
        <v>1.2140551643670969E-3</v>
      </c>
      <c r="CD66">
        <v>9.242200166797341E-4</v>
      </c>
      <c r="CE66">
        <v>9.4764637571103424E-4</v>
      </c>
      <c r="CF66">
        <v>1.0304816043500999E-3</v>
      </c>
      <c r="CG66">
        <v>1.0304816043500999E-3</v>
      </c>
      <c r="CH66">
        <v>1.0882363990665854E-3</v>
      </c>
      <c r="CI66">
        <v>8.0216894762167213E-4</v>
      </c>
      <c r="CJ66">
        <v>1.5799583856641296E-3</v>
      </c>
      <c r="CK66">
        <v>7.3265672651148827E-4</v>
      </c>
      <c r="CL66">
        <v>7.677396571699268E-4</v>
      </c>
      <c r="CM66">
        <v>1.0913880824245385E-3</v>
      </c>
      <c r="CN66">
        <v>1.007057452693375E-3</v>
      </c>
      <c r="CO66">
        <v>1.0000423197608064E-3</v>
      </c>
      <c r="CP66">
        <v>1.0529931329974925E-3</v>
      </c>
      <c r="CQ66">
        <v>8.8278008782588404E-4</v>
      </c>
      <c r="CR66">
        <v>1.033458781832012E-3</v>
      </c>
      <c r="CS66">
        <v>1.0144555292732878E-3</v>
      </c>
      <c r="CT66">
        <v>9.4363347171725134E-4</v>
      </c>
      <c r="CU66">
        <v>9.5272907519381117E-4</v>
      </c>
      <c r="CV66">
        <v>8.1188159170341866E-4</v>
      </c>
      <c r="CW66">
        <v>8.4823781220386195E-4</v>
      </c>
      <c r="CX66">
        <v>1.1443120558703188E-3</v>
      </c>
      <c r="CY66">
        <v>1.2625471484488853E-3</v>
      </c>
      <c r="CZ66" s="39">
        <f>_xlfn.STDEV.P(BE3:BE54)</f>
        <v>3.633717707458918E-2</v>
      </c>
      <c r="DB66" t="s">
        <v>31</v>
      </c>
      <c r="DC66" s="5">
        <v>0.48340102117678213</v>
      </c>
      <c r="DD66" s="5">
        <v>0.14770903880919958</v>
      </c>
      <c r="DE66" s="5">
        <v>0.34743216381624942</v>
      </c>
      <c r="DF66" s="5">
        <v>0.594096761232351</v>
      </c>
      <c r="DG66" s="5">
        <v>0.45304907000822858</v>
      </c>
      <c r="DH66" s="5">
        <v>0.54585854400693923</v>
      </c>
      <c r="DI66" s="5">
        <v>1</v>
      </c>
      <c r="DJ66" s="5">
        <v>0.65412390306756074</v>
      </c>
      <c r="DK66" s="5">
        <v>0.43569406928446369</v>
      </c>
      <c r="DL66" s="5">
        <v>0.26993845389582288</v>
      </c>
      <c r="DM66" s="5">
        <v>0.5202967177624549</v>
      </c>
      <c r="DN66" s="5">
        <v>0.52821399754892984</v>
      </c>
      <c r="DO66" s="5">
        <v>0.19731470471526294</v>
      </c>
      <c r="DP66" s="5">
        <v>0.47243557727397528</v>
      </c>
      <c r="DQ66" s="5">
        <v>0.11159672214245997</v>
      </c>
      <c r="DR66" s="5">
        <v>0.46386246320288382</v>
      </c>
      <c r="DS66" s="5">
        <v>0.34725558576645643</v>
      </c>
      <c r="DT66" s="5">
        <v>0.62830034148005309</v>
      </c>
      <c r="DU66" s="5">
        <v>0.44502633910228362</v>
      </c>
      <c r="DV66" s="5">
        <v>0.49730382306987075</v>
      </c>
      <c r="DW66" s="5">
        <v>0.30820337070952425</v>
      </c>
      <c r="DX66" s="5">
        <v>0.56249304717332038</v>
      </c>
      <c r="DY66" s="5">
        <v>0.46404031755390185</v>
      </c>
      <c r="DZ66" s="5">
        <v>0.43512001313441601</v>
      </c>
      <c r="EA66" s="5">
        <v>0.37508893160347195</v>
      </c>
      <c r="EB66" s="5">
        <v>0.36995395645333568</v>
      </c>
      <c r="EC66" s="5">
        <v>0.40007674042864327</v>
      </c>
      <c r="ED66" s="5">
        <v>0.21405651215964508</v>
      </c>
      <c r="EE66" s="5">
        <v>0.42766521576016381</v>
      </c>
      <c r="EF66" s="5">
        <v>0.35155328732344826</v>
      </c>
      <c r="EG66" s="5">
        <v>0.22616741798071832</v>
      </c>
      <c r="EH66" s="5">
        <v>0.36838759127368292</v>
      </c>
      <c r="EI66" s="5">
        <v>0.47013989365324121</v>
      </c>
      <c r="EJ66" s="5">
        <v>0.4712580901723416</v>
      </c>
      <c r="EK66" s="5">
        <v>7.6432981739893754E-2</v>
      </c>
      <c r="EL66" s="5">
        <v>0.59313595905806149</v>
      </c>
      <c r="EM66" s="5">
        <v>0.47098434550876572</v>
      </c>
      <c r="EN66" s="5">
        <v>0.54806982882144095</v>
      </c>
      <c r="EO66" s="5">
        <v>0.4760877586905109</v>
      </c>
      <c r="EP66" s="5">
        <v>0.44132141591009266</v>
      </c>
      <c r="EQ66" s="5">
        <v>0.33880657594702418</v>
      </c>
      <c r="ER66" s="5">
        <v>0.66310972162453152</v>
      </c>
      <c r="ES66" s="5">
        <v>0.53290334310262033</v>
      </c>
      <c r="ET66" s="5">
        <v>0.55063235747036443</v>
      </c>
      <c r="EU66" s="5">
        <v>0.51010587314071432</v>
      </c>
      <c r="EV66" s="5">
        <v>0.58986225073373288</v>
      </c>
      <c r="EW66" s="5">
        <v>0.45690389906968365</v>
      </c>
      <c r="EX66" s="5">
        <v>0.49193980619811734</v>
      </c>
      <c r="EY66" s="5">
        <v>0.47978861750226182</v>
      </c>
      <c r="EZ66" s="5">
        <v>0.42254939575845163</v>
      </c>
    </row>
    <row r="67" spans="1:156" x14ac:dyDescent="0.2">
      <c r="A67" s="33" t="s">
        <v>35</v>
      </c>
      <c r="B67" s="35">
        <v>3.1061678582153506E-4</v>
      </c>
      <c r="C67" s="35">
        <v>1.0865591240637758E-4</v>
      </c>
      <c r="D67" s="35">
        <v>2.3439014826915808E-4</v>
      </c>
      <c r="E67" s="35">
        <v>5.3150416333715936E-4</v>
      </c>
      <c r="F67" s="35">
        <v>6.3539795809112293E-4</v>
      </c>
      <c r="G67" s="35">
        <v>4.5166261659150461E-4</v>
      </c>
      <c r="H67" s="35">
        <v>6.3093629766334267E-4</v>
      </c>
      <c r="I67" s="36">
        <v>7.0460969838511279E-4</v>
      </c>
      <c r="J67" s="35">
        <v>4.4972020235931547E-4</v>
      </c>
      <c r="K67" s="35">
        <v>2.8668326025535696E-4</v>
      </c>
      <c r="L67" s="35">
        <v>4.6589571671031227E-4</v>
      </c>
      <c r="M67" s="35">
        <v>4.2791610929551478E-4</v>
      </c>
      <c r="N67" s="35">
        <v>3.1760088021835466E-4</v>
      </c>
      <c r="O67" s="35">
        <v>4.6518468437248457E-4</v>
      </c>
      <c r="P67" s="35">
        <v>2.9371793081487546E-4</v>
      </c>
      <c r="Q67" s="35">
        <v>4.7272540228268742E-4</v>
      </c>
      <c r="R67" s="35">
        <v>5.2130113894274322E-4</v>
      </c>
      <c r="S67" s="35">
        <v>5.6704042084804185E-4</v>
      </c>
      <c r="T67" s="35">
        <v>4.7463550974928027E-4</v>
      </c>
      <c r="U67" s="35">
        <v>3.5615816120151251E-4</v>
      </c>
      <c r="V67" s="35">
        <v>2.2670729661969835E-4</v>
      </c>
      <c r="W67" s="35">
        <v>5.0295993556925226E-4</v>
      </c>
      <c r="X67" s="35">
        <v>4.8467923802087359E-4</v>
      </c>
      <c r="Y67" s="35">
        <v>3.738334796190533E-4</v>
      </c>
      <c r="Z67" s="35">
        <v>4.9569302134366432E-4</v>
      </c>
      <c r="AA67" s="35">
        <v>3.7651456683225149E-4</v>
      </c>
      <c r="AB67" s="35">
        <v>4.0482399867686241E-4</v>
      </c>
      <c r="AC67" s="35">
        <v>2.6139854552798805E-4</v>
      </c>
      <c r="AD67" s="35">
        <v>3.7603717119181394E-4</v>
      </c>
      <c r="AE67" s="35">
        <v>3.6879848935450634E-4</v>
      </c>
      <c r="AF67" s="35">
        <v>2.264451262491848E-4</v>
      </c>
      <c r="AG67" s="35">
        <v>3.4008133748446409E-4</v>
      </c>
      <c r="AH67" s="35">
        <v>4.5144167453682496E-4</v>
      </c>
      <c r="AI67" s="35">
        <v>3.7457004679126445E-4</v>
      </c>
      <c r="AJ67" s="35">
        <v>8.4677893162884218E-5</v>
      </c>
      <c r="AK67" s="35">
        <v>3.5968175132288817E-4</v>
      </c>
      <c r="AL67" s="35">
        <v>2.8616474771376058E-4</v>
      </c>
      <c r="AM67" s="35">
        <v>5.5567368417197343E-4</v>
      </c>
      <c r="AN67" s="35">
        <v>4.8062803465376887E-4</v>
      </c>
      <c r="AO67" s="35">
        <v>4.4039649319393124E-4</v>
      </c>
      <c r="AP67" s="35">
        <v>4.3945682905866191E-4</v>
      </c>
      <c r="AQ67" s="35">
        <v>4.5221171355008398E-4</v>
      </c>
      <c r="AR67" s="35">
        <v>4.9592079818076753E-4</v>
      </c>
      <c r="AS67" s="35">
        <v>5.5819020527809744E-4</v>
      </c>
      <c r="AT67" s="35">
        <v>5.0746824644913927E-4</v>
      </c>
      <c r="AU67" s="35">
        <v>3.8674286846295788E-4</v>
      </c>
      <c r="AV67" s="35">
        <v>3.0720966624244665E-4</v>
      </c>
      <c r="AW67" s="35">
        <v>2.3473121784287995E-4</v>
      </c>
      <c r="AX67" s="35">
        <v>4.5168775578870678E-4</v>
      </c>
      <c r="AY67" s="4">
        <v>5.7462282285205169E-4</v>
      </c>
      <c r="BA67" t="s">
        <v>35</v>
      </c>
      <c r="BB67">
        <v>6.8113010779556073E-4</v>
      </c>
      <c r="BC67">
        <v>8.1439576763078878E-4</v>
      </c>
      <c r="BD67">
        <v>8.7139474921576305E-4</v>
      </c>
      <c r="BE67">
        <v>6.5740642365306318E-4</v>
      </c>
      <c r="BF67">
        <v>9.4971178676927202E-4</v>
      </c>
      <c r="BG67">
        <v>5.7939675979075812E-4</v>
      </c>
      <c r="BH67">
        <v>9.6455166170280866E-4</v>
      </c>
      <c r="BI67">
        <v>7.046096983851129E-4</v>
      </c>
      <c r="BJ67">
        <v>8.1412454157947284E-4</v>
      </c>
      <c r="BK67">
        <v>7.0776406570337866E-4</v>
      </c>
      <c r="BL67">
        <v>6.4194148865010534E-4</v>
      </c>
      <c r="BM67">
        <v>6.1625925339504504E-4</v>
      </c>
      <c r="BN67">
        <v>7.9481274837534303E-4</v>
      </c>
      <c r="BO67">
        <v>7.7729587881300685E-4</v>
      </c>
      <c r="BP67">
        <v>7.1711627487602077E-4</v>
      </c>
      <c r="BQ67">
        <v>6.4495028728024477E-4</v>
      </c>
      <c r="BR67">
        <v>1.162090172835544E-3</v>
      </c>
      <c r="BS67">
        <v>7.3801805390298766E-4</v>
      </c>
      <c r="BT67">
        <v>6.7027906226208315E-4</v>
      </c>
      <c r="BU67">
        <v>6.209591908316347E-4</v>
      </c>
      <c r="BV67">
        <v>6.5897255983085503E-4</v>
      </c>
      <c r="BW67">
        <v>7.5009481055694153E-4</v>
      </c>
      <c r="BX67">
        <v>7.3716362467939978E-4</v>
      </c>
      <c r="BY67">
        <v>6.0632031168283973E-4</v>
      </c>
      <c r="BZ67">
        <v>9.9288206628650151E-4</v>
      </c>
      <c r="CA67">
        <v>5.5974429720680717E-4</v>
      </c>
      <c r="CB67">
        <v>8.5001943548974868E-4</v>
      </c>
      <c r="CC67">
        <v>8.8687322530491876E-4</v>
      </c>
      <c r="CD67">
        <v>6.75147234772832E-4</v>
      </c>
      <c r="CE67">
        <v>6.9226030442652521E-4</v>
      </c>
      <c r="CF67">
        <v>7.5277184339790019E-4</v>
      </c>
      <c r="CG67">
        <v>7.5277184339790019E-4</v>
      </c>
      <c r="CH67">
        <v>7.949620029313306E-4</v>
      </c>
      <c r="CI67">
        <v>5.8598833290047288E-4</v>
      </c>
      <c r="CJ67">
        <v>1.1541673150181567E-3</v>
      </c>
      <c r="CK67">
        <v>5.3520931597974208E-4</v>
      </c>
      <c r="CL67">
        <v>5.6083756812133102E-4</v>
      </c>
      <c r="CM67">
        <v>7.9726432301269613E-4</v>
      </c>
      <c r="CN67">
        <v>7.3566038624211171E-4</v>
      </c>
      <c r="CO67">
        <v>7.3053579738284588E-4</v>
      </c>
      <c r="CP67">
        <v>7.6921662498940645E-4</v>
      </c>
      <c r="CQ67">
        <v>6.4487516441087309E-4</v>
      </c>
      <c r="CR67">
        <v>7.5494668608477682E-4</v>
      </c>
      <c r="CS67">
        <v>7.4106471730551993E-4</v>
      </c>
      <c r="CT67">
        <v>6.8932885846569817E-4</v>
      </c>
      <c r="CU67">
        <v>6.9597324121543631E-4</v>
      </c>
      <c r="CV67">
        <v>5.930834668250568E-4</v>
      </c>
      <c r="CW67">
        <v>6.1964186341318371E-4</v>
      </c>
      <c r="CX67">
        <v>8.3592554402095215E-4</v>
      </c>
      <c r="CY67">
        <v>9.2229685644318749E-4</v>
      </c>
      <c r="CZ67" s="39">
        <f>_xlfn.STDEV.P(BF3:BF54)</f>
        <v>2.6544485272559211E-2</v>
      </c>
      <c r="DB67" t="s">
        <v>35</v>
      </c>
      <c r="DC67" s="5">
        <v>0.45603150156851652</v>
      </c>
      <c r="DD67" s="5">
        <v>0.13341905339522514</v>
      </c>
      <c r="DE67" s="5">
        <v>0.26898274115158977</v>
      </c>
      <c r="DF67" s="5">
        <v>0.80848641603425075</v>
      </c>
      <c r="DG67" s="5">
        <v>0.66904293170101492</v>
      </c>
      <c r="DH67" s="5">
        <v>0.77953942433957846</v>
      </c>
      <c r="DI67" s="5">
        <v>0.65412390306756074</v>
      </c>
      <c r="DJ67" s="5">
        <v>0.99999999999999989</v>
      </c>
      <c r="DK67" s="5">
        <v>0.55239730457801817</v>
      </c>
      <c r="DL67" s="5">
        <v>0.40505483980802282</v>
      </c>
      <c r="DM67" s="5">
        <v>0.72576040799296582</v>
      </c>
      <c r="DN67" s="5">
        <v>0.69437676909202473</v>
      </c>
      <c r="DO67" s="5">
        <v>0.39959208111288441</v>
      </c>
      <c r="DP67" s="5">
        <v>0.59846539400525178</v>
      </c>
      <c r="DQ67" s="5">
        <v>0.40958201773576414</v>
      </c>
      <c r="DR67" s="5">
        <v>0.7329640929011294</v>
      </c>
      <c r="DS67" s="5">
        <v>0.4485892326847139</v>
      </c>
      <c r="DT67" s="5">
        <v>0.76832865788210003</v>
      </c>
      <c r="DU67" s="5">
        <v>0.70811627047913805</v>
      </c>
      <c r="DV67" s="5">
        <v>0.57356130074267686</v>
      </c>
      <c r="DW67" s="5">
        <v>0.34403146722511413</v>
      </c>
      <c r="DX67" s="5">
        <v>0.67052848318708813</v>
      </c>
      <c r="DY67" s="5">
        <v>0.65749207068059778</v>
      </c>
      <c r="DZ67" s="5">
        <v>0.61656103616499325</v>
      </c>
      <c r="EA67" s="5">
        <v>0.49924662573231471</v>
      </c>
      <c r="EB67" s="5">
        <v>0.67265458301425396</v>
      </c>
      <c r="EC67" s="5">
        <v>0.4762526382042292</v>
      </c>
      <c r="ED67" s="5">
        <v>0.29474172640414958</v>
      </c>
      <c r="EE67" s="5">
        <v>0.55697061592548747</v>
      </c>
      <c r="EF67" s="5">
        <v>0.53274539504330298</v>
      </c>
      <c r="EG67" s="5">
        <v>0.30081508525484318</v>
      </c>
      <c r="EH67" s="5">
        <v>0.45177212785933585</v>
      </c>
      <c r="EI67" s="5">
        <v>0.56787830471416989</v>
      </c>
      <c r="EJ67" s="5">
        <v>0.63921075857816312</v>
      </c>
      <c r="EK67" s="5">
        <v>7.3367086436295512E-2</v>
      </c>
      <c r="EL67" s="5">
        <v>0.67203940698315923</v>
      </c>
      <c r="EM67" s="5">
        <v>0.5102453258834686</v>
      </c>
      <c r="EN67" s="5">
        <v>0.69697547994145548</v>
      </c>
      <c r="EO67" s="5">
        <v>0.65332868758763141</v>
      </c>
      <c r="EP67" s="5">
        <v>0.60284040121190152</v>
      </c>
      <c r="EQ67" s="5">
        <v>0.57130438264346417</v>
      </c>
      <c r="ER67" s="5">
        <v>0.70123915217482879</v>
      </c>
      <c r="ES67" s="5">
        <v>0.65689512560503915</v>
      </c>
      <c r="ET67" s="5">
        <v>0.7532273393174802</v>
      </c>
      <c r="EU67" s="5">
        <v>0.73617728347926337</v>
      </c>
      <c r="EV67" s="5">
        <v>0.55568640510884648</v>
      </c>
      <c r="EW67" s="5">
        <v>0.51798723691797832</v>
      </c>
      <c r="EX67" s="5">
        <v>0.37881755850049581</v>
      </c>
      <c r="EY67" s="5">
        <v>0.54034448285430714</v>
      </c>
      <c r="EZ67" s="5">
        <v>0.62303456727378304</v>
      </c>
    </row>
    <row r="68" spans="1:156" x14ac:dyDescent="0.2">
      <c r="A68" s="33" t="s">
        <v>38</v>
      </c>
      <c r="B68" s="35">
        <v>4.594706823615895E-4</v>
      </c>
      <c r="C68" s="35">
        <v>-3.3702229739253422E-5</v>
      </c>
      <c r="D68" s="35">
        <v>4.0186310924125033E-5</v>
      </c>
      <c r="E68" s="35">
        <v>4.8671652928245461E-4</v>
      </c>
      <c r="F68" s="35">
        <v>3.9411384600112969E-4</v>
      </c>
      <c r="G68" s="35">
        <v>3.7452527704890705E-4</v>
      </c>
      <c r="H68" s="35">
        <v>4.8556723285275011E-4</v>
      </c>
      <c r="I68" s="35">
        <v>4.4972020235931547E-4</v>
      </c>
      <c r="J68" s="36">
        <v>9.406608661803094E-4</v>
      </c>
      <c r="K68" s="35">
        <v>2.5124270863049103E-4</v>
      </c>
      <c r="L68" s="35">
        <v>3.7745626842602682E-4</v>
      </c>
      <c r="M68" s="35">
        <v>4.7763294029394879E-4</v>
      </c>
      <c r="N68" s="35">
        <v>1.2088407579201778E-4</v>
      </c>
      <c r="O68" s="35">
        <v>3.7372079554374592E-4</v>
      </c>
      <c r="P68" s="35">
        <v>1.2712588208945187E-4</v>
      </c>
      <c r="Q68" s="35">
        <v>4.0096604233361052E-4</v>
      </c>
      <c r="R68" s="35">
        <v>4.0222045729307679E-4</v>
      </c>
      <c r="S68" s="35">
        <v>6.0254735544046768E-4</v>
      </c>
      <c r="T68" s="35">
        <v>4.4347497554908321E-4</v>
      </c>
      <c r="U68" s="35">
        <v>3.7823151277484996E-4</v>
      </c>
      <c r="V68" s="35">
        <v>2.7076554501079871E-4</v>
      </c>
      <c r="W68" s="35">
        <v>4.2017450152601461E-4</v>
      </c>
      <c r="X68" s="35">
        <v>3.9664230963403564E-4</v>
      </c>
      <c r="Y68" s="35">
        <v>2.9474968090844401E-4</v>
      </c>
      <c r="Z68" s="35">
        <v>4.0189690793679237E-4</v>
      </c>
      <c r="AA68" s="35">
        <v>2.7906306190906047E-4</v>
      </c>
      <c r="AB68" s="35">
        <v>4.621773591312867E-4</v>
      </c>
      <c r="AC68" s="35">
        <v>2.2206403658572626E-4</v>
      </c>
      <c r="AD68" s="35">
        <v>4.6963950295989416E-4</v>
      </c>
      <c r="AE68" s="35">
        <v>2.4838528396467231E-4</v>
      </c>
      <c r="AF68" s="35">
        <v>7.3698438097188123E-5</v>
      </c>
      <c r="AG68" s="35">
        <v>3.5391340638484133E-4</v>
      </c>
      <c r="AH68" s="35">
        <v>5.6083408511546119E-4</v>
      </c>
      <c r="AI68" s="35">
        <v>1.8440648090727198E-4</v>
      </c>
      <c r="AJ68" s="35">
        <v>5.5347413191228273E-4</v>
      </c>
      <c r="AK68" s="35">
        <v>3.8869263537039291E-4</v>
      </c>
      <c r="AL68" s="35">
        <v>3.1762561847186409E-4</v>
      </c>
      <c r="AM68" s="35">
        <v>5.7467886157554053E-4</v>
      </c>
      <c r="AN68" s="35">
        <v>4.2262935659746314E-4</v>
      </c>
      <c r="AO68" s="35">
        <v>5.2747587367672874E-4</v>
      </c>
      <c r="AP68" s="35">
        <v>2.716155593626544E-4</v>
      </c>
      <c r="AQ68" s="35">
        <v>4.5221435093050963E-4</v>
      </c>
      <c r="AR68" s="35">
        <v>4.4901138094920591E-4</v>
      </c>
      <c r="AS68" s="35">
        <v>5.2349900769502406E-4</v>
      </c>
      <c r="AT68" s="35">
        <v>4.1228403508277703E-4</v>
      </c>
      <c r="AU68" s="35">
        <v>3.946907866439479E-4</v>
      </c>
      <c r="AV68" s="35">
        <v>3.1757163197521603E-4</v>
      </c>
      <c r="AW68" s="35">
        <v>2.9375419908495438E-4</v>
      </c>
      <c r="AX68" s="35">
        <v>5.3610299506002071E-4</v>
      </c>
      <c r="AY68" s="4">
        <v>4.3732518151270273E-4</v>
      </c>
      <c r="BA68" t="s">
        <v>38</v>
      </c>
      <c r="BB68">
        <v>7.8699560627102749E-4</v>
      </c>
      <c r="BC68">
        <v>9.4097424787970702E-4</v>
      </c>
      <c r="BD68">
        <v>1.0068323674311656E-3</v>
      </c>
      <c r="BE68">
        <v>7.5958463886403242E-4</v>
      </c>
      <c r="BF68">
        <v>1.097321928449476E-3</v>
      </c>
      <c r="BG68">
        <v>6.6945022547712507E-4</v>
      </c>
      <c r="BH68">
        <v>1.1144683094956804E-3</v>
      </c>
      <c r="BI68">
        <v>8.1412454157947284E-4</v>
      </c>
      <c r="BJ68">
        <v>9.4066086618030929E-4</v>
      </c>
      <c r="BK68">
        <v>8.1776918038141107E-4</v>
      </c>
      <c r="BL68">
        <v>7.4171604700573818E-4</v>
      </c>
      <c r="BM68">
        <v>7.1204211823115249E-4</v>
      </c>
      <c r="BN68">
        <v>9.1834751337602173E-4</v>
      </c>
      <c r="BO68">
        <v>8.9810806246436268E-4</v>
      </c>
      <c r="BP68">
        <v>8.285749683557787E-4</v>
      </c>
      <c r="BQ68">
        <v>7.4519249192422454E-4</v>
      </c>
      <c r="BR68">
        <v>1.342709490661386E-3</v>
      </c>
      <c r="BS68">
        <v>8.5272543251703719E-4</v>
      </c>
      <c r="BT68">
        <v>7.7445802342076707E-4</v>
      </c>
      <c r="BU68">
        <v>7.1747254931915096E-4</v>
      </c>
      <c r="BV68">
        <v>7.6139419371506274E-4</v>
      </c>
      <c r="BW68">
        <v>8.6667923417091863E-4</v>
      </c>
      <c r="BX68">
        <v>8.5173820256326293E-4</v>
      </c>
      <c r="BY68">
        <v>7.0055840407879397E-4</v>
      </c>
      <c r="BZ68">
        <v>1.147202002627241E-3</v>
      </c>
      <c r="CA68">
        <v>6.467432543287914E-4</v>
      </c>
      <c r="CB68">
        <v>9.8213476884830096E-4</v>
      </c>
      <c r="CC68">
        <v>1.0247166050159076E-3</v>
      </c>
      <c r="CD68">
        <v>7.8008283772963434E-4</v>
      </c>
      <c r="CE68">
        <v>7.9985572762706486E-4</v>
      </c>
      <c r="CF68">
        <v>8.6977234818770512E-4</v>
      </c>
      <c r="CG68">
        <v>8.6977234818770512E-4</v>
      </c>
      <c r="CH68">
        <v>9.1851996600795464E-4</v>
      </c>
      <c r="CI68">
        <v>6.7706630207745185E-4</v>
      </c>
      <c r="CJ68">
        <v>1.3335552127634758E-3</v>
      </c>
      <c r="CK68">
        <v>6.1839489297366862E-4</v>
      </c>
      <c r="CL68">
        <v>6.4800644824188807E-4</v>
      </c>
      <c r="CM68">
        <v>9.2118012706606499E-4</v>
      </c>
      <c r="CN68">
        <v>8.5000132141268181E-4</v>
      </c>
      <c r="CO68">
        <v>8.4408023692378678E-4</v>
      </c>
      <c r="CP68">
        <v>8.8877308051546553E-4</v>
      </c>
      <c r="CQ68">
        <v>7.4510569298897082E-4</v>
      </c>
      <c r="CR68">
        <v>8.722852185179303E-4</v>
      </c>
      <c r="CS68">
        <v>8.5624562738749986E-4</v>
      </c>
      <c r="CT68">
        <v>7.9646865801321612E-4</v>
      </c>
      <c r="CU68">
        <v>8.0414575225788351E-4</v>
      </c>
      <c r="CV68">
        <v>6.8526420606179305E-4</v>
      </c>
      <c r="CW68">
        <v>7.1595047463991442E-4</v>
      </c>
      <c r="CX68">
        <v>9.6585031667938766E-4</v>
      </c>
      <c r="CY68">
        <v>1.0656459983064339E-3</v>
      </c>
      <c r="CZ68" s="39">
        <f>_xlfn.STDEV.P(BG3:BG54)</f>
        <v>3.0670195078941205E-2</v>
      </c>
      <c r="DB68" t="s">
        <v>38</v>
      </c>
      <c r="DC68" s="5">
        <v>0.58382877706099401</v>
      </c>
      <c r="DD68" s="5">
        <v>-3.5816314649624578E-2</v>
      </c>
      <c r="DE68" s="5">
        <v>3.9913606499020766E-2</v>
      </c>
      <c r="DF68" s="5">
        <v>0.64076668271009907</v>
      </c>
      <c r="DG68" s="5">
        <v>0.35915972859306244</v>
      </c>
      <c r="DH68" s="5">
        <v>0.55945201419863366</v>
      </c>
      <c r="DI68" s="5">
        <v>0.43569406928446369</v>
      </c>
      <c r="DJ68" s="5">
        <v>0.55239730457801817</v>
      </c>
      <c r="DK68" s="5">
        <v>1.0000000000000002</v>
      </c>
      <c r="DL68" s="5">
        <v>0.30722936821036756</v>
      </c>
      <c r="DM68" s="5">
        <v>0.50889591771648257</v>
      </c>
      <c r="DN68" s="5">
        <v>0.67079310066724629</v>
      </c>
      <c r="DO68" s="5">
        <v>0.1316321697737545</v>
      </c>
      <c r="DP68" s="5">
        <v>0.41612007637285331</v>
      </c>
      <c r="DQ68" s="5">
        <v>0.15342713326438046</v>
      </c>
      <c r="DR68" s="5">
        <v>0.53807042700905672</v>
      </c>
      <c r="DS68" s="5">
        <v>0.29955881007063767</v>
      </c>
      <c r="DT68" s="5">
        <v>0.70661356218952576</v>
      </c>
      <c r="DU68" s="5">
        <v>0.57262622651936934</v>
      </c>
      <c r="DV68" s="5">
        <v>0.52717210314704666</v>
      </c>
      <c r="DW68" s="5">
        <v>0.35561808488406671</v>
      </c>
      <c r="DX68" s="5">
        <v>0.48480970232079151</v>
      </c>
      <c r="DY68" s="5">
        <v>0.46568571004606901</v>
      </c>
      <c r="DZ68" s="5">
        <v>0.42073534368062854</v>
      </c>
      <c r="EA68" s="5">
        <v>0.35032793441468585</v>
      </c>
      <c r="EB68" s="5">
        <v>0.43148971410406139</v>
      </c>
      <c r="EC68" s="5">
        <v>0.4705844592725888</v>
      </c>
      <c r="ED68" s="5">
        <v>0.21670775656287816</v>
      </c>
      <c r="EE68" s="5">
        <v>0.6020379891022094</v>
      </c>
      <c r="EF68" s="5">
        <v>0.3105376074527314</v>
      </c>
      <c r="EG68" s="5">
        <v>8.47330203710768E-2</v>
      </c>
      <c r="EH68" s="5">
        <v>0.40690349276137655</v>
      </c>
      <c r="EI68" s="5">
        <v>0.6105845336742568</v>
      </c>
      <c r="EJ68" s="5">
        <v>0.27236103811614171</v>
      </c>
      <c r="EK68" s="5">
        <v>0.41503653288215886</v>
      </c>
      <c r="EL68" s="5">
        <v>0.62855084960564755</v>
      </c>
      <c r="EM68" s="5">
        <v>0.49015811391015773</v>
      </c>
      <c r="EN68" s="5">
        <v>0.62385069400691251</v>
      </c>
      <c r="EO68" s="5">
        <v>0.49721023479712162</v>
      </c>
      <c r="EP68" s="5">
        <v>0.62491200552105253</v>
      </c>
      <c r="EQ68" s="5">
        <v>0.30560732015547137</v>
      </c>
      <c r="ER68" s="5">
        <v>0.60691302614594755</v>
      </c>
      <c r="ES68" s="5">
        <v>0.51475294022763063</v>
      </c>
      <c r="ET68" s="5">
        <v>0.61138882459730326</v>
      </c>
      <c r="EU68" s="5">
        <v>0.51763999868019395</v>
      </c>
      <c r="EV68" s="5">
        <v>0.49081996085378005</v>
      </c>
      <c r="EW68" s="5">
        <v>0.46342947605609991</v>
      </c>
      <c r="EX68" s="5">
        <v>0.41029960798992049</v>
      </c>
      <c r="EY68" s="5">
        <v>0.55505805175190426</v>
      </c>
      <c r="EZ68" s="5">
        <v>0.41038504551015714</v>
      </c>
    </row>
    <row r="69" spans="1:156" x14ac:dyDescent="0.2">
      <c r="A69" s="33" t="s">
        <v>42</v>
      </c>
      <c r="B69" s="35">
        <v>2.4112027713181047E-4</v>
      </c>
      <c r="C69" s="35">
        <v>1.0935170036330238E-4</v>
      </c>
      <c r="D69" s="35">
        <v>3.0627751190046948E-4</v>
      </c>
      <c r="E69" s="35">
        <v>3.0693965605032853E-4</v>
      </c>
      <c r="F69" s="35">
        <v>3.8727074774297984E-4</v>
      </c>
      <c r="G69" s="35">
        <v>3.4949662150996218E-4</v>
      </c>
      <c r="H69" s="35">
        <v>2.615351959611384E-4</v>
      </c>
      <c r="I69" s="35">
        <v>2.8668326025535696E-4</v>
      </c>
      <c r="J69" s="35">
        <v>2.5124270863049103E-4</v>
      </c>
      <c r="K69" s="36">
        <v>7.1093255436172986E-4</v>
      </c>
      <c r="L69" s="35">
        <v>2.3264181094268121E-4</v>
      </c>
      <c r="M69" s="35">
        <v>1.3407188902015346E-4</v>
      </c>
      <c r="N69" s="35">
        <v>6.3345326876467465E-4</v>
      </c>
      <c r="O69" s="35">
        <v>4.6189856023328937E-4</v>
      </c>
      <c r="P69" s="35">
        <v>4.2587533354105294E-4</v>
      </c>
      <c r="Q69" s="35">
        <v>1.9209933408965264E-4</v>
      </c>
      <c r="R69" s="35">
        <v>7.6111524530829411E-4</v>
      </c>
      <c r="S69" s="35">
        <v>3.2884711001505198E-4</v>
      </c>
      <c r="T69" s="35">
        <v>2.9638789788379011E-4</v>
      </c>
      <c r="U69" s="35">
        <v>2.3833549859542837E-4</v>
      </c>
      <c r="V69" s="35">
        <v>9.088502777510468E-5</v>
      </c>
      <c r="W69" s="35">
        <v>3.2961673881401504E-4</v>
      </c>
      <c r="X69" s="35">
        <v>2.055371363412574E-4</v>
      </c>
      <c r="Y69" s="35">
        <v>2.115545246274997E-4</v>
      </c>
      <c r="Z69" s="35">
        <v>1.3628923921727194E-4</v>
      </c>
      <c r="AA69" s="35">
        <v>2.0885432124470883E-4</v>
      </c>
      <c r="AB69" s="35">
        <v>2.7691412250209821E-4</v>
      </c>
      <c r="AC69" s="35">
        <v>6.6880554331498726E-4</v>
      </c>
      <c r="AD69" s="35">
        <v>2.7094092790733398E-4</v>
      </c>
      <c r="AE69" s="35">
        <v>5.6801625888369602E-4</v>
      </c>
      <c r="AF69" s="35">
        <v>4.6735493870997456E-4</v>
      </c>
      <c r="AG69" s="35">
        <v>3.6313805623212827E-4</v>
      </c>
      <c r="AH69" s="35">
        <v>3.5337169761794692E-4</v>
      </c>
      <c r="AI69" s="35">
        <v>2.8362170620767644E-4</v>
      </c>
      <c r="AJ69" s="35">
        <v>2.9938063674885955E-4</v>
      </c>
      <c r="AK69" s="35">
        <v>1.3565294081278859E-4</v>
      </c>
      <c r="AL69" s="35">
        <v>2.9343581711131734E-4</v>
      </c>
      <c r="AM69" s="35">
        <v>4.238777329162125E-4</v>
      </c>
      <c r="AN69" s="35">
        <v>3.7001537775065244E-4</v>
      </c>
      <c r="AO69" s="35">
        <v>1.8857913684729237E-4</v>
      </c>
      <c r="AP69" s="35">
        <v>6.4896447290240531E-4</v>
      </c>
      <c r="AQ69" s="35">
        <v>1.9592448848740687E-4</v>
      </c>
      <c r="AR69" s="35">
        <v>5.2473471953302106E-4</v>
      </c>
      <c r="AS69" s="35">
        <v>3.6157220031269964E-4</v>
      </c>
      <c r="AT69" s="35">
        <v>4.4364907680594735E-4</v>
      </c>
      <c r="AU69" s="35">
        <v>4.4021124521578201E-4</v>
      </c>
      <c r="AV69" s="35">
        <v>7.2629911656013456E-5</v>
      </c>
      <c r="AW69" s="35">
        <v>-8.5851938598255402E-7</v>
      </c>
      <c r="AX69" s="35">
        <v>3.5697805740452345E-4</v>
      </c>
      <c r="AY69" s="4">
        <v>3.3093540189507102E-4</v>
      </c>
      <c r="BA69" t="s">
        <v>42</v>
      </c>
      <c r="BB69">
        <v>6.8417936266168219E-4</v>
      </c>
      <c r="BC69">
        <v>8.1804162064620461E-4</v>
      </c>
      <c r="BD69">
        <v>8.7529577289530407E-4</v>
      </c>
      <c r="BE69">
        <v>6.603494733192002E-4</v>
      </c>
      <c r="BF69">
        <v>9.5396341689701902E-4</v>
      </c>
      <c r="BG69">
        <v>5.8199057904641379E-4</v>
      </c>
      <c r="BH69">
        <v>9.6886972636389343E-4</v>
      </c>
      <c r="BI69">
        <v>7.0776406570337866E-4</v>
      </c>
      <c r="BJ69">
        <v>8.1776918038141107E-4</v>
      </c>
      <c r="BK69">
        <v>7.1093255436173019E-4</v>
      </c>
      <c r="BL69">
        <v>6.4481530554004831E-4</v>
      </c>
      <c r="BM69">
        <v>6.1901809712504687E-4</v>
      </c>
      <c r="BN69">
        <v>7.9837093294669122E-4</v>
      </c>
      <c r="BO69">
        <v>7.8077564459308327E-4</v>
      </c>
      <c r="BP69">
        <v>7.2032663111444583E-4</v>
      </c>
      <c r="BQ69">
        <v>6.478375738344401E-4</v>
      </c>
      <c r="BR69">
        <v>1.1672925696666857E-3</v>
      </c>
      <c r="BS69">
        <v>7.4132198235423829E-4</v>
      </c>
      <c r="BT69">
        <v>6.7327973962000645E-4</v>
      </c>
      <c r="BU69">
        <v>6.2373907504558368E-4</v>
      </c>
      <c r="BV69">
        <v>6.6192262071013109E-4</v>
      </c>
      <c r="BW69">
        <v>7.5345280372882725E-4</v>
      </c>
      <c r="BX69">
        <v>7.4046372805752867E-4</v>
      </c>
      <c r="BY69">
        <v>6.0903466117299932E-4</v>
      </c>
      <c r="BZ69">
        <v>9.9732695932155968E-4</v>
      </c>
      <c r="CA69">
        <v>5.6225013713739782E-4</v>
      </c>
      <c r="CB69">
        <v>8.5382476705606796E-4</v>
      </c>
      <c r="CC69">
        <v>8.9084354238082395E-4</v>
      </c>
      <c r="CD69">
        <v>6.7816970576246773E-4</v>
      </c>
      <c r="CE69">
        <v>6.953593864928386E-4</v>
      </c>
      <c r="CF69">
        <v>7.5614182099878653E-4</v>
      </c>
      <c r="CG69">
        <v>7.5614182099878653E-4</v>
      </c>
      <c r="CH69">
        <v>7.9852085567925168E-4</v>
      </c>
      <c r="CI69">
        <v>5.8861166103578346E-4</v>
      </c>
      <c r="CJ69">
        <v>1.1593342431297734E-3</v>
      </c>
      <c r="CK69">
        <v>5.3760531872938807E-4</v>
      </c>
      <c r="CL69">
        <v>5.6334830236156675E-4</v>
      </c>
      <c r="CM69">
        <v>8.0083348269115976E-4</v>
      </c>
      <c r="CN69">
        <v>7.3895375998508375E-4</v>
      </c>
      <c r="CO69">
        <v>7.3380622958008795E-4</v>
      </c>
      <c r="CP69">
        <v>7.7266022190283865E-4</v>
      </c>
      <c r="CQ69">
        <v>6.4776211465813918E-4</v>
      </c>
      <c r="CR69">
        <v>7.5832639993072127E-4</v>
      </c>
      <c r="CS69">
        <v>7.4438228493245711E-4</v>
      </c>
      <c r="CT69">
        <v>6.9241481715696387E-4</v>
      </c>
      <c r="CU69">
        <v>6.9908894520235145E-4</v>
      </c>
      <c r="CV69">
        <v>5.9573855816008158E-4</v>
      </c>
      <c r="CW69">
        <v>6.2241585027067317E-4</v>
      </c>
      <c r="CX69">
        <v>8.3966778064160409E-4</v>
      </c>
      <c r="CY69">
        <v>9.2642575655394583E-4</v>
      </c>
      <c r="CZ69" s="39">
        <f>_xlfn.STDEV.P(BH3:BH54)</f>
        <v>2.6663318517426336E-2</v>
      </c>
      <c r="DB69" t="s">
        <v>42</v>
      </c>
      <c r="DC69" s="5">
        <v>0.35242261063498537</v>
      </c>
      <c r="DD69" s="5">
        <v>0.13367498377028908</v>
      </c>
      <c r="DE69" s="5">
        <v>0.34991316236723558</v>
      </c>
      <c r="DF69" s="5">
        <v>0.46481396359342564</v>
      </c>
      <c r="DG69" s="5">
        <v>0.40595974739017271</v>
      </c>
      <c r="DH69" s="5">
        <v>0.60051937968241542</v>
      </c>
      <c r="DI69" s="5">
        <v>0.26993845389582288</v>
      </c>
      <c r="DJ69" s="5">
        <v>0.40505483980802282</v>
      </c>
      <c r="DK69" s="5">
        <v>0.30722936821036756</v>
      </c>
      <c r="DL69" s="5">
        <v>0.99999999999999956</v>
      </c>
      <c r="DM69" s="5">
        <v>0.3607882892107192</v>
      </c>
      <c r="DN69" s="5">
        <v>0.2165879957998543</v>
      </c>
      <c r="DO69" s="5">
        <v>0.79343227893665258</v>
      </c>
      <c r="DP69" s="5">
        <v>0.59158935531860368</v>
      </c>
      <c r="DQ69" s="5">
        <v>0.59122530688913222</v>
      </c>
      <c r="DR69" s="5">
        <v>0.29652391563621333</v>
      </c>
      <c r="DS69" s="5">
        <v>0.65203468700706846</v>
      </c>
      <c r="DT69" s="5">
        <v>0.44359551968325883</v>
      </c>
      <c r="DU69" s="5">
        <v>0.44021508511613466</v>
      </c>
      <c r="DV69" s="5">
        <v>0.38210769235198305</v>
      </c>
      <c r="DW69" s="5">
        <v>0.13730461073773306</v>
      </c>
      <c r="DX69" s="5">
        <v>0.43747496483223164</v>
      </c>
      <c r="DY69" s="5">
        <v>0.27757893945790774</v>
      </c>
      <c r="DZ69" s="5">
        <v>0.34736040182022843</v>
      </c>
      <c r="EA69" s="5">
        <v>0.13665452231431091</v>
      </c>
      <c r="EB69" s="5">
        <v>0.37146157457258355</v>
      </c>
      <c r="EC69" s="5">
        <v>0.32432196064876406</v>
      </c>
      <c r="ED69" s="5">
        <v>0.75075533637205361</v>
      </c>
      <c r="EE69" s="5">
        <v>0.39951788704969426</v>
      </c>
      <c r="EF69" s="5">
        <v>0.8168671767682335</v>
      </c>
      <c r="EG69" s="5">
        <v>0.6180784156239979</v>
      </c>
      <c r="EH69" s="5">
        <v>0.48025125201044927</v>
      </c>
      <c r="EI69" s="5">
        <v>0.44253283443342972</v>
      </c>
      <c r="EJ69" s="5">
        <v>0.48184860236813121</v>
      </c>
      <c r="EK69" s="5">
        <v>0.25823496418137587</v>
      </c>
      <c r="EL69" s="5">
        <v>0.25232812267073496</v>
      </c>
      <c r="EM69" s="5">
        <v>0.5208781421391151</v>
      </c>
      <c r="EN69" s="5">
        <v>0.52929571762133765</v>
      </c>
      <c r="EO69" s="5">
        <v>0.50072872997915518</v>
      </c>
      <c r="EP69" s="5">
        <v>0.25698764775437322</v>
      </c>
      <c r="EQ69" s="5">
        <v>0.83990925701363728</v>
      </c>
      <c r="ER69" s="5">
        <v>0.30246364221348038</v>
      </c>
      <c r="ES69" s="5">
        <v>0.69196419850470647</v>
      </c>
      <c r="ET69" s="5">
        <v>0.48573455821225991</v>
      </c>
      <c r="EU69" s="5">
        <v>0.64072730076395279</v>
      </c>
      <c r="EV69" s="5">
        <v>0.62969275688998738</v>
      </c>
      <c r="EW69" s="5">
        <v>0.12191574753920324</v>
      </c>
      <c r="EX69" s="5">
        <v>-1.3793340667806022E-3</v>
      </c>
      <c r="EY69" s="5">
        <v>0.42514202120718575</v>
      </c>
      <c r="EZ69" s="5">
        <v>0.35721740199242896</v>
      </c>
    </row>
    <row r="70" spans="1:156" x14ac:dyDescent="0.2">
      <c r="A70" s="33" t="s">
        <v>45</v>
      </c>
      <c r="B70" s="35">
        <v>2.0062039974091584E-4</v>
      </c>
      <c r="C70" s="35">
        <v>9.9960048792813985E-5</v>
      </c>
      <c r="D70" s="35">
        <v>2.7778089948516635E-4</v>
      </c>
      <c r="E70" s="35">
        <v>3.8206909434563587E-4</v>
      </c>
      <c r="F70" s="35">
        <v>4.0495678305175396E-4</v>
      </c>
      <c r="G70" s="35">
        <v>3.2064834038518449E-4</v>
      </c>
      <c r="H70" s="35">
        <v>4.5721809326662707E-4</v>
      </c>
      <c r="I70" s="35">
        <v>4.6589571671031227E-4</v>
      </c>
      <c r="J70" s="35">
        <v>3.7745626842602682E-4</v>
      </c>
      <c r="K70" s="35">
        <v>2.3264181094268121E-4</v>
      </c>
      <c r="L70" s="36">
        <v>5.8484700933690711E-4</v>
      </c>
      <c r="M70" s="35">
        <v>3.0775716493915411E-4</v>
      </c>
      <c r="N70" s="35">
        <v>2.8067654798399639E-4</v>
      </c>
      <c r="O70" s="35">
        <v>3.3136669710106799E-4</v>
      </c>
      <c r="P70" s="35">
        <v>2.5344189335341699E-4</v>
      </c>
      <c r="Q70" s="35">
        <v>4.604030918644405E-4</v>
      </c>
      <c r="R70" s="35">
        <v>4.2139764123089694E-4</v>
      </c>
      <c r="S70" s="35">
        <v>4.2633284106833019E-4</v>
      </c>
      <c r="T70" s="35">
        <v>3.821061580150108E-4</v>
      </c>
      <c r="U70" s="35">
        <v>2.3210239275994334E-4</v>
      </c>
      <c r="V70" s="35">
        <v>2.1020756344924859E-4</v>
      </c>
      <c r="W70" s="35">
        <v>3.1600799587112611E-4</v>
      </c>
      <c r="X70" s="35">
        <v>2.4626191524423354E-4</v>
      </c>
      <c r="Y70" s="35">
        <v>2.5523604983257242E-4</v>
      </c>
      <c r="Z70" s="35">
        <v>1.8926780663237568E-4</v>
      </c>
      <c r="AA70" s="35">
        <v>1.9303516489970661E-4</v>
      </c>
      <c r="AB70" s="35">
        <v>2.9832186038202067E-4</v>
      </c>
      <c r="AC70" s="35">
        <v>2.3502058096478231E-4</v>
      </c>
      <c r="AD70" s="35">
        <v>2.5822780575282002E-4</v>
      </c>
      <c r="AE70" s="35">
        <v>2.7350217705565682E-4</v>
      </c>
      <c r="AF70" s="35">
        <v>2.385014102116737E-4</v>
      </c>
      <c r="AG70" s="35">
        <v>2.7778705563649215E-4</v>
      </c>
      <c r="AH70" s="35">
        <v>3.7681240704178686E-4</v>
      </c>
      <c r="AI70" s="35">
        <v>2.5182627725256593E-4</v>
      </c>
      <c r="AJ70" s="35">
        <v>1.1448672358942188E-4</v>
      </c>
      <c r="AK70" s="35">
        <v>2.5899715568861875E-4</v>
      </c>
      <c r="AL70" s="35">
        <v>1.6751038418487464E-4</v>
      </c>
      <c r="AM70" s="35">
        <v>4.3746064901495666E-4</v>
      </c>
      <c r="AN70" s="35">
        <v>3.2824035250053271E-4</v>
      </c>
      <c r="AO70" s="35">
        <v>2.9883783849983834E-4</v>
      </c>
      <c r="AP70" s="35">
        <v>2.8774097595538257E-4</v>
      </c>
      <c r="AQ70" s="35">
        <v>3.1985822377137861E-4</v>
      </c>
      <c r="AR70" s="35">
        <v>3.5989276598547709E-4</v>
      </c>
      <c r="AS70" s="35">
        <v>4.3473200727700187E-4</v>
      </c>
      <c r="AT70" s="35">
        <v>4.3102959507770525E-4</v>
      </c>
      <c r="AU70" s="35">
        <v>2.2817861100015997E-4</v>
      </c>
      <c r="AV70" s="35">
        <v>1.5093388038709074E-4</v>
      </c>
      <c r="AW70" s="35">
        <v>1.7618183754217521E-4</v>
      </c>
      <c r="AX70" s="35">
        <v>3.2301528580148237E-4</v>
      </c>
      <c r="AY70" s="4">
        <v>5.6651458905183796E-4</v>
      </c>
      <c r="BA70" t="s">
        <v>45</v>
      </c>
      <c r="BB70">
        <v>6.205501802839323E-4</v>
      </c>
      <c r="BC70">
        <v>7.419631501261486E-4</v>
      </c>
      <c r="BD70">
        <v>7.9389262423650866E-4</v>
      </c>
      <c r="BE70">
        <v>5.9893648812272106E-4</v>
      </c>
      <c r="BF70">
        <v>8.6524411966580866E-4</v>
      </c>
      <c r="BG70">
        <v>5.2786502847117938E-4</v>
      </c>
      <c r="BH70">
        <v>8.7876413142274181E-4</v>
      </c>
      <c r="BI70">
        <v>6.4194148865010534E-4</v>
      </c>
      <c r="BJ70">
        <v>7.4171604700573818E-4</v>
      </c>
      <c r="BK70">
        <v>6.4481530554004831E-4</v>
      </c>
      <c r="BL70">
        <v>5.8484700933690689E-4</v>
      </c>
      <c r="BM70">
        <v>5.6144896021938727E-4</v>
      </c>
      <c r="BN70">
        <v>7.2412185080552303E-4</v>
      </c>
      <c r="BO70">
        <v>7.081629371699208E-4</v>
      </c>
      <c r="BP70">
        <v>6.5333572626688843E-4</v>
      </c>
      <c r="BQ70">
        <v>5.8758820446394935E-4</v>
      </c>
      <c r="BR70">
        <v>1.0587335048118731E-3</v>
      </c>
      <c r="BS70">
        <v>6.7237849444728472E-4</v>
      </c>
      <c r="BT70">
        <v>6.1066423017689384E-4</v>
      </c>
      <c r="BU70">
        <v>5.6573088373182477E-4</v>
      </c>
      <c r="BV70">
        <v>6.0036333165284085E-4</v>
      </c>
      <c r="BW70">
        <v>6.8338114053954294E-4</v>
      </c>
      <c r="BX70">
        <v>6.716000584294535E-4</v>
      </c>
      <c r="BY70">
        <v>5.5239399113087993E-4</v>
      </c>
      <c r="BZ70">
        <v>9.0457482085008994E-4</v>
      </c>
      <c r="CA70">
        <v>5.0996046213367969E-4</v>
      </c>
      <c r="CB70">
        <v>7.744184376831738E-4</v>
      </c>
      <c r="CC70">
        <v>8.0799443976002552E-4</v>
      </c>
      <c r="CD70">
        <v>6.1509942588271215E-4</v>
      </c>
      <c r="CE70">
        <v>6.3069045370143584E-4</v>
      </c>
      <c r="CF70">
        <v>6.8582007723176966E-4</v>
      </c>
      <c r="CG70">
        <v>6.8582007723176966E-4</v>
      </c>
      <c r="CH70">
        <v>7.2425783061402988E-4</v>
      </c>
      <c r="CI70">
        <v>5.338703449808645E-4</v>
      </c>
      <c r="CJ70">
        <v>1.0515153084780539E-3</v>
      </c>
      <c r="CK70">
        <v>4.8760762990755242E-4</v>
      </c>
      <c r="CL70">
        <v>5.1095649718681019E-4</v>
      </c>
      <c r="CM70">
        <v>7.2635538161817882E-4</v>
      </c>
      <c r="CN70">
        <v>6.7023051849487644E-4</v>
      </c>
      <c r="CO70">
        <v>6.6556171219178911E-4</v>
      </c>
      <c r="CP70">
        <v>7.0080225474021421E-4</v>
      </c>
      <c r="CQ70">
        <v>5.8751976304637218E-4</v>
      </c>
      <c r="CR70">
        <v>6.8780148872126965E-4</v>
      </c>
      <c r="CS70">
        <v>6.7515418664187098E-4</v>
      </c>
      <c r="CT70">
        <v>6.2801973147279841E-4</v>
      </c>
      <c r="CU70">
        <v>6.3407316071639752E-4</v>
      </c>
      <c r="CV70">
        <v>5.4033443544705879E-4</v>
      </c>
      <c r="CW70">
        <v>5.6453071983118852E-4</v>
      </c>
      <c r="CX70">
        <v>7.6157806138536246E-4</v>
      </c>
      <c r="CY70">
        <v>8.402674819256525E-4</v>
      </c>
      <c r="CZ70" s="39">
        <f>_xlfn.STDEV.P(BI3:BI54)</f>
        <v>2.418361034537455E-2</v>
      </c>
      <c r="DB70" t="s">
        <v>45</v>
      </c>
      <c r="DC70" s="5">
        <v>0.32329440247543256</v>
      </c>
      <c r="DD70" s="5">
        <v>0.13472373766246851</v>
      </c>
      <c r="DE70" s="5">
        <v>0.34989731735108376</v>
      </c>
      <c r="DF70" s="5">
        <v>0.63791253650812896</v>
      </c>
      <c r="DG70" s="5">
        <v>0.46802604472846832</v>
      </c>
      <c r="DH70" s="5">
        <v>0.60744380303779</v>
      </c>
      <c r="DI70" s="5">
        <v>0.5202967177624549</v>
      </c>
      <c r="DJ70" s="5">
        <v>0.72576040799296582</v>
      </c>
      <c r="DK70" s="5">
        <v>0.50889591771648257</v>
      </c>
      <c r="DL70" s="5">
        <v>0.3607882892107192</v>
      </c>
      <c r="DM70" s="5">
        <v>1.0000000000000004</v>
      </c>
      <c r="DN70" s="5">
        <v>0.54814807176577085</v>
      </c>
      <c r="DO70" s="5">
        <v>0.38760955448557166</v>
      </c>
      <c r="DP70" s="5">
        <v>0.46792437122638897</v>
      </c>
      <c r="DQ70" s="5">
        <v>0.38791984452092504</v>
      </c>
      <c r="DR70" s="5">
        <v>0.7835471991553361</v>
      </c>
      <c r="DS70" s="5">
        <v>0.39802050215249896</v>
      </c>
      <c r="DT70" s="5">
        <v>0.63406674155869391</v>
      </c>
      <c r="DU70" s="5">
        <v>0.62572218763218601</v>
      </c>
      <c r="DV70" s="5">
        <v>0.41026997011173882</v>
      </c>
      <c r="DW70" s="5">
        <v>0.35013391452561393</v>
      </c>
      <c r="DX70" s="5">
        <v>0.46241837405935954</v>
      </c>
      <c r="DY70" s="5">
        <v>0.36667941307229873</v>
      </c>
      <c r="DZ70" s="5">
        <v>0.46205435600420708</v>
      </c>
      <c r="EA70" s="5">
        <v>0.20923399841541904</v>
      </c>
      <c r="EB70" s="5">
        <v>0.37852966893167667</v>
      </c>
      <c r="EC70" s="5">
        <v>0.38522050336832064</v>
      </c>
      <c r="ED70" s="5">
        <v>0.29086905726057155</v>
      </c>
      <c r="EE70" s="5">
        <v>0.41981474032794691</v>
      </c>
      <c r="EF70" s="5">
        <v>0.43365517180497981</v>
      </c>
      <c r="EG70" s="5">
        <v>0.34776090425109157</v>
      </c>
      <c r="EH70" s="5">
        <v>0.40504363295654194</v>
      </c>
      <c r="EI70" s="5">
        <v>0.52027384601740956</v>
      </c>
      <c r="EJ70" s="5">
        <v>0.4716993172969593</v>
      </c>
      <c r="EK70" s="5">
        <v>0.10887784767977186</v>
      </c>
      <c r="EL70" s="5">
        <v>0.53115894789776585</v>
      </c>
      <c r="EM70" s="5">
        <v>0.32783688064863059</v>
      </c>
      <c r="EN70" s="5">
        <v>0.6022680633829397</v>
      </c>
      <c r="EO70" s="5">
        <v>0.48974247433204871</v>
      </c>
      <c r="EP70" s="5">
        <v>0.44900094615677777</v>
      </c>
      <c r="EQ70" s="5">
        <v>0.4105879711560681</v>
      </c>
      <c r="ER70" s="5">
        <v>0.54442121591428505</v>
      </c>
      <c r="ES70" s="5">
        <v>0.52325092615686819</v>
      </c>
      <c r="ET70" s="5">
        <v>0.64390033547640768</v>
      </c>
      <c r="EU70" s="5">
        <v>0.68633129418860395</v>
      </c>
      <c r="EV70" s="5">
        <v>0.35986164552739619</v>
      </c>
      <c r="EW70" s="5">
        <v>0.27933418728386605</v>
      </c>
      <c r="EX70" s="5">
        <v>0.31208547445364676</v>
      </c>
      <c r="EY70" s="5">
        <v>0.42413943124083109</v>
      </c>
      <c r="EZ70" s="5">
        <v>0.6742074413656336</v>
      </c>
    </row>
    <row r="71" spans="1:156" x14ac:dyDescent="0.2">
      <c r="A71" s="33" t="s">
        <v>48</v>
      </c>
      <c r="B71" s="35">
        <v>3.3767480408590891E-4</v>
      </c>
      <c r="C71" s="35">
        <v>4.6896665017681174E-5</v>
      </c>
      <c r="D71" s="35">
        <v>1.5601001292313746E-4</v>
      </c>
      <c r="E71" s="35">
        <v>4.0066332794965565E-4</v>
      </c>
      <c r="F71" s="35">
        <v>3.7071905825757497E-4</v>
      </c>
      <c r="G71" s="35">
        <v>3.5844302434501782E-4</v>
      </c>
      <c r="H71" s="35">
        <v>4.4560518556395728E-4</v>
      </c>
      <c r="I71" s="35">
        <v>4.2791610929551478E-4</v>
      </c>
      <c r="J71" s="35">
        <v>4.7763294029394879E-4</v>
      </c>
      <c r="K71" s="35">
        <v>1.3407188902015346E-4</v>
      </c>
      <c r="L71" s="35">
        <v>3.0775716493915411E-4</v>
      </c>
      <c r="M71" s="36">
        <v>5.3898699984604448E-4</v>
      </c>
      <c r="N71" s="35">
        <v>1.4579194459490928E-4</v>
      </c>
      <c r="O71" s="35">
        <v>2.445238057238357E-4</v>
      </c>
      <c r="P71" s="35">
        <v>9.3376007802889664E-5</v>
      </c>
      <c r="Q71" s="35">
        <v>3.0782075458492237E-4</v>
      </c>
      <c r="R71" s="35">
        <v>4.1735893912611904E-4</v>
      </c>
      <c r="S71" s="35">
        <v>4.7945797960590727E-4</v>
      </c>
      <c r="T71" s="35">
        <v>3.4729542284765106E-4</v>
      </c>
      <c r="U71" s="35">
        <v>3.1970010470096948E-4</v>
      </c>
      <c r="V71" s="35">
        <v>2.1514723455621465E-4</v>
      </c>
      <c r="W71" s="35">
        <v>4.282677494539785E-4</v>
      </c>
      <c r="X71" s="35">
        <v>3.9241841741797801E-4</v>
      </c>
      <c r="Y71" s="35">
        <v>2.2120793186181537E-4</v>
      </c>
      <c r="Z71" s="35">
        <v>3.4127723299086268E-4</v>
      </c>
      <c r="AA71" s="35">
        <v>2.4863393841608345E-4</v>
      </c>
      <c r="AB71" s="35">
        <v>3.8761084340548118E-4</v>
      </c>
      <c r="AC71" s="35">
        <v>1.5041469441200842E-4</v>
      </c>
      <c r="AD71" s="35">
        <v>3.695237346478242E-4</v>
      </c>
      <c r="AE71" s="35">
        <v>2.0944644617487037E-4</v>
      </c>
      <c r="AF71" s="35">
        <v>6.3361910814111055E-5</v>
      </c>
      <c r="AG71" s="35">
        <v>2.9431534638711047E-4</v>
      </c>
      <c r="AH71" s="35">
        <v>3.8029441271390015E-4</v>
      </c>
      <c r="AI71" s="35">
        <v>2.481248494964851E-4</v>
      </c>
      <c r="AJ71" s="35">
        <v>3.1825809644920363E-4</v>
      </c>
      <c r="AK71" s="35">
        <v>3.371605855864594E-4</v>
      </c>
      <c r="AL71" s="35">
        <v>2.6559510799811943E-4</v>
      </c>
      <c r="AM71" s="35">
        <v>4.2983671056678603E-4</v>
      </c>
      <c r="AN71" s="35">
        <v>3.7072138134929748E-4</v>
      </c>
      <c r="AO71" s="35">
        <v>4.4572802297304361E-4</v>
      </c>
      <c r="AP71" s="35">
        <v>1.877485082213948E-4</v>
      </c>
      <c r="AQ71" s="35">
        <v>4.356349160813712E-4</v>
      </c>
      <c r="AR71" s="35">
        <v>3.5334245637870483E-4</v>
      </c>
      <c r="AS71" s="35">
        <v>3.2800925148303306E-4</v>
      </c>
      <c r="AT71" s="35">
        <v>3.101877703155722E-4</v>
      </c>
      <c r="AU71" s="35">
        <v>2.8217925245888493E-4</v>
      </c>
      <c r="AV71" s="35">
        <v>3.3815753831295878E-4</v>
      </c>
      <c r="AW71" s="35">
        <v>2.6804601653101671E-4</v>
      </c>
      <c r="AX71" s="35">
        <v>3.9175477381404525E-4</v>
      </c>
      <c r="AY71" s="4">
        <v>3.4949754984384368E-4</v>
      </c>
      <c r="BA71" t="s">
        <v>48</v>
      </c>
      <c r="BB71">
        <v>5.9572374983910296E-4</v>
      </c>
      <c r="BC71">
        <v>7.1227933546541479E-4</v>
      </c>
      <c r="BD71">
        <v>7.6213126046210348E-4</v>
      </c>
      <c r="BE71">
        <v>5.7497475942505866E-4</v>
      </c>
      <c r="BF71">
        <v>8.3062818748631567E-4</v>
      </c>
      <c r="BG71">
        <v>5.0674666475142131E-4</v>
      </c>
      <c r="BH71">
        <v>8.4360730240337818E-4</v>
      </c>
      <c r="BI71">
        <v>6.1625925339504504E-4</v>
      </c>
      <c r="BJ71">
        <v>7.1204211823115249E-4</v>
      </c>
      <c r="BK71">
        <v>6.1901809712504687E-4</v>
      </c>
      <c r="BL71">
        <v>5.6144896021938727E-4</v>
      </c>
      <c r="BM71">
        <v>5.3898699984604459E-4</v>
      </c>
      <c r="BN71">
        <v>6.9515181528900956E-4</v>
      </c>
      <c r="BO71">
        <v>6.7983137195272783E-4</v>
      </c>
      <c r="BP71">
        <v>6.2719764028991638E-4</v>
      </c>
      <c r="BQ71">
        <v>5.6408048800232204E-4</v>
      </c>
      <c r="BR71">
        <v>1.0163766180492334E-3</v>
      </c>
      <c r="BS71">
        <v>6.4547856200772476E-4</v>
      </c>
      <c r="BT71">
        <v>5.8623330820263032E-4</v>
      </c>
      <c r="BU71">
        <v>5.4309761589676651E-4</v>
      </c>
      <c r="BV71">
        <v>5.7634451904354394E-4</v>
      </c>
      <c r="BW71">
        <v>6.5604102383028616E-4</v>
      </c>
      <c r="BX71">
        <v>6.4473126897923825E-4</v>
      </c>
      <c r="BY71">
        <v>5.3029429406419373E-4</v>
      </c>
      <c r="BZ71">
        <v>8.6838538027704342E-4</v>
      </c>
      <c r="CA71">
        <v>4.8955840868977925E-4</v>
      </c>
      <c r="CB71">
        <v>7.4343618018139074E-4</v>
      </c>
      <c r="CC71">
        <v>7.7566890284803426E-4</v>
      </c>
      <c r="CD71">
        <v>5.904910644664856E-4</v>
      </c>
      <c r="CE71">
        <v>6.0545834004082537E-4</v>
      </c>
      <c r="CF71">
        <v>6.5838238567027252E-4</v>
      </c>
      <c r="CG71">
        <v>6.5838238567027252E-4</v>
      </c>
      <c r="CH71">
        <v>6.9528235493592264E-4</v>
      </c>
      <c r="CI71">
        <v>5.1251172579528943E-4</v>
      </c>
      <c r="CJ71">
        <v>1.0094472010195095E-3</v>
      </c>
      <c r="CK71">
        <v>4.6809984908194855E-4</v>
      </c>
      <c r="CL71">
        <v>4.9051459524112413E-4</v>
      </c>
      <c r="CM71">
        <v>6.9729598894872511E-4</v>
      </c>
      <c r="CN71">
        <v>6.4341652040401844E-4</v>
      </c>
      <c r="CO71">
        <v>6.389344996319432E-4</v>
      </c>
      <c r="CP71">
        <v>6.7276516928658212E-4</v>
      </c>
      <c r="CQ71">
        <v>5.640147847292931E-4</v>
      </c>
      <c r="CR71">
        <v>6.602845265768453E-4</v>
      </c>
      <c r="CS71">
        <v>6.4814320672960924E-4</v>
      </c>
      <c r="CT71">
        <v>6.0289446573803395E-4</v>
      </c>
      <c r="CU71">
        <v>6.0870571466351572E-4</v>
      </c>
      <c r="CV71">
        <v>5.1871720656730138E-4</v>
      </c>
      <c r="CW71">
        <v>5.419454671068307E-4</v>
      </c>
      <c r="CX71">
        <v>7.3110951046069647E-4</v>
      </c>
      <c r="CY71">
        <v>8.0665079328729903E-4</v>
      </c>
      <c r="CZ71" s="39">
        <f>_xlfn.STDEV.P(BJ3:BJ54)</f>
        <v>2.3216093552663949E-2</v>
      </c>
      <c r="DB71" t="s">
        <v>48</v>
      </c>
      <c r="DC71" s="5">
        <v>0.56683119344681221</v>
      </c>
      <c r="DD71" s="5">
        <v>6.5840271762254821E-2</v>
      </c>
      <c r="DE71" s="5">
        <v>0.2047022881971064</v>
      </c>
      <c r="DF71" s="5">
        <v>0.69683637652250285</v>
      </c>
      <c r="DG71" s="5">
        <v>0.44631167572035041</v>
      </c>
      <c r="DH71" s="5">
        <v>0.70734165467245425</v>
      </c>
      <c r="DI71" s="5">
        <v>0.52821399754892984</v>
      </c>
      <c r="DJ71" s="5">
        <v>0.69437676909202473</v>
      </c>
      <c r="DK71" s="5">
        <v>0.67079310066724629</v>
      </c>
      <c r="DL71" s="5">
        <v>0.2165879957998543</v>
      </c>
      <c r="DM71" s="5">
        <v>0.54814807176577085</v>
      </c>
      <c r="DN71" s="5">
        <v>0.99999999999999978</v>
      </c>
      <c r="DO71" s="5">
        <v>0.20972676958959854</v>
      </c>
      <c r="DP71" s="5">
        <v>0.35968302701517385</v>
      </c>
      <c r="DQ71" s="5">
        <v>0.14887812358434172</v>
      </c>
      <c r="DR71" s="5">
        <v>0.54570360282282127</v>
      </c>
      <c r="DS71" s="5">
        <v>0.41063414064677167</v>
      </c>
      <c r="DT71" s="5">
        <v>0.74279458347087501</v>
      </c>
      <c r="DU71" s="5">
        <v>0.5924184415799334</v>
      </c>
      <c r="DV71" s="5">
        <v>0.58866048265205229</v>
      </c>
      <c r="DW71" s="5">
        <v>0.37329622725181127</v>
      </c>
      <c r="DX71" s="5">
        <v>0.65280635493424388</v>
      </c>
      <c r="DY71" s="5">
        <v>0.60865423518122364</v>
      </c>
      <c r="DZ71" s="5">
        <v>0.41714182924064702</v>
      </c>
      <c r="EA71" s="5">
        <v>0.39300204810217332</v>
      </c>
      <c r="EB71" s="5">
        <v>0.50787390023901413</v>
      </c>
      <c r="EC71" s="5">
        <v>0.52137742786597785</v>
      </c>
      <c r="ED71" s="5">
        <v>0.1939161075811196</v>
      </c>
      <c r="EE71" s="5">
        <v>0.6257905612537803</v>
      </c>
      <c r="EF71" s="5">
        <v>0.34593040069569053</v>
      </c>
      <c r="EG71" s="5">
        <v>9.6238769738052538E-2</v>
      </c>
      <c r="EH71" s="5">
        <v>0.44702797765082963</v>
      </c>
      <c r="EI71" s="5">
        <v>0.54696399241851634</v>
      </c>
      <c r="EJ71" s="5">
        <v>0.48413497098326419</v>
      </c>
      <c r="EK71" s="5">
        <v>0.3152795868152124</v>
      </c>
      <c r="EL71" s="5">
        <v>0.72027492905137402</v>
      </c>
      <c r="EM71" s="5">
        <v>0.5414621921037025</v>
      </c>
      <c r="EN71" s="5">
        <v>0.6164336485210925</v>
      </c>
      <c r="EO71" s="5">
        <v>0.57617634859066347</v>
      </c>
      <c r="EP71" s="5">
        <v>0.69761145035962879</v>
      </c>
      <c r="EQ71" s="5">
        <v>0.27906989956166761</v>
      </c>
      <c r="ER71" s="5">
        <v>0.77238208620800664</v>
      </c>
      <c r="ES71" s="5">
        <v>0.53513666026759765</v>
      </c>
      <c r="ET71" s="5">
        <v>0.5060752748425722</v>
      </c>
      <c r="EU71" s="5">
        <v>0.51449762428297541</v>
      </c>
      <c r="EV71" s="5">
        <v>0.46357253704258355</v>
      </c>
      <c r="EW71" s="5">
        <v>0.65191116475733157</v>
      </c>
      <c r="EX71" s="5">
        <v>0.4945996097392919</v>
      </c>
      <c r="EY71" s="5">
        <v>0.53583597013693274</v>
      </c>
      <c r="EZ71" s="5">
        <v>0.43326995120100953</v>
      </c>
    </row>
    <row r="72" spans="1:156" x14ac:dyDescent="0.2">
      <c r="A72" s="33" t="s">
        <v>51</v>
      </c>
      <c r="B72" s="35">
        <v>2.164741858845781E-4</v>
      </c>
      <c r="C72" s="35">
        <v>2.1083492331681701E-4</v>
      </c>
      <c r="D72" s="35">
        <v>2.9189476375628153E-4</v>
      </c>
      <c r="E72" s="35">
        <v>3.3663960338702677E-4</v>
      </c>
      <c r="F72" s="35">
        <v>5.6116700431541175E-4</v>
      </c>
      <c r="G72" s="35">
        <v>3.9430768117195412E-4</v>
      </c>
      <c r="H72" s="35">
        <v>2.1468472899643148E-4</v>
      </c>
      <c r="I72" s="35">
        <v>3.1760088021835466E-4</v>
      </c>
      <c r="J72" s="35">
        <v>1.2088407579201778E-4</v>
      </c>
      <c r="K72" s="35">
        <v>6.3345326876467465E-4</v>
      </c>
      <c r="L72" s="35">
        <v>2.8067654798399639E-4</v>
      </c>
      <c r="M72" s="35">
        <v>1.4579194459490928E-4</v>
      </c>
      <c r="N72" s="36">
        <v>8.9656345410489709E-4</v>
      </c>
      <c r="O72" s="35">
        <v>4.8923200304148648E-4</v>
      </c>
      <c r="P72" s="35">
        <v>5.1299876179155494E-4</v>
      </c>
      <c r="Q72" s="35">
        <v>2.132330461920809E-4</v>
      </c>
      <c r="R72" s="35">
        <v>8.5124983609569744E-4</v>
      </c>
      <c r="S72" s="35">
        <v>2.64512491637022E-4</v>
      </c>
      <c r="T72" s="35">
        <v>2.8220223843525153E-4</v>
      </c>
      <c r="U72" s="35">
        <v>2.7900105587557367E-4</v>
      </c>
      <c r="V72" s="35">
        <v>8.4011687158517729E-5</v>
      </c>
      <c r="W72" s="35">
        <v>2.6542870946912273E-4</v>
      </c>
      <c r="X72" s="35">
        <v>1.5785698237579841E-4</v>
      </c>
      <c r="Y72" s="35">
        <v>1.8368628204487678E-4</v>
      </c>
      <c r="Z72" s="35">
        <v>5.3820427642399678E-5</v>
      </c>
      <c r="AA72" s="35">
        <v>2.3185017113871019E-4</v>
      </c>
      <c r="AB72" s="35">
        <v>3.5528806528419254E-4</v>
      </c>
      <c r="AC72" s="35">
        <v>8.8101344291788134E-4</v>
      </c>
      <c r="AD72" s="35">
        <v>1.3269301628332636E-4</v>
      </c>
      <c r="AE72" s="35">
        <v>6.7454123458981119E-4</v>
      </c>
      <c r="AF72" s="35">
        <v>6.1676653820346328E-4</v>
      </c>
      <c r="AG72" s="35">
        <v>3.1892998398971579E-4</v>
      </c>
      <c r="AH72" s="35">
        <v>2.6575388554222102E-4</v>
      </c>
      <c r="AI72" s="35">
        <v>3.2277813898096895E-4</v>
      </c>
      <c r="AJ72" s="35">
        <v>2.0905030714127795E-4</v>
      </c>
      <c r="AK72" s="35">
        <v>8.3299352879555861E-5</v>
      </c>
      <c r="AL72" s="35">
        <v>2.726456868677297E-4</v>
      </c>
      <c r="AM72" s="35">
        <v>4.4849100249214074E-4</v>
      </c>
      <c r="AN72" s="35">
        <v>4.2818153326101203E-4</v>
      </c>
      <c r="AO72" s="35">
        <v>2.9033064495613851E-4</v>
      </c>
      <c r="AP72" s="35">
        <v>7.2115936509822105E-4</v>
      </c>
      <c r="AQ72" s="35">
        <v>1.9066897432242156E-4</v>
      </c>
      <c r="AR72" s="35">
        <v>5.8499051254192825E-4</v>
      </c>
      <c r="AS72" s="35">
        <v>3.4062925336959793E-4</v>
      </c>
      <c r="AT72" s="35">
        <v>4.6950434738715651E-4</v>
      </c>
      <c r="AU72" s="35">
        <v>3.368379688756288E-4</v>
      </c>
      <c r="AV72" s="35">
        <v>6.4949484169071186E-5</v>
      </c>
      <c r="AW72" s="35">
        <v>-4.4791612591566048E-5</v>
      </c>
      <c r="AX72" s="35">
        <v>1.8795833227111585E-4</v>
      </c>
      <c r="AY72" s="4">
        <v>3.6570321485714845E-4</v>
      </c>
      <c r="BA72" t="s">
        <v>51</v>
      </c>
      <c r="BB72">
        <v>7.6832733670703819E-4</v>
      </c>
      <c r="BC72">
        <v>9.1865346136931717E-4</v>
      </c>
      <c r="BD72">
        <v>9.8294936491986375E-4</v>
      </c>
      <c r="BE72">
        <v>7.4156658300452382E-4</v>
      </c>
      <c r="BF72">
        <v>1.0712924291796711E-3</v>
      </c>
      <c r="BG72">
        <v>6.535702419431681E-4</v>
      </c>
      <c r="BH72">
        <v>1.0880320820804235E-3</v>
      </c>
      <c r="BI72">
        <v>7.9481274837534303E-4</v>
      </c>
      <c r="BJ72">
        <v>9.1834751337602173E-4</v>
      </c>
      <c r="BK72">
        <v>7.9837093294669122E-4</v>
      </c>
      <c r="BL72">
        <v>7.2412185080552303E-4</v>
      </c>
      <c r="BM72">
        <v>6.9515181528900956E-4</v>
      </c>
      <c r="BN72">
        <v>8.9656345410489688E-4</v>
      </c>
      <c r="BO72">
        <v>8.7680410183983172E-4</v>
      </c>
      <c r="BP72">
        <v>8.0892039755514752E-4</v>
      </c>
      <c r="BQ72">
        <v>7.2751583120915638E-4</v>
      </c>
      <c r="BR72">
        <v>1.3108591696201256E-3</v>
      </c>
      <c r="BS72">
        <v>8.3249799018895987E-4</v>
      </c>
      <c r="BT72">
        <v>7.560871570118456E-4</v>
      </c>
      <c r="BU72">
        <v>7.0045343148834589E-4</v>
      </c>
      <c r="BV72">
        <v>7.4333321352728515E-4</v>
      </c>
      <c r="BW72">
        <v>8.4612079465728985E-4</v>
      </c>
      <c r="BX72">
        <v>8.3153417825016808E-4</v>
      </c>
      <c r="BY72">
        <v>6.8394050554359273E-4</v>
      </c>
      <c r="BZ72">
        <v>1.119989301490485E-3</v>
      </c>
      <c r="CA72">
        <v>6.3140190132212216E-4</v>
      </c>
      <c r="CB72">
        <v>9.5883761640306578E-4</v>
      </c>
      <c r="CC72">
        <v>1.0004093717140929E-3</v>
      </c>
      <c r="CD72">
        <v>7.6157854548081151E-4</v>
      </c>
      <c r="CE72">
        <v>7.8088240399392056E-4</v>
      </c>
      <c r="CF72">
        <v>8.4914053712562367E-4</v>
      </c>
      <c r="CG72">
        <v>8.4914053712562367E-4</v>
      </c>
      <c r="CH72">
        <v>8.9673181599960806E-4</v>
      </c>
      <c r="CI72">
        <v>6.6100565810541618E-4</v>
      </c>
      <c r="CJ72">
        <v>1.3019220397292694E-3</v>
      </c>
      <c r="CK72">
        <v>6.0372598952994198E-4</v>
      </c>
      <c r="CL72">
        <v>6.3263513109781651E-4</v>
      </c>
      <c r="CM72">
        <v>8.9932887555712465E-4</v>
      </c>
      <c r="CN72">
        <v>8.2983849753992143E-4</v>
      </c>
      <c r="CO72">
        <v>8.2405786669583587E-4</v>
      </c>
      <c r="CP72">
        <v>8.6769055436656357E-4</v>
      </c>
      <c r="CQ72">
        <v>7.2743109122557696E-4</v>
      </c>
      <c r="CR72">
        <v>8.5159379982865219E-4</v>
      </c>
      <c r="CS72">
        <v>8.3593468275491682E-4</v>
      </c>
      <c r="CT72">
        <v>7.775756788293666E-4</v>
      </c>
      <c r="CU72">
        <v>7.8507066524053965E-4</v>
      </c>
      <c r="CV72">
        <v>6.690091001636426E-4</v>
      </c>
      <c r="CW72">
        <v>6.9896746183966112E-4</v>
      </c>
      <c r="CX72">
        <v>9.4293944662298518E-4</v>
      </c>
      <c r="CY72">
        <v>1.0403678816337978E-3</v>
      </c>
      <c r="CZ72" s="39">
        <f>_xlfn.STDEV.P(BK3:BK54)</f>
        <v>2.9942669455225546E-2</v>
      </c>
      <c r="DB72" t="s">
        <v>51</v>
      </c>
      <c r="DC72" s="5">
        <v>0.28174734327736062</v>
      </c>
      <c r="DD72" s="5">
        <v>0.22950430405231678</v>
      </c>
      <c r="DE72" s="5">
        <v>0.29695808774450821</v>
      </c>
      <c r="DF72" s="5">
        <v>0.45395735339516119</v>
      </c>
      <c r="DG72" s="5">
        <v>0.5238224307672168</v>
      </c>
      <c r="DH72" s="5">
        <v>0.60331339444038146</v>
      </c>
      <c r="DI72" s="5">
        <v>0.19731470471526294</v>
      </c>
      <c r="DJ72" s="5">
        <v>0.39959208111288441</v>
      </c>
      <c r="DK72" s="5">
        <v>0.1316321697737545</v>
      </c>
      <c r="DL72" s="5">
        <v>0.79343227893665258</v>
      </c>
      <c r="DM72" s="5">
        <v>0.38760955448557166</v>
      </c>
      <c r="DN72" s="5">
        <v>0.20972676958959854</v>
      </c>
      <c r="DO72" s="5">
        <v>1.0000000000000002</v>
      </c>
      <c r="DP72" s="5">
        <v>0.55797184572347713</v>
      </c>
      <c r="DQ72" s="5">
        <v>0.63417706283835129</v>
      </c>
      <c r="DR72" s="5">
        <v>0.29309746543615445</v>
      </c>
      <c r="DS72" s="5">
        <v>0.64938313422515215</v>
      </c>
      <c r="DT72" s="5">
        <v>0.31773348975531235</v>
      </c>
      <c r="DU72" s="5">
        <v>0.37324035439320424</v>
      </c>
      <c r="DV72" s="5">
        <v>0.39831492478057146</v>
      </c>
      <c r="DW72" s="5">
        <v>0.11302022515563803</v>
      </c>
      <c r="DX72" s="5">
        <v>0.31370072824723705</v>
      </c>
      <c r="DY72" s="5">
        <v>0.18983823696577742</v>
      </c>
      <c r="DZ72" s="5">
        <v>0.2685705562925883</v>
      </c>
      <c r="EA72" s="5">
        <v>4.8054412279452403E-2</v>
      </c>
      <c r="EB72" s="5">
        <v>0.36719903860477487</v>
      </c>
      <c r="EC72" s="5">
        <v>0.37054039099655056</v>
      </c>
      <c r="ED72" s="5">
        <v>0.88065292851901256</v>
      </c>
      <c r="EE72" s="5">
        <v>0.17423418381560704</v>
      </c>
      <c r="EF72" s="5">
        <v>0.86381922699216407</v>
      </c>
      <c r="EG72" s="5">
        <v>0.72634212034116741</v>
      </c>
      <c r="EH72" s="5">
        <v>0.37559151877180091</v>
      </c>
      <c r="EI72" s="5">
        <v>0.29635826542630128</v>
      </c>
      <c r="EJ72" s="5">
        <v>0.48831373078729801</v>
      </c>
      <c r="EK72" s="5">
        <v>0.16057052631565349</v>
      </c>
      <c r="EL72" s="5">
        <v>0.13797542978796112</v>
      </c>
      <c r="EM72" s="5">
        <v>0.43096829983912777</v>
      </c>
      <c r="EN72" s="5">
        <v>0.49869521004127143</v>
      </c>
      <c r="EO72" s="5">
        <v>0.51598176576570953</v>
      </c>
      <c r="EP72" s="5">
        <v>0.35231827361864271</v>
      </c>
      <c r="EQ72" s="5">
        <v>0.83112506119729046</v>
      </c>
      <c r="ER72" s="5">
        <v>0.26211276452479121</v>
      </c>
      <c r="ES72" s="5">
        <v>0.68693608696967179</v>
      </c>
      <c r="ET72" s="5">
        <v>0.40748309694127766</v>
      </c>
      <c r="EU72" s="5">
        <v>0.60380534032904842</v>
      </c>
      <c r="EV72" s="5">
        <v>0.42905433076196298</v>
      </c>
      <c r="EW72" s="5">
        <v>9.7083110159763522E-2</v>
      </c>
      <c r="EX72" s="5">
        <v>-6.4082543232664768E-2</v>
      </c>
      <c r="EY72" s="5">
        <v>0.19933234625432644</v>
      </c>
      <c r="EZ72" s="5">
        <v>0.35151336494822072</v>
      </c>
    </row>
    <row r="73" spans="1:156" x14ac:dyDescent="0.2">
      <c r="A73" s="33" t="s">
        <v>54</v>
      </c>
      <c r="B73" s="35">
        <v>2.5463691258870093E-4</v>
      </c>
      <c r="C73" s="35">
        <v>1.532111738690206E-4</v>
      </c>
      <c r="D73" s="35">
        <v>3.3186708578898579E-4</v>
      </c>
      <c r="E73" s="35">
        <v>4.7496985698447915E-4</v>
      </c>
      <c r="F73" s="35">
        <v>6.0585320551016916E-4</v>
      </c>
      <c r="G73" s="35">
        <v>3.6209918414186967E-4</v>
      </c>
      <c r="H73" s="35">
        <v>5.0269647194861318E-4</v>
      </c>
      <c r="I73" s="35">
        <v>4.6518468437248457E-4</v>
      </c>
      <c r="J73" s="35">
        <v>3.7372079554374592E-4</v>
      </c>
      <c r="K73" s="35">
        <v>4.6189856023328937E-4</v>
      </c>
      <c r="L73" s="35">
        <v>3.3136669710106799E-4</v>
      </c>
      <c r="M73" s="35">
        <v>2.445238057238357E-4</v>
      </c>
      <c r="N73" s="35">
        <v>4.8923200304148648E-4</v>
      </c>
      <c r="O73" s="36">
        <v>8.57480225725559E-4</v>
      </c>
      <c r="P73" s="35">
        <v>3.5592059685462542E-4</v>
      </c>
      <c r="Q73" s="35">
        <v>3.6472708013722598E-4</v>
      </c>
      <c r="R73" s="35">
        <v>6.3737217990978063E-4</v>
      </c>
      <c r="S73" s="35">
        <v>5.0510493808935244E-4</v>
      </c>
      <c r="T73" s="35">
        <v>3.8869077898770715E-4</v>
      </c>
      <c r="U73" s="35">
        <v>3.9657048219671079E-4</v>
      </c>
      <c r="V73" s="35">
        <v>3.3318395975228706E-4</v>
      </c>
      <c r="W73" s="35">
        <v>4.2582202281945359E-4</v>
      </c>
      <c r="X73" s="35">
        <v>3.117502232587063E-4</v>
      </c>
      <c r="Y73" s="35">
        <v>2.7683157072988209E-4</v>
      </c>
      <c r="Z73" s="35">
        <v>3.4059536753203748E-4</v>
      </c>
      <c r="AA73" s="35">
        <v>2.6282414483456789E-4</v>
      </c>
      <c r="AB73" s="35">
        <v>5.6386923041879845E-4</v>
      </c>
      <c r="AC73" s="35">
        <v>5.7040248111234399E-4</v>
      </c>
      <c r="AD73" s="35">
        <v>3.3044687960397253E-4</v>
      </c>
      <c r="AE73" s="35">
        <v>4.4004837476845456E-4</v>
      </c>
      <c r="AF73" s="35">
        <v>3.7303319356718148E-4</v>
      </c>
      <c r="AG73" s="35">
        <v>5.0475646071562611E-4</v>
      </c>
      <c r="AH73" s="35">
        <v>5.8904183678493822E-4</v>
      </c>
      <c r="AI73" s="35">
        <v>2.9720479844717618E-4</v>
      </c>
      <c r="AJ73" s="35">
        <v>3.2490607008854912E-5</v>
      </c>
      <c r="AK73" s="35">
        <v>2.6969068941666162E-4</v>
      </c>
      <c r="AL73" s="35">
        <v>2.9684492887994247E-4</v>
      </c>
      <c r="AM73" s="35">
        <v>5.2192140553677371E-4</v>
      </c>
      <c r="AN73" s="35">
        <v>5.1063832137060179E-4</v>
      </c>
      <c r="AO73" s="35">
        <v>3.8575483589057755E-4</v>
      </c>
      <c r="AP73" s="35">
        <v>5.5708794387225222E-4</v>
      </c>
      <c r="AQ73" s="35">
        <v>3.3455534209831408E-4</v>
      </c>
      <c r="AR73" s="35">
        <v>5.7345061794258575E-4</v>
      </c>
      <c r="AS73" s="35">
        <v>5.0872362651863665E-4</v>
      </c>
      <c r="AT73" s="35">
        <v>4.8465294863037225E-4</v>
      </c>
      <c r="AU73" s="35">
        <v>4.3347096431982135E-4</v>
      </c>
      <c r="AV73" s="35">
        <v>3.1553914249855374E-4</v>
      </c>
      <c r="AW73" s="35">
        <v>9.8969815842770044E-5</v>
      </c>
      <c r="AX73" s="35">
        <v>3.6965781046815419E-4</v>
      </c>
      <c r="AY73" s="4">
        <v>4.2170561062492999E-4</v>
      </c>
      <c r="BA73" t="s">
        <v>54</v>
      </c>
      <c r="BB73">
        <v>7.5139417884591319E-4</v>
      </c>
      <c r="BC73">
        <v>8.98407267673144E-4</v>
      </c>
      <c r="BD73">
        <v>9.6128615450095977E-4</v>
      </c>
      <c r="BE73">
        <v>7.2522320510472291E-4</v>
      </c>
      <c r="BF73">
        <v>1.047682226923332E-3</v>
      </c>
      <c r="BG73">
        <v>6.391662144519828E-4</v>
      </c>
      <c r="BH73">
        <v>1.0640529547949115E-3</v>
      </c>
      <c r="BI73">
        <v>7.7729587881300685E-4</v>
      </c>
      <c r="BJ73">
        <v>8.9810806246436268E-4</v>
      </c>
      <c r="BK73">
        <v>7.8077564459308327E-4</v>
      </c>
      <c r="BL73">
        <v>7.081629371699208E-4</v>
      </c>
      <c r="BM73">
        <v>6.7983137195272783E-4</v>
      </c>
      <c r="BN73">
        <v>8.7680410183983172E-4</v>
      </c>
      <c r="BO73">
        <v>8.574802257255591E-4</v>
      </c>
      <c r="BP73">
        <v>7.9109260966516879E-4</v>
      </c>
      <c r="BQ73">
        <v>7.1148211767615803E-4</v>
      </c>
      <c r="BR73">
        <v>1.2819691585631008E-3</v>
      </c>
      <c r="BS73">
        <v>8.1415057599001136E-4</v>
      </c>
      <c r="BT73">
        <v>7.3942376033859592E-4</v>
      </c>
      <c r="BU73">
        <v>6.8501614589000536E-4</v>
      </c>
      <c r="BV73">
        <v>7.2695090087650639E-4</v>
      </c>
      <c r="BW73">
        <v>8.2747314761804952E-4</v>
      </c>
      <c r="BX73">
        <v>8.1320800549211105E-4</v>
      </c>
      <c r="BY73">
        <v>6.688671481414947E-4</v>
      </c>
      <c r="BZ73">
        <v>1.0953058693921412E-3</v>
      </c>
      <c r="CA73">
        <v>6.17486441650044E-4</v>
      </c>
      <c r="CB73">
        <v>9.377058045488576E-4</v>
      </c>
      <c r="CC73">
        <v>9.7836136039435137E-4</v>
      </c>
      <c r="CD73">
        <v>7.4479412415650594E-4</v>
      </c>
      <c r="CE73">
        <v>7.6367254514069362E-4</v>
      </c>
      <c r="CF73">
        <v>8.3042633801479443E-4</v>
      </c>
      <c r="CG73">
        <v>8.3042633801479443E-4</v>
      </c>
      <c r="CH73">
        <v>8.769687532085668E-4</v>
      </c>
      <c r="CI73">
        <v>6.4643776155787517E-4</v>
      </c>
      <c r="CJ73">
        <v>1.2732289939812178E-3</v>
      </c>
      <c r="CK73">
        <v>5.9042047897842499E-4</v>
      </c>
      <c r="CL73">
        <v>6.1869249228805418E-4</v>
      </c>
      <c r="CM73">
        <v>8.7950857619859294E-4</v>
      </c>
      <c r="CN73">
        <v>8.1154969587069197E-4</v>
      </c>
      <c r="CO73">
        <v>8.0589646428723839E-4</v>
      </c>
      <c r="CP73">
        <v>8.485675316264545E-4</v>
      </c>
      <c r="CQ73">
        <v>7.1139924527615988E-4</v>
      </c>
      <c r="CR73">
        <v>8.3282553328765279E-4</v>
      </c>
      <c r="CS73">
        <v>8.1751152732568891E-4</v>
      </c>
      <c r="CT73">
        <v>7.6043869685626572E-4</v>
      </c>
      <c r="CU73">
        <v>7.6776850134301143E-4</v>
      </c>
      <c r="CV73">
        <v>6.5426481584316982E-4</v>
      </c>
      <c r="CW73">
        <v>6.8356292551033121E-4</v>
      </c>
      <c r="CX73">
        <v>9.221580143605573E-4</v>
      </c>
      <c r="CY73">
        <v>1.0174392251462484E-3</v>
      </c>
      <c r="CZ73" s="39">
        <f>_xlfn.STDEV.P(BL3:BL54)</f>
        <v>2.9282763287052659E-2</v>
      </c>
      <c r="DB73" t="s">
        <v>54</v>
      </c>
      <c r="DC73" s="5">
        <v>0.33888592666475631</v>
      </c>
      <c r="DD73" s="5">
        <v>0.17053643640465457</v>
      </c>
      <c r="DE73" s="5">
        <v>0.3452323579561703</v>
      </c>
      <c r="DF73" s="5">
        <v>0.65492920474861671</v>
      </c>
      <c r="DG73" s="5">
        <v>0.57827954883738297</v>
      </c>
      <c r="DH73" s="5">
        <v>0.56651802919891703</v>
      </c>
      <c r="DI73" s="5">
        <v>0.47243557727397528</v>
      </c>
      <c r="DJ73" s="5">
        <v>0.59846539400525178</v>
      </c>
      <c r="DK73" s="5">
        <v>0.41612007637285331</v>
      </c>
      <c r="DL73" s="5">
        <v>0.59158935531860368</v>
      </c>
      <c r="DM73" s="5">
        <v>0.46792437122638897</v>
      </c>
      <c r="DN73" s="5">
        <v>0.35968302701517385</v>
      </c>
      <c r="DO73" s="5">
        <v>0.55797184572347713</v>
      </c>
      <c r="DP73" s="5">
        <v>0.99999999999999989</v>
      </c>
      <c r="DQ73" s="5">
        <v>0.4499101527509774</v>
      </c>
      <c r="DR73" s="5">
        <v>0.51263000302593276</v>
      </c>
      <c r="DS73" s="5">
        <v>0.49718214798878724</v>
      </c>
      <c r="DT73" s="5">
        <v>0.62040727229743986</v>
      </c>
      <c r="DU73" s="5">
        <v>0.52566714763090439</v>
      </c>
      <c r="DV73" s="5">
        <v>0.57892136495770863</v>
      </c>
      <c r="DW73" s="5">
        <v>0.45833076119798077</v>
      </c>
      <c r="DX73" s="5">
        <v>0.51460524615840142</v>
      </c>
      <c r="DY73" s="5">
        <v>0.38335852715819163</v>
      </c>
      <c r="DZ73" s="5">
        <v>0.41388124906281104</v>
      </c>
      <c r="EA73" s="5">
        <v>0.31095913666659775</v>
      </c>
      <c r="EB73" s="5">
        <v>0.42563549109232357</v>
      </c>
      <c r="EC73" s="5">
        <v>0.60132850589538922</v>
      </c>
      <c r="ED73" s="5">
        <v>0.58301820186605691</v>
      </c>
      <c r="EE73" s="5">
        <v>0.44367546532165536</v>
      </c>
      <c r="EF73" s="5">
        <v>0.57622652217696679</v>
      </c>
      <c r="EG73" s="5">
        <v>0.44920684290788443</v>
      </c>
      <c r="EH73" s="5">
        <v>0.60782809697761975</v>
      </c>
      <c r="EI73" s="5">
        <v>0.67167938952192996</v>
      </c>
      <c r="EJ73" s="5">
        <v>0.45975779281663703</v>
      </c>
      <c r="EK73" s="5">
        <v>2.5518274530696244E-2</v>
      </c>
      <c r="EL73" s="5">
        <v>0.456777329071129</v>
      </c>
      <c r="EM73" s="5">
        <v>0.47979397290267395</v>
      </c>
      <c r="EN73" s="5">
        <v>0.59342389564024434</v>
      </c>
      <c r="EO73" s="5">
        <v>0.62921386572975091</v>
      </c>
      <c r="EP73" s="5">
        <v>0.47866550231331756</v>
      </c>
      <c r="EQ73" s="5">
        <v>0.65650395885932422</v>
      </c>
      <c r="ER73" s="5">
        <v>0.47027789854969865</v>
      </c>
      <c r="ES73" s="5">
        <v>0.68856032268708012</v>
      </c>
      <c r="ET73" s="5">
        <v>0.62228312325187063</v>
      </c>
      <c r="EU73" s="5">
        <v>0.63733335853893147</v>
      </c>
      <c r="EV73" s="5">
        <v>0.56458550143900998</v>
      </c>
      <c r="EW73" s="5">
        <v>0.4822804694027592</v>
      </c>
      <c r="EX73" s="5">
        <v>0.14478523066311946</v>
      </c>
      <c r="EY73" s="5">
        <v>0.40086167957286828</v>
      </c>
      <c r="EZ73" s="5">
        <v>0.41447744514107299</v>
      </c>
    </row>
    <row r="74" spans="1:156" x14ac:dyDescent="0.2">
      <c r="A74" s="33" t="s">
        <v>57</v>
      </c>
      <c r="B74" s="35">
        <v>1.5240919313670812E-4</v>
      </c>
      <c r="C74" s="35">
        <v>9.8466734543134531E-5</v>
      </c>
      <c r="D74" s="35">
        <v>2.7090181178703938E-4</v>
      </c>
      <c r="E74" s="35">
        <v>2.3537166616784835E-4</v>
      </c>
      <c r="F74" s="35">
        <v>4.2925997348313479E-4</v>
      </c>
      <c r="G74" s="35">
        <v>3.4129707536190845E-4</v>
      </c>
      <c r="H74" s="35">
        <v>1.095513905223103E-4</v>
      </c>
      <c r="I74" s="35">
        <v>2.9371793081487546E-4</v>
      </c>
      <c r="J74" s="35">
        <v>1.2712588208945187E-4</v>
      </c>
      <c r="K74" s="35">
        <v>4.2587533354105294E-4</v>
      </c>
      <c r="L74" s="35">
        <v>2.5344189335341699E-4</v>
      </c>
      <c r="M74" s="35">
        <v>9.3376007802889664E-5</v>
      </c>
      <c r="N74" s="35">
        <v>5.1299876179155494E-4</v>
      </c>
      <c r="O74" s="35">
        <v>3.5592059685462542E-4</v>
      </c>
      <c r="P74" s="36">
        <v>7.2984483873934436E-4</v>
      </c>
      <c r="Q74" s="35">
        <v>2.1484016662367964E-4</v>
      </c>
      <c r="R74" s="35">
        <v>5.4240769871399569E-4</v>
      </c>
      <c r="S74" s="35">
        <v>2.500460222500922E-4</v>
      </c>
      <c r="T74" s="35">
        <v>2.7214529283610406E-4</v>
      </c>
      <c r="U74" s="35">
        <v>1.1165448699386945E-4</v>
      </c>
      <c r="V74" s="35">
        <v>1.2396656810384404E-4</v>
      </c>
      <c r="W74" s="35">
        <v>1.8336141232569504E-4</v>
      </c>
      <c r="X74" s="35">
        <v>8.7023291952113997E-5</v>
      </c>
      <c r="Y74" s="35">
        <v>1.5292414121537512E-4</v>
      </c>
      <c r="Z74" s="35">
        <v>-2.7526328236584968E-6</v>
      </c>
      <c r="AA74" s="35">
        <v>1.655464259289968E-4</v>
      </c>
      <c r="AB74" s="35">
        <v>1.6922817494446901E-4</v>
      </c>
      <c r="AC74" s="35">
        <v>4.6678429790133222E-4</v>
      </c>
      <c r="AD74" s="35">
        <v>1.2076095518021558E-4</v>
      </c>
      <c r="AE74" s="35">
        <v>4.6323738067292176E-4</v>
      </c>
      <c r="AF74" s="35">
        <v>3.6720168055713945E-4</v>
      </c>
      <c r="AG74" s="35">
        <v>2.1954765805781224E-4</v>
      </c>
      <c r="AH74" s="35">
        <v>1.9717887696277643E-4</v>
      </c>
      <c r="AI74" s="35">
        <v>2.73488923143615E-4</v>
      </c>
      <c r="AJ74" s="35">
        <v>1.8091778497949721E-4</v>
      </c>
      <c r="AK74" s="35">
        <v>1.2136463549744373E-5</v>
      </c>
      <c r="AL74" s="35">
        <v>1.2604264151796845E-4</v>
      </c>
      <c r="AM74" s="35">
        <v>3.5483475227540429E-4</v>
      </c>
      <c r="AN74" s="35">
        <v>2.8259324616981211E-4</v>
      </c>
      <c r="AO74" s="35">
        <v>2.4174783853178009E-4</v>
      </c>
      <c r="AP74" s="35">
        <v>5.2594169438141102E-4</v>
      </c>
      <c r="AQ74" s="35">
        <v>4.3739890251669552E-5</v>
      </c>
      <c r="AR74" s="35">
        <v>4.1175852896438696E-4</v>
      </c>
      <c r="AS74" s="35">
        <v>3.3069903762829062E-4</v>
      </c>
      <c r="AT74" s="35">
        <v>3.1562312341349829E-4</v>
      </c>
      <c r="AU74" s="35">
        <v>1.8397859822374558E-4</v>
      </c>
      <c r="AV74" s="35">
        <v>3.9868254445743851E-5</v>
      </c>
      <c r="AW74" s="35">
        <v>-9.3339982845335739E-5</v>
      </c>
      <c r="AX74" s="35">
        <v>2.3680490935484893E-4</v>
      </c>
      <c r="AY74" s="4">
        <v>3.4007392796359397E-4</v>
      </c>
      <c r="BA74" t="s">
        <v>57</v>
      </c>
      <c r="BB74">
        <v>6.9321992973943867E-4</v>
      </c>
      <c r="BC74">
        <v>8.2885100857494514E-4</v>
      </c>
      <c r="BD74">
        <v>8.8686170221090321E-4</v>
      </c>
      <c r="BE74">
        <v>6.690751584744472E-4</v>
      </c>
      <c r="BF74">
        <v>9.6656883987650147E-4</v>
      </c>
      <c r="BG74">
        <v>5.896808502759089E-4</v>
      </c>
      <c r="BH74">
        <v>9.8167211741632802E-4</v>
      </c>
      <c r="BI74">
        <v>7.1711627487602077E-4</v>
      </c>
      <c r="BJ74">
        <v>8.285749683557787E-4</v>
      </c>
      <c r="BK74">
        <v>7.2032663111444583E-4</v>
      </c>
      <c r="BL74">
        <v>6.5333572626688843E-4</v>
      </c>
      <c r="BM74">
        <v>6.2719764028991638E-4</v>
      </c>
      <c r="BN74">
        <v>8.0892039755514752E-4</v>
      </c>
      <c r="BO74">
        <v>7.9109260966516879E-4</v>
      </c>
      <c r="BP74">
        <v>7.2984483873934415E-4</v>
      </c>
      <c r="BQ74">
        <v>6.5639793002372391E-4</v>
      </c>
      <c r="BR74">
        <v>1.1827168682517581E-3</v>
      </c>
      <c r="BS74">
        <v>7.5111761705683438E-4</v>
      </c>
      <c r="BT74">
        <v>6.8217628193085501E-4</v>
      </c>
      <c r="BU74">
        <v>6.3198099997741725E-4</v>
      </c>
      <c r="BV74">
        <v>6.7066909302337648E-4</v>
      </c>
      <c r="BW74">
        <v>7.6340873193095045E-4</v>
      </c>
      <c r="BX74">
        <v>7.5024802201241643E-4</v>
      </c>
      <c r="BY74">
        <v>6.170822858274364E-4</v>
      </c>
      <c r="BZ74">
        <v>1.0105053768042569E-3</v>
      </c>
      <c r="CA74">
        <v>5.6967956333273584E-4</v>
      </c>
      <c r="CB74">
        <v>8.6510698411855068E-4</v>
      </c>
      <c r="CC74">
        <v>9.02614915854219E-4</v>
      </c>
      <c r="CD74">
        <v>6.8713086280642796E-4</v>
      </c>
      <c r="CE74">
        <v>7.0454768348016626E-4</v>
      </c>
      <c r="CF74">
        <v>7.6613328117151424E-4</v>
      </c>
      <c r="CG74">
        <v>7.6613328117151424E-4</v>
      </c>
      <c r="CH74">
        <v>8.0907230132746762E-4</v>
      </c>
      <c r="CI74">
        <v>5.9638942151023233E-4</v>
      </c>
      <c r="CJ74">
        <v>1.1746533824703407E-3</v>
      </c>
      <c r="CK74">
        <v>5.4470909474277677E-4</v>
      </c>
      <c r="CL74">
        <v>5.707922394248341E-4</v>
      </c>
      <c r="CM74">
        <v>8.1141548678759559E-4</v>
      </c>
      <c r="CN74">
        <v>7.4871810161695627E-4</v>
      </c>
      <c r="CO74">
        <v>7.4350255309207729E-4</v>
      </c>
      <c r="CP74">
        <v>7.8286995190295398E-4</v>
      </c>
      <c r="CQ74">
        <v>6.5632147374961188E-4</v>
      </c>
      <c r="CR74">
        <v>7.6834672655784475E-4</v>
      </c>
      <c r="CS74">
        <v>7.5421835767257165E-4</v>
      </c>
      <c r="CT74">
        <v>7.0156420537555511E-4</v>
      </c>
      <c r="CU74">
        <v>7.0832652360260063E-4</v>
      </c>
      <c r="CV74">
        <v>6.0361049158832699E-4</v>
      </c>
      <c r="CW74">
        <v>6.3064029045656236E-4</v>
      </c>
      <c r="CX74">
        <v>8.5076293098988352E-4</v>
      </c>
      <c r="CY74">
        <v>9.3866730409508203E-4</v>
      </c>
      <c r="CZ74" s="39">
        <f>_xlfn.STDEV.P(BM3:BM54)</f>
        <v>2.7015640631666393E-2</v>
      </c>
      <c r="DB74" t="s">
        <v>57</v>
      </c>
      <c r="DC74" s="5">
        <v>0.21985691206828739</v>
      </c>
      <c r="DD74" s="5">
        <v>0.11879907670309738</v>
      </c>
      <c r="DE74" s="5">
        <v>0.30546116842309717</v>
      </c>
      <c r="DF74" s="5">
        <v>0.35178658658396073</v>
      </c>
      <c r="DG74" s="5">
        <v>0.44410698521791925</v>
      </c>
      <c r="DH74" s="5">
        <v>0.57878270118864661</v>
      </c>
      <c r="DI74" s="5">
        <v>0.11159672214245997</v>
      </c>
      <c r="DJ74" s="5">
        <v>0.40958201773576414</v>
      </c>
      <c r="DK74" s="5">
        <v>0.15342713326438046</v>
      </c>
      <c r="DL74" s="5">
        <v>0.59122530688913222</v>
      </c>
      <c r="DM74" s="5">
        <v>0.38791984452092504</v>
      </c>
      <c r="DN74" s="5">
        <v>0.14887812358434172</v>
      </c>
      <c r="DO74" s="5">
        <v>0.63417706283835129</v>
      </c>
      <c r="DP74" s="5">
        <v>0.4499101527509774</v>
      </c>
      <c r="DQ74" s="5">
        <v>1.0000000000000002</v>
      </c>
      <c r="DR74" s="5">
        <v>0.32730171256925622</v>
      </c>
      <c r="DS74" s="5">
        <v>0.45861161980023141</v>
      </c>
      <c r="DT74" s="5">
        <v>0.33289862542416193</v>
      </c>
      <c r="DU74" s="5">
        <v>0.39893690244670299</v>
      </c>
      <c r="DV74" s="5">
        <v>0.17667380348121103</v>
      </c>
      <c r="DW74" s="5">
        <v>0.18484013859204798</v>
      </c>
      <c r="DX74" s="5">
        <v>0.24018773254257184</v>
      </c>
      <c r="DY74" s="5">
        <v>0.11599269761310185</v>
      </c>
      <c r="DZ74" s="5">
        <v>0.24781807017895746</v>
      </c>
      <c r="EA74" s="5">
        <v>-2.7240160090624675E-3</v>
      </c>
      <c r="EB74" s="5">
        <v>0.29059569025175858</v>
      </c>
      <c r="EC74" s="5">
        <v>0.19561531469647536</v>
      </c>
      <c r="ED74" s="5">
        <v>0.51714666986150537</v>
      </c>
      <c r="EE74" s="5">
        <v>0.17574666154128957</v>
      </c>
      <c r="EF74" s="5">
        <v>0.65749613764213355</v>
      </c>
      <c r="EG74" s="5">
        <v>0.47929216701778293</v>
      </c>
      <c r="EH74" s="5">
        <v>0.28656588018483709</v>
      </c>
      <c r="EI74" s="5">
        <v>0.24370983488034323</v>
      </c>
      <c r="EJ74" s="5">
        <v>0.45857440336728494</v>
      </c>
      <c r="EK74" s="5">
        <v>0.15401801729717088</v>
      </c>
      <c r="EL74" s="5">
        <v>2.228063321666305E-2</v>
      </c>
      <c r="EM74" s="5">
        <v>0.22082052419804601</v>
      </c>
      <c r="EN74" s="5">
        <v>0.43730340134398921</v>
      </c>
      <c r="EO74" s="5">
        <v>0.37743610787493242</v>
      </c>
      <c r="EP74" s="5">
        <v>0.32514728769443973</v>
      </c>
      <c r="EQ74" s="5">
        <v>0.67181234009937796</v>
      </c>
      <c r="ER74" s="5">
        <v>6.6644002978876196E-2</v>
      </c>
      <c r="ES74" s="5">
        <v>0.53590197593350175</v>
      </c>
      <c r="ET74" s="5">
        <v>0.43846590879700753</v>
      </c>
      <c r="EU74" s="5">
        <v>0.44988487296688934</v>
      </c>
      <c r="EV74" s="5">
        <v>0.25973698865322303</v>
      </c>
      <c r="EW74" s="5">
        <v>6.6049637972387512E-2</v>
      </c>
      <c r="EX74" s="5">
        <v>-0.14800827707624062</v>
      </c>
      <c r="EY74" s="5">
        <v>0.27834417877060136</v>
      </c>
      <c r="EZ74" s="5">
        <v>0.36229442154847474</v>
      </c>
    </row>
    <row r="75" spans="1:156" x14ac:dyDescent="0.2">
      <c r="A75" s="33" t="s">
        <v>60</v>
      </c>
      <c r="B75" s="35">
        <v>1.6097191001345835E-4</v>
      </c>
      <c r="C75" s="35">
        <v>3.0171446188078082E-5</v>
      </c>
      <c r="D75" s="35">
        <v>1.7082647011385624E-4</v>
      </c>
      <c r="E75" s="35">
        <v>3.9524780392988224E-4</v>
      </c>
      <c r="F75" s="35">
        <v>4.3067096361728674E-4</v>
      </c>
      <c r="G75" s="35">
        <v>2.8702131401913138E-4</v>
      </c>
      <c r="H75" s="35">
        <v>4.0953624819061477E-4</v>
      </c>
      <c r="I75" s="35">
        <v>4.7272540228268742E-4</v>
      </c>
      <c r="J75" s="35">
        <v>4.0096604233361052E-4</v>
      </c>
      <c r="K75" s="35">
        <v>1.9209933408965264E-4</v>
      </c>
      <c r="L75" s="35">
        <v>4.604030918644405E-4</v>
      </c>
      <c r="M75" s="35">
        <v>3.0782075458492237E-4</v>
      </c>
      <c r="N75" s="35">
        <v>2.132330461920809E-4</v>
      </c>
      <c r="O75" s="35">
        <v>3.6472708013722598E-4</v>
      </c>
      <c r="P75" s="35">
        <v>2.1484016662367964E-4</v>
      </c>
      <c r="Q75" s="36">
        <v>5.9034224765314234E-4</v>
      </c>
      <c r="R75" s="35">
        <v>3.723185994069555E-4</v>
      </c>
      <c r="S75" s="35">
        <v>4.3414618063493399E-4</v>
      </c>
      <c r="T75" s="35">
        <v>3.6806175941788181E-4</v>
      </c>
      <c r="U75" s="35">
        <v>2.4575890747689918E-4</v>
      </c>
      <c r="V75" s="35">
        <v>2.8727971438078466E-4</v>
      </c>
      <c r="W75" s="35">
        <v>3.1412935965134675E-4</v>
      </c>
      <c r="X75" s="35">
        <v>2.3207306587321694E-4</v>
      </c>
      <c r="Y75" s="35">
        <v>2.4843523816821554E-4</v>
      </c>
      <c r="Z75" s="35">
        <v>2.1788773044072776E-4</v>
      </c>
      <c r="AA75" s="35">
        <v>2.5475527900051367E-4</v>
      </c>
      <c r="AB75" s="35">
        <v>3.3537286409957966E-4</v>
      </c>
      <c r="AC75" s="35">
        <v>2.2846416620037993E-4</v>
      </c>
      <c r="AD75" s="35">
        <v>2.1634107316127122E-4</v>
      </c>
      <c r="AE75" s="35">
        <v>2.4465882886099322E-4</v>
      </c>
      <c r="AF75" s="35">
        <v>2.4690480471429546E-4</v>
      </c>
      <c r="AG75" s="35">
        <v>3.0257713055748957E-4</v>
      </c>
      <c r="AH75" s="35">
        <v>3.7337323109187033E-4</v>
      </c>
      <c r="AI75" s="35">
        <v>1.8146333383066323E-4</v>
      </c>
      <c r="AJ75" s="35">
        <v>-3.9551374785529408E-5</v>
      </c>
      <c r="AK75" s="35">
        <v>2.5055914617913219E-4</v>
      </c>
      <c r="AL75" s="35">
        <v>1.6331850463017041E-4</v>
      </c>
      <c r="AM75" s="35">
        <v>4.6527024669800019E-4</v>
      </c>
      <c r="AN75" s="35">
        <v>3.5692738310832864E-4</v>
      </c>
      <c r="AO75" s="35">
        <v>2.8488004276952436E-4</v>
      </c>
      <c r="AP75" s="35">
        <v>2.7421944423833923E-4</v>
      </c>
      <c r="AQ75" s="35">
        <v>2.9930855534453509E-4</v>
      </c>
      <c r="AR75" s="35">
        <v>3.1320866307997844E-4</v>
      </c>
      <c r="AS75" s="35">
        <v>4.6973345594841613E-4</v>
      </c>
      <c r="AT75" s="35">
        <v>3.7239327574604161E-4</v>
      </c>
      <c r="AU75" s="35">
        <v>1.5144803399448297E-4</v>
      </c>
      <c r="AV75" s="35">
        <v>1.8860090970131447E-4</v>
      </c>
      <c r="AW75" s="35">
        <v>1.1278273811258851E-4</v>
      </c>
      <c r="AX75" s="35">
        <v>2.4350043333830787E-4</v>
      </c>
      <c r="AY75" s="4">
        <v>6.0890147821337517E-4</v>
      </c>
      <c r="BA75" t="s">
        <v>60</v>
      </c>
      <c r="BB75">
        <v>6.2345871722286304E-4</v>
      </c>
      <c r="BC75">
        <v>7.4544075322422517E-4</v>
      </c>
      <c r="BD75">
        <v>7.9761362230644733E-4</v>
      </c>
      <c r="BE75">
        <v>6.0174372105105791E-4</v>
      </c>
      <c r="BF75">
        <v>8.6929954429253132E-4</v>
      </c>
      <c r="BG75">
        <v>5.3033914737865551E-4</v>
      </c>
      <c r="BH75">
        <v>8.8288292474205245E-4</v>
      </c>
      <c r="BI75">
        <v>6.4495028728024477E-4</v>
      </c>
      <c r="BJ75">
        <v>7.4519249192422454E-4</v>
      </c>
      <c r="BK75">
        <v>6.478375738344401E-4</v>
      </c>
      <c r="BL75">
        <v>5.8758820446394935E-4</v>
      </c>
      <c r="BM75">
        <v>5.6408048800232204E-4</v>
      </c>
      <c r="BN75">
        <v>7.2751583120915638E-4</v>
      </c>
      <c r="BO75">
        <v>7.1148211767615803E-4</v>
      </c>
      <c r="BP75">
        <v>6.5639793002372391E-4</v>
      </c>
      <c r="BQ75">
        <v>5.9034224765314234E-4</v>
      </c>
      <c r="BR75">
        <v>1.06369581987529E-3</v>
      </c>
      <c r="BS75">
        <v>6.7552995221843194E-4</v>
      </c>
      <c r="BT75">
        <v>6.1352643137702978E-4</v>
      </c>
      <c r="BU75">
        <v>5.6838248101614931E-4</v>
      </c>
      <c r="BV75">
        <v>6.0317725223875201E-4</v>
      </c>
      <c r="BW75">
        <v>6.8658416803639823E-4</v>
      </c>
      <c r="BX75">
        <v>6.7474786764809937E-4</v>
      </c>
      <c r="BY75">
        <v>5.5498307800748426E-4</v>
      </c>
      <c r="BZ75">
        <v>9.0881458962957106E-4</v>
      </c>
      <c r="CA75">
        <v>5.1235066181234447E-4</v>
      </c>
      <c r="CB75">
        <v>7.7804815966820329E-4</v>
      </c>
      <c r="CC75">
        <v>8.1178153345391085E-4</v>
      </c>
      <c r="CD75">
        <v>6.1798241497551434E-4</v>
      </c>
      <c r="CE75">
        <v>6.3364651839999467E-4</v>
      </c>
      <c r="CF75">
        <v>6.8903453609660519E-4</v>
      </c>
      <c r="CG75">
        <v>6.8903453609660519E-4</v>
      </c>
      <c r="CH75">
        <v>7.2765244835902338E-4</v>
      </c>
      <c r="CI75">
        <v>5.3637261098337557E-4</v>
      </c>
      <c r="CJ75">
        <v>1.0564437916430419E-3</v>
      </c>
      <c r="CK75">
        <v>4.8989306120440855E-4</v>
      </c>
      <c r="CL75">
        <v>5.1335136531105202E-4</v>
      </c>
      <c r="CM75">
        <v>7.2975983064639614E-4</v>
      </c>
      <c r="CN75">
        <v>6.7337190863958499E-4</v>
      </c>
      <c r="CO75">
        <v>6.6868121950409401E-4</v>
      </c>
      <c r="CP75">
        <v>7.0408693551150218E-4</v>
      </c>
      <c r="CQ75">
        <v>5.9027348544862888E-4</v>
      </c>
      <c r="CR75">
        <v>6.9102523452000916E-4</v>
      </c>
      <c r="CS75">
        <v>6.7831865416393853E-4</v>
      </c>
      <c r="CT75">
        <v>6.3096327841775338E-4</v>
      </c>
      <c r="CU75">
        <v>6.3704508026218582E-4</v>
      </c>
      <c r="CV75">
        <v>5.428669988316267E-4</v>
      </c>
      <c r="CW75">
        <v>5.6717669191202644E-4</v>
      </c>
      <c r="CX75">
        <v>7.6514760014918185E-4</v>
      </c>
      <c r="CY75">
        <v>8.4420584031698331E-4</v>
      </c>
      <c r="CZ75" s="39">
        <f>_xlfn.STDEV.P(BN3:BN54)</f>
        <v>2.4296959638052295E-2</v>
      </c>
      <c r="DB75" t="s">
        <v>60</v>
      </c>
      <c r="DC75" s="5">
        <v>0.2581917704679666</v>
      </c>
      <c r="DD75" s="5">
        <v>4.0474640080487588E-2</v>
      </c>
      <c r="DE75" s="5">
        <v>0.21417195661713989</v>
      </c>
      <c r="DF75" s="5">
        <v>0.65683743777086379</v>
      </c>
      <c r="DG75" s="5">
        <v>0.49542297179941924</v>
      </c>
      <c r="DH75" s="5">
        <v>0.54120333269345056</v>
      </c>
      <c r="DI75" s="5">
        <v>0.46386246320288382</v>
      </c>
      <c r="DJ75" s="5">
        <v>0.7329640929011294</v>
      </c>
      <c r="DK75" s="5">
        <v>0.53807042700905672</v>
      </c>
      <c r="DL75" s="5">
        <v>0.29652391563621333</v>
      </c>
      <c r="DM75" s="5">
        <v>0.7835471991553361</v>
      </c>
      <c r="DN75" s="5">
        <v>0.54570360282282127</v>
      </c>
      <c r="DO75" s="5">
        <v>0.29309746543615445</v>
      </c>
      <c r="DP75" s="5">
        <v>0.51263000302593276</v>
      </c>
      <c r="DQ75" s="5">
        <v>0.32730171256925622</v>
      </c>
      <c r="DR75" s="5">
        <v>1</v>
      </c>
      <c r="DS75" s="5">
        <v>0.35002356167067289</v>
      </c>
      <c r="DT75" s="5">
        <v>0.64267495350754378</v>
      </c>
      <c r="DU75" s="5">
        <v>0.59991182220427797</v>
      </c>
      <c r="DV75" s="5">
        <v>0.43238297393954422</v>
      </c>
      <c r="DW75" s="5">
        <v>0.47627743472506229</v>
      </c>
      <c r="DX75" s="5">
        <v>0.4575249099462102</v>
      </c>
      <c r="DY75" s="5">
        <v>0.34394042130452468</v>
      </c>
      <c r="DZ75" s="5">
        <v>0.44764470848400401</v>
      </c>
      <c r="EA75" s="5">
        <v>0.23974937564496832</v>
      </c>
      <c r="EB75" s="5">
        <v>0.49722835938059418</v>
      </c>
      <c r="EC75" s="5">
        <v>0.43104383698124626</v>
      </c>
      <c r="ED75" s="5">
        <v>0.28143553010910055</v>
      </c>
      <c r="EE75" s="5">
        <v>0.35007642275685641</v>
      </c>
      <c r="EF75" s="5">
        <v>0.3861124803128016</v>
      </c>
      <c r="EG75" s="5">
        <v>0.35833444011822146</v>
      </c>
      <c r="EH75" s="5">
        <v>0.43913202416760594</v>
      </c>
      <c r="EI75" s="5">
        <v>0.51312028418771727</v>
      </c>
      <c r="EJ75" s="5">
        <v>0.33831580903799641</v>
      </c>
      <c r="EK75" s="5">
        <v>-3.7438219712585791E-2</v>
      </c>
      <c r="EL75" s="5">
        <v>0.51145681786782049</v>
      </c>
      <c r="EM75" s="5">
        <v>0.31814175565932656</v>
      </c>
      <c r="EN75" s="5">
        <v>0.63756626106136838</v>
      </c>
      <c r="EO75" s="5">
        <v>0.53005980577572642</v>
      </c>
      <c r="EP75" s="5">
        <v>0.42603266617955338</v>
      </c>
      <c r="EQ75" s="5">
        <v>0.38946816139845775</v>
      </c>
      <c r="ER75" s="5">
        <v>0.50706759277362745</v>
      </c>
      <c r="ES75" s="5">
        <v>0.4532521352820571</v>
      </c>
      <c r="ET75" s="5">
        <v>0.69249673890715269</v>
      </c>
      <c r="EU75" s="5">
        <v>0.59019801703813957</v>
      </c>
      <c r="EV75" s="5">
        <v>0.23773519125546372</v>
      </c>
      <c r="EW75" s="5">
        <v>0.34741642079409235</v>
      </c>
      <c r="EX75" s="5">
        <v>0.19884938806702937</v>
      </c>
      <c r="EY75" s="5">
        <v>0.31823981842304971</v>
      </c>
      <c r="EZ75" s="5">
        <v>0.7212713406303185</v>
      </c>
    </row>
    <row r="76" spans="1:156" x14ac:dyDescent="0.2">
      <c r="A76" s="33" t="s">
        <v>63</v>
      </c>
      <c r="B76" s="35">
        <v>3.3525034216857759E-4</v>
      </c>
      <c r="C76" s="35">
        <v>4.2482781309188865E-4</v>
      </c>
      <c r="D76" s="35">
        <v>2.8334987351328396E-4</v>
      </c>
      <c r="E76" s="35">
        <v>5.1372998372709445E-4</v>
      </c>
      <c r="F76" s="35">
        <v>6.7331433766170529E-4</v>
      </c>
      <c r="G76" s="35">
        <v>5.5440280611812674E-4</v>
      </c>
      <c r="H76" s="35">
        <v>5.5241561459544257E-4</v>
      </c>
      <c r="I76" s="35">
        <v>5.2130113894274322E-4</v>
      </c>
      <c r="J76" s="35">
        <v>4.0222045729307679E-4</v>
      </c>
      <c r="K76" s="35">
        <v>7.6111524530829411E-4</v>
      </c>
      <c r="L76" s="35">
        <v>4.2139764123089694E-4</v>
      </c>
      <c r="M76" s="35">
        <v>4.1735893912611904E-4</v>
      </c>
      <c r="N76" s="35">
        <v>8.5124983609569744E-4</v>
      </c>
      <c r="O76" s="35">
        <v>6.3737217990978063E-4</v>
      </c>
      <c r="P76" s="35">
        <v>5.4240769871399569E-4</v>
      </c>
      <c r="Q76" s="35">
        <v>3.723185994069555E-4</v>
      </c>
      <c r="R76" s="36">
        <v>1.9165980441314316E-3</v>
      </c>
      <c r="S76" s="35">
        <v>5.1939108538634287E-4</v>
      </c>
      <c r="T76" s="35">
        <v>4.6188983494303224E-4</v>
      </c>
      <c r="U76" s="35">
        <v>4.847949815460837E-4</v>
      </c>
      <c r="V76" s="35">
        <v>2.6990482101247904E-4</v>
      </c>
      <c r="W76" s="35">
        <v>4.1189414599501886E-4</v>
      </c>
      <c r="X76" s="35">
        <v>3.6259447738556927E-4</v>
      </c>
      <c r="Y76" s="35">
        <v>2.9883429436237193E-4</v>
      </c>
      <c r="Z76" s="35">
        <v>1.3551879206386512E-4</v>
      </c>
      <c r="AA76" s="35">
        <v>2.8948302434349732E-4</v>
      </c>
      <c r="AB76" s="35">
        <v>4.9044408731873539E-4</v>
      </c>
      <c r="AC76" s="35">
        <v>8.2488341718101141E-4</v>
      </c>
      <c r="AD76" s="35">
        <v>2.6688177897149723E-4</v>
      </c>
      <c r="AE76" s="35">
        <v>7.9272070498279123E-4</v>
      </c>
      <c r="AF76" s="35">
        <v>6.1367025671834664E-4</v>
      </c>
      <c r="AG76" s="35">
        <v>3.7878973226611589E-4</v>
      </c>
      <c r="AH76" s="35">
        <v>3.9772867938744612E-4</v>
      </c>
      <c r="AI76" s="35">
        <v>4.4577292640565985E-4</v>
      </c>
      <c r="AJ76" s="35">
        <v>1.653450805553284E-4</v>
      </c>
      <c r="AK76" s="35">
        <v>1.9787326716103867E-4</v>
      </c>
      <c r="AL76" s="35">
        <v>5.0374986689832033E-4</v>
      </c>
      <c r="AM76" s="35">
        <v>5.6190073684523137E-4</v>
      </c>
      <c r="AN76" s="35">
        <v>5.2083418977339662E-4</v>
      </c>
      <c r="AO76" s="35">
        <v>4.4253578734800226E-4</v>
      </c>
      <c r="AP76" s="35">
        <v>8.0268131145141031E-4</v>
      </c>
      <c r="AQ76" s="35">
        <v>4.5455774372733874E-4</v>
      </c>
      <c r="AR76" s="35">
        <v>7.6138590384815014E-4</v>
      </c>
      <c r="AS76" s="35">
        <v>5.38887238790769E-4</v>
      </c>
      <c r="AT76" s="35">
        <v>5.1044668396194644E-4</v>
      </c>
      <c r="AU76" s="35">
        <v>5.346385070861717E-4</v>
      </c>
      <c r="AV76" s="35">
        <v>2.6426471193296365E-4</v>
      </c>
      <c r="AW76" s="35">
        <v>6.6774809594400964E-6</v>
      </c>
      <c r="AX76" s="35">
        <v>5.1066301360513933E-4</v>
      </c>
      <c r="AY76" s="4">
        <v>5.7466193758514404E-4</v>
      </c>
      <c r="BA76" t="s">
        <v>63</v>
      </c>
      <c r="BB76">
        <v>1.1233660372625374E-3</v>
      </c>
      <c r="BC76">
        <v>1.3431568150873393E-3</v>
      </c>
      <c r="BD76">
        <v>1.437163406982601E-3</v>
      </c>
      <c r="BE76">
        <v>1.0842393260227744E-3</v>
      </c>
      <c r="BF76">
        <v>1.5663291847388726E-3</v>
      </c>
      <c r="BG76">
        <v>9.5558048983536697E-4</v>
      </c>
      <c r="BH76">
        <v>1.5908041144281682E-3</v>
      </c>
      <c r="BI76">
        <v>1.162090172835544E-3</v>
      </c>
      <c r="BJ76">
        <v>1.342709490661386E-3</v>
      </c>
      <c r="BK76">
        <v>1.1672925696666857E-3</v>
      </c>
      <c r="BL76">
        <v>1.0587335048118731E-3</v>
      </c>
      <c r="BM76">
        <v>1.0163766180492334E-3</v>
      </c>
      <c r="BN76">
        <v>1.3108591696201256E-3</v>
      </c>
      <c r="BO76">
        <v>1.2819691585631008E-3</v>
      </c>
      <c r="BP76">
        <v>1.1827168682517581E-3</v>
      </c>
      <c r="BQ76">
        <v>1.06369581987529E-3</v>
      </c>
      <c r="BR76">
        <v>1.916598044131431E-3</v>
      </c>
      <c r="BS76">
        <v>1.2171895019065144E-3</v>
      </c>
      <c r="BT76">
        <v>1.1054697559477248E-3</v>
      </c>
      <c r="BU76">
        <v>1.0241280740971991E-3</v>
      </c>
      <c r="BV76">
        <v>1.0868223041817543E-3</v>
      </c>
      <c r="BW76">
        <v>1.237107309253548E-3</v>
      </c>
      <c r="BX76">
        <v>1.2157803191967238E-3</v>
      </c>
      <c r="BY76">
        <v>9.9998464030806632E-4</v>
      </c>
      <c r="BZ76">
        <v>1.63752854191564E-3</v>
      </c>
      <c r="CA76">
        <v>9.2316831371407656E-4</v>
      </c>
      <c r="CB76">
        <v>1.4019097877389138E-3</v>
      </c>
      <c r="CC76">
        <v>1.4626915610725928E-3</v>
      </c>
      <c r="CD76">
        <v>1.1134986767067992E-3</v>
      </c>
      <c r="CE76">
        <v>1.141722713527731E-3</v>
      </c>
      <c r="CF76">
        <v>1.2415224536433656E-3</v>
      </c>
      <c r="CG76">
        <v>1.2415224536433656E-3</v>
      </c>
      <c r="CH76">
        <v>1.3111053303714773E-3</v>
      </c>
      <c r="CI76">
        <v>9.6645175991848177E-4</v>
      </c>
      <c r="CJ76">
        <v>1.9035311288853581E-3</v>
      </c>
      <c r="CK76">
        <v>8.8270355621780183E-4</v>
      </c>
      <c r="CL76">
        <v>9.2497141036308229E-4</v>
      </c>
      <c r="CM76">
        <v>1.3149024730270619E-3</v>
      </c>
      <c r="CN76">
        <v>1.2133010762635018E-3</v>
      </c>
      <c r="CO76">
        <v>1.2048492562462296E-3</v>
      </c>
      <c r="CP76">
        <v>1.2686443044009055E-3</v>
      </c>
      <c r="CQ76">
        <v>1.0635719221366525E-3</v>
      </c>
      <c r="CR76">
        <v>1.2451093519214832E-3</v>
      </c>
      <c r="CS76">
        <v>1.2222142661243995E-3</v>
      </c>
      <c r="CT76">
        <v>1.1368879737404655E-3</v>
      </c>
      <c r="CU76">
        <v>1.1478463410688252E-3</v>
      </c>
      <c r="CV76">
        <v>9.7815353670016396E-4</v>
      </c>
      <c r="CW76">
        <v>1.0219554482436277E-3</v>
      </c>
      <c r="CX76">
        <v>1.3786651846481013E-3</v>
      </c>
      <c r="CY76">
        <v>1.5211146195775779E-3</v>
      </c>
      <c r="CZ76" s="39">
        <f>_xlfn.STDEV.P(BO3:BO54)</f>
        <v>4.37789680569498E-2</v>
      </c>
      <c r="DB76" t="s">
        <v>63</v>
      </c>
      <c r="DC76" s="5">
        <v>0.29843375271120781</v>
      </c>
      <c r="DD76" s="5">
        <v>0.31629055395461331</v>
      </c>
      <c r="DE76" s="5">
        <v>0.19715912062372343</v>
      </c>
      <c r="DF76" s="5">
        <v>0.47381603986969162</v>
      </c>
      <c r="DG76" s="5">
        <v>0.42986770866684421</v>
      </c>
      <c r="DH76" s="5">
        <v>0.58017384408260841</v>
      </c>
      <c r="DI76" s="5">
        <v>0.34725558576645643</v>
      </c>
      <c r="DJ76" s="5">
        <v>0.4485892326847139</v>
      </c>
      <c r="DK76" s="5">
        <v>0.29955881007063767</v>
      </c>
      <c r="DL76" s="5">
        <v>0.65203468700706846</v>
      </c>
      <c r="DM76" s="5">
        <v>0.39802050215249896</v>
      </c>
      <c r="DN76" s="5">
        <v>0.41063414064677167</v>
      </c>
      <c r="DO76" s="5">
        <v>0.64938313422515215</v>
      </c>
      <c r="DP76" s="5">
        <v>0.49718214798878724</v>
      </c>
      <c r="DQ76" s="5">
        <v>0.45861161980023141</v>
      </c>
      <c r="DR76" s="5">
        <v>0.35002356167067289</v>
      </c>
      <c r="DS76" s="5">
        <v>1.0000000000000004</v>
      </c>
      <c r="DT76" s="5">
        <v>0.42671341198129592</v>
      </c>
      <c r="DU76" s="5">
        <v>0.41782222666693564</v>
      </c>
      <c r="DV76" s="5">
        <v>0.4733733932383854</v>
      </c>
      <c r="DW76" s="5">
        <v>0.24834310077550784</v>
      </c>
      <c r="DX76" s="5">
        <v>0.33294940779514887</v>
      </c>
      <c r="DY76" s="5">
        <v>0.29824012748054557</v>
      </c>
      <c r="DZ76" s="5">
        <v>0.29883888443557466</v>
      </c>
      <c r="EA76" s="5">
        <v>8.2758125183778689E-2</v>
      </c>
      <c r="EB76" s="5">
        <v>0.31357556367901501</v>
      </c>
      <c r="EC76" s="5">
        <v>0.34983997658633492</v>
      </c>
      <c r="ED76" s="5">
        <v>0.56394898222843637</v>
      </c>
      <c r="EE76" s="5">
        <v>0.23967857758107708</v>
      </c>
      <c r="EF76" s="5">
        <v>0.6943198165283212</v>
      </c>
      <c r="EG76" s="5">
        <v>0.49428848823271215</v>
      </c>
      <c r="EH76" s="5">
        <v>0.30510099205577912</v>
      </c>
      <c r="EI76" s="5">
        <v>0.30335372008193812</v>
      </c>
      <c r="EJ76" s="5">
        <v>0.46124694981491876</v>
      </c>
      <c r="EK76" s="5">
        <v>8.6862293999966658E-2</v>
      </c>
      <c r="EL76" s="5">
        <v>0.22416729350098441</v>
      </c>
      <c r="EM76" s="5">
        <v>0.54461128339153919</v>
      </c>
      <c r="EN76" s="5">
        <v>0.42733263369082347</v>
      </c>
      <c r="EO76" s="5">
        <v>0.42927035998135316</v>
      </c>
      <c r="EP76" s="5">
        <v>0.36729556419924719</v>
      </c>
      <c r="EQ76" s="5">
        <v>0.63270792976953627</v>
      </c>
      <c r="ER76" s="5">
        <v>0.42738787501475156</v>
      </c>
      <c r="ES76" s="5">
        <v>0.61150123294244063</v>
      </c>
      <c r="ET76" s="5">
        <v>0.44091061095168066</v>
      </c>
      <c r="EU76" s="5">
        <v>0.44898591220252787</v>
      </c>
      <c r="EV76" s="5">
        <v>0.4657753289419726</v>
      </c>
      <c r="EW76" s="5">
        <v>0.27016690327008391</v>
      </c>
      <c r="EX76" s="5">
        <v>6.5340235437036653E-3</v>
      </c>
      <c r="EY76" s="5">
        <v>0.37040393802029892</v>
      </c>
      <c r="EZ76" s="5">
        <v>0.37779002988264676</v>
      </c>
    </row>
    <row r="77" spans="1:156" x14ac:dyDescent="0.2">
      <c r="A77" s="33" t="s">
        <v>66</v>
      </c>
      <c r="B77" s="35">
        <v>3.5996223769408004E-4</v>
      </c>
      <c r="C77" s="35">
        <v>7.2133699923113237E-5</v>
      </c>
      <c r="D77" s="35">
        <v>3.6911750269974817E-4</v>
      </c>
      <c r="E77" s="35">
        <v>5.5602547848240802E-4</v>
      </c>
      <c r="F77" s="35">
        <v>5.990759105646157E-4</v>
      </c>
      <c r="G77" s="35">
        <v>4.4406545760202143E-4</v>
      </c>
      <c r="H77" s="35">
        <v>6.347623490770601E-4</v>
      </c>
      <c r="I77" s="35">
        <v>5.6704042084804185E-4</v>
      </c>
      <c r="J77" s="35">
        <v>6.0254735544046768E-4</v>
      </c>
      <c r="K77" s="35">
        <v>3.2884711001505198E-4</v>
      </c>
      <c r="L77" s="35">
        <v>4.2633284106833019E-4</v>
      </c>
      <c r="M77" s="35">
        <v>4.7945797960590727E-4</v>
      </c>
      <c r="N77" s="35">
        <v>2.64512491637022E-4</v>
      </c>
      <c r="O77" s="35">
        <v>5.0510493808935244E-4</v>
      </c>
      <c r="P77" s="35">
        <v>2.500460222500922E-4</v>
      </c>
      <c r="Q77" s="35">
        <v>4.3414618063493399E-4</v>
      </c>
      <c r="R77" s="35">
        <v>5.1939108538634287E-4</v>
      </c>
      <c r="S77" s="36">
        <v>7.7301043277587284E-4</v>
      </c>
      <c r="T77" s="35">
        <v>5.2878822770024796E-4</v>
      </c>
      <c r="U77" s="35">
        <v>3.8933784907810352E-4</v>
      </c>
      <c r="V77" s="35">
        <v>4.0177308083789802E-4</v>
      </c>
      <c r="W77" s="35">
        <v>6.0711591955541009E-4</v>
      </c>
      <c r="X77" s="35">
        <v>4.124486640522078E-4</v>
      </c>
      <c r="Y77" s="35">
        <v>3.227649944484605E-4</v>
      </c>
      <c r="Z77" s="35">
        <v>4.5802085152445821E-4</v>
      </c>
      <c r="AA77" s="35">
        <v>3.2333582667765066E-4</v>
      </c>
      <c r="AB77" s="35">
        <v>4.9640516436593092E-4</v>
      </c>
      <c r="AC77" s="35">
        <v>3.2616645013722325E-4</v>
      </c>
      <c r="AD77" s="35">
        <v>4.8337123994276083E-4</v>
      </c>
      <c r="AE77" s="35">
        <v>3.2895026436188801E-4</v>
      </c>
      <c r="AF77" s="35">
        <v>1.8028346733700982E-4</v>
      </c>
      <c r="AG77" s="35">
        <v>4.5935032935609917E-4</v>
      </c>
      <c r="AH77" s="35">
        <v>6.435724878542285E-4</v>
      </c>
      <c r="AI77" s="35">
        <v>2.739525462996694E-4</v>
      </c>
      <c r="AJ77" s="35">
        <v>2.6928953345856652E-4</v>
      </c>
      <c r="AK77" s="35">
        <v>4.1419173865457084E-4</v>
      </c>
      <c r="AL77" s="35">
        <v>3.5154241986395506E-4</v>
      </c>
      <c r="AM77" s="35">
        <v>5.9969037887668247E-4</v>
      </c>
      <c r="AN77" s="35">
        <v>5.1690690730126496E-4</v>
      </c>
      <c r="AO77" s="35">
        <v>4.5891488791485806E-4</v>
      </c>
      <c r="AP77" s="35">
        <v>3.960506834794459E-4</v>
      </c>
      <c r="AQ77" s="35">
        <v>4.9715577665485349E-4</v>
      </c>
      <c r="AR77" s="35">
        <v>5.3126881434234648E-4</v>
      </c>
      <c r="AS77" s="35">
        <v>5.2985516399170918E-4</v>
      </c>
      <c r="AT77" s="35">
        <v>4.858167807554608E-4</v>
      </c>
      <c r="AU77" s="35">
        <v>4.361073946890149E-4</v>
      </c>
      <c r="AV77" s="35">
        <v>4.2119272650293521E-4</v>
      </c>
      <c r="AW77" s="35">
        <v>3.2478825607327376E-4</v>
      </c>
      <c r="AX77" s="35">
        <v>5.0594987718667074E-4</v>
      </c>
      <c r="AY77" s="4">
        <v>5.7285685648863496E-4</v>
      </c>
      <c r="BA77" t="s">
        <v>66</v>
      </c>
      <c r="BB77">
        <v>7.1342520229584279E-4</v>
      </c>
      <c r="BC77">
        <v>8.5300951847699317E-4</v>
      </c>
      <c r="BD77">
        <v>9.1271104906932832E-4</v>
      </c>
      <c r="BE77">
        <v>6.8857668368705444E-4</v>
      </c>
      <c r="BF77">
        <v>9.9474140967202476E-4</v>
      </c>
      <c r="BG77">
        <v>6.0686827058795221E-4</v>
      </c>
      <c r="BH77">
        <v>1.0102849022519784E-3</v>
      </c>
      <c r="BI77">
        <v>7.3801805390298766E-4</v>
      </c>
      <c r="BJ77">
        <v>8.5272543251703719E-4</v>
      </c>
      <c r="BK77">
        <v>7.4132198235423829E-4</v>
      </c>
      <c r="BL77">
        <v>6.7237849444728472E-4</v>
      </c>
      <c r="BM77">
        <v>6.4547856200772476E-4</v>
      </c>
      <c r="BN77">
        <v>8.3249799018895987E-4</v>
      </c>
      <c r="BO77">
        <v>8.1415057599001136E-4</v>
      </c>
      <c r="BP77">
        <v>7.5111761705683438E-4</v>
      </c>
      <c r="BQ77">
        <v>6.7552995221843194E-4</v>
      </c>
      <c r="BR77">
        <v>1.2171895019065144E-3</v>
      </c>
      <c r="BS77">
        <v>7.7301043277587262E-4</v>
      </c>
      <c r="BT77">
        <v>7.0205966542375049E-4</v>
      </c>
      <c r="BU77">
        <v>6.5040134221975904E-4</v>
      </c>
      <c r="BV77">
        <v>6.9021707662619521E-4</v>
      </c>
      <c r="BW77">
        <v>7.8565979662033618E-4</v>
      </c>
      <c r="BX77">
        <v>7.7211549165565334E-4</v>
      </c>
      <c r="BY77">
        <v>6.3506837543619691E-4</v>
      </c>
      <c r="BZ77">
        <v>1.0399585642879409E-3</v>
      </c>
      <c r="CA77">
        <v>5.8628400638629564E-4</v>
      </c>
      <c r="CB77">
        <v>8.9032224648288318E-4</v>
      </c>
      <c r="CC77">
        <v>9.2892342143218939E-4</v>
      </c>
      <c r="CD77">
        <v>7.0715865740566782E-4</v>
      </c>
      <c r="CE77">
        <v>7.2508312593210303E-4</v>
      </c>
      <c r="CF77">
        <v>7.8846375826328093E-4</v>
      </c>
      <c r="CG77">
        <v>7.8846375826328093E-4</v>
      </c>
      <c r="CH77">
        <v>8.326543214986176E-4</v>
      </c>
      <c r="CI77">
        <v>6.1377237646350344E-4</v>
      </c>
      <c r="CJ77">
        <v>1.208890989806639E-3</v>
      </c>
      <c r="CK77">
        <v>5.6058572386301396E-4</v>
      </c>
      <c r="CL77">
        <v>5.8742911363442868E-4</v>
      </c>
      <c r="CM77">
        <v>8.350658037558239E-4</v>
      </c>
      <c r="CN77">
        <v>7.7054097868970611E-4</v>
      </c>
      <c r="CO77">
        <v>7.6517341263769697E-4</v>
      </c>
      <c r="CP77">
        <v>8.0568825252562036E-4</v>
      </c>
      <c r="CQ77">
        <v>6.754512674742618E-4</v>
      </c>
      <c r="CR77">
        <v>7.9074171891439381E-4</v>
      </c>
      <c r="CS77">
        <v>7.7620155063926229E-4</v>
      </c>
      <c r="CT77">
        <v>7.2201268842877347E-4</v>
      </c>
      <c r="CU77">
        <v>7.2897210785996644E-4</v>
      </c>
      <c r="CV77">
        <v>6.21203918980167E-4</v>
      </c>
      <c r="CW77">
        <v>6.4902155505539494E-4</v>
      </c>
      <c r="CX77">
        <v>8.7556010741843336E-4</v>
      </c>
      <c r="CY77">
        <v>9.6602662817878941E-4</v>
      </c>
      <c r="CZ77" s="39">
        <f>_xlfn.STDEV.P(BP3:BP54)</f>
        <v>2.7803065168716067E-2</v>
      </c>
      <c r="DB77" t="s">
        <v>66</v>
      </c>
      <c r="DC77" s="5">
        <v>0.50455497862382925</v>
      </c>
      <c r="DD77" s="5">
        <v>8.4563769056064497E-2</v>
      </c>
      <c r="DE77" s="5">
        <v>0.40441879505691236</v>
      </c>
      <c r="DF77" s="5">
        <v>0.80749971884774341</v>
      </c>
      <c r="DG77" s="5">
        <v>0.60224285903824637</v>
      </c>
      <c r="DH77" s="5">
        <v>0.73173286382528691</v>
      </c>
      <c r="DI77" s="5">
        <v>0.62830034148005309</v>
      </c>
      <c r="DJ77" s="5">
        <v>0.76832865788210003</v>
      </c>
      <c r="DK77" s="5">
        <v>0.70661356218952576</v>
      </c>
      <c r="DL77" s="5">
        <v>0.44359551968325883</v>
      </c>
      <c r="DM77" s="5">
        <v>0.63406674155869391</v>
      </c>
      <c r="DN77" s="5">
        <v>0.74279458347087501</v>
      </c>
      <c r="DO77" s="5">
        <v>0.31773348975531235</v>
      </c>
      <c r="DP77" s="5">
        <v>0.62040727229743986</v>
      </c>
      <c r="DQ77" s="5">
        <v>0.33289862542416193</v>
      </c>
      <c r="DR77" s="5">
        <v>0.64267495350754378</v>
      </c>
      <c r="DS77" s="5">
        <v>0.42671341198129592</v>
      </c>
      <c r="DT77" s="5">
        <v>1.0000000000000002</v>
      </c>
      <c r="DU77" s="5">
        <v>0.7531955669053868</v>
      </c>
      <c r="DV77" s="5">
        <v>0.59861169374179002</v>
      </c>
      <c r="DW77" s="5">
        <v>0.58209669746477244</v>
      </c>
      <c r="DX77" s="5">
        <v>0.77274657831167348</v>
      </c>
      <c r="DY77" s="5">
        <v>0.53418001388340353</v>
      </c>
      <c r="DZ77" s="5">
        <v>0.50823660401412563</v>
      </c>
      <c r="EA77" s="5">
        <v>0.44042221224272032</v>
      </c>
      <c r="EB77" s="5">
        <v>0.55150033628003914</v>
      </c>
      <c r="EC77" s="5">
        <v>0.55755673445982401</v>
      </c>
      <c r="ED77" s="5">
        <v>0.35112307711474056</v>
      </c>
      <c r="EE77" s="5">
        <v>0.68354001592243907</v>
      </c>
      <c r="EF77" s="5">
        <v>0.45367248608774136</v>
      </c>
      <c r="EG77" s="5">
        <v>0.22865155874014215</v>
      </c>
      <c r="EH77" s="5">
        <v>0.58258902142552837</v>
      </c>
      <c r="EI77" s="5">
        <v>0.77291676898514361</v>
      </c>
      <c r="EJ77" s="5">
        <v>0.44634225456374765</v>
      </c>
      <c r="EK77" s="5">
        <v>0.22275749900463659</v>
      </c>
      <c r="EL77" s="5">
        <v>0.73885530976486957</v>
      </c>
      <c r="EM77" s="5">
        <v>0.59844228299983171</v>
      </c>
      <c r="EN77" s="5">
        <v>0.71813547648519682</v>
      </c>
      <c r="EO77" s="5">
        <v>0.67083636249983458</v>
      </c>
      <c r="EP77" s="5">
        <v>0.59975278849913505</v>
      </c>
      <c r="EQ77" s="5">
        <v>0.49156814963843815</v>
      </c>
      <c r="ER77" s="5">
        <v>0.73603500444063896</v>
      </c>
      <c r="ES77" s="5">
        <v>0.67186136969189303</v>
      </c>
      <c r="ET77" s="5">
        <v>0.68262574785547936</v>
      </c>
      <c r="EU77" s="5">
        <v>0.67286460271589343</v>
      </c>
      <c r="EV77" s="5">
        <v>0.59824976838865551</v>
      </c>
      <c r="EW77" s="5">
        <v>0.678026512122475</v>
      </c>
      <c r="EX77" s="5">
        <v>0.50042753363646386</v>
      </c>
      <c r="EY77" s="5">
        <v>0.57785853067067094</v>
      </c>
      <c r="EZ77" s="5">
        <v>0.59300317380341638</v>
      </c>
    </row>
    <row r="78" spans="1:156" x14ac:dyDescent="0.2">
      <c r="A78" s="33" t="s">
        <v>69</v>
      </c>
      <c r="B78" s="35">
        <v>2.4558348103535674E-4</v>
      </c>
      <c r="C78" s="35">
        <v>7.8424637716100108E-5</v>
      </c>
      <c r="D78" s="35">
        <v>2.1107350755631961E-4</v>
      </c>
      <c r="E78" s="35">
        <v>4.4770878500386606E-4</v>
      </c>
      <c r="F78" s="35">
        <v>5.1503923428546387E-4</v>
      </c>
      <c r="G78" s="35">
        <v>3.9524641558038388E-4</v>
      </c>
      <c r="H78" s="35">
        <v>4.0833654143067224E-4</v>
      </c>
      <c r="I78" s="35">
        <v>4.7463550974928027E-4</v>
      </c>
      <c r="J78" s="35">
        <v>4.4347497554908321E-4</v>
      </c>
      <c r="K78" s="35">
        <v>2.9638789788379011E-4</v>
      </c>
      <c r="L78" s="35">
        <v>3.821061580150108E-4</v>
      </c>
      <c r="M78" s="35">
        <v>3.4729542284765106E-4</v>
      </c>
      <c r="N78" s="35">
        <v>2.8220223843525153E-4</v>
      </c>
      <c r="O78" s="35">
        <v>3.8869077898770715E-4</v>
      </c>
      <c r="P78" s="35">
        <v>2.7214529283610406E-4</v>
      </c>
      <c r="Q78" s="35">
        <v>3.6806175941788181E-4</v>
      </c>
      <c r="R78" s="35">
        <v>4.6188983494303224E-4</v>
      </c>
      <c r="S78" s="35">
        <v>5.2878822770024796E-4</v>
      </c>
      <c r="T78" s="36">
        <v>6.3762111469175587E-4</v>
      </c>
      <c r="U78" s="35">
        <v>2.3916958823131138E-4</v>
      </c>
      <c r="V78" s="35">
        <v>1.983400628263967E-4</v>
      </c>
      <c r="W78" s="35">
        <v>4.6025927023973442E-4</v>
      </c>
      <c r="X78" s="35">
        <v>2.9165010604778439E-4</v>
      </c>
      <c r="Y78" s="35">
        <v>2.0031198398260815E-4</v>
      </c>
      <c r="Z78" s="35">
        <v>3.5733968937597859E-4</v>
      </c>
      <c r="AA78" s="35">
        <v>2.6556811589515398E-4</v>
      </c>
      <c r="AB78" s="35">
        <v>2.6242952140908274E-4</v>
      </c>
      <c r="AC78" s="35">
        <v>3.0347192633598533E-4</v>
      </c>
      <c r="AD78" s="35">
        <v>3.8652329314142731E-4</v>
      </c>
      <c r="AE78" s="35">
        <v>3.2802087851688602E-4</v>
      </c>
      <c r="AF78" s="35">
        <v>2.5565492898845784E-4</v>
      </c>
      <c r="AG78" s="35">
        <v>2.9730950276363671E-4</v>
      </c>
      <c r="AH78" s="35">
        <v>4.7718716592788966E-4</v>
      </c>
      <c r="AI78" s="35">
        <v>2.3170810788515468E-4</v>
      </c>
      <c r="AJ78" s="35">
        <v>1.6417481772305098E-4</v>
      </c>
      <c r="AK78" s="35">
        <v>3.286637744084822E-4</v>
      </c>
      <c r="AL78" s="35">
        <v>2.1056880098788261E-4</v>
      </c>
      <c r="AM78" s="35">
        <v>4.2341199249074243E-4</v>
      </c>
      <c r="AN78" s="35">
        <v>4.4898469400330863E-4</v>
      </c>
      <c r="AO78" s="35">
        <v>3.1971230736738777E-4</v>
      </c>
      <c r="AP78" s="35">
        <v>3.2031072762456648E-4</v>
      </c>
      <c r="AQ78" s="35">
        <v>3.423149206739026E-4</v>
      </c>
      <c r="AR78" s="35">
        <v>4.7876252799931851E-4</v>
      </c>
      <c r="AS78" s="35">
        <v>4.7484703646396263E-4</v>
      </c>
      <c r="AT78" s="35">
        <v>4.2267617187249522E-4</v>
      </c>
      <c r="AU78" s="35">
        <v>2.8136569057604383E-4</v>
      </c>
      <c r="AV78" s="35">
        <v>2.0887273178759637E-4</v>
      </c>
      <c r="AW78" s="35">
        <v>2.0246570722424296E-4</v>
      </c>
      <c r="AX78" s="35">
        <v>3.5945717359649155E-4</v>
      </c>
      <c r="AY78" s="4">
        <v>4.9955272103676209E-4</v>
      </c>
      <c r="BA78" t="s">
        <v>69</v>
      </c>
      <c r="BB78">
        <v>6.4794346569176607E-4</v>
      </c>
      <c r="BC78">
        <v>7.7471603454913184E-4</v>
      </c>
      <c r="BD78">
        <v>8.2893785978689453E-4</v>
      </c>
      <c r="BE78">
        <v>6.2537566851713234E-4</v>
      </c>
      <c r="BF78">
        <v>9.0343906323445057E-4</v>
      </c>
      <c r="BG78">
        <v>5.5116686261956233E-4</v>
      </c>
      <c r="BH78">
        <v>9.1755589625184251E-4</v>
      </c>
      <c r="BI78">
        <v>6.7027906226208315E-4</v>
      </c>
      <c r="BJ78">
        <v>7.7445802342076707E-4</v>
      </c>
      <c r="BK78">
        <v>6.7327973962000645E-4</v>
      </c>
      <c r="BL78">
        <v>6.1066423017689384E-4</v>
      </c>
      <c r="BM78">
        <v>5.8623330820263032E-4</v>
      </c>
      <c r="BN78">
        <v>7.560871570118456E-4</v>
      </c>
      <c r="BO78">
        <v>7.3942376033859592E-4</v>
      </c>
      <c r="BP78">
        <v>6.8217628193085501E-4</v>
      </c>
      <c r="BQ78">
        <v>6.1352643137702978E-4</v>
      </c>
      <c r="BR78">
        <v>1.1054697559477248E-3</v>
      </c>
      <c r="BS78">
        <v>7.0205966542375049E-4</v>
      </c>
      <c r="BT78">
        <v>6.3762111469175587E-4</v>
      </c>
      <c r="BU78">
        <v>5.9070425100246388E-4</v>
      </c>
      <c r="BV78">
        <v>6.2686549798021088E-4</v>
      </c>
      <c r="BW78">
        <v>7.135480073295347E-4</v>
      </c>
      <c r="BX78">
        <v>7.0124686647978429E-4</v>
      </c>
      <c r="BY78">
        <v>5.7677862066993994E-4</v>
      </c>
      <c r="BZ78">
        <v>9.4450596103435171E-4</v>
      </c>
      <c r="CA78">
        <v>5.3247192523493442E-4</v>
      </c>
      <c r="CB78">
        <v>8.0860401358428396E-4</v>
      </c>
      <c r="CC78">
        <v>8.436621794521837E-4</v>
      </c>
      <c r="CD78">
        <v>6.4225209566308407E-4</v>
      </c>
      <c r="CE78">
        <v>6.5853136673498728E-4</v>
      </c>
      <c r="CF78">
        <v>7.1609460733574378E-4</v>
      </c>
      <c r="CG78">
        <v>7.1609460733574378E-4</v>
      </c>
      <c r="CH78">
        <v>7.5622913945127971E-4</v>
      </c>
      <c r="CI78">
        <v>5.5743727509463558E-4</v>
      </c>
      <c r="CJ78">
        <v>1.097932922832249E-3</v>
      </c>
      <c r="CK78">
        <v>5.0913235973195346E-4</v>
      </c>
      <c r="CL78">
        <v>5.3351192880721698E-4</v>
      </c>
      <c r="CM78">
        <v>7.5841928379459728E-4</v>
      </c>
      <c r="CN78">
        <v>6.9981687019615236E-4</v>
      </c>
      <c r="CO78">
        <v>6.9494196622741635E-4</v>
      </c>
      <c r="CP78">
        <v>7.3173815128570944E-4</v>
      </c>
      <c r="CQ78">
        <v>6.1345496871258978E-4</v>
      </c>
      <c r="CR78">
        <v>7.1816348535440886E-4</v>
      </c>
      <c r="CS78">
        <v>7.0495788651431712E-4</v>
      </c>
      <c r="CT78">
        <v>6.557427493568864E-4</v>
      </c>
      <c r="CU78">
        <v>6.6206339843255481E-4</v>
      </c>
      <c r="CV78">
        <v>5.641867134354554E-4</v>
      </c>
      <c r="CW78">
        <v>5.8945110761151264E-4</v>
      </c>
      <c r="CX78">
        <v>7.9519681754514396E-4</v>
      </c>
      <c r="CY78">
        <v>8.7735986813812527E-4</v>
      </c>
      <c r="CZ78" s="39">
        <f>_xlfn.STDEV.P(BQ3:BQ54)</f>
        <v>2.5251160660289575E-2</v>
      </c>
      <c r="DB78" t="s">
        <v>69</v>
      </c>
      <c r="DC78" s="5">
        <v>0.37901992077837166</v>
      </c>
      <c r="DD78" s="5">
        <v>0.10123017237114702</v>
      </c>
      <c r="DE78" s="5">
        <v>0.25463127912939448</v>
      </c>
      <c r="DF78" s="5">
        <v>0.71590374800710843</v>
      </c>
      <c r="DG78" s="5">
        <v>0.57008740848723582</v>
      </c>
      <c r="DH78" s="5">
        <v>0.71710845187947914</v>
      </c>
      <c r="DI78" s="5">
        <v>0.44502633910228362</v>
      </c>
      <c r="DJ78" s="5">
        <v>0.70811627047913805</v>
      </c>
      <c r="DK78" s="5">
        <v>0.57262622651936934</v>
      </c>
      <c r="DL78" s="5">
        <v>0.44021508511613466</v>
      </c>
      <c r="DM78" s="5">
        <v>0.62572218763218601</v>
      </c>
      <c r="DN78" s="5">
        <v>0.5924184415799334</v>
      </c>
      <c r="DO78" s="5">
        <v>0.37324035439320424</v>
      </c>
      <c r="DP78" s="5">
        <v>0.52566714763090439</v>
      </c>
      <c r="DQ78" s="5">
        <v>0.39893690244670299</v>
      </c>
      <c r="DR78" s="5">
        <v>0.59991182220427797</v>
      </c>
      <c r="DS78" s="5">
        <v>0.41782222666693564</v>
      </c>
      <c r="DT78" s="5">
        <v>0.7531955669053868</v>
      </c>
      <c r="DU78" s="5">
        <v>1</v>
      </c>
      <c r="DV78" s="5">
        <v>0.40488888953384861</v>
      </c>
      <c r="DW78" s="5">
        <v>0.31639971168529357</v>
      </c>
      <c r="DX78" s="5">
        <v>0.64502915783096693</v>
      </c>
      <c r="DY78" s="5">
        <v>0.41590218792969413</v>
      </c>
      <c r="DZ78" s="5">
        <v>0.34729439823886288</v>
      </c>
      <c r="EA78" s="5">
        <v>0.37833502817139142</v>
      </c>
      <c r="EB78" s="5">
        <v>0.49874576162486206</v>
      </c>
      <c r="EC78" s="5">
        <v>0.32454639972143634</v>
      </c>
      <c r="ED78" s="5">
        <v>0.35970787090757012</v>
      </c>
      <c r="EE78" s="5">
        <v>0.6018248842650592</v>
      </c>
      <c r="EF78" s="5">
        <v>0.49810972580276719</v>
      </c>
      <c r="EG78" s="5">
        <v>0.35701278346394949</v>
      </c>
      <c r="EH78" s="5">
        <v>0.41518187641405035</v>
      </c>
      <c r="EI78" s="5">
        <v>0.63100869965700734</v>
      </c>
      <c r="EJ78" s="5">
        <v>0.41566669154985703</v>
      </c>
      <c r="EK78" s="5">
        <v>0.14953082680091462</v>
      </c>
      <c r="EL78" s="5">
        <v>0.64553699666922792</v>
      </c>
      <c r="EM78" s="5">
        <v>0.39468433528497737</v>
      </c>
      <c r="EN78" s="5">
        <v>0.55828220819002161</v>
      </c>
      <c r="EO78" s="5">
        <v>0.64157455060702129</v>
      </c>
      <c r="EP78" s="5">
        <v>0.46005612397102447</v>
      </c>
      <c r="EQ78" s="5">
        <v>0.4377395480360845</v>
      </c>
      <c r="ER78" s="5">
        <v>0.55801148924148791</v>
      </c>
      <c r="ES78" s="5">
        <v>0.6666483854481301</v>
      </c>
      <c r="ET78" s="5">
        <v>0.6735821324190816</v>
      </c>
      <c r="EU78" s="5">
        <v>0.64457620352955625</v>
      </c>
      <c r="EV78" s="5">
        <v>0.42498300199373867</v>
      </c>
      <c r="EW78" s="5">
        <v>0.37021916116337611</v>
      </c>
      <c r="EX78" s="5">
        <v>0.34348176567967581</v>
      </c>
      <c r="EY78" s="5">
        <v>0.45203547809229616</v>
      </c>
      <c r="EZ78" s="5">
        <v>0.56938177728242756</v>
      </c>
    </row>
    <row r="79" spans="1:156" x14ac:dyDescent="0.2">
      <c r="A79" s="33" t="s">
        <v>72</v>
      </c>
      <c r="B79" s="35">
        <v>2.483761817760691E-4</v>
      </c>
      <c r="C79" s="35">
        <v>2.4337169935782156E-4</v>
      </c>
      <c r="D79" s="35">
        <v>1.7794135798824846E-4</v>
      </c>
      <c r="E79" s="35">
        <v>3.7713426959004581E-4</v>
      </c>
      <c r="F79" s="35">
        <v>4.1287211470890286E-4</v>
      </c>
      <c r="G79" s="35">
        <v>2.6869815981895955E-4</v>
      </c>
      <c r="H79" s="35">
        <v>4.2272870028695471E-4</v>
      </c>
      <c r="I79" s="35">
        <v>3.5615816120151251E-4</v>
      </c>
      <c r="J79" s="35">
        <v>3.7823151277484996E-4</v>
      </c>
      <c r="K79" s="35">
        <v>2.3833549859542837E-4</v>
      </c>
      <c r="L79" s="35">
        <v>2.3210239275994334E-4</v>
      </c>
      <c r="M79" s="35">
        <v>3.1970010470096948E-4</v>
      </c>
      <c r="N79" s="35">
        <v>2.7900105587557367E-4</v>
      </c>
      <c r="O79" s="35">
        <v>3.9657048219671079E-4</v>
      </c>
      <c r="P79" s="35">
        <v>1.1165448699386945E-4</v>
      </c>
      <c r="Q79" s="35">
        <v>2.4575890747689918E-4</v>
      </c>
      <c r="R79" s="35">
        <v>4.847949815460837E-4</v>
      </c>
      <c r="S79" s="35">
        <v>3.8933784907810352E-4</v>
      </c>
      <c r="T79" s="35">
        <v>2.3916958823131138E-4</v>
      </c>
      <c r="U79" s="36">
        <v>5.4723958180253392E-4</v>
      </c>
      <c r="V79" s="35">
        <v>2.5446819636150539E-4</v>
      </c>
      <c r="W79" s="35">
        <v>4.2135575155571837E-4</v>
      </c>
      <c r="X79" s="35">
        <v>3.4376759333766668E-4</v>
      </c>
      <c r="Y79" s="35">
        <v>2.9638104667968721E-4</v>
      </c>
      <c r="Z79" s="35">
        <v>4.0536605125351206E-4</v>
      </c>
      <c r="AA79" s="35">
        <v>2.6377728329333641E-4</v>
      </c>
      <c r="AB79" s="35">
        <v>3.9806318117998252E-4</v>
      </c>
      <c r="AC79" s="35">
        <v>2.3632806814919915E-4</v>
      </c>
      <c r="AD79" s="35">
        <v>3.2602301803585828E-4</v>
      </c>
      <c r="AE79" s="35">
        <v>2.5738003993107047E-4</v>
      </c>
      <c r="AF79" s="35">
        <v>1.2935542474947707E-4</v>
      </c>
      <c r="AG79" s="35">
        <v>3.7517853067516114E-4</v>
      </c>
      <c r="AH79" s="35">
        <v>3.3948256068552822E-4</v>
      </c>
      <c r="AI79" s="35">
        <v>1.7585087752178388E-4</v>
      </c>
      <c r="AJ79" s="35">
        <v>5.5884376070733916E-5</v>
      </c>
      <c r="AK79" s="35">
        <v>2.7203729478188145E-4</v>
      </c>
      <c r="AL79" s="35">
        <v>3.6109724348400417E-4</v>
      </c>
      <c r="AM79" s="35">
        <v>3.9668139426935275E-4</v>
      </c>
      <c r="AN79" s="35">
        <v>3.5916479379663322E-4</v>
      </c>
      <c r="AO79" s="35">
        <v>3.779445294736745E-4</v>
      </c>
      <c r="AP79" s="35">
        <v>2.5937908809380418E-4</v>
      </c>
      <c r="AQ79" s="35">
        <v>3.6308069277213762E-4</v>
      </c>
      <c r="AR79" s="35">
        <v>3.6100448103550803E-4</v>
      </c>
      <c r="AS79" s="35">
        <v>3.5002935287541608E-4</v>
      </c>
      <c r="AT79" s="35">
        <v>2.8235009229896188E-4</v>
      </c>
      <c r="AU79" s="35">
        <v>3.7015471357688387E-4</v>
      </c>
      <c r="AV79" s="35">
        <v>3.2830169099969423E-4</v>
      </c>
      <c r="AW79" s="35">
        <v>2.0217449337231743E-4</v>
      </c>
      <c r="AX79" s="35">
        <v>3.2455940053497447E-4</v>
      </c>
      <c r="AY79" s="4">
        <v>3.1686404471058607E-4</v>
      </c>
      <c r="BA79" t="s">
        <v>72</v>
      </c>
      <c r="BB79">
        <v>6.0026707205018475E-4</v>
      </c>
      <c r="BC79">
        <v>7.1771157570460053E-4</v>
      </c>
      <c r="BD79">
        <v>7.6794369933893593E-4</v>
      </c>
      <c r="BE79">
        <v>5.7935983824055465E-4</v>
      </c>
      <c r="BF79">
        <v>8.3696302220522087E-4</v>
      </c>
      <c r="BG79">
        <v>5.1061139799057551E-4</v>
      </c>
      <c r="BH79">
        <v>8.5004112310546566E-4</v>
      </c>
      <c r="BI79">
        <v>6.209591908316347E-4</v>
      </c>
      <c r="BJ79">
        <v>7.1747254931915096E-4</v>
      </c>
      <c r="BK79">
        <v>6.2373907504558368E-4</v>
      </c>
      <c r="BL79">
        <v>5.6573088373182477E-4</v>
      </c>
      <c r="BM79">
        <v>5.4309761589676651E-4</v>
      </c>
      <c r="BN79">
        <v>7.0045343148834589E-4</v>
      </c>
      <c r="BO79">
        <v>6.8501614589000536E-4</v>
      </c>
      <c r="BP79">
        <v>6.3198099997741725E-4</v>
      </c>
      <c r="BQ79">
        <v>5.6838248101614931E-4</v>
      </c>
      <c r="BR79">
        <v>1.0241280740971991E-3</v>
      </c>
      <c r="BS79">
        <v>6.5040134221975904E-4</v>
      </c>
      <c r="BT79">
        <v>5.9070425100246388E-4</v>
      </c>
      <c r="BU79">
        <v>5.472395818025337E-4</v>
      </c>
      <c r="BV79">
        <v>5.8074004441132211E-4</v>
      </c>
      <c r="BW79">
        <v>6.6104435927856063E-4</v>
      </c>
      <c r="BX79">
        <v>6.4964834991704452E-4</v>
      </c>
      <c r="BY79">
        <v>5.3433861468307536E-4</v>
      </c>
      <c r="BZ79">
        <v>8.7500817244716748E-4</v>
      </c>
      <c r="CA79">
        <v>4.9329205468328361E-4</v>
      </c>
      <c r="CB79">
        <v>7.4910603992905424E-4</v>
      </c>
      <c r="CC79">
        <v>7.8158458735063589E-4</v>
      </c>
      <c r="CD79">
        <v>5.9499447929485278E-4</v>
      </c>
      <c r="CE79">
        <v>6.1007590367654599E-4</v>
      </c>
      <c r="CF79">
        <v>6.6340357765230893E-4</v>
      </c>
      <c r="CG79">
        <v>6.6340357765230893E-4</v>
      </c>
      <c r="CH79">
        <v>7.0058496670355279E-4</v>
      </c>
      <c r="CI79">
        <v>5.1642042661152266E-4</v>
      </c>
      <c r="CJ79">
        <v>1.0171458094609977E-3</v>
      </c>
      <c r="CK79">
        <v>4.7166984010868279E-4</v>
      </c>
      <c r="CL79">
        <v>4.9425553364759311E-4</v>
      </c>
      <c r="CM79">
        <v>7.0261395781457032E-4</v>
      </c>
      <c r="CN79">
        <v>6.4832357433449892E-4</v>
      </c>
      <c r="CO79">
        <v>6.4380737116742973E-4</v>
      </c>
      <c r="CP79">
        <v>6.7789605241368167E-4</v>
      </c>
      <c r="CQ79">
        <v>5.6831627665324483E-4</v>
      </c>
      <c r="CR79">
        <v>6.6532022534836557E-4</v>
      </c>
      <c r="CS79">
        <v>6.5308630901131576E-4</v>
      </c>
      <c r="CT79">
        <v>6.0749247583560969E-4</v>
      </c>
      <c r="CU79">
        <v>6.1334804459276578E-4</v>
      </c>
      <c r="CV79">
        <v>5.2267323384757008E-4</v>
      </c>
      <c r="CW79">
        <v>5.4607864608209665E-4</v>
      </c>
      <c r="CX79">
        <v>7.3668536013683642E-4</v>
      </c>
      <c r="CY79">
        <v>8.1280276299929846E-4</v>
      </c>
      <c r="CZ79" s="39">
        <f>_xlfn.STDEV.P(BR3:BR54)</f>
        <v>2.3393152455420233E-2</v>
      </c>
      <c r="DB79" t="s">
        <v>72</v>
      </c>
      <c r="DC79" s="5">
        <v>0.41377612289768217</v>
      </c>
      <c r="DD79" s="5">
        <v>0.3390940143593138</v>
      </c>
      <c r="DE79" s="5">
        <v>0.2317114628864389</v>
      </c>
      <c r="DF79" s="5">
        <v>0.65094997046284175</v>
      </c>
      <c r="DG79" s="5">
        <v>0.49329791610275925</v>
      </c>
      <c r="DH79" s="5">
        <v>0.52622828412443501</v>
      </c>
      <c r="DI79" s="5">
        <v>0.49730382306987075</v>
      </c>
      <c r="DJ79" s="5">
        <v>0.57356130074267686</v>
      </c>
      <c r="DK79" s="5">
        <v>0.52717210314704666</v>
      </c>
      <c r="DL79" s="5">
        <v>0.38210769235198305</v>
      </c>
      <c r="DM79" s="5">
        <v>0.41026997011173882</v>
      </c>
      <c r="DN79" s="5">
        <v>0.58866048265205229</v>
      </c>
      <c r="DO79" s="5">
        <v>0.39831492478057146</v>
      </c>
      <c r="DP79" s="5">
        <v>0.57892136495770863</v>
      </c>
      <c r="DQ79" s="5">
        <v>0.17667380348121103</v>
      </c>
      <c r="DR79" s="5">
        <v>0.43238297393954422</v>
      </c>
      <c r="DS79" s="5">
        <v>0.4733733932383854</v>
      </c>
      <c r="DT79" s="5">
        <v>0.59861169374179002</v>
      </c>
      <c r="DU79" s="5">
        <v>0.40488888953384861</v>
      </c>
      <c r="DV79" s="5">
        <v>1.0000000000000004</v>
      </c>
      <c r="DW79" s="5">
        <v>0.43817917984190635</v>
      </c>
      <c r="DX79" s="5">
        <v>0.63740919295578058</v>
      </c>
      <c r="DY79" s="5">
        <v>0.52915949587428857</v>
      </c>
      <c r="DZ79" s="5">
        <v>0.55466896558744028</v>
      </c>
      <c r="EA79" s="5">
        <v>0.46327116022220677</v>
      </c>
      <c r="EB79" s="5">
        <v>0.53472842465036996</v>
      </c>
      <c r="EC79" s="5">
        <v>0.53138429002345511</v>
      </c>
      <c r="ED79" s="5">
        <v>0.30237043049977291</v>
      </c>
      <c r="EE79" s="5">
        <v>0.54794292952472212</v>
      </c>
      <c r="EF79" s="5">
        <v>0.42188199596148923</v>
      </c>
      <c r="EG79" s="5">
        <v>0.1949875296229899</v>
      </c>
      <c r="EH79" s="5">
        <v>0.56553588692250456</v>
      </c>
      <c r="EI79" s="5">
        <v>0.4845701475481099</v>
      </c>
      <c r="EJ79" s="5">
        <v>0.34051882625097579</v>
      </c>
      <c r="EK79" s="5">
        <v>5.4942345090472293E-2</v>
      </c>
      <c r="EL79" s="5">
        <v>0.57675363495617671</v>
      </c>
      <c r="EM79" s="5">
        <v>0.73058816523330716</v>
      </c>
      <c r="EN79" s="5">
        <v>0.5645794391890554</v>
      </c>
      <c r="EO79" s="5">
        <v>0.55399002599174985</v>
      </c>
      <c r="EP79" s="5">
        <v>0.58704598052106727</v>
      </c>
      <c r="EQ79" s="5">
        <v>0.38262368864706087</v>
      </c>
      <c r="ER79" s="5">
        <v>0.6388708324707536</v>
      </c>
      <c r="ES79" s="5">
        <v>0.54260259538402578</v>
      </c>
      <c r="ET79" s="5">
        <v>0.53596185993442902</v>
      </c>
      <c r="EU79" s="5">
        <v>0.46477957099071487</v>
      </c>
      <c r="EV79" s="5">
        <v>0.60349864459525449</v>
      </c>
      <c r="EW79" s="5">
        <v>0.62812034315007326</v>
      </c>
      <c r="EX79" s="5">
        <v>0.37022962685474214</v>
      </c>
      <c r="EY79" s="5">
        <v>0.44056719204341027</v>
      </c>
      <c r="EZ79" s="5">
        <v>0.38984124948263688</v>
      </c>
    </row>
    <row r="80" spans="1:156" x14ac:dyDescent="0.2">
      <c r="A80" s="33" t="s">
        <v>76</v>
      </c>
      <c r="B80" s="35">
        <v>2.1067984607618317E-4</v>
      </c>
      <c r="C80" s="35">
        <v>5.3217249245795378E-5</v>
      </c>
      <c r="D80" s="35">
        <v>1.1516052246058586E-4</v>
      </c>
      <c r="E80" s="35">
        <v>3.0880733567465623E-4</v>
      </c>
      <c r="F80" s="35">
        <v>3.6609179427747406E-4</v>
      </c>
      <c r="G80" s="35">
        <v>1.5444286270265733E-4</v>
      </c>
      <c r="H80" s="35">
        <v>2.7802355464703936E-4</v>
      </c>
      <c r="I80" s="35">
        <v>2.2670729661969835E-4</v>
      </c>
      <c r="J80" s="35">
        <v>2.7076554501079871E-4</v>
      </c>
      <c r="K80" s="35">
        <v>9.088502777510468E-5</v>
      </c>
      <c r="L80" s="35">
        <v>2.1020756344924859E-4</v>
      </c>
      <c r="M80" s="35">
        <v>2.1514723455621465E-4</v>
      </c>
      <c r="N80" s="35">
        <v>8.4011687158517729E-5</v>
      </c>
      <c r="O80" s="35">
        <v>3.3318395975228706E-4</v>
      </c>
      <c r="P80" s="35">
        <v>1.2396656810384404E-4</v>
      </c>
      <c r="Q80" s="35">
        <v>2.8727971438078466E-4</v>
      </c>
      <c r="R80" s="35">
        <v>2.6990482101247904E-4</v>
      </c>
      <c r="S80" s="35">
        <v>4.0177308083789802E-4</v>
      </c>
      <c r="T80" s="35">
        <v>1.983400628263967E-4</v>
      </c>
      <c r="U80" s="35">
        <v>2.5446819636150539E-4</v>
      </c>
      <c r="V80" s="36">
        <v>6.1629131078563175E-4</v>
      </c>
      <c r="W80" s="35">
        <v>3.0322302963010775E-4</v>
      </c>
      <c r="X80" s="35">
        <v>1.8310531421522836E-4</v>
      </c>
      <c r="Y80" s="35">
        <v>6.5063371842515909E-5</v>
      </c>
      <c r="Z80" s="35">
        <v>3.5752739360887238E-5</v>
      </c>
      <c r="AA80" s="35">
        <v>1.0095515587853007E-4</v>
      </c>
      <c r="AB80" s="35">
        <v>4.6443189610198023E-4</v>
      </c>
      <c r="AC80" s="35">
        <v>1.7289925365650513E-4</v>
      </c>
      <c r="AD80" s="35">
        <v>1.9414528236816474E-4</v>
      </c>
      <c r="AE80" s="35">
        <v>1.5179730919101669E-4</v>
      </c>
      <c r="AF80" s="35">
        <v>5.5208461074073036E-5</v>
      </c>
      <c r="AG80" s="35">
        <v>2.2464110014313216E-4</v>
      </c>
      <c r="AH80" s="35">
        <v>3.8688560616000214E-4</v>
      </c>
      <c r="AI80" s="35">
        <v>5.4117071527770552E-6</v>
      </c>
      <c r="AJ80" s="35">
        <v>-7.1012470130132744E-5</v>
      </c>
      <c r="AK80" s="35">
        <v>2.0397426521559929E-4</v>
      </c>
      <c r="AL80" s="35">
        <v>2.2002331091974133E-4</v>
      </c>
      <c r="AM80" s="35">
        <v>2.8511283439107128E-4</v>
      </c>
      <c r="AN80" s="35">
        <v>2.7754095969443433E-4</v>
      </c>
      <c r="AO80" s="35">
        <v>2.2445871116394557E-4</v>
      </c>
      <c r="AP80" s="35">
        <v>1.6369405154897514E-4</v>
      </c>
      <c r="AQ80" s="35">
        <v>2.4185232714400316E-4</v>
      </c>
      <c r="AR80" s="35">
        <v>2.3327941898477515E-4</v>
      </c>
      <c r="AS80" s="35">
        <v>2.9674321279136642E-4</v>
      </c>
      <c r="AT80" s="35">
        <v>1.8512669899033846E-4</v>
      </c>
      <c r="AU80" s="35">
        <v>1.6919128124304037E-4</v>
      </c>
      <c r="AV80" s="35">
        <v>3.0898822173093364E-4</v>
      </c>
      <c r="AW80" s="35">
        <v>1.8155337518500827E-4</v>
      </c>
      <c r="AX80" s="35">
        <v>2.1742084917132016E-4</v>
      </c>
      <c r="AY80" s="4">
        <v>3.0947493797219494E-4</v>
      </c>
      <c r="BA80" t="s">
        <v>76</v>
      </c>
      <c r="BB80">
        <v>6.3701372794131581E-4</v>
      </c>
      <c r="BC80">
        <v>7.6164785262117511E-4</v>
      </c>
      <c r="BD80">
        <v>8.1495504508373603E-4</v>
      </c>
      <c r="BE80">
        <v>6.1482661228873551E-4</v>
      </c>
      <c r="BF80">
        <v>8.8819953608816962E-4</v>
      </c>
      <c r="BG80">
        <v>5.4186958656980895E-4</v>
      </c>
      <c r="BH80">
        <v>9.0207824141245758E-4</v>
      </c>
      <c r="BI80">
        <v>6.5897255983085503E-4</v>
      </c>
      <c r="BJ80">
        <v>7.6139419371506274E-4</v>
      </c>
      <c r="BK80">
        <v>6.6192262071013109E-4</v>
      </c>
      <c r="BL80">
        <v>6.0036333165284085E-4</v>
      </c>
      <c r="BM80">
        <v>5.7634451904354394E-4</v>
      </c>
      <c r="BN80">
        <v>7.4333321352728515E-4</v>
      </c>
      <c r="BO80">
        <v>7.2695090087650639E-4</v>
      </c>
      <c r="BP80">
        <v>6.7066909302337648E-4</v>
      </c>
      <c r="BQ80">
        <v>6.0317725223875201E-4</v>
      </c>
      <c r="BR80">
        <v>1.0868223041817543E-3</v>
      </c>
      <c r="BS80">
        <v>6.9021707662619521E-4</v>
      </c>
      <c r="BT80">
        <v>6.2686549798021088E-4</v>
      </c>
      <c r="BU80">
        <v>5.8074004441132211E-4</v>
      </c>
      <c r="BV80">
        <v>6.1629131078563175E-4</v>
      </c>
      <c r="BW80">
        <v>7.0151162914931515E-4</v>
      </c>
      <c r="BX80">
        <v>6.8941798826003674E-4</v>
      </c>
      <c r="BY80">
        <v>5.6704931649791861E-4</v>
      </c>
      <c r="BZ80">
        <v>9.2857370304511326E-4</v>
      </c>
      <c r="CA80">
        <v>5.2349000194926339E-4</v>
      </c>
      <c r="CB80">
        <v>7.9496419733426243E-4</v>
      </c>
      <c r="CC80">
        <v>8.2943098975797017E-4</v>
      </c>
      <c r="CD80">
        <v>6.3141836193944783E-4</v>
      </c>
      <c r="CE80">
        <v>6.4742302855431803E-4</v>
      </c>
      <c r="CF80">
        <v>7.0401527221298696E-4</v>
      </c>
      <c r="CG80">
        <v>7.0401527221298696E-4</v>
      </c>
      <c r="CH80">
        <v>7.4347280095710751E-4</v>
      </c>
      <c r="CI80">
        <v>5.4803422752688945E-4</v>
      </c>
      <c r="CJ80">
        <v>1.079412605012036E-3</v>
      </c>
      <c r="CK80">
        <v>5.0054413642732127E-4</v>
      </c>
      <c r="CL80">
        <v>5.2451246237633902E-4</v>
      </c>
      <c r="CM80">
        <v>7.4562600117709401E-4</v>
      </c>
      <c r="CN80">
        <v>6.8801211365552E-4</v>
      </c>
      <c r="CO80">
        <v>6.8321944127759107E-4</v>
      </c>
      <c r="CP80">
        <v>7.1939493537409669E-4</v>
      </c>
      <c r="CQ80">
        <v>6.0310699503161294E-4</v>
      </c>
      <c r="CR80">
        <v>7.0604925167123901E-4</v>
      </c>
      <c r="CS80">
        <v>6.930664095063855E-4</v>
      </c>
      <c r="CT80">
        <v>6.446814505527103E-4</v>
      </c>
      <c r="CU80">
        <v>6.5089548070177859E-4</v>
      </c>
      <c r="CV80">
        <v>5.5466981397331717E-4</v>
      </c>
      <c r="CW80">
        <v>5.7950803948283254E-4</v>
      </c>
      <c r="CX80">
        <v>7.8178315858265718E-4</v>
      </c>
      <c r="CY80">
        <v>8.6256025400623256E-4</v>
      </c>
      <c r="CZ80" s="39">
        <f>_xlfn.STDEV.P(BS3:BS54)</f>
        <v>2.482521522133558E-2</v>
      </c>
      <c r="DB80" t="s">
        <v>76</v>
      </c>
      <c r="DC80" s="5">
        <v>0.33073046440781229</v>
      </c>
      <c r="DD80" s="5">
        <v>6.987119974493558E-2</v>
      </c>
      <c r="DE80" s="5">
        <v>0.14130904907614039</v>
      </c>
      <c r="DF80" s="5">
        <v>0.50226735392129351</v>
      </c>
      <c r="DG80" s="5">
        <v>0.4121729176867448</v>
      </c>
      <c r="DH80" s="5">
        <v>0.28501851096741798</v>
      </c>
      <c r="DI80" s="5">
        <v>0.30820337070952425</v>
      </c>
      <c r="DJ80" s="5">
        <v>0.34403146722511413</v>
      </c>
      <c r="DK80" s="5">
        <v>0.35561808488406671</v>
      </c>
      <c r="DL80" s="5">
        <v>0.13730461073773306</v>
      </c>
      <c r="DM80" s="5">
        <v>0.35013391452561393</v>
      </c>
      <c r="DN80" s="5">
        <v>0.37329622725181127</v>
      </c>
      <c r="DO80" s="5">
        <v>0.11302022515563803</v>
      </c>
      <c r="DP80" s="5">
        <v>0.45833076119798077</v>
      </c>
      <c r="DQ80" s="5">
        <v>0.18484013859204798</v>
      </c>
      <c r="DR80" s="5">
        <v>0.47627743472506229</v>
      </c>
      <c r="DS80" s="5">
        <v>0.24834310077550784</v>
      </c>
      <c r="DT80" s="5">
        <v>0.58209669746477244</v>
      </c>
      <c r="DU80" s="5">
        <v>0.31639971168529357</v>
      </c>
      <c r="DV80" s="5">
        <v>0.43817917984190635</v>
      </c>
      <c r="DW80" s="5">
        <v>1</v>
      </c>
      <c r="DX80" s="5">
        <v>0.43224234215163299</v>
      </c>
      <c r="DY80" s="5">
        <v>0.26559404792635632</v>
      </c>
      <c r="DZ80" s="5">
        <v>0.11474023501931993</v>
      </c>
      <c r="EA80" s="5">
        <v>3.8502855770782309E-2</v>
      </c>
      <c r="EB80" s="5">
        <v>0.19285020822291585</v>
      </c>
      <c r="EC80" s="5">
        <v>0.58421737439163979</v>
      </c>
      <c r="ED80" s="5">
        <v>0.20845526124718045</v>
      </c>
      <c r="EE80" s="5">
        <v>0.30747487572555421</v>
      </c>
      <c r="EF80" s="5">
        <v>0.23446387060092205</v>
      </c>
      <c r="EG80" s="5">
        <v>7.8419408290010401E-2</v>
      </c>
      <c r="EH80" s="5">
        <v>0.31908554971684067</v>
      </c>
      <c r="EI80" s="5">
        <v>0.52037627423887745</v>
      </c>
      <c r="EJ80" s="5">
        <v>9.8747612483958015E-3</v>
      </c>
      <c r="EK80" s="5">
        <v>-6.5788068251566245E-2</v>
      </c>
      <c r="EL80" s="5">
        <v>0.40750505374308033</v>
      </c>
      <c r="EM80" s="5">
        <v>0.41948156946149745</v>
      </c>
      <c r="EN80" s="5">
        <v>0.38238048826217635</v>
      </c>
      <c r="EO80" s="5">
        <v>0.40339545508844921</v>
      </c>
      <c r="EP80" s="5">
        <v>0.32853091935472067</v>
      </c>
      <c r="EQ80" s="5">
        <v>0.22754407002302798</v>
      </c>
      <c r="ER80" s="5">
        <v>0.40101064841956613</v>
      </c>
      <c r="ES80" s="5">
        <v>0.33040105691295052</v>
      </c>
      <c r="ET80" s="5">
        <v>0.42815985412236662</v>
      </c>
      <c r="EU80" s="5">
        <v>0.28715995912651465</v>
      </c>
      <c r="EV80" s="5">
        <v>0.2599361744847617</v>
      </c>
      <c r="EW80" s="5">
        <v>0.55706695036733644</v>
      </c>
      <c r="EX80" s="5">
        <v>0.31328879465939946</v>
      </c>
      <c r="EY80" s="5">
        <v>0.27810889347564843</v>
      </c>
      <c r="EZ80" s="5">
        <v>0.35878645756608069</v>
      </c>
    </row>
    <row r="81" spans="1:156" x14ac:dyDescent="0.2">
      <c r="A81" s="33" t="s">
        <v>79</v>
      </c>
      <c r="B81" s="35">
        <v>3.1182599347167982E-4</v>
      </c>
      <c r="C81" s="35">
        <v>1.6754772463051948E-4</v>
      </c>
      <c r="D81" s="35">
        <v>3.0311744651904092E-4</v>
      </c>
      <c r="E81" s="35">
        <v>4.5093401944288632E-4</v>
      </c>
      <c r="F81" s="35">
        <v>4.9457497337849793E-4</v>
      </c>
      <c r="G81" s="35">
        <v>3.8479624150099977E-4</v>
      </c>
      <c r="H81" s="35">
        <v>5.7757740668699735E-4</v>
      </c>
      <c r="I81" s="35">
        <v>5.0295993556925226E-4</v>
      </c>
      <c r="J81" s="35">
        <v>4.2017450152601461E-4</v>
      </c>
      <c r="K81" s="35">
        <v>3.2961673881401504E-4</v>
      </c>
      <c r="L81" s="35">
        <v>3.1600799587112611E-4</v>
      </c>
      <c r="M81" s="35">
        <v>4.282677494539785E-4</v>
      </c>
      <c r="N81" s="35">
        <v>2.6542870946912273E-4</v>
      </c>
      <c r="O81" s="35">
        <v>4.2582202281945359E-4</v>
      </c>
      <c r="P81" s="35">
        <v>1.8336141232569504E-4</v>
      </c>
      <c r="Q81" s="35">
        <v>3.1412935965134675E-4</v>
      </c>
      <c r="R81" s="35">
        <v>4.1189414599501886E-4</v>
      </c>
      <c r="S81" s="35">
        <v>6.0711591955541009E-4</v>
      </c>
      <c r="T81" s="35">
        <v>4.6025927023973442E-4</v>
      </c>
      <c r="U81" s="35">
        <v>4.2135575155571837E-4</v>
      </c>
      <c r="V81" s="35">
        <v>3.0322302963010775E-4</v>
      </c>
      <c r="W81" s="36">
        <v>7.9851615172764053E-4</v>
      </c>
      <c r="X81" s="35">
        <v>5.3982932558570285E-4</v>
      </c>
      <c r="Y81" s="35">
        <v>3.3598582334158671E-4</v>
      </c>
      <c r="Z81" s="35">
        <v>6.6573850180497792E-4</v>
      </c>
      <c r="AA81" s="35">
        <v>3.1332016047318445E-4</v>
      </c>
      <c r="AB81" s="35">
        <v>4.4715511222219098E-4</v>
      </c>
      <c r="AC81" s="35">
        <v>2.6384628485567662E-4</v>
      </c>
      <c r="AD81" s="35">
        <v>5.7654580062805672E-4</v>
      </c>
      <c r="AE81" s="35">
        <v>3.4805542842588933E-4</v>
      </c>
      <c r="AF81" s="35">
        <v>1.6468038083981596E-4</v>
      </c>
      <c r="AG81" s="35">
        <v>4.5573118240916033E-4</v>
      </c>
      <c r="AH81" s="35">
        <v>5.1349230643704593E-4</v>
      </c>
      <c r="AI81" s="35">
        <v>2.4325280691789292E-4</v>
      </c>
      <c r="AJ81" s="35">
        <v>2.1655671762157207E-4</v>
      </c>
      <c r="AK81" s="35">
        <v>3.9706080915082514E-4</v>
      </c>
      <c r="AL81" s="35">
        <v>3.4143475754388249E-4</v>
      </c>
      <c r="AM81" s="35">
        <v>4.3370016550454027E-4</v>
      </c>
      <c r="AN81" s="35">
        <v>4.7276002448080201E-4</v>
      </c>
      <c r="AO81" s="35">
        <v>3.5179300231745887E-4</v>
      </c>
      <c r="AP81" s="35">
        <v>3.253298272763766E-4</v>
      </c>
      <c r="AQ81" s="35">
        <v>4.105164704660081E-4</v>
      </c>
      <c r="AR81" s="35">
        <v>4.9953017731220396E-4</v>
      </c>
      <c r="AS81" s="35">
        <v>4.2813951088925816E-4</v>
      </c>
      <c r="AT81" s="35">
        <v>3.8125309220626564E-4</v>
      </c>
      <c r="AU81" s="35">
        <v>4.3032800537340431E-4</v>
      </c>
      <c r="AV81" s="35">
        <v>3.6685604999718081E-4</v>
      </c>
      <c r="AW81" s="35">
        <v>3.3787625447770456E-4</v>
      </c>
      <c r="AX81" s="35">
        <v>4.2488766463549853E-4</v>
      </c>
      <c r="AY81" s="4">
        <v>4.1591944164487334E-4</v>
      </c>
      <c r="BA81" t="s">
        <v>79</v>
      </c>
      <c r="BB81">
        <v>7.250995272169745E-4</v>
      </c>
      <c r="BC81">
        <v>8.6696796884778472E-4</v>
      </c>
      <c r="BD81">
        <v>9.2764644147157735E-4</v>
      </c>
      <c r="BE81">
        <v>6.9984439319971132E-4</v>
      </c>
      <c r="BF81">
        <v>1.0110191279130466E-3</v>
      </c>
      <c r="BG81">
        <v>6.1679892253628521E-4</v>
      </c>
      <c r="BH81">
        <v>1.0268169706087568E-3</v>
      </c>
      <c r="BI81">
        <v>7.5009481055694153E-4</v>
      </c>
      <c r="BJ81">
        <v>8.6667923417091863E-4</v>
      </c>
      <c r="BK81">
        <v>7.5345280372882725E-4</v>
      </c>
      <c r="BL81">
        <v>6.8338114053954294E-4</v>
      </c>
      <c r="BM81">
        <v>6.5604102383028616E-4</v>
      </c>
      <c r="BN81">
        <v>8.4612079465728985E-4</v>
      </c>
      <c r="BO81">
        <v>8.2747314761804952E-4</v>
      </c>
      <c r="BP81">
        <v>7.6340873193095045E-4</v>
      </c>
      <c r="BQ81">
        <v>6.8658416803639823E-4</v>
      </c>
      <c r="BR81">
        <v>1.237107309253548E-3</v>
      </c>
      <c r="BS81">
        <v>7.8565979662033618E-4</v>
      </c>
      <c r="BT81">
        <v>7.135480073295347E-4</v>
      </c>
      <c r="BU81">
        <v>6.6104435927856063E-4</v>
      </c>
      <c r="BV81">
        <v>7.0151162914931515E-4</v>
      </c>
      <c r="BW81">
        <v>7.9851615172764096E-4</v>
      </c>
      <c r="BX81">
        <v>7.8475021089071837E-4</v>
      </c>
      <c r="BY81">
        <v>6.454604873746576E-4</v>
      </c>
      <c r="BZ81">
        <v>1.0569762055836803E-3</v>
      </c>
      <c r="CA81">
        <v>5.9587782219850771E-4</v>
      </c>
      <c r="CB81">
        <v>9.0489127370045955E-4</v>
      </c>
      <c r="CC81">
        <v>9.4412410934418113E-4</v>
      </c>
      <c r="CD81">
        <v>7.1873043803631848E-4</v>
      </c>
      <c r="CE81">
        <v>7.3694821841793182E-4</v>
      </c>
      <c r="CF81">
        <v>8.0136599675006363E-4</v>
      </c>
      <c r="CG81">
        <v>8.0136599675006363E-4</v>
      </c>
      <c r="CH81">
        <v>8.4627968413632313E-4</v>
      </c>
      <c r="CI81">
        <v>6.2381600560274821E-4</v>
      </c>
      <c r="CJ81">
        <v>1.2286730022219767E-3</v>
      </c>
      <c r="CK81">
        <v>5.6975901892669298E-4</v>
      </c>
      <c r="CL81">
        <v>5.970416677166672E-4</v>
      </c>
      <c r="CM81">
        <v>8.4873062733116045E-4</v>
      </c>
      <c r="CN81">
        <v>7.831499329589446E-4</v>
      </c>
      <c r="CO81">
        <v>7.7769453329813503E-4</v>
      </c>
      <c r="CP81">
        <v>8.1887234865070022E-4</v>
      </c>
      <c r="CQ81">
        <v>6.8650419571328249E-4</v>
      </c>
      <c r="CR81">
        <v>8.0368123342214283E-4</v>
      </c>
      <c r="CS81">
        <v>7.8890313319800588E-4</v>
      </c>
      <c r="CT81">
        <v>7.338275369858083E-4</v>
      </c>
      <c r="CU81">
        <v>7.4090083874613782E-4</v>
      </c>
      <c r="CV81">
        <v>6.3136915616146788E-4</v>
      </c>
      <c r="CW81">
        <v>6.5964199359632672E-4</v>
      </c>
      <c r="CX81">
        <v>8.8988757040837278E-4</v>
      </c>
      <c r="CY81">
        <v>9.8183446438016302E-4</v>
      </c>
      <c r="CZ81" s="39">
        <f>_xlfn.STDEV.P(BT3:BT54)</f>
        <v>2.8258028093404552E-2</v>
      </c>
      <c r="DB81" t="s">
        <v>79</v>
      </c>
      <c r="DC81" s="5">
        <v>0.43004578236108937</v>
      </c>
      <c r="DD81" s="5">
        <v>0.19325711058644215</v>
      </c>
      <c r="DE81" s="5">
        <v>0.32675967153842445</v>
      </c>
      <c r="DF81" s="5">
        <v>0.64433468900308155</v>
      </c>
      <c r="DG81" s="5">
        <v>0.48918458585388325</v>
      </c>
      <c r="DH81" s="5">
        <v>0.62386010649745072</v>
      </c>
      <c r="DI81" s="5">
        <v>0.56249304717332038</v>
      </c>
      <c r="DJ81" s="5">
        <v>0.67052848318708813</v>
      </c>
      <c r="DK81" s="5">
        <v>0.48480970232079151</v>
      </c>
      <c r="DL81" s="5">
        <v>0.43747496483223164</v>
      </c>
      <c r="DM81" s="5">
        <v>0.46241837405935954</v>
      </c>
      <c r="DN81" s="5">
        <v>0.65280635493424388</v>
      </c>
      <c r="DO81" s="5">
        <v>0.31370072824723705</v>
      </c>
      <c r="DP81" s="5">
        <v>0.51460524615840142</v>
      </c>
      <c r="DQ81" s="5">
        <v>0.24018773254257184</v>
      </c>
      <c r="DR81" s="5">
        <v>0.4575249099462102</v>
      </c>
      <c r="DS81" s="5">
        <v>0.33294940779514887</v>
      </c>
      <c r="DT81" s="5">
        <v>0.77274657831167348</v>
      </c>
      <c r="DU81" s="5">
        <v>0.64502915783096693</v>
      </c>
      <c r="DV81" s="5">
        <v>0.63740919295578058</v>
      </c>
      <c r="DW81" s="5">
        <v>0.43224234215163299</v>
      </c>
      <c r="DX81" s="5">
        <v>0.99999999999999944</v>
      </c>
      <c r="DY81" s="5">
        <v>0.68789956102461958</v>
      </c>
      <c r="DZ81" s="5">
        <v>0.52053662449296245</v>
      </c>
      <c r="EA81" s="5">
        <v>0.62985192882118446</v>
      </c>
      <c r="EB81" s="5">
        <v>0.52581275691245066</v>
      </c>
      <c r="EC81" s="5">
        <v>0.49415341402685459</v>
      </c>
      <c r="ED81" s="5">
        <v>0.27946144182140703</v>
      </c>
      <c r="EE81" s="5">
        <v>0.80217251157926195</v>
      </c>
      <c r="EF81" s="5">
        <v>0.47229292333875089</v>
      </c>
      <c r="EG81" s="5">
        <v>0.20549958634091856</v>
      </c>
      <c r="EH81" s="5">
        <v>0.5686929371315681</v>
      </c>
      <c r="EI81" s="5">
        <v>0.60676430742998899</v>
      </c>
      <c r="EJ81" s="5">
        <v>0.38994319596345617</v>
      </c>
      <c r="EK81" s="5">
        <v>0.17625252384478463</v>
      </c>
      <c r="EL81" s="5">
        <v>0.6968925387066357</v>
      </c>
      <c r="EM81" s="5">
        <v>0.57187760252926634</v>
      </c>
      <c r="EN81" s="5">
        <v>0.51099860372461581</v>
      </c>
      <c r="EO81" s="5">
        <v>0.60366477041578925</v>
      </c>
      <c r="EP81" s="5">
        <v>0.45235370348501136</v>
      </c>
      <c r="EQ81" s="5">
        <v>0.39729003893273468</v>
      </c>
      <c r="ER81" s="5">
        <v>0.59798100729665415</v>
      </c>
      <c r="ES81" s="5">
        <v>0.62155262128638011</v>
      </c>
      <c r="ET81" s="5">
        <v>0.54270225693450236</v>
      </c>
      <c r="EU81" s="5">
        <v>0.51954045465813425</v>
      </c>
      <c r="EV81" s="5">
        <v>0.58081727387658122</v>
      </c>
      <c r="EW81" s="5">
        <v>0.5810484190066455</v>
      </c>
      <c r="EX81" s="5">
        <v>0.5122115598426723</v>
      </c>
      <c r="EY81" s="5">
        <v>0.47746218597088164</v>
      </c>
      <c r="EZ81" s="5">
        <v>0.42361462826368124</v>
      </c>
    </row>
    <row r="82" spans="1:156" x14ac:dyDescent="0.2">
      <c r="A82" s="33" t="s">
        <v>83</v>
      </c>
      <c r="B82" s="35">
        <v>3.6090945299435369E-4</v>
      </c>
      <c r="C82" s="35">
        <v>7.8078340402942277E-5</v>
      </c>
      <c r="D82" s="35">
        <v>1.9313636175111103E-4</v>
      </c>
      <c r="E82" s="35">
        <v>3.537526952010084E-4</v>
      </c>
      <c r="F82" s="35">
        <v>3.4006875943973371E-4</v>
      </c>
      <c r="G82" s="35">
        <v>3.100910508524856E-4</v>
      </c>
      <c r="H82" s="35">
        <v>4.6827016579567668E-4</v>
      </c>
      <c r="I82" s="35">
        <v>4.8467923802087359E-4</v>
      </c>
      <c r="J82" s="35">
        <v>3.9664230963403564E-4</v>
      </c>
      <c r="K82" s="35">
        <v>2.055371363412574E-4</v>
      </c>
      <c r="L82" s="35">
        <v>2.4626191524423354E-4</v>
      </c>
      <c r="M82" s="35">
        <v>3.9241841741797801E-4</v>
      </c>
      <c r="N82" s="35">
        <v>1.5785698237579841E-4</v>
      </c>
      <c r="O82" s="35">
        <v>3.117502232587063E-4</v>
      </c>
      <c r="P82" s="35">
        <v>8.7023291952113997E-5</v>
      </c>
      <c r="Q82" s="35">
        <v>2.3207306587321694E-4</v>
      </c>
      <c r="R82" s="35">
        <v>3.6259447738556927E-4</v>
      </c>
      <c r="S82" s="35">
        <v>4.124486640522078E-4</v>
      </c>
      <c r="T82" s="35">
        <v>2.9165010604778439E-4</v>
      </c>
      <c r="U82" s="35">
        <v>3.4376759333766668E-4</v>
      </c>
      <c r="V82" s="35">
        <v>1.8310531421522836E-4</v>
      </c>
      <c r="W82" s="35">
        <v>5.3982932558570285E-4</v>
      </c>
      <c r="X82" s="36">
        <v>7.7122158663996078E-4</v>
      </c>
      <c r="Y82" s="35">
        <v>3.5378063789040938E-4</v>
      </c>
      <c r="Z82" s="35">
        <v>5.8136029332207957E-4</v>
      </c>
      <c r="AA82" s="35">
        <v>3.2898247090117728E-4</v>
      </c>
      <c r="AB82" s="35">
        <v>4.1612846126901104E-4</v>
      </c>
      <c r="AC82" s="35">
        <v>1.1174373069315219E-4</v>
      </c>
      <c r="AD82" s="35">
        <v>4.4846184653238503E-4</v>
      </c>
      <c r="AE82" s="35">
        <v>3.1853492248373207E-4</v>
      </c>
      <c r="AF82" s="35">
        <v>1.4345490002769018E-4</v>
      </c>
      <c r="AG82" s="35">
        <v>2.9718900831506403E-4</v>
      </c>
      <c r="AH82" s="35">
        <v>3.7029400172896101E-4</v>
      </c>
      <c r="AI82" s="35">
        <v>2.8889059198005453E-4</v>
      </c>
      <c r="AJ82" s="35">
        <v>1.1899093485728951E-4</v>
      </c>
      <c r="AK82" s="35">
        <v>3.5977351707162355E-4</v>
      </c>
      <c r="AL82" s="35">
        <v>2.8383647213933082E-4</v>
      </c>
      <c r="AM82" s="35">
        <v>4.4410155527865473E-4</v>
      </c>
      <c r="AN82" s="35">
        <v>3.3907632966241434E-4</v>
      </c>
      <c r="AO82" s="35">
        <v>4.080539478330858E-4</v>
      </c>
      <c r="AP82" s="35">
        <v>2.6473573766751474E-4</v>
      </c>
      <c r="AQ82" s="35">
        <v>3.6814361273387566E-4</v>
      </c>
      <c r="AR82" s="35">
        <v>4.0404531250136659E-4</v>
      </c>
      <c r="AS82" s="35">
        <v>4.1267494860055756E-4</v>
      </c>
      <c r="AT82" s="35">
        <v>3.4701495969259079E-4</v>
      </c>
      <c r="AU82" s="35">
        <v>4.1022630023221656E-4</v>
      </c>
      <c r="AV82" s="35">
        <v>3.6616543572744198E-4</v>
      </c>
      <c r="AW82" s="35">
        <v>2.7503875969214553E-4</v>
      </c>
      <c r="AX82" s="35">
        <v>3.4680074409490968E-4</v>
      </c>
      <c r="AY82" s="4">
        <v>2.6247238596249371E-4</v>
      </c>
      <c r="BA82" t="s">
        <v>83</v>
      </c>
      <c r="BB82">
        <v>7.1259924507370987E-4</v>
      </c>
      <c r="BC82">
        <v>8.5202195962700168E-4</v>
      </c>
      <c r="BD82">
        <v>9.1165437167655696E-4</v>
      </c>
      <c r="BE82">
        <v>6.8777949446097522E-4</v>
      </c>
      <c r="BF82">
        <v>9.9358976287173043E-4</v>
      </c>
      <c r="BG82">
        <v>6.0616567803955005E-4</v>
      </c>
      <c r="BH82">
        <v>1.0091152602085777E-3</v>
      </c>
      <c r="BI82">
        <v>7.3716362467939978E-4</v>
      </c>
      <c r="BJ82">
        <v>8.5173820256326293E-4</v>
      </c>
      <c r="BK82">
        <v>7.4046372805752867E-4</v>
      </c>
      <c r="BL82">
        <v>6.716000584294535E-4</v>
      </c>
      <c r="BM82">
        <v>6.4473126897923825E-4</v>
      </c>
      <c r="BN82">
        <v>8.3153417825016808E-4</v>
      </c>
      <c r="BO82">
        <v>8.1320800549211105E-4</v>
      </c>
      <c r="BP82">
        <v>7.5024802201241643E-4</v>
      </c>
      <c r="BQ82">
        <v>6.7474786764809937E-4</v>
      </c>
      <c r="BR82">
        <v>1.2157803191967238E-3</v>
      </c>
      <c r="BS82">
        <v>7.7211549165565334E-4</v>
      </c>
      <c r="BT82">
        <v>7.0124686647978429E-4</v>
      </c>
      <c r="BU82">
        <v>6.4964834991704452E-4</v>
      </c>
      <c r="BV82">
        <v>6.8941798826003674E-4</v>
      </c>
      <c r="BW82">
        <v>7.8475021089071837E-4</v>
      </c>
      <c r="BX82">
        <v>7.7122158663996078E-4</v>
      </c>
      <c r="BY82">
        <v>6.3433313464353672E-4</v>
      </c>
      <c r="BZ82">
        <v>1.0387545680117672E-3</v>
      </c>
      <c r="CA82">
        <v>5.856052449579953E-4</v>
      </c>
      <c r="CB82">
        <v>8.8929148938719652E-4</v>
      </c>
      <c r="CC82">
        <v>9.2784797441087402E-4</v>
      </c>
      <c r="CD82">
        <v>7.0633995518096595E-4</v>
      </c>
      <c r="CE82">
        <v>7.2424367192545588E-4</v>
      </c>
      <c r="CF82">
        <v>7.8755092628954087E-4</v>
      </c>
      <c r="CG82">
        <v>7.8755092628954087E-4</v>
      </c>
      <c r="CH82">
        <v>8.3169032856961992E-4</v>
      </c>
      <c r="CI82">
        <v>6.1306179079109616E-4</v>
      </c>
      <c r="CJ82">
        <v>1.2074914145735395E-3</v>
      </c>
      <c r="CK82">
        <v>5.5993671423206848E-4</v>
      </c>
      <c r="CL82">
        <v>5.8674902647555614E-4</v>
      </c>
      <c r="CM82">
        <v>8.3409901896976818E-4</v>
      </c>
      <c r="CN82">
        <v>7.6964889654255173E-4</v>
      </c>
      <c r="CO82">
        <v>7.6428754470883999E-4</v>
      </c>
      <c r="CP82">
        <v>8.0475547915453722E-4</v>
      </c>
      <c r="CQ82">
        <v>6.7466927400000002E-4</v>
      </c>
      <c r="CR82">
        <v>7.8982624966621282E-4</v>
      </c>
      <c r="CS82">
        <v>7.7530291505067061E-4</v>
      </c>
      <c r="CT82">
        <v>7.2117678917463972E-4</v>
      </c>
      <c r="CU82">
        <v>7.2812815144339632E-4</v>
      </c>
      <c r="CV82">
        <v>6.2048472955197214E-4</v>
      </c>
      <c r="CW82">
        <v>6.4827016018037108E-4</v>
      </c>
      <c r="CX82">
        <v>8.7454644096565529E-4</v>
      </c>
      <c r="CY82">
        <v>9.6490822548184337E-4</v>
      </c>
      <c r="CZ82" s="39">
        <f>_xlfn.STDEV.P(BU3:BU54)</f>
        <v>2.7770876591133396E-2</v>
      </c>
      <c r="DB82" t="s">
        <v>83</v>
      </c>
      <c r="DC82" s="5">
        <v>0.50646903640351448</v>
      </c>
      <c r="DD82" s="5">
        <v>9.163888268457708E-2</v>
      </c>
      <c r="DE82" s="5">
        <v>0.21185261405145028</v>
      </c>
      <c r="DF82" s="5">
        <v>0.51434027628033685</v>
      </c>
      <c r="DG82" s="5">
        <v>0.3422627447940359</v>
      </c>
      <c r="DH82" s="5">
        <v>0.51156154511317176</v>
      </c>
      <c r="DI82" s="5">
        <v>0.46404031755390185</v>
      </c>
      <c r="DJ82" s="5">
        <v>0.65749207068059778</v>
      </c>
      <c r="DK82" s="5">
        <v>0.46568571004606901</v>
      </c>
      <c r="DL82" s="5">
        <v>0.27757893945790774</v>
      </c>
      <c r="DM82" s="5">
        <v>0.36667941307229873</v>
      </c>
      <c r="DN82" s="5">
        <v>0.60865423518122364</v>
      </c>
      <c r="DO82" s="5">
        <v>0.18983823696577742</v>
      </c>
      <c r="DP82" s="5">
        <v>0.38335852715819163</v>
      </c>
      <c r="DQ82" s="5">
        <v>0.11599269761310185</v>
      </c>
      <c r="DR82" s="5">
        <v>0.34394042130452468</v>
      </c>
      <c r="DS82" s="5">
        <v>0.29824012748054557</v>
      </c>
      <c r="DT82" s="5">
        <v>0.53418001388340353</v>
      </c>
      <c r="DU82" s="5">
        <v>0.41590218792969413</v>
      </c>
      <c r="DV82" s="5">
        <v>0.52915949587428857</v>
      </c>
      <c r="DW82" s="5">
        <v>0.26559404792635632</v>
      </c>
      <c r="DX82" s="5">
        <v>0.68789956102461958</v>
      </c>
      <c r="DY82" s="5">
        <v>1</v>
      </c>
      <c r="DZ82" s="5">
        <v>0.55772057073641013</v>
      </c>
      <c r="EA82" s="5">
        <v>0.55967050468411883</v>
      </c>
      <c r="EB82" s="5">
        <v>0.56178197468974989</v>
      </c>
      <c r="EC82" s="5">
        <v>0.46793258030138324</v>
      </c>
      <c r="ED82" s="5">
        <v>0.12043323235587439</v>
      </c>
      <c r="EE82" s="5">
        <v>0.63490935666734027</v>
      </c>
      <c r="EF82" s="5">
        <v>0.43981733611407775</v>
      </c>
      <c r="EG82" s="5">
        <v>0.18215317287932362</v>
      </c>
      <c r="EH82" s="5">
        <v>0.37735846456969735</v>
      </c>
      <c r="EI82" s="5">
        <v>0.445230621312875</v>
      </c>
      <c r="EJ82" s="5">
        <v>0.47122589650754376</v>
      </c>
      <c r="EK82" s="5">
        <v>9.8543917928654245E-2</v>
      </c>
      <c r="EL82" s="5">
        <v>0.64252532103567994</v>
      </c>
      <c r="EM82" s="5">
        <v>0.48374425747965921</v>
      </c>
      <c r="EN82" s="5">
        <v>0.53243265509073945</v>
      </c>
      <c r="EO82" s="5">
        <v>0.4405597554750314</v>
      </c>
      <c r="EP82" s="5">
        <v>0.53390108298642558</v>
      </c>
      <c r="EQ82" s="5">
        <v>0.32896419412470695</v>
      </c>
      <c r="ER82" s="5">
        <v>0.54566530138717362</v>
      </c>
      <c r="ES82" s="5">
        <v>0.5115622741990653</v>
      </c>
      <c r="ET82" s="5">
        <v>0.53227576033760537</v>
      </c>
      <c r="EU82" s="5">
        <v>0.48117876906401358</v>
      </c>
      <c r="EV82" s="5">
        <v>0.56339848887727972</v>
      </c>
      <c r="EW82" s="5">
        <v>0.59012803746489584</v>
      </c>
      <c r="EX82" s="5">
        <v>0.42426564816066847</v>
      </c>
      <c r="EY82" s="5">
        <v>0.39654926010787922</v>
      </c>
      <c r="EZ82" s="5">
        <v>0.27201797956631951</v>
      </c>
    </row>
    <row r="83" spans="1:156" x14ac:dyDescent="0.2">
      <c r="A83" s="33" t="s">
        <v>86</v>
      </c>
      <c r="B83" s="35">
        <v>2.765757335869157E-4</v>
      </c>
      <c r="C83" s="35">
        <v>1.9435244814370654E-4</v>
      </c>
      <c r="D83" s="35">
        <v>2.1984757756414263E-4</v>
      </c>
      <c r="E83" s="35">
        <v>2.7430253548887268E-4</v>
      </c>
      <c r="F83" s="35">
        <v>2.4480858434890586E-4</v>
      </c>
      <c r="G83" s="35">
        <v>2.65547865560446E-4</v>
      </c>
      <c r="H83" s="35">
        <v>3.6115036089475415E-4</v>
      </c>
      <c r="I83" s="35">
        <v>3.738334796190533E-4</v>
      </c>
      <c r="J83" s="35">
        <v>2.9474968090844401E-4</v>
      </c>
      <c r="K83" s="35">
        <v>2.115545246274997E-4</v>
      </c>
      <c r="L83" s="35">
        <v>2.5523604983257242E-4</v>
      </c>
      <c r="M83" s="35">
        <v>2.2120793186181537E-4</v>
      </c>
      <c r="N83" s="35">
        <v>1.8368628204487678E-4</v>
      </c>
      <c r="O83" s="35">
        <v>2.7683157072988209E-4</v>
      </c>
      <c r="P83" s="35">
        <v>1.5292414121537512E-4</v>
      </c>
      <c r="Q83" s="35">
        <v>2.4843523816821554E-4</v>
      </c>
      <c r="R83" s="35">
        <v>2.9883429436237193E-4</v>
      </c>
      <c r="S83" s="35">
        <v>3.227649944484605E-4</v>
      </c>
      <c r="T83" s="35">
        <v>2.0031198398260815E-4</v>
      </c>
      <c r="U83" s="35">
        <v>2.9638104667968721E-4</v>
      </c>
      <c r="V83" s="35">
        <v>6.5063371842515909E-5</v>
      </c>
      <c r="W83" s="35">
        <v>3.3598582334158671E-4</v>
      </c>
      <c r="X83" s="35">
        <v>3.5378063789040938E-4</v>
      </c>
      <c r="Y83" s="36">
        <v>5.2174178300657792E-4</v>
      </c>
      <c r="Z83" s="35">
        <v>3.2472140964917562E-4</v>
      </c>
      <c r="AA83" s="35">
        <v>3.4442429036051576E-4</v>
      </c>
      <c r="AB83" s="35">
        <v>2.5282381320335454E-4</v>
      </c>
      <c r="AC83" s="35">
        <v>1.2509205457610832E-4</v>
      </c>
      <c r="AD83" s="35">
        <v>2.9663208073853084E-4</v>
      </c>
      <c r="AE83" s="35">
        <v>2.0870124742975973E-4</v>
      </c>
      <c r="AF83" s="35">
        <v>1.6970734645547922E-4</v>
      </c>
      <c r="AG83" s="35">
        <v>2.5779572364862622E-4</v>
      </c>
      <c r="AH83" s="35">
        <v>2.6733003187323065E-4</v>
      </c>
      <c r="AI83" s="35">
        <v>2.6369214400503993E-4</v>
      </c>
      <c r="AJ83" s="35">
        <v>7.7075800867465677E-5</v>
      </c>
      <c r="AK83" s="35">
        <v>1.8199720864503046E-4</v>
      </c>
      <c r="AL83" s="35">
        <v>2.4664744795740068E-4</v>
      </c>
      <c r="AM83" s="35">
        <v>3.376222987276935E-4</v>
      </c>
      <c r="AN83" s="35">
        <v>1.7562008859096608E-4</v>
      </c>
      <c r="AO83" s="35">
        <v>2.6978452588711881E-4</v>
      </c>
      <c r="AP83" s="35">
        <v>2.2945299319197706E-4</v>
      </c>
      <c r="AQ83" s="35">
        <v>2.2837180435040171E-4</v>
      </c>
      <c r="AR83" s="35">
        <v>3.102944537885468E-4</v>
      </c>
      <c r="AS83" s="35">
        <v>3.3173326203406146E-4</v>
      </c>
      <c r="AT83" s="35">
        <v>2.5084814458809976E-4</v>
      </c>
      <c r="AU83" s="35">
        <v>3.2562463061413654E-4</v>
      </c>
      <c r="AV83" s="35">
        <v>1.7765280342539702E-4</v>
      </c>
      <c r="AW83" s="35">
        <v>1.4274008245148344E-4</v>
      </c>
      <c r="AX83" s="35">
        <v>2.9747337379210559E-4</v>
      </c>
      <c r="AY83" s="4">
        <v>2.8757270561953252E-4</v>
      </c>
      <c r="BA83" t="s">
        <v>86</v>
      </c>
      <c r="BB83">
        <v>5.8611600181161544E-4</v>
      </c>
      <c r="BC83">
        <v>7.0079179550719363E-4</v>
      </c>
      <c r="BD83">
        <v>7.4983971573794393E-4</v>
      </c>
      <c r="BE83">
        <v>5.6570164816801497E-4</v>
      </c>
      <c r="BF83">
        <v>8.1723193405164459E-4</v>
      </c>
      <c r="BG83">
        <v>4.9857392651492098E-4</v>
      </c>
      <c r="BH83">
        <v>8.3000172364673251E-4</v>
      </c>
      <c r="BI83">
        <v>6.0632031168283973E-4</v>
      </c>
      <c r="BJ83">
        <v>7.0055840407879397E-4</v>
      </c>
      <c r="BK83">
        <v>6.0903466117299932E-4</v>
      </c>
      <c r="BL83">
        <v>5.5239399113087993E-4</v>
      </c>
      <c r="BM83">
        <v>5.3029429406419373E-4</v>
      </c>
      <c r="BN83">
        <v>6.8394050554359273E-4</v>
      </c>
      <c r="BO83">
        <v>6.688671481414947E-4</v>
      </c>
      <c r="BP83">
        <v>6.170822858274364E-4</v>
      </c>
      <c r="BQ83">
        <v>5.5498307800748426E-4</v>
      </c>
      <c r="BR83">
        <v>9.9998464030806632E-4</v>
      </c>
      <c r="BS83">
        <v>6.3506837543619691E-4</v>
      </c>
      <c r="BT83">
        <v>5.7677862066993994E-4</v>
      </c>
      <c r="BU83">
        <v>5.3433861468307536E-4</v>
      </c>
      <c r="BV83">
        <v>5.6704931649791861E-4</v>
      </c>
      <c r="BW83">
        <v>6.454604873746576E-4</v>
      </c>
      <c r="BX83">
        <v>6.3433313464353672E-4</v>
      </c>
      <c r="BY83">
        <v>5.2174178300657802E-4</v>
      </c>
      <c r="BZ83">
        <v>8.5438018419965148E-4</v>
      </c>
      <c r="CA83">
        <v>4.816628802058141E-4</v>
      </c>
      <c r="CB83">
        <v>7.3144614705675909E-4</v>
      </c>
      <c r="CC83">
        <v>7.6315902495020923E-4</v>
      </c>
      <c r="CD83">
        <v>5.8096770844549568E-4</v>
      </c>
      <c r="CE83">
        <v>5.9569359392515635E-4</v>
      </c>
      <c r="CF83">
        <v>6.4776408806342949E-4</v>
      </c>
      <c r="CG83">
        <v>6.4776408806342949E-4</v>
      </c>
      <c r="CH83">
        <v>6.8406893986562068E-4</v>
      </c>
      <c r="CI83">
        <v>5.0424600947307822E-4</v>
      </c>
      <c r="CJ83">
        <v>9.9316697993202135E-4</v>
      </c>
      <c r="CK83">
        <v>4.6055040119960544E-4</v>
      </c>
      <c r="CL83">
        <v>4.8260364551626491E-4</v>
      </c>
      <c r="CM83">
        <v>6.8605009827505867E-4</v>
      </c>
      <c r="CN83">
        <v>6.3303959014660591E-4</v>
      </c>
      <c r="CO83">
        <v>6.2862985476896678E-4</v>
      </c>
      <c r="CP83">
        <v>6.619149081883444E-4</v>
      </c>
      <c r="CQ83">
        <v>5.5491843438751094E-4</v>
      </c>
      <c r="CR83">
        <v>6.4963555151161976E-4</v>
      </c>
      <c r="CS83">
        <v>6.3769004514646307E-4</v>
      </c>
      <c r="CT83">
        <v>5.9317106942297646E-4</v>
      </c>
      <c r="CU83">
        <v>5.9888859535115271E-4</v>
      </c>
      <c r="CV83">
        <v>5.1035140913255599E-4</v>
      </c>
      <c r="CW83">
        <v>5.3320504758518539E-4</v>
      </c>
      <c r="CX83">
        <v>7.1931828011457827E-4</v>
      </c>
      <c r="CY83">
        <v>7.9364124386078962E-4</v>
      </c>
      <c r="CZ83" s="39">
        <f>_xlfn.STDEV.P(BV3:BV54)</f>
        <v>2.2841667693200032E-2</v>
      </c>
      <c r="DB83" t="s">
        <v>86</v>
      </c>
      <c r="DC83" s="5">
        <v>0.47187883069572018</v>
      </c>
      <c r="DD83" s="5">
        <v>0.27733265342104241</v>
      </c>
      <c r="DE83" s="5">
        <v>0.29319276233292446</v>
      </c>
      <c r="DF83" s="5">
        <v>0.48488905128203563</v>
      </c>
      <c r="DG83" s="5">
        <v>0.29955826999466628</v>
      </c>
      <c r="DH83" s="5">
        <v>0.5326148268856552</v>
      </c>
      <c r="DI83" s="5">
        <v>0.43512001313441601</v>
      </c>
      <c r="DJ83" s="5">
        <v>0.61656103616499325</v>
      </c>
      <c r="DK83" s="5">
        <v>0.42073534368062854</v>
      </c>
      <c r="DL83" s="5">
        <v>0.34736040182022843</v>
      </c>
      <c r="DM83" s="5">
        <v>0.46205435600420708</v>
      </c>
      <c r="DN83" s="5">
        <v>0.41714182924064702</v>
      </c>
      <c r="DO83" s="5">
        <v>0.2685705562925883</v>
      </c>
      <c r="DP83" s="5">
        <v>0.41388124906281104</v>
      </c>
      <c r="DQ83" s="5">
        <v>0.24781807017895746</v>
      </c>
      <c r="DR83" s="5">
        <v>0.44764470848400401</v>
      </c>
      <c r="DS83" s="5">
        <v>0.29883888443557466</v>
      </c>
      <c r="DT83" s="5">
        <v>0.50823660401412563</v>
      </c>
      <c r="DU83" s="5">
        <v>0.34729439823886288</v>
      </c>
      <c r="DV83" s="5">
        <v>0.55466896558744028</v>
      </c>
      <c r="DW83" s="5">
        <v>0.11474023501931993</v>
      </c>
      <c r="DX83" s="5">
        <v>0.52053662449296245</v>
      </c>
      <c r="DY83" s="5">
        <v>0.55772057073641013</v>
      </c>
      <c r="DZ83" s="5">
        <v>0.99999999999999978</v>
      </c>
      <c r="EA83" s="5">
        <v>0.38006664439831478</v>
      </c>
      <c r="EB83" s="5">
        <v>0.71507335216146106</v>
      </c>
      <c r="EC83" s="5">
        <v>0.34564925144617081</v>
      </c>
      <c r="ED83" s="5">
        <v>0.16391348393510738</v>
      </c>
      <c r="EE83" s="5">
        <v>0.51058273364664952</v>
      </c>
      <c r="EF83" s="5">
        <v>0.35034999462488964</v>
      </c>
      <c r="EG83" s="5">
        <v>0.2619894334723622</v>
      </c>
      <c r="EH83" s="5">
        <v>0.39797779531023136</v>
      </c>
      <c r="EI83" s="5">
        <v>0.39079399208761806</v>
      </c>
      <c r="EJ83" s="5">
        <v>0.5229434423895396</v>
      </c>
      <c r="EK83" s="5">
        <v>7.7606084802317163E-2</v>
      </c>
      <c r="EL83" s="5">
        <v>0.39517327130967306</v>
      </c>
      <c r="EM83" s="5">
        <v>0.5110766365918139</v>
      </c>
      <c r="EN83" s="5">
        <v>0.4921248456586188</v>
      </c>
      <c r="EO83" s="5">
        <v>0.27742354715965578</v>
      </c>
      <c r="EP83" s="5">
        <v>0.42916276381157503</v>
      </c>
      <c r="EQ83" s="5">
        <v>0.34665028745158194</v>
      </c>
      <c r="ER83" s="5">
        <v>0.41154121074111766</v>
      </c>
      <c r="ES83" s="5">
        <v>0.47764389289738046</v>
      </c>
      <c r="ET83" s="5">
        <v>0.5202108211644888</v>
      </c>
      <c r="EU83" s="5">
        <v>0.42289342403721614</v>
      </c>
      <c r="EV83" s="5">
        <v>0.54371486306766215</v>
      </c>
      <c r="EW83" s="5">
        <v>0.34809897699186015</v>
      </c>
      <c r="EX83" s="5">
        <v>0.26770204651650292</v>
      </c>
      <c r="EY83" s="5">
        <v>0.41354902553668155</v>
      </c>
      <c r="EZ83" s="5">
        <v>0.36234596909378219</v>
      </c>
    </row>
    <row r="84" spans="1:156" x14ac:dyDescent="0.2">
      <c r="A84" s="33" t="s">
        <v>90</v>
      </c>
      <c r="B84" s="35">
        <v>1.393501731247024E-4</v>
      </c>
      <c r="C84" s="35">
        <v>-1.0176164939607349E-5</v>
      </c>
      <c r="D84" s="35">
        <v>2.7029462842766957E-4</v>
      </c>
      <c r="E84" s="35">
        <v>2.5958735946008088E-4</v>
      </c>
      <c r="F84" s="35">
        <v>2.9852852644457955E-4</v>
      </c>
      <c r="G84" s="35">
        <v>3.032936691771378E-4</v>
      </c>
      <c r="H84" s="35">
        <v>5.0981051917238333E-4</v>
      </c>
      <c r="I84" s="35">
        <v>4.9569302134366432E-4</v>
      </c>
      <c r="J84" s="35">
        <v>4.0189690793679237E-4</v>
      </c>
      <c r="K84" s="35">
        <v>1.3628923921727194E-4</v>
      </c>
      <c r="L84" s="35">
        <v>1.8926780663237568E-4</v>
      </c>
      <c r="M84" s="35">
        <v>3.4127723299086268E-4</v>
      </c>
      <c r="N84" s="35">
        <v>5.3820427642399678E-5</v>
      </c>
      <c r="O84" s="35">
        <v>3.4059536753203748E-4</v>
      </c>
      <c r="P84" s="35">
        <v>-2.7526328236584968E-6</v>
      </c>
      <c r="Q84" s="35">
        <v>2.1788773044072776E-4</v>
      </c>
      <c r="R84" s="35">
        <v>1.3551879206386512E-4</v>
      </c>
      <c r="S84" s="35">
        <v>4.5802085152445821E-4</v>
      </c>
      <c r="T84" s="35">
        <v>3.5733968937597859E-4</v>
      </c>
      <c r="U84" s="35">
        <v>4.0536605125351206E-4</v>
      </c>
      <c r="V84" s="35">
        <v>3.5752739360887238E-5</v>
      </c>
      <c r="W84" s="35">
        <v>6.6573850180497792E-4</v>
      </c>
      <c r="X84" s="35">
        <v>5.8136029332207957E-4</v>
      </c>
      <c r="Y84" s="35">
        <v>3.2472140964917562E-4</v>
      </c>
      <c r="Z84" s="36">
        <v>1.3990934269180943E-3</v>
      </c>
      <c r="AA84" s="35">
        <v>2.4229438167456459E-4</v>
      </c>
      <c r="AB84" s="35">
        <v>2.7046096542656045E-4</v>
      </c>
      <c r="AC84" s="35">
        <v>-3.7971431114729683E-5</v>
      </c>
      <c r="AD84" s="35">
        <v>4.8025956686829809E-4</v>
      </c>
      <c r="AE84" s="35">
        <v>1.9229403260066416E-4</v>
      </c>
      <c r="AF84" s="35">
        <v>-1.1466376331545236E-4</v>
      </c>
      <c r="AG84" s="35">
        <v>2.8012563116142249E-4</v>
      </c>
      <c r="AH84" s="35">
        <v>2.9958936385945771E-4</v>
      </c>
      <c r="AI84" s="35">
        <v>2.122478032251183E-4</v>
      </c>
      <c r="AJ84" s="35">
        <v>6.0135727231201622E-5</v>
      </c>
      <c r="AK84" s="35">
        <v>3.3395171605918642E-4</v>
      </c>
      <c r="AL84" s="35">
        <v>2.089055024351739E-4</v>
      </c>
      <c r="AM84" s="35">
        <v>2.956770701679577E-4</v>
      </c>
      <c r="AN84" s="35">
        <v>2.9848937442362625E-4</v>
      </c>
      <c r="AO84" s="35">
        <v>2.5558753108906155E-4</v>
      </c>
      <c r="AP84" s="35">
        <v>1.2616300718593738E-4</v>
      </c>
      <c r="AQ84" s="35">
        <v>3.582300777039673E-4</v>
      </c>
      <c r="AR84" s="35">
        <v>3.0990109513750027E-4</v>
      </c>
      <c r="AS84" s="35">
        <v>3.4405412626509028E-4</v>
      </c>
      <c r="AT84" s="35">
        <v>2.6930057119938102E-4</v>
      </c>
      <c r="AU84" s="35">
        <v>4.0207041635207091E-4</v>
      </c>
      <c r="AV84" s="35">
        <v>3.5056705901000189E-4</v>
      </c>
      <c r="AW84" s="35">
        <v>2.5356184102296104E-4</v>
      </c>
      <c r="AX84" s="35">
        <v>2.7412306218677302E-4</v>
      </c>
      <c r="AY84" s="4">
        <v>1.699060343853593E-4</v>
      </c>
      <c r="BA84" t="s">
        <v>90</v>
      </c>
      <c r="BB84">
        <v>9.5979642401739114E-4</v>
      </c>
      <c r="BC84">
        <v>1.1475841936230201E-3</v>
      </c>
      <c r="BD84">
        <v>1.2279027965914732E-3</v>
      </c>
      <c r="BE84">
        <v>9.2636682379287493E-4</v>
      </c>
      <c r="BF84">
        <v>1.3382611726538267E-3</v>
      </c>
      <c r="BG84">
        <v>8.1644157521421111E-4</v>
      </c>
      <c r="BH84">
        <v>1.3591723887798782E-3</v>
      </c>
      <c r="BI84">
        <v>9.9288206628650151E-4</v>
      </c>
      <c r="BJ84">
        <v>1.147202002627241E-3</v>
      </c>
      <c r="BK84">
        <v>9.9732695932155968E-4</v>
      </c>
      <c r="BL84">
        <v>9.0457482085008994E-4</v>
      </c>
      <c r="BM84">
        <v>8.6838538027704342E-4</v>
      </c>
      <c r="BN84">
        <v>1.119989301490485E-3</v>
      </c>
      <c r="BO84">
        <v>1.0953058693921412E-3</v>
      </c>
      <c r="BP84">
        <v>1.0105053768042569E-3</v>
      </c>
      <c r="BQ84">
        <v>9.0881458962957106E-4</v>
      </c>
      <c r="BR84">
        <v>1.63752854191564E-3</v>
      </c>
      <c r="BS84">
        <v>1.0399585642879409E-3</v>
      </c>
      <c r="BT84">
        <v>9.4450596103435171E-4</v>
      </c>
      <c r="BU84">
        <v>8.7500817244716748E-4</v>
      </c>
      <c r="BV84">
        <v>9.2857370304511326E-4</v>
      </c>
      <c r="BW84">
        <v>1.0569762055836803E-3</v>
      </c>
      <c r="BX84">
        <v>1.0387545680117672E-3</v>
      </c>
      <c r="BY84">
        <v>8.5438018419965148E-4</v>
      </c>
      <c r="BZ84">
        <v>1.399093426918095E-3</v>
      </c>
      <c r="CA84">
        <v>7.8874882885733859E-4</v>
      </c>
      <c r="CB84">
        <v>1.1977823402474171E-3</v>
      </c>
      <c r="CC84">
        <v>1.2497138805966886E-3</v>
      </c>
      <c r="CD84">
        <v>9.5136581719669152E-4</v>
      </c>
      <c r="CE84">
        <v>9.7548024536480479E-4</v>
      </c>
      <c r="CF84">
        <v>1.060748475401623E-3</v>
      </c>
      <c r="CG84">
        <v>1.060748475401623E-3</v>
      </c>
      <c r="CH84">
        <v>1.1201996195889885E-3</v>
      </c>
      <c r="CI84">
        <v>8.2572991561635398E-4</v>
      </c>
      <c r="CJ84">
        <v>1.6263642569808018E-3</v>
      </c>
      <c r="CK84">
        <v>7.5417601086624352E-4</v>
      </c>
      <c r="CL84">
        <v>7.902893825668763E-4</v>
      </c>
      <c r="CM84">
        <v>1.1234438728612304E-3</v>
      </c>
      <c r="CN84">
        <v>1.0366363194421599E-3</v>
      </c>
      <c r="CO84">
        <v>1.0294151409839041E-3</v>
      </c>
      <c r="CP84">
        <v>1.0839212031736453E-3</v>
      </c>
      <c r="CQ84">
        <v>9.0870873223087493E-4</v>
      </c>
      <c r="CR84">
        <v>1.0638130972848347E-3</v>
      </c>
      <c r="CS84">
        <v>1.0442516892070538E-3</v>
      </c>
      <c r="CT84">
        <v>9.7134947604745941E-4</v>
      </c>
      <c r="CU84">
        <v>9.8071223175303398E-4</v>
      </c>
      <c r="CV84">
        <v>8.3572783538351841E-4</v>
      </c>
      <c r="CW84">
        <v>8.7315189545835348E-4</v>
      </c>
      <c r="CX84">
        <v>1.1779223069330474E-3</v>
      </c>
      <c r="CY84">
        <v>1.2996301507822174E-3</v>
      </c>
      <c r="CZ84" s="39">
        <f>_xlfn.STDEV.P(BW3:BW54)</f>
        <v>3.7404457313508707E-2</v>
      </c>
      <c r="DB84" t="s">
        <v>90</v>
      </c>
      <c r="DC84" s="5">
        <v>0.14518721849517688</v>
      </c>
      <c r="DD84" s="5">
        <v>-8.8674669764144606E-3</v>
      </c>
      <c r="DE84" s="5">
        <v>0.22012705661879634</v>
      </c>
      <c r="DF84" s="5">
        <v>0.2802209155086513</v>
      </c>
      <c r="DG84" s="5">
        <v>0.22307194779669598</v>
      </c>
      <c r="DH84" s="5">
        <v>0.37148239186320486</v>
      </c>
      <c r="DI84" s="5">
        <v>0.37508893160347195</v>
      </c>
      <c r="DJ84" s="5">
        <v>0.49924662573231471</v>
      </c>
      <c r="DK84" s="5">
        <v>0.35032793441468585</v>
      </c>
      <c r="DL84" s="5">
        <v>0.13665452231431091</v>
      </c>
      <c r="DM84" s="5">
        <v>0.20923399841541904</v>
      </c>
      <c r="DN84" s="5">
        <v>0.39300204810217332</v>
      </c>
      <c r="DO84" s="5">
        <v>4.8054412279452403E-2</v>
      </c>
      <c r="DP84" s="5">
        <v>0.31095913666659775</v>
      </c>
      <c r="DQ84" s="5">
        <v>-2.7240160090624675E-3</v>
      </c>
      <c r="DR84" s="5">
        <v>0.23974937564496832</v>
      </c>
      <c r="DS84" s="5">
        <v>8.2758125183778689E-2</v>
      </c>
      <c r="DT84" s="5">
        <v>0.44042221224272032</v>
      </c>
      <c r="DU84" s="5">
        <v>0.37833502817139142</v>
      </c>
      <c r="DV84" s="5">
        <v>0.46327116022220677</v>
      </c>
      <c r="DW84" s="5">
        <v>3.8502855770782309E-2</v>
      </c>
      <c r="DX84" s="5">
        <v>0.62985192882118446</v>
      </c>
      <c r="DY84" s="5">
        <v>0.55967050468411883</v>
      </c>
      <c r="DZ84" s="5">
        <v>0.38006664439831478</v>
      </c>
      <c r="EA84" s="5">
        <v>0.99999999999999956</v>
      </c>
      <c r="EB84" s="5">
        <v>0.30718826172531599</v>
      </c>
      <c r="EC84" s="5">
        <v>0.22580143014188481</v>
      </c>
      <c r="ED84" s="5">
        <v>-3.0384099676159342E-2</v>
      </c>
      <c r="EE84" s="5">
        <v>0.50481061878325417</v>
      </c>
      <c r="EF84" s="5">
        <v>0.19712755180270319</v>
      </c>
      <c r="EG84" s="5">
        <v>-0.10809703334434499</v>
      </c>
      <c r="EH84" s="5">
        <v>0.264082992016897</v>
      </c>
      <c r="EI84" s="5">
        <v>0.26744283663422397</v>
      </c>
      <c r="EJ84" s="5">
        <v>0.25704264700969326</v>
      </c>
      <c r="EK84" s="5">
        <v>3.6975558810446417E-2</v>
      </c>
      <c r="EL84" s="5">
        <v>0.44280341889370206</v>
      </c>
      <c r="EM84" s="5">
        <v>0.26434051506126083</v>
      </c>
      <c r="EN84" s="5">
        <v>0.26318811051496138</v>
      </c>
      <c r="EO84" s="5">
        <v>0.28794030155556477</v>
      </c>
      <c r="EP84" s="5">
        <v>0.24828421587501975</v>
      </c>
      <c r="EQ84" s="5">
        <v>0.1163949988398981</v>
      </c>
      <c r="ER84" s="5">
        <v>0.39421881291325817</v>
      </c>
      <c r="ES84" s="5">
        <v>0.2913115996865045</v>
      </c>
      <c r="ET84" s="5">
        <v>0.32947433058628395</v>
      </c>
      <c r="EU84" s="5">
        <v>0.27724374989648237</v>
      </c>
      <c r="EV84" s="5">
        <v>0.40997797655012985</v>
      </c>
      <c r="EW84" s="5">
        <v>0.41947514988432261</v>
      </c>
      <c r="EX84" s="5">
        <v>0.29039831711051367</v>
      </c>
      <c r="EY84" s="5">
        <v>0.23271743864033476</v>
      </c>
      <c r="EZ84" s="5">
        <v>0.13073414331230834</v>
      </c>
    </row>
    <row r="85" spans="1:156" x14ac:dyDescent="0.2">
      <c r="A85" s="33" t="s">
        <v>93</v>
      </c>
      <c r="B85" s="35">
        <v>2.3643126905142437E-4</v>
      </c>
      <c r="C85" s="35">
        <v>9.8167779443523122E-5</v>
      </c>
      <c r="D85" s="35">
        <v>1.2888230465569453E-4</v>
      </c>
      <c r="E85" s="35">
        <v>3.1981125356650718E-4</v>
      </c>
      <c r="F85" s="35">
        <v>3.7089381905987056E-4</v>
      </c>
      <c r="G85" s="35">
        <v>2.5740726426794907E-4</v>
      </c>
      <c r="H85" s="35">
        <v>2.8347465196862528E-4</v>
      </c>
      <c r="I85" s="35">
        <v>3.7651456683225149E-4</v>
      </c>
      <c r="J85" s="35">
        <v>2.7906306190906047E-4</v>
      </c>
      <c r="K85" s="35">
        <v>2.0885432124470883E-4</v>
      </c>
      <c r="L85" s="35">
        <v>1.9303516489970661E-4</v>
      </c>
      <c r="M85" s="35">
        <v>2.4863393841608345E-4</v>
      </c>
      <c r="N85" s="35">
        <v>2.3185017113871019E-4</v>
      </c>
      <c r="O85" s="35">
        <v>2.6282414483456789E-4</v>
      </c>
      <c r="P85" s="35">
        <v>1.655464259289968E-4</v>
      </c>
      <c r="Q85" s="35">
        <v>2.5475527900051367E-4</v>
      </c>
      <c r="R85" s="35">
        <v>2.8948302434349732E-4</v>
      </c>
      <c r="S85" s="35">
        <v>3.2333582667765066E-4</v>
      </c>
      <c r="T85" s="35">
        <v>2.6556811589515398E-4</v>
      </c>
      <c r="U85" s="35">
        <v>2.6377728329333641E-4</v>
      </c>
      <c r="V85" s="35">
        <v>1.0095515587853007E-4</v>
      </c>
      <c r="W85" s="35">
        <v>3.1332016047318445E-4</v>
      </c>
      <c r="X85" s="35">
        <v>3.2898247090117728E-4</v>
      </c>
      <c r="Y85" s="35">
        <v>3.4442429036051576E-4</v>
      </c>
      <c r="Z85" s="35">
        <v>2.4229438167456459E-4</v>
      </c>
      <c r="AA85" s="36">
        <v>4.446627387809486E-4</v>
      </c>
      <c r="AB85" s="35">
        <v>2.0419090506754257E-4</v>
      </c>
      <c r="AC85" s="35">
        <v>2.0577961994683834E-4</v>
      </c>
      <c r="AD85" s="35">
        <v>2.7251761829596868E-4</v>
      </c>
      <c r="AE85" s="35">
        <v>2.3986306027820849E-4</v>
      </c>
      <c r="AF85" s="35">
        <v>1.8569867488748434E-4</v>
      </c>
      <c r="AG85" s="35">
        <v>2.6110219024483706E-4</v>
      </c>
      <c r="AH85" s="35">
        <v>3.4610035198178444E-4</v>
      </c>
      <c r="AI85" s="35">
        <v>2.3157484127494856E-4</v>
      </c>
      <c r="AJ85" s="35">
        <v>7.738891740952664E-5</v>
      </c>
      <c r="AK85" s="35">
        <v>2.1950169182531534E-4</v>
      </c>
      <c r="AL85" s="35">
        <v>2.4086917706278138E-4</v>
      </c>
      <c r="AM85" s="35">
        <v>3.3477929683628255E-4</v>
      </c>
      <c r="AN85" s="35">
        <v>3.1365362169562348E-4</v>
      </c>
      <c r="AO85" s="35">
        <v>3.0033952975374781E-4</v>
      </c>
      <c r="AP85" s="35">
        <v>2.7882940915011442E-4</v>
      </c>
      <c r="AQ85" s="35">
        <v>2.2888644765302525E-4</v>
      </c>
      <c r="AR85" s="35">
        <v>3.7986771275938123E-4</v>
      </c>
      <c r="AS85" s="35">
        <v>3.4571669491064897E-4</v>
      </c>
      <c r="AT85" s="35">
        <v>3.1221421215856643E-4</v>
      </c>
      <c r="AU85" s="35">
        <v>3.089672947642911E-4</v>
      </c>
      <c r="AV85" s="35">
        <v>1.9553668475551754E-4</v>
      </c>
      <c r="AW85" s="35">
        <v>9.9118431943195142E-5</v>
      </c>
      <c r="AX85" s="35">
        <v>2.3846168034084885E-4</v>
      </c>
      <c r="AY85" s="4">
        <v>3.2443481222053358E-4</v>
      </c>
      <c r="BA85" t="s">
        <v>93</v>
      </c>
      <c r="BB85">
        <v>5.4109203204018546E-4</v>
      </c>
      <c r="BC85">
        <v>6.4695871720962599E-4</v>
      </c>
      <c r="BD85">
        <v>6.9223889850986576E-4</v>
      </c>
      <c r="BE85">
        <v>5.2224585814003479E-4</v>
      </c>
      <c r="BF85">
        <v>7.5445421465606527E-4</v>
      </c>
      <c r="BG85">
        <v>4.6027472068050002E-4</v>
      </c>
      <c r="BH85">
        <v>7.6624306085609198E-4</v>
      </c>
      <c r="BI85">
        <v>5.5974429720680717E-4</v>
      </c>
      <c r="BJ85">
        <v>6.467432543287914E-4</v>
      </c>
      <c r="BK85">
        <v>5.6225013713739782E-4</v>
      </c>
      <c r="BL85">
        <v>5.0996046213367969E-4</v>
      </c>
      <c r="BM85">
        <v>4.8955840868977925E-4</v>
      </c>
      <c r="BN85">
        <v>6.3140190132212216E-4</v>
      </c>
      <c r="BO85">
        <v>6.17486441650044E-4</v>
      </c>
      <c r="BP85">
        <v>5.6967956333273584E-4</v>
      </c>
      <c r="BQ85">
        <v>5.1235066181234447E-4</v>
      </c>
      <c r="BR85">
        <v>9.2316831371407656E-4</v>
      </c>
      <c r="BS85">
        <v>5.8628400638629564E-4</v>
      </c>
      <c r="BT85">
        <v>5.3247192523493442E-4</v>
      </c>
      <c r="BU85">
        <v>4.9329205468328361E-4</v>
      </c>
      <c r="BV85">
        <v>5.2349000194926339E-4</v>
      </c>
      <c r="BW85">
        <v>5.9587782219850771E-4</v>
      </c>
      <c r="BX85">
        <v>5.856052449579953E-4</v>
      </c>
      <c r="BY85">
        <v>4.816628802058141E-4</v>
      </c>
      <c r="BZ85">
        <v>7.8874882885733859E-4</v>
      </c>
      <c r="CA85">
        <v>4.4466273878094871E-4</v>
      </c>
      <c r="CB85">
        <v>6.7525827791017098E-4</v>
      </c>
      <c r="CC85">
        <v>7.0453505160031251E-4</v>
      </c>
      <c r="CD85">
        <v>5.3633921773311576E-4</v>
      </c>
      <c r="CE85">
        <v>5.4993389740941258E-4</v>
      </c>
      <c r="CF85">
        <v>5.9800446602642585E-4</v>
      </c>
      <c r="CG85">
        <v>5.9800446602642585E-4</v>
      </c>
      <c r="CH85">
        <v>6.3152046963978452E-4</v>
      </c>
      <c r="CI85">
        <v>4.655110883692229E-4</v>
      </c>
      <c r="CJ85">
        <v>9.168743690081961E-4</v>
      </c>
      <c r="CK85">
        <v>4.2517206776776083E-4</v>
      </c>
      <c r="CL85">
        <v>4.4553123684606098E-4</v>
      </c>
      <c r="CM85">
        <v>6.3334944040025333E-4</v>
      </c>
      <c r="CN85">
        <v>5.8441106732384904E-4</v>
      </c>
      <c r="CO85">
        <v>5.8034007682218863E-4</v>
      </c>
      <c r="CP85">
        <v>6.1106825543459555E-4</v>
      </c>
      <c r="CQ85">
        <v>5.1229098395406784E-4</v>
      </c>
      <c r="CR85">
        <v>5.9973216831904421E-4</v>
      </c>
      <c r="CS85">
        <v>5.8870428596658614E-4</v>
      </c>
      <c r="CT85">
        <v>5.4760514694954297E-4</v>
      </c>
      <c r="CU85">
        <v>5.5288346679264067E-4</v>
      </c>
      <c r="CV85">
        <v>4.7114748645075164E-4</v>
      </c>
      <c r="CW85">
        <v>4.9224556538328944E-4</v>
      </c>
      <c r="CX85">
        <v>6.6406204346549735E-4</v>
      </c>
      <c r="CY85">
        <v>7.3267570246198443E-4</v>
      </c>
      <c r="CZ85" s="39">
        <f>_xlfn.STDEV.P(BX3:BX54)</f>
        <v>2.1087027736998609E-2</v>
      </c>
      <c r="DB85" t="s">
        <v>93</v>
      </c>
      <c r="DC85" s="5">
        <v>0.43695204337044324</v>
      </c>
      <c r="DD85" s="5">
        <v>0.15173731620299821</v>
      </c>
      <c r="DE85" s="5">
        <v>0.18618182961565791</v>
      </c>
      <c r="DF85" s="5">
        <v>0.61237681176736714</v>
      </c>
      <c r="DG85" s="5">
        <v>0.49160547035839774</v>
      </c>
      <c r="DH85" s="5">
        <v>0.55924701640659624</v>
      </c>
      <c r="DI85" s="5">
        <v>0.36995395645333568</v>
      </c>
      <c r="DJ85" s="5">
        <v>0.67265458301425396</v>
      </c>
      <c r="DK85" s="5">
        <v>0.43148971410406139</v>
      </c>
      <c r="DL85" s="5">
        <v>0.37146157457258355</v>
      </c>
      <c r="DM85" s="5">
        <v>0.37852966893167667</v>
      </c>
      <c r="DN85" s="5">
        <v>0.50787390023901413</v>
      </c>
      <c r="DO85" s="5">
        <v>0.36719903860477487</v>
      </c>
      <c r="DP85" s="5">
        <v>0.42563549109232357</v>
      </c>
      <c r="DQ85" s="5">
        <v>0.29059569025175858</v>
      </c>
      <c r="DR85" s="5">
        <v>0.49722835938059418</v>
      </c>
      <c r="DS85" s="5">
        <v>0.31357556367901501</v>
      </c>
      <c r="DT85" s="5">
        <v>0.55150033628003914</v>
      </c>
      <c r="DU85" s="5">
        <v>0.49874576162486206</v>
      </c>
      <c r="DV85" s="5">
        <v>0.53472842465036996</v>
      </c>
      <c r="DW85" s="5">
        <v>0.19285020822291585</v>
      </c>
      <c r="DX85" s="5">
        <v>0.52581275691245066</v>
      </c>
      <c r="DY85" s="5">
        <v>0.56178197468974989</v>
      </c>
      <c r="DZ85" s="5">
        <v>0.71507335216146106</v>
      </c>
      <c r="EA85" s="5">
        <v>0.30718826172531599</v>
      </c>
      <c r="EB85" s="5">
        <v>0.99999999999999978</v>
      </c>
      <c r="EC85" s="5">
        <v>0.30238934011958296</v>
      </c>
      <c r="ED85" s="5">
        <v>0.29207861195751905</v>
      </c>
      <c r="EE85" s="5">
        <v>0.50810682733175483</v>
      </c>
      <c r="EF85" s="5">
        <v>0.43616707645798419</v>
      </c>
      <c r="EG85" s="5">
        <v>0.31053058202290801</v>
      </c>
      <c r="EH85" s="5">
        <v>0.43662247538014032</v>
      </c>
      <c r="EI85" s="5">
        <v>0.54804296712535383</v>
      </c>
      <c r="EJ85" s="5">
        <v>0.49746364170658292</v>
      </c>
      <c r="EK85" s="5">
        <v>8.4405148650016248E-2</v>
      </c>
      <c r="EL85" s="5">
        <v>0.5162655509750288</v>
      </c>
      <c r="EM85" s="5">
        <v>0.54063364617912524</v>
      </c>
      <c r="EN85" s="5">
        <v>0.52858544664492713</v>
      </c>
      <c r="EO85" s="5">
        <v>0.5367003454125443</v>
      </c>
      <c r="EP85" s="5">
        <v>0.51752333114462701</v>
      </c>
      <c r="EQ85" s="5">
        <v>0.45629830492799728</v>
      </c>
      <c r="ER85" s="5">
        <v>0.44678991983498828</v>
      </c>
      <c r="ES85" s="5">
        <v>0.63339559360987963</v>
      </c>
      <c r="ET85" s="5">
        <v>0.58725017492104903</v>
      </c>
      <c r="EU85" s="5">
        <v>0.57014477292218413</v>
      </c>
      <c r="EV85" s="5">
        <v>0.55882896364518986</v>
      </c>
      <c r="EW85" s="5">
        <v>0.41502223906262248</v>
      </c>
      <c r="EX85" s="5">
        <v>0.20135972553864673</v>
      </c>
      <c r="EY85" s="5">
        <v>0.35909548315155071</v>
      </c>
      <c r="EZ85" s="5">
        <v>0.44280820440796204</v>
      </c>
    </row>
    <row r="86" spans="1:156" x14ac:dyDescent="0.2">
      <c r="A86" s="33" t="s">
        <v>96</v>
      </c>
      <c r="B86" s="35">
        <v>4.0107484608546044E-4</v>
      </c>
      <c r="C86" s="35">
        <v>7.9623829378377899E-5</v>
      </c>
      <c r="D86" s="35">
        <v>1.9001939708432331E-4</v>
      </c>
      <c r="E86" s="35">
        <v>4.8889217493040316E-4</v>
      </c>
      <c r="F86" s="35">
        <v>4.590572384719629E-4</v>
      </c>
      <c r="G86" s="35">
        <v>3.6456587324999772E-4</v>
      </c>
      <c r="H86" s="35">
        <v>4.6553146071463179E-4</v>
      </c>
      <c r="I86" s="35">
        <v>4.0482399867686241E-4</v>
      </c>
      <c r="J86" s="35">
        <v>4.621773591312867E-4</v>
      </c>
      <c r="K86" s="35">
        <v>2.7691412250209821E-4</v>
      </c>
      <c r="L86" s="35">
        <v>2.9832186038202067E-4</v>
      </c>
      <c r="M86" s="35">
        <v>3.8761084340548118E-4</v>
      </c>
      <c r="N86" s="35">
        <v>3.5528806528419254E-4</v>
      </c>
      <c r="O86" s="35">
        <v>5.6386923041879845E-4</v>
      </c>
      <c r="P86" s="35">
        <v>1.6922817494446901E-4</v>
      </c>
      <c r="Q86" s="35">
        <v>3.3537286409957966E-4</v>
      </c>
      <c r="R86" s="35">
        <v>4.9044408731873539E-4</v>
      </c>
      <c r="S86" s="35">
        <v>4.9640516436593092E-4</v>
      </c>
      <c r="T86" s="35">
        <v>2.6242952140908274E-4</v>
      </c>
      <c r="U86" s="35">
        <v>3.9806318117998252E-4</v>
      </c>
      <c r="V86" s="35">
        <v>4.6443189610198023E-4</v>
      </c>
      <c r="W86" s="35">
        <v>4.4715511222219098E-4</v>
      </c>
      <c r="X86" s="35">
        <v>4.1612846126901104E-4</v>
      </c>
      <c r="Y86" s="35">
        <v>2.5282381320335454E-4</v>
      </c>
      <c r="Z86" s="35">
        <v>2.7046096542656045E-4</v>
      </c>
      <c r="AA86" s="35">
        <v>2.0419090506754257E-4</v>
      </c>
      <c r="AB86" s="36">
        <v>1.0254372631632463E-3</v>
      </c>
      <c r="AC86" s="35">
        <v>3.6894082776451243E-4</v>
      </c>
      <c r="AD86" s="35">
        <v>4.1810512278677944E-4</v>
      </c>
      <c r="AE86" s="35">
        <v>4.0224221933270443E-4</v>
      </c>
      <c r="AF86" s="35">
        <v>2.2434760426421214E-4</v>
      </c>
      <c r="AG86" s="35">
        <v>3.9845126395609409E-4</v>
      </c>
      <c r="AH86" s="35">
        <v>4.3250758940377925E-4</v>
      </c>
      <c r="AI86" s="35">
        <v>2.7970989488118966E-4</v>
      </c>
      <c r="AJ86" s="35">
        <v>1.3370505094264449E-4</v>
      </c>
      <c r="AK86" s="35">
        <v>3.5236319175629217E-4</v>
      </c>
      <c r="AL86" s="35">
        <v>3.5981905313307015E-4</v>
      </c>
      <c r="AM86" s="35">
        <v>5.1338326075265922E-4</v>
      </c>
      <c r="AN86" s="35">
        <v>4.5840044881375306E-4</v>
      </c>
      <c r="AO86" s="35">
        <v>4.4059105766801034E-4</v>
      </c>
      <c r="AP86" s="35">
        <v>3.6043767187553E-4</v>
      </c>
      <c r="AQ86" s="35">
        <v>4.0920163927514122E-4</v>
      </c>
      <c r="AR86" s="35">
        <v>4.1627877072837339E-4</v>
      </c>
      <c r="AS86" s="35">
        <v>4.0395124438366141E-4</v>
      </c>
      <c r="AT86" s="35">
        <v>3.4166143752678633E-4</v>
      </c>
      <c r="AU86" s="35">
        <v>3.6825364217720494E-4</v>
      </c>
      <c r="AV86" s="35">
        <v>4.0124668243648234E-4</v>
      </c>
      <c r="AW86" s="35">
        <v>2.5648874901769777E-4</v>
      </c>
      <c r="AX86" s="35">
        <v>2.324783742952573E-4</v>
      </c>
      <c r="AY86" s="4">
        <v>2.3368666624340651E-4</v>
      </c>
      <c r="BA86" t="s">
        <v>96</v>
      </c>
      <c r="BB86">
        <v>8.2169438066265318E-4</v>
      </c>
      <c r="BC86">
        <v>9.8246196760182094E-4</v>
      </c>
      <c r="BD86">
        <v>1.0512237832018517E-3</v>
      </c>
      <c r="BE86">
        <v>7.930748588922884E-4</v>
      </c>
      <c r="BF86">
        <v>1.1457030448456193E-3</v>
      </c>
      <c r="BG86">
        <v>6.9896640340131786E-4</v>
      </c>
      <c r="BH86">
        <v>1.1636054128411968E-3</v>
      </c>
      <c r="BI86">
        <v>8.5001943548974868E-4</v>
      </c>
      <c r="BJ86">
        <v>9.8213476884830096E-4</v>
      </c>
      <c r="BK86">
        <v>8.5382476705606796E-4</v>
      </c>
      <c r="BL86">
        <v>7.744184376831738E-4</v>
      </c>
      <c r="BM86">
        <v>7.4343618018139074E-4</v>
      </c>
      <c r="BN86">
        <v>9.5883761640306578E-4</v>
      </c>
      <c r="BO86">
        <v>9.377058045488576E-4</v>
      </c>
      <c r="BP86">
        <v>8.6510698411855068E-4</v>
      </c>
      <c r="BQ86">
        <v>7.7804815966820329E-4</v>
      </c>
      <c r="BR86">
        <v>1.4019097877389138E-3</v>
      </c>
      <c r="BS86">
        <v>8.9032224648288318E-4</v>
      </c>
      <c r="BT86">
        <v>8.0860401358428396E-4</v>
      </c>
      <c r="BU86">
        <v>7.4910603992905424E-4</v>
      </c>
      <c r="BV86">
        <v>7.9496419733426243E-4</v>
      </c>
      <c r="BW86">
        <v>9.0489127370045955E-4</v>
      </c>
      <c r="BX86">
        <v>8.8929148938719652E-4</v>
      </c>
      <c r="BY86">
        <v>7.3144614705675909E-4</v>
      </c>
      <c r="BZ86">
        <v>1.1977823402474171E-3</v>
      </c>
      <c r="CA86">
        <v>6.7525827791017098E-4</v>
      </c>
      <c r="CB86">
        <v>1.0254372631632468E-3</v>
      </c>
      <c r="CC86">
        <v>1.0698965399602387E-3</v>
      </c>
      <c r="CD86">
        <v>8.1447682694313686E-4</v>
      </c>
      <c r="CE86">
        <v>8.3512150702612169E-4</v>
      </c>
      <c r="CF86">
        <v>9.0812076365706174E-4</v>
      </c>
      <c r="CG86">
        <v>9.0812076365706174E-4</v>
      </c>
      <c r="CH86">
        <v>9.5901767250180462E-4</v>
      </c>
      <c r="CI86">
        <v>7.0691827415551064E-4</v>
      </c>
      <c r="CJ86">
        <v>1.3923518961219859E-3</v>
      </c>
      <c r="CK86">
        <v>6.4566003232800089E-4</v>
      </c>
      <c r="CL86">
        <v>6.7657716626457604E-4</v>
      </c>
      <c r="CM86">
        <v>9.6179512052780301E-4</v>
      </c>
      <c r="CN86">
        <v>8.8747802884187813E-4</v>
      </c>
      <c r="CO86">
        <v>8.8129588269876698E-4</v>
      </c>
      <c r="CP86">
        <v>9.2795924160762248E-4</v>
      </c>
      <c r="CQ86">
        <v>7.7795753375266166E-4</v>
      </c>
      <c r="CR86">
        <v>9.1074442688113429E-4</v>
      </c>
      <c r="CS86">
        <v>8.9399764736294927E-4</v>
      </c>
      <c r="CT86">
        <v>8.3158510091859599E-4</v>
      </c>
      <c r="CU86">
        <v>8.3960067959577649E-4</v>
      </c>
      <c r="CV86">
        <v>7.1547762516518498E-4</v>
      </c>
      <c r="CW86">
        <v>7.4751685671009885E-4</v>
      </c>
      <c r="CX86">
        <v>1.0084348266404214E-3</v>
      </c>
      <c r="CY86">
        <v>1.11263051738371E-3</v>
      </c>
      <c r="CZ86" s="39">
        <f>_xlfn.STDEV.P(BY3:BY54)</f>
        <v>3.2022449362334025E-2</v>
      </c>
      <c r="DB86" t="s">
        <v>96</v>
      </c>
      <c r="DC86" s="5">
        <v>0.48810708156725463</v>
      </c>
      <c r="DD86" s="5">
        <v>8.1045202770280059E-2</v>
      </c>
      <c r="DE86" s="5">
        <v>0.18076017696779656</v>
      </c>
      <c r="DF86" s="5">
        <v>0.61645148556752083</v>
      </c>
      <c r="DG86" s="5">
        <v>0.4006773313008169</v>
      </c>
      <c r="DH86" s="5">
        <v>0.52157853578647462</v>
      </c>
      <c r="DI86" s="5">
        <v>0.40007674042864327</v>
      </c>
      <c r="DJ86" s="5">
        <v>0.4762526382042292</v>
      </c>
      <c r="DK86" s="5">
        <v>0.4705844592725888</v>
      </c>
      <c r="DL86" s="5">
        <v>0.32432196064876406</v>
      </c>
      <c r="DM86" s="5">
        <v>0.38522050336832064</v>
      </c>
      <c r="DN86" s="5">
        <v>0.52137742786597785</v>
      </c>
      <c r="DO86" s="5">
        <v>0.37054039099655056</v>
      </c>
      <c r="DP86" s="5">
        <v>0.60132850589538922</v>
      </c>
      <c r="DQ86" s="5">
        <v>0.19561531469647536</v>
      </c>
      <c r="DR86" s="5">
        <v>0.43104383698124626</v>
      </c>
      <c r="DS86" s="5">
        <v>0.34983997658633492</v>
      </c>
      <c r="DT86" s="5">
        <v>0.55755673445982401</v>
      </c>
      <c r="DU86" s="5">
        <v>0.32454639972143634</v>
      </c>
      <c r="DV86" s="5">
        <v>0.53138429002345511</v>
      </c>
      <c r="DW86" s="5">
        <v>0.58421737439163979</v>
      </c>
      <c r="DX86" s="5">
        <v>0.49415341402685459</v>
      </c>
      <c r="DY86" s="5">
        <v>0.46793258030138324</v>
      </c>
      <c r="DZ86" s="5">
        <v>0.34564925144617081</v>
      </c>
      <c r="EA86" s="5">
        <v>0.22580143014188481</v>
      </c>
      <c r="EB86" s="5">
        <v>0.30238934011958296</v>
      </c>
      <c r="EC86" s="5">
        <v>0.99999999999999956</v>
      </c>
      <c r="ED86" s="5">
        <v>0.34483785486232493</v>
      </c>
      <c r="EE86" s="5">
        <v>0.51334195026271712</v>
      </c>
      <c r="EF86" s="5">
        <v>0.48165711929165145</v>
      </c>
      <c r="EG86" s="5">
        <v>0.24704600229681969</v>
      </c>
      <c r="EH86" s="5">
        <v>0.43876462239615005</v>
      </c>
      <c r="EI86" s="5">
        <v>0.45099021822558266</v>
      </c>
      <c r="EJ86" s="5">
        <v>0.39567500955514695</v>
      </c>
      <c r="EK86" s="5">
        <v>9.6028203297631315E-2</v>
      </c>
      <c r="EL86" s="5">
        <v>0.54574106203508754</v>
      </c>
      <c r="EM86" s="5">
        <v>0.53182263764479842</v>
      </c>
      <c r="EN86" s="5">
        <v>0.53377611280761184</v>
      </c>
      <c r="EO86" s="5">
        <v>0.5165203350576989</v>
      </c>
      <c r="EP86" s="5">
        <v>0.49993545450229615</v>
      </c>
      <c r="EQ86" s="5">
        <v>0.38841972331790964</v>
      </c>
      <c r="ER86" s="5">
        <v>0.52599482815117249</v>
      </c>
      <c r="ES86" s="5">
        <v>0.45707528746997644</v>
      </c>
      <c r="ET86" s="5">
        <v>0.45184821858895052</v>
      </c>
      <c r="EU86" s="5">
        <v>0.41085565043117772</v>
      </c>
      <c r="EV86" s="5">
        <v>0.43860569807363625</v>
      </c>
      <c r="EW86" s="5">
        <v>0.56080954641152481</v>
      </c>
      <c r="EX86" s="5">
        <v>0.34312102358003271</v>
      </c>
      <c r="EY86" s="5">
        <v>0.23053386114177943</v>
      </c>
      <c r="EZ86" s="5">
        <v>0.21003078972964714</v>
      </c>
    </row>
    <row r="87" spans="1:156" x14ac:dyDescent="0.2">
      <c r="A87" s="33" t="s">
        <v>99</v>
      </c>
      <c r="B87" s="35">
        <v>2.4991477579707128E-4</v>
      </c>
      <c r="C87" s="35">
        <v>1.2021229091298387E-4</v>
      </c>
      <c r="D87" s="35">
        <v>3.4175244147323451E-4</v>
      </c>
      <c r="E87" s="35">
        <v>3.8540170809921609E-4</v>
      </c>
      <c r="F87" s="35">
        <v>6.4196446484382974E-4</v>
      </c>
      <c r="G87" s="35">
        <v>3.8467381459909828E-4</v>
      </c>
      <c r="H87" s="35">
        <v>2.5987641405382538E-4</v>
      </c>
      <c r="I87" s="35">
        <v>2.6139854552798805E-4</v>
      </c>
      <c r="J87" s="35">
        <v>2.2206403658572626E-4</v>
      </c>
      <c r="K87" s="35">
        <v>6.6880554331498726E-4</v>
      </c>
      <c r="L87" s="35">
        <v>2.3502058096478231E-4</v>
      </c>
      <c r="M87" s="35">
        <v>1.5041469441200842E-4</v>
      </c>
      <c r="N87" s="35">
        <v>8.8101344291788134E-4</v>
      </c>
      <c r="O87" s="35">
        <v>5.7040248111234399E-4</v>
      </c>
      <c r="P87" s="35">
        <v>4.6678429790133222E-4</v>
      </c>
      <c r="Q87" s="35">
        <v>2.2846416620037993E-4</v>
      </c>
      <c r="R87" s="35">
        <v>8.2488341718101141E-4</v>
      </c>
      <c r="S87" s="35">
        <v>3.2616645013722325E-4</v>
      </c>
      <c r="T87" s="35">
        <v>3.0347192633598533E-4</v>
      </c>
      <c r="U87" s="35">
        <v>2.3632806814919915E-4</v>
      </c>
      <c r="V87" s="35">
        <v>1.7289925365650513E-4</v>
      </c>
      <c r="W87" s="35">
        <v>2.6384628485567662E-4</v>
      </c>
      <c r="X87" s="35">
        <v>1.1174373069315219E-4</v>
      </c>
      <c r="Y87" s="35">
        <v>1.2509205457610832E-4</v>
      </c>
      <c r="Z87" s="35">
        <v>-3.7971431114729683E-5</v>
      </c>
      <c r="AA87" s="35">
        <v>2.0577961994683834E-4</v>
      </c>
      <c r="AB87" s="35">
        <v>3.6894082776451243E-4</v>
      </c>
      <c r="AC87" s="36">
        <v>1.1162834113203676E-3</v>
      </c>
      <c r="AD87" s="35">
        <v>1.2291128452673742E-4</v>
      </c>
      <c r="AE87" s="35">
        <v>6.7411931537067981E-4</v>
      </c>
      <c r="AF87" s="35">
        <v>6.7696544187292472E-4</v>
      </c>
      <c r="AG87" s="35">
        <v>3.174987611827389E-4</v>
      </c>
      <c r="AH87" s="35">
        <v>3.9078793307849302E-4</v>
      </c>
      <c r="AI87" s="35">
        <v>2.6061149161903205E-4</v>
      </c>
      <c r="AJ87" s="35">
        <v>3.5656792862197594E-4</v>
      </c>
      <c r="AK87" s="35">
        <v>9.1307505912414336E-5</v>
      </c>
      <c r="AL87" s="35">
        <v>2.3901781709905167E-4</v>
      </c>
      <c r="AM87" s="35">
        <v>4.9694030203675734E-4</v>
      </c>
      <c r="AN87" s="35">
        <v>4.5058773273584922E-4</v>
      </c>
      <c r="AO87" s="35">
        <v>2.9788398276046717E-4</v>
      </c>
      <c r="AP87" s="35">
        <v>7.7514009747647113E-4</v>
      </c>
      <c r="AQ87" s="35">
        <v>2.4543818384597621E-4</v>
      </c>
      <c r="AR87" s="35">
        <v>6.6018422891667605E-4</v>
      </c>
      <c r="AS87" s="35">
        <v>4.0347880322899089E-4</v>
      </c>
      <c r="AT87" s="35">
        <v>5.0009682725077722E-4</v>
      </c>
      <c r="AU87" s="35">
        <v>3.4752681387524836E-4</v>
      </c>
      <c r="AV87" s="35">
        <v>5.6966821737200545E-5</v>
      </c>
      <c r="AW87" s="35">
        <v>-2.8548478610020006E-5</v>
      </c>
      <c r="AX87" s="35">
        <v>2.0567318550235444E-4</v>
      </c>
      <c r="AY87" s="4">
        <v>3.2679238600535437E-4</v>
      </c>
      <c r="BA87" t="s">
        <v>99</v>
      </c>
      <c r="BB87">
        <v>8.573200978320496E-4</v>
      </c>
      <c r="BC87">
        <v>1.0250579899322217E-3</v>
      </c>
      <c r="BD87">
        <v>1.0968010708935238E-3</v>
      </c>
      <c r="BE87">
        <v>8.2745973638685081E-4</v>
      </c>
      <c r="BF87">
        <v>1.1953766139929096E-3</v>
      </c>
      <c r="BG87">
        <v>7.2927107626326944E-4</v>
      </c>
      <c r="BH87">
        <v>1.2140551643670969E-3</v>
      </c>
      <c r="BI87">
        <v>8.8687322530491876E-4</v>
      </c>
      <c r="BJ87">
        <v>1.0247166050159076E-3</v>
      </c>
      <c r="BK87">
        <v>8.9084354238082395E-4</v>
      </c>
      <c r="BL87">
        <v>8.0799443976002552E-4</v>
      </c>
      <c r="BM87">
        <v>7.7566890284803426E-4</v>
      </c>
      <c r="BN87">
        <v>1.0004093717140929E-3</v>
      </c>
      <c r="BO87">
        <v>9.7836136039435137E-4</v>
      </c>
      <c r="BP87">
        <v>9.02614915854219E-4</v>
      </c>
      <c r="BQ87">
        <v>8.1178153345391085E-4</v>
      </c>
      <c r="BR87">
        <v>1.4626915610725928E-3</v>
      </c>
      <c r="BS87">
        <v>9.2892342143218939E-4</v>
      </c>
      <c r="BT87">
        <v>8.436621794521837E-4</v>
      </c>
      <c r="BU87">
        <v>7.8158458735063589E-4</v>
      </c>
      <c r="BV87">
        <v>8.2943098975797017E-4</v>
      </c>
      <c r="BW87">
        <v>9.4412410934418113E-4</v>
      </c>
      <c r="BX87">
        <v>9.2784797441087402E-4</v>
      </c>
      <c r="BY87">
        <v>7.6315902495020923E-4</v>
      </c>
      <c r="BZ87">
        <v>1.2497138805966886E-3</v>
      </c>
      <c r="CA87">
        <v>7.0453505160031251E-4</v>
      </c>
      <c r="CB87">
        <v>1.0698965399602387E-3</v>
      </c>
      <c r="CC87">
        <v>1.1162834113203678E-3</v>
      </c>
      <c r="CD87">
        <v>8.4978961690563301E-4</v>
      </c>
      <c r="CE87">
        <v>8.7132937617012077E-4</v>
      </c>
      <c r="CF87">
        <v>9.474936183863496E-4</v>
      </c>
      <c r="CG87">
        <v>9.474936183863496E-4</v>
      </c>
      <c r="CH87">
        <v>1.0005972343985884E-3</v>
      </c>
      <c r="CI87">
        <v>7.3756771157363211E-4</v>
      </c>
      <c r="CJ87">
        <v>1.4527192736030294E-3</v>
      </c>
      <c r="CK87">
        <v>6.7365353239398737E-4</v>
      </c>
      <c r="CL87">
        <v>7.0591112221687945E-4</v>
      </c>
      <c r="CM87">
        <v>1.003495102595584E-3</v>
      </c>
      <c r="CN87">
        <v>9.2595588872948834E-4</v>
      </c>
      <c r="CO87">
        <v>9.1950570693324701E-4</v>
      </c>
      <c r="CP87">
        <v>9.6819222148948592E-4</v>
      </c>
      <c r="CQ87">
        <v>8.116869783241611E-4</v>
      </c>
      <c r="CR87">
        <v>9.5023103422473736E-4</v>
      </c>
      <c r="CS87">
        <v>9.32758174493941E-4</v>
      </c>
      <c r="CT87">
        <v>8.6763964419503685E-4</v>
      </c>
      <c r="CU87">
        <v>8.7600274957511624E-4</v>
      </c>
      <c r="CV87">
        <v>7.4649816530154378E-4</v>
      </c>
      <c r="CW87">
        <v>7.7992650285497555E-4</v>
      </c>
      <c r="CX87">
        <v>1.0521569388552917E-3</v>
      </c>
      <c r="CY87">
        <v>1.1608701805226804E-3</v>
      </c>
      <c r="CZ87" s="39">
        <f>_xlfn.STDEV.P(BZ3:BZ54)</f>
        <v>3.3410827755689737E-2</v>
      </c>
      <c r="DB87" t="s">
        <v>99</v>
      </c>
      <c r="DC87" s="5">
        <v>0.29150696038625934</v>
      </c>
      <c r="DD87" s="5">
        <v>0.11727364899709965</v>
      </c>
      <c r="DE87" s="5">
        <v>0.31159017851324788</v>
      </c>
      <c r="DF87" s="5">
        <v>0.4657649081296622</v>
      </c>
      <c r="DG87" s="5">
        <v>0.53703950481303087</v>
      </c>
      <c r="DH87" s="5">
        <v>0.52747713041101008</v>
      </c>
      <c r="DI87" s="5">
        <v>0.21405651215964508</v>
      </c>
      <c r="DJ87" s="5">
        <v>0.29474172640414958</v>
      </c>
      <c r="DK87" s="5">
        <v>0.21670775656287816</v>
      </c>
      <c r="DL87" s="5">
        <v>0.75075533637205361</v>
      </c>
      <c r="DM87" s="5">
        <v>0.29086905726057155</v>
      </c>
      <c r="DN87" s="5">
        <v>0.1939161075811196</v>
      </c>
      <c r="DO87" s="5">
        <v>0.88065292851901256</v>
      </c>
      <c r="DP87" s="5">
        <v>0.58301820186605691</v>
      </c>
      <c r="DQ87" s="5">
        <v>0.51714666986150537</v>
      </c>
      <c r="DR87" s="5">
        <v>0.28143553010910055</v>
      </c>
      <c r="DS87" s="5">
        <v>0.56394898222843637</v>
      </c>
      <c r="DT87" s="5">
        <v>0.35112307711474056</v>
      </c>
      <c r="DU87" s="5">
        <v>0.35970787090757012</v>
      </c>
      <c r="DV87" s="5">
        <v>0.30237043049977291</v>
      </c>
      <c r="DW87" s="5">
        <v>0.20845526124718045</v>
      </c>
      <c r="DX87" s="5">
        <v>0.27946144182140703</v>
      </c>
      <c r="DY87" s="5">
        <v>0.12043323235587439</v>
      </c>
      <c r="DZ87" s="5">
        <v>0.16391348393510738</v>
      </c>
      <c r="EA87" s="5">
        <v>-3.0384099676159342E-2</v>
      </c>
      <c r="EB87" s="5">
        <v>0.29207861195751905</v>
      </c>
      <c r="EC87" s="5">
        <v>0.34483785486232493</v>
      </c>
      <c r="ED87" s="5">
        <v>0.99999999999999978</v>
      </c>
      <c r="EE87" s="5">
        <v>0.14463731031958044</v>
      </c>
      <c r="EF87" s="5">
        <v>0.77366760929573308</v>
      </c>
      <c r="EG87" s="5">
        <v>0.71448021256950101</v>
      </c>
      <c r="EH87" s="5">
        <v>0.33509329775060898</v>
      </c>
      <c r="EI87" s="5">
        <v>0.39055468038883512</v>
      </c>
      <c r="EJ87" s="5">
        <v>0.35333907318557417</v>
      </c>
      <c r="EK87" s="5">
        <v>0.24544861151158087</v>
      </c>
      <c r="EL87" s="5">
        <v>0.13554075132350527</v>
      </c>
      <c r="EM87" s="5">
        <v>0.33859477429457108</v>
      </c>
      <c r="EN87" s="5">
        <v>0.4952094940487497</v>
      </c>
      <c r="EO87" s="5">
        <v>0.48661900444750594</v>
      </c>
      <c r="EP87" s="5">
        <v>0.32396099394964661</v>
      </c>
      <c r="EQ87" s="5">
        <v>0.80060558251953351</v>
      </c>
      <c r="ER87" s="5">
        <v>0.30238033921982699</v>
      </c>
      <c r="ES87" s="5">
        <v>0.69476180543324284</v>
      </c>
      <c r="ET87" s="5">
        <v>0.4325652824730209</v>
      </c>
      <c r="EU87" s="5">
        <v>0.57638770957123342</v>
      </c>
      <c r="EV87" s="5">
        <v>0.39671886194855865</v>
      </c>
      <c r="EW87" s="5">
        <v>7.6312071998447736E-2</v>
      </c>
      <c r="EX87" s="5">
        <v>-3.6604062697595606E-2</v>
      </c>
      <c r="EY87" s="5">
        <v>0.1954776686889689</v>
      </c>
      <c r="EZ87" s="5">
        <v>0.28150640053327625</v>
      </c>
    </row>
    <row r="88" spans="1:156" x14ac:dyDescent="0.2">
      <c r="A88" s="33" t="s">
        <v>102</v>
      </c>
      <c r="B88" s="35">
        <v>3.1002732615866837E-4</v>
      </c>
      <c r="C88" s="35">
        <v>1.1085379725778861E-4</v>
      </c>
      <c r="D88" s="35">
        <v>1.7489603179833311E-4</v>
      </c>
      <c r="E88" s="35">
        <v>3.5726151176328252E-4</v>
      </c>
      <c r="F88" s="35">
        <v>2.7290178806239175E-4</v>
      </c>
      <c r="G88" s="35">
        <v>3.0307124022633668E-4</v>
      </c>
      <c r="H88" s="35">
        <v>3.9525675284320067E-4</v>
      </c>
      <c r="I88" s="35">
        <v>3.7603717119181394E-4</v>
      </c>
      <c r="J88" s="35">
        <v>4.6963950295989416E-4</v>
      </c>
      <c r="K88" s="35">
        <v>2.7094092790733398E-4</v>
      </c>
      <c r="L88" s="35">
        <v>2.5822780575282002E-4</v>
      </c>
      <c r="M88" s="35">
        <v>3.695237346478242E-4</v>
      </c>
      <c r="N88" s="35">
        <v>1.3269301628332636E-4</v>
      </c>
      <c r="O88" s="35">
        <v>3.3044687960397253E-4</v>
      </c>
      <c r="P88" s="35">
        <v>1.2076095518021558E-4</v>
      </c>
      <c r="Q88" s="35">
        <v>2.1634107316127122E-4</v>
      </c>
      <c r="R88" s="35">
        <v>2.6688177897149723E-4</v>
      </c>
      <c r="S88" s="35">
        <v>4.8337123994276083E-4</v>
      </c>
      <c r="T88" s="35">
        <v>3.8652329314142731E-4</v>
      </c>
      <c r="U88" s="35">
        <v>3.2602301803585828E-4</v>
      </c>
      <c r="V88" s="35">
        <v>1.9414528236816474E-4</v>
      </c>
      <c r="W88" s="35">
        <v>5.7654580062805672E-4</v>
      </c>
      <c r="X88" s="35">
        <v>4.4846184653238503E-4</v>
      </c>
      <c r="Y88" s="35">
        <v>2.9663208073853084E-4</v>
      </c>
      <c r="Z88" s="35">
        <v>4.8025956686829809E-4</v>
      </c>
      <c r="AA88" s="35">
        <v>2.7251761829596868E-4</v>
      </c>
      <c r="AB88" s="35">
        <v>4.1810512278677944E-4</v>
      </c>
      <c r="AC88" s="35">
        <v>1.2291128452673742E-4</v>
      </c>
      <c r="AD88" s="36">
        <v>6.4691671100482867E-4</v>
      </c>
      <c r="AE88" s="35">
        <v>2.2787090974926526E-4</v>
      </c>
      <c r="AF88" s="35">
        <v>8.5015271934401644E-5</v>
      </c>
      <c r="AG88" s="35">
        <v>3.8127662815418801E-4</v>
      </c>
      <c r="AH88" s="35">
        <v>4.5129868480997163E-4</v>
      </c>
      <c r="AI88" s="35">
        <v>2.0888031580545559E-4</v>
      </c>
      <c r="AJ88" s="35">
        <v>1.4898382993100306E-4</v>
      </c>
      <c r="AK88" s="35">
        <v>3.5447747955362724E-4</v>
      </c>
      <c r="AL88" s="35">
        <v>3.0046845328609304E-4</v>
      </c>
      <c r="AM88" s="35">
        <v>3.6062815692801522E-4</v>
      </c>
      <c r="AN88" s="35">
        <v>3.7642726160426411E-4</v>
      </c>
      <c r="AO88" s="35">
        <v>2.6588097841871684E-4</v>
      </c>
      <c r="AP88" s="35">
        <v>2.1516324233581367E-4</v>
      </c>
      <c r="AQ88" s="35">
        <v>3.5235111270334892E-4</v>
      </c>
      <c r="AR88" s="35">
        <v>3.9692849099192312E-4</v>
      </c>
      <c r="AS88" s="35">
        <v>3.7626542574137372E-4</v>
      </c>
      <c r="AT88" s="35">
        <v>3.1440110752870785E-4</v>
      </c>
      <c r="AU88" s="35">
        <v>4.197468582721011E-4</v>
      </c>
      <c r="AV88" s="35">
        <v>3.1853888778532718E-4</v>
      </c>
      <c r="AW88" s="35">
        <v>2.8577584812971017E-4</v>
      </c>
      <c r="AX88" s="35">
        <v>3.1944803796224588E-4</v>
      </c>
      <c r="AY88" s="4">
        <v>3.0636331770455611E-4</v>
      </c>
      <c r="BA88" t="s">
        <v>102</v>
      </c>
      <c r="BB88">
        <v>6.5264941690789801E-4</v>
      </c>
      <c r="BC88">
        <v>7.8034272276806627E-4</v>
      </c>
      <c r="BD88">
        <v>8.3495835591952726E-4</v>
      </c>
      <c r="BE88">
        <v>6.2991771198793955E-4</v>
      </c>
      <c r="BF88">
        <v>9.1000065445875618E-4</v>
      </c>
      <c r="BG88">
        <v>5.5516993465404448E-4</v>
      </c>
      <c r="BH88">
        <v>9.242200166797341E-4</v>
      </c>
      <c r="BI88">
        <v>6.75147234772832E-4</v>
      </c>
      <c r="BJ88">
        <v>7.8008283772963434E-4</v>
      </c>
      <c r="BK88">
        <v>6.7816970576246773E-4</v>
      </c>
      <c r="BL88">
        <v>6.1509942588271215E-4</v>
      </c>
      <c r="BM88">
        <v>5.904910644664856E-4</v>
      </c>
      <c r="BN88">
        <v>7.6157854548081151E-4</v>
      </c>
      <c r="BO88">
        <v>7.4479412415650594E-4</v>
      </c>
      <c r="BP88">
        <v>6.8713086280642796E-4</v>
      </c>
      <c r="BQ88">
        <v>6.1798241497551434E-4</v>
      </c>
      <c r="BR88">
        <v>1.1134986767067992E-3</v>
      </c>
      <c r="BS88">
        <v>7.0715865740566782E-4</v>
      </c>
      <c r="BT88">
        <v>6.4225209566308407E-4</v>
      </c>
      <c r="BU88">
        <v>5.9499447929485278E-4</v>
      </c>
      <c r="BV88">
        <v>6.3141836193944783E-4</v>
      </c>
      <c r="BW88">
        <v>7.1873043803631848E-4</v>
      </c>
      <c r="BX88">
        <v>7.0633995518096595E-4</v>
      </c>
      <c r="BY88">
        <v>5.8096770844549568E-4</v>
      </c>
      <c r="BZ88">
        <v>9.5136581719669152E-4</v>
      </c>
      <c r="CA88">
        <v>5.3633921773311576E-4</v>
      </c>
      <c r="CB88">
        <v>8.1447682694313686E-4</v>
      </c>
      <c r="CC88">
        <v>8.4978961690563301E-4</v>
      </c>
      <c r="CD88">
        <v>6.4691671100482867E-4</v>
      </c>
      <c r="CE88">
        <v>6.6331421686040509E-4</v>
      </c>
      <c r="CF88">
        <v>7.2129553375400676E-4</v>
      </c>
      <c r="CG88">
        <v>7.2129553375400676E-4</v>
      </c>
      <c r="CH88">
        <v>7.6172155912507895E-4</v>
      </c>
      <c r="CI88">
        <v>5.6148588853322965E-4</v>
      </c>
      <c r="CJ88">
        <v>1.1059071042956231E-3</v>
      </c>
      <c r="CK88">
        <v>5.1283013920549851E-4</v>
      </c>
      <c r="CL88">
        <v>5.3738677475154747E-4</v>
      </c>
      <c r="CM88">
        <v>7.6392761027660081E-4</v>
      </c>
      <c r="CN88">
        <v>7.0489957297154514E-4</v>
      </c>
      <c r="CO88">
        <v>6.9998926304306903E-4</v>
      </c>
      <c r="CP88">
        <v>7.3705269526256191E-4</v>
      </c>
      <c r="CQ88">
        <v>6.1791043328459998E-4</v>
      </c>
      <c r="CR88">
        <v>7.233794378351965E-4</v>
      </c>
      <c r="CS88">
        <v>7.1007792799790859E-4</v>
      </c>
      <c r="CT88">
        <v>6.6050534602187644E-4</v>
      </c>
      <c r="CU88">
        <v>6.6687190136526637E-4</v>
      </c>
      <c r="CV88">
        <v>5.6828434739705802E-4</v>
      </c>
      <c r="CW88">
        <v>5.9373223444370178E-4</v>
      </c>
      <c r="CX88">
        <v>8.0097225572568884E-4</v>
      </c>
      <c r="CY88">
        <v>8.8373204867094664E-4</v>
      </c>
      <c r="CZ88" s="39">
        <f>_xlfn.STDEV.P(CA3:CA54)</f>
        <v>2.5434557417121074E-2</v>
      </c>
      <c r="DB88" t="s">
        <v>102</v>
      </c>
      <c r="DC88" s="5">
        <v>0.4750288870669741</v>
      </c>
      <c r="DD88" s="5">
        <v>0.14205783436355132</v>
      </c>
      <c r="DE88" s="5">
        <v>0.20946677227479532</v>
      </c>
      <c r="DF88" s="5">
        <v>0.56715584427021581</v>
      </c>
      <c r="DG88" s="5">
        <v>0.29989185911597654</v>
      </c>
      <c r="DH88" s="5">
        <v>0.54590715618488284</v>
      </c>
      <c r="DI88" s="5">
        <v>0.42766521576016381</v>
      </c>
      <c r="DJ88" s="5">
        <v>0.55697061592548747</v>
      </c>
      <c r="DK88" s="5">
        <v>0.6020379891022094</v>
      </c>
      <c r="DL88" s="5">
        <v>0.39951788704969426</v>
      </c>
      <c r="DM88" s="5">
        <v>0.41981474032794691</v>
      </c>
      <c r="DN88" s="5">
        <v>0.6257905612537803</v>
      </c>
      <c r="DO88" s="5">
        <v>0.17423418381560704</v>
      </c>
      <c r="DP88" s="5">
        <v>0.44367546532165536</v>
      </c>
      <c r="DQ88" s="5">
        <v>0.17574666154128957</v>
      </c>
      <c r="DR88" s="5">
        <v>0.35007642275685641</v>
      </c>
      <c r="DS88" s="5">
        <v>0.23967857758107708</v>
      </c>
      <c r="DT88" s="5">
        <v>0.68354001592243907</v>
      </c>
      <c r="DU88" s="5">
        <v>0.6018248842650592</v>
      </c>
      <c r="DV88" s="5">
        <v>0.54794292952472212</v>
      </c>
      <c r="DW88" s="5">
        <v>0.30747487572555421</v>
      </c>
      <c r="DX88" s="5">
        <v>0.80217251157926195</v>
      </c>
      <c r="DY88" s="5">
        <v>0.63490935666734027</v>
      </c>
      <c r="DZ88" s="5">
        <v>0.51058273364664952</v>
      </c>
      <c r="EA88" s="5">
        <v>0.50481061878325417</v>
      </c>
      <c r="EB88" s="5">
        <v>0.50810682733175483</v>
      </c>
      <c r="EC88" s="5">
        <v>0.51334195026271712</v>
      </c>
      <c r="ED88" s="5">
        <v>0.14463731031958044</v>
      </c>
      <c r="EE88" s="5">
        <v>1</v>
      </c>
      <c r="EF88" s="5">
        <v>0.34353388478212105</v>
      </c>
      <c r="EG88" s="5">
        <v>0.11786468646483476</v>
      </c>
      <c r="EH88" s="5">
        <v>0.5285997352150803</v>
      </c>
      <c r="EI88" s="5">
        <v>0.59247198586362426</v>
      </c>
      <c r="EJ88" s="5">
        <v>0.37201347366202547</v>
      </c>
      <c r="EK88" s="5">
        <v>0.13471640552114383</v>
      </c>
      <c r="EL88" s="5">
        <v>0.69121810996288369</v>
      </c>
      <c r="EM88" s="5">
        <v>0.55912885728349015</v>
      </c>
      <c r="EN88" s="5">
        <v>0.47207111259853529</v>
      </c>
      <c r="EO88" s="5">
        <v>0.53401544849490135</v>
      </c>
      <c r="EP88" s="5">
        <v>0.37983579528470235</v>
      </c>
      <c r="EQ88" s="5">
        <v>0.2919238254181617</v>
      </c>
      <c r="ER88" s="5">
        <v>0.57023007498088552</v>
      </c>
      <c r="ES88" s="5">
        <v>0.54871409143143646</v>
      </c>
      <c r="ET88" s="5">
        <v>0.52989314398529219</v>
      </c>
      <c r="EU88" s="5">
        <v>0.47600085210861359</v>
      </c>
      <c r="EV88" s="5">
        <v>0.62942651716583986</v>
      </c>
      <c r="EW88" s="5">
        <v>0.56052729455658457</v>
      </c>
      <c r="EX88" s="5">
        <v>0.48132109316494875</v>
      </c>
      <c r="EY88" s="5">
        <v>0.39882534716863915</v>
      </c>
      <c r="EZ88" s="5">
        <v>0.34666991897068677</v>
      </c>
    </row>
    <row r="89" spans="1:156" x14ac:dyDescent="0.2">
      <c r="A89" s="33" t="s">
        <v>105</v>
      </c>
      <c r="B89" s="35">
        <v>2.8577124271139491E-4</v>
      </c>
      <c r="C89" s="35">
        <v>1.5591875778420665E-4</v>
      </c>
      <c r="D89" s="35">
        <v>2.3274891325651256E-4</v>
      </c>
      <c r="E89" s="35">
        <v>3.7569523496487368E-4</v>
      </c>
      <c r="F89" s="35">
        <v>4.8786951217701265E-4</v>
      </c>
      <c r="G89" s="35">
        <v>4.0311083217040635E-4</v>
      </c>
      <c r="H89" s="35">
        <v>3.3314819860136562E-4</v>
      </c>
      <c r="I89" s="35">
        <v>3.6879848935450634E-4</v>
      </c>
      <c r="J89" s="35">
        <v>2.4838528396467231E-4</v>
      </c>
      <c r="K89" s="35">
        <v>5.6801625888369602E-4</v>
      </c>
      <c r="L89" s="35">
        <v>2.7350217705565682E-4</v>
      </c>
      <c r="M89" s="35">
        <v>2.0944644617487037E-4</v>
      </c>
      <c r="N89" s="35">
        <v>6.7454123458981119E-4</v>
      </c>
      <c r="O89" s="35">
        <v>4.4004837476845456E-4</v>
      </c>
      <c r="P89" s="35">
        <v>4.6323738067292176E-4</v>
      </c>
      <c r="Q89" s="35">
        <v>2.4465882886099322E-4</v>
      </c>
      <c r="R89" s="35">
        <v>7.9272070498279123E-4</v>
      </c>
      <c r="S89" s="35">
        <v>3.2895026436188801E-4</v>
      </c>
      <c r="T89" s="35">
        <v>3.2802087851688602E-4</v>
      </c>
      <c r="U89" s="35">
        <v>2.5738003993107047E-4</v>
      </c>
      <c r="V89" s="35">
        <v>1.5179730919101669E-4</v>
      </c>
      <c r="W89" s="35">
        <v>3.4805542842588933E-4</v>
      </c>
      <c r="X89" s="35">
        <v>3.1853492248373207E-4</v>
      </c>
      <c r="Y89" s="35">
        <v>2.0870124742975973E-4</v>
      </c>
      <c r="Z89" s="35">
        <v>1.9229403260066416E-4</v>
      </c>
      <c r="AA89" s="35">
        <v>2.3986306027820849E-4</v>
      </c>
      <c r="AB89" s="35">
        <v>4.0224221933270443E-4</v>
      </c>
      <c r="AC89" s="35">
        <v>6.7411931537067981E-4</v>
      </c>
      <c r="AD89" s="35">
        <v>2.2787090974926526E-4</v>
      </c>
      <c r="AE89" s="36">
        <v>6.8012735303393411E-4</v>
      </c>
      <c r="AF89" s="35">
        <v>5.0197508624193448E-4</v>
      </c>
      <c r="AG89" s="35">
        <v>3.3374236072015518E-4</v>
      </c>
      <c r="AH89" s="35">
        <v>2.9904813121185518E-4</v>
      </c>
      <c r="AI89" s="35">
        <v>3.3050458698707431E-4</v>
      </c>
      <c r="AJ89" s="35">
        <v>2.088171879500287E-4</v>
      </c>
      <c r="AK89" s="35">
        <v>1.7748323476561459E-4</v>
      </c>
      <c r="AL89" s="35">
        <v>2.6963580905132236E-4</v>
      </c>
      <c r="AM89" s="35">
        <v>4.6255458021332986E-4</v>
      </c>
      <c r="AN89" s="35">
        <v>4.1129941536082159E-4</v>
      </c>
      <c r="AO89" s="35">
        <v>3.1338693151083252E-4</v>
      </c>
      <c r="AP89" s="35">
        <v>6.5122584374643151E-4</v>
      </c>
      <c r="AQ89" s="35">
        <v>2.4706746138298131E-4</v>
      </c>
      <c r="AR89" s="35">
        <v>5.6721985567223542E-4</v>
      </c>
      <c r="AS89" s="35">
        <v>4.5008171959230731E-4</v>
      </c>
      <c r="AT89" s="35">
        <v>4.3045674544744017E-4</v>
      </c>
      <c r="AU89" s="35">
        <v>3.5710586781297586E-4</v>
      </c>
      <c r="AV89" s="35">
        <v>1.5382537145268432E-4</v>
      </c>
      <c r="AW89" s="35">
        <v>5.2620644562629298E-5</v>
      </c>
      <c r="AX89" s="35">
        <v>3.0995944429096898E-4</v>
      </c>
      <c r="AY89" s="4">
        <v>3.5853892569646223E-4</v>
      </c>
      <c r="BA89" t="s">
        <v>105</v>
      </c>
      <c r="BB89">
        <v>6.6919223061688864E-4</v>
      </c>
      <c r="BC89">
        <v>8.0012220001494537E-4</v>
      </c>
      <c r="BD89">
        <v>8.5612218473620286E-4</v>
      </c>
      <c r="BE89">
        <v>6.458843413780041E-4</v>
      </c>
      <c r="BF89">
        <v>9.3306659294238039E-4</v>
      </c>
      <c r="BG89">
        <v>5.6924191965531269E-4</v>
      </c>
      <c r="BH89">
        <v>9.4764637571103424E-4</v>
      </c>
      <c r="BI89">
        <v>6.9226030442652521E-4</v>
      </c>
      <c r="BJ89">
        <v>7.9985572762706486E-4</v>
      </c>
      <c r="BK89">
        <v>6.953593864928386E-4</v>
      </c>
      <c r="BL89">
        <v>6.3069045370143584E-4</v>
      </c>
      <c r="BM89">
        <v>6.0545834004082537E-4</v>
      </c>
      <c r="BN89">
        <v>7.8088240399392056E-4</v>
      </c>
      <c r="BO89">
        <v>7.6367254514069362E-4</v>
      </c>
      <c r="BP89">
        <v>7.0454768348016626E-4</v>
      </c>
      <c r="BQ89">
        <v>6.3364651839999467E-4</v>
      </c>
      <c r="BR89">
        <v>1.141722713527731E-3</v>
      </c>
      <c r="BS89">
        <v>7.2508312593210303E-4</v>
      </c>
      <c r="BT89">
        <v>6.5853136673498728E-4</v>
      </c>
      <c r="BU89">
        <v>6.1007590367654599E-4</v>
      </c>
      <c r="BV89">
        <v>6.4742302855431803E-4</v>
      </c>
      <c r="BW89">
        <v>7.3694821841793182E-4</v>
      </c>
      <c r="BX89">
        <v>7.2424367192545588E-4</v>
      </c>
      <c r="BY89">
        <v>5.9569359392515635E-4</v>
      </c>
      <c r="BZ89">
        <v>9.7548024536480479E-4</v>
      </c>
      <c r="CA89">
        <v>5.4993389740941258E-4</v>
      </c>
      <c r="CB89">
        <v>8.3512150702612169E-4</v>
      </c>
      <c r="CC89">
        <v>8.7132937617012077E-4</v>
      </c>
      <c r="CD89">
        <v>6.6331421686040509E-4</v>
      </c>
      <c r="CE89">
        <v>6.80127353033934E-4</v>
      </c>
      <c r="CF89">
        <v>7.3957833204493578E-4</v>
      </c>
      <c r="CG89">
        <v>7.3957833204493578E-4</v>
      </c>
      <c r="CH89">
        <v>7.8102904262890066E-4</v>
      </c>
      <c r="CI89">
        <v>5.7571796507171699E-4</v>
      </c>
      <c r="CJ89">
        <v>1.1339387162634825E-3</v>
      </c>
      <c r="CK89">
        <v>5.258289303442785E-4</v>
      </c>
      <c r="CL89">
        <v>5.5100800703044607E-4</v>
      </c>
      <c r="CM89">
        <v>7.8329101092718871E-4</v>
      </c>
      <c r="CN89">
        <v>7.2276678010774794E-4</v>
      </c>
      <c r="CO89">
        <v>7.1773200773389784E-4</v>
      </c>
      <c r="CP89">
        <v>7.5573489295639468E-4</v>
      </c>
      <c r="CQ89">
        <v>6.335727121771457E-4</v>
      </c>
      <c r="CR89">
        <v>7.4171505719071158E-4</v>
      </c>
      <c r="CS89">
        <v>7.2807639176332276E-4</v>
      </c>
      <c r="CT89">
        <v>6.7724728527741146E-4</v>
      </c>
      <c r="CU89">
        <v>6.8377521476177983E-4</v>
      </c>
      <c r="CV89">
        <v>5.8268874560714866E-4</v>
      </c>
      <c r="CW89">
        <v>6.0878166449446214E-4</v>
      </c>
      <c r="CX89">
        <v>8.2127463318787538E-4</v>
      </c>
      <c r="CY89">
        <v>9.0613215241897667E-4</v>
      </c>
      <c r="CZ89" s="39">
        <f>_xlfn.STDEV.P(CB3:CB54)</f>
        <v>2.6079251389446247E-2</v>
      </c>
      <c r="DB89" t="s">
        <v>105</v>
      </c>
      <c r="DC89" s="5">
        <v>0.42703909226196385</v>
      </c>
      <c r="DD89" s="5">
        <v>0.19486868103558963</v>
      </c>
      <c r="DE89" s="5">
        <v>0.27186413038488139</v>
      </c>
      <c r="DF89" s="5">
        <v>0.58167571327603662</v>
      </c>
      <c r="DG89" s="5">
        <v>0.52286676628142881</v>
      </c>
      <c r="DH89" s="5">
        <v>0.70815380640712122</v>
      </c>
      <c r="DI89" s="5">
        <v>0.35155328732344826</v>
      </c>
      <c r="DJ89" s="5">
        <v>0.53274539504330298</v>
      </c>
      <c r="DK89" s="5">
        <v>0.3105376074527314</v>
      </c>
      <c r="DL89" s="5">
        <v>0.8168671767682335</v>
      </c>
      <c r="DM89" s="5">
        <v>0.43365517180497981</v>
      </c>
      <c r="DN89" s="5">
        <v>0.34593040069569053</v>
      </c>
      <c r="DO89" s="5">
        <v>0.86381922699216407</v>
      </c>
      <c r="DP89" s="5">
        <v>0.57622652217696679</v>
      </c>
      <c r="DQ89" s="5">
        <v>0.65749613764213355</v>
      </c>
      <c r="DR89" s="5">
        <v>0.3861124803128016</v>
      </c>
      <c r="DS89" s="5">
        <v>0.6943198165283212</v>
      </c>
      <c r="DT89" s="5">
        <v>0.45367248608774136</v>
      </c>
      <c r="DU89" s="5">
        <v>0.49810972580276719</v>
      </c>
      <c r="DV89" s="5">
        <v>0.42188199596148923</v>
      </c>
      <c r="DW89" s="5">
        <v>0.23446387060092205</v>
      </c>
      <c r="DX89" s="5">
        <v>0.47229292333875089</v>
      </c>
      <c r="DY89" s="5">
        <v>0.43981733611407775</v>
      </c>
      <c r="DZ89" s="5">
        <v>0.35034999462488964</v>
      </c>
      <c r="EA89" s="5">
        <v>0.19712755180270319</v>
      </c>
      <c r="EB89" s="5">
        <v>0.43616707645798419</v>
      </c>
      <c r="EC89" s="5">
        <v>0.48165711929165145</v>
      </c>
      <c r="ED89" s="5">
        <v>0.77366760929573308</v>
      </c>
      <c r="EE89" s="5">
        <v>0.34353388478212105</v>
      </c>
      <c r="EF89" s="5">
        <v>1.0000000000000002</v>
      </c>
      <c r="EG89" s="5">
        <v>0.67873146696168374</v>
      </c>
      <c r="EH89" s="5">
        <v>0.45126032802685928</v>
      </c>
      <c r="EI89" s="5">
        <v>0.38288989895340597</v>
      </c>
      <c r="EJ89" s="5">
        <v>0.57407377750649746</v>
      </c>
      <c r="EK89" s="5">
        <v>0.18415209301444105</v>
      </c>
      <c r="EL89" s="5">
        <v>0.33753037256700602</v>
      </c>
      <c r="EM89" s="5">
        <v>0.48935007406602637</v>
      </c>
      <c r="EN89" s="5">
        <v>0.59052711413833259</v>
      </c>
      <c r="EO89" s="5">
        <v>0.56906242328888756</v>
      </c>
      <c r="EP89" s="5">
        <v>0.43663502272985161</v>
      </c>
      <c r="EQ89" s="5">
        <v>0.86171202337749775</v>
      </c>
      <c r="ER89" s="5">
        <v>0.38995912644972269</v>
      </c>
      <c r="ES89" s="5">
        <v>0.7647409206179705</v>
      </c>
      <c r="ET89" s="5">
        <v>0.61817925245764083</v>
      </c>
      <c r="EU89" s="5">
        <v>0.63559759456417475</v>
      </c>
      <c r="EV89" s="5">
        <v>0.52225623290160905</v>
      </c>
      <c r="EW89" s="5">
        <v>0.26399235031114548</v>
      </c>
      <c r="EX89" s="5">
        <v>8.6435987861635033E-2</v>
      </c>
      <c r="EY89" s="5">
        <v>0.37741266047366451</v>
      </c>
      <c r="EZ89" s="5">
        <v>0.39568061318574788</v>
      </c>
    </row>
    <row r="90" spans="1:156" x14ac:dyDescent="0.2">
      <c r="A90" s="33" t="s">
        <v>108</v>
      </c>
      <c r="B90" s="35">
        <v>1.1745238511831688E-4</v>
      </c>
      <c r="C90" s="35">
        <v>1.5958734031065993E-4</v>
      </c>
      <c r="D90" s="35">
        <v>2.236851749149576E-4</v>
      </c>
      <c r="E90" s="35">
        <v>2.6380732250916761E-4</v>
      </c>
      <c r="F90" s="35">
        <v>3.9163095993605666E-4</v>
      </c>
      <c r="G90" s="35">
        <v>2.4156523432334405E-4</v>
      </c>
      <c r="H90" s="35">
        <v>2.3306136373249024E-4</v>
      </c>
      <c r="I90" s="35">
        <v>2.264451262491848E-4</v>
      </c>
      <c r="J90" s="35">
        <v>7.3698438097188123E-5</v>
      </c>
      <c r="K90" s="35">
        <v>4.6735493870997456E-4</v>
      </c>
      <c r="L90" s="35">
        <v>2.385014102116737E-4</v>
      </c>
      <c r="M90" s="35">
        <v>6.3361910814111055E-5</v>
      </c>
      <c r="N90" s="35">
        <v>6.1676653820346328E-4</v>
      </c>
      <c r="O90" s="35">
        <v>3.7303319356718148E-4</v>
      </c>
      <c r="P90" s="35">
        <v>3.6720168055713945E-4</v>
      </c>
      <c r="Q90" s="35">
        <v>2.4690480471429546E-4</v>
      </c>
      <c r="R90" s="35">
        <v>6.1367025671834664E-4</v>
      </c>
      <c r="S90" s="35">
        <v>1.8028346733700982E-4</v>
      </c>
      <c r="T90" s="35">
        <v>2.5565492898845784E-4</v>
      </c>
      <c r="U90" s="35">
        <v>1.2935542474947707E-4</v>
      </c>
      <c r="V90" s="35">
        <v>5.5208461074073036E-5</v>
      </c>
      <c r="W90" s="35">
        <v>1.6468038083981596E-4</v>
      </c>
      <c r="X90" s="35">
        <v>1.4345490002769018E-4</v>
      </c>
      <c r="Y90" s="35">
        <v>1.6970734645547922E-4</v>
      </c>
      <c r="Z90" s="35">
        <v>-1.1466376331545236E-4</v>
      </c>
      <c r="AA90" s="35">
        <v>1.8569867488748434E-4</v>
      </c>
      <c r="AB90" s="35">
        <v>2.2434760426421214E-4</v>
      </c>
      <c r="AC90" s="35">
        <v>6.7696544187292472E-4</v>
      </c>
      <c r="AD90" s="35">
        <v>8.5015271934401644E-5</v>
      </c>
      <c r="AE90" s="35">
        <v>5.0197508624193448E-4</v>
      </c>
      <c r="AF90" s="36">
        <v>7.6569915600565978E-4</v>
      </c>
      <c r="AG90" s="35">
        <v>2.5692681014856362E-4</v>
      </c>
      <c r="AH90" s="35">
        <v>2.6147099430005372E-4</v>
      </c>
      <c r="AI90" s="35">
        <v>2.0178149000450119E-4</v>
      </c>
      <c r="AJ90" s="35">
        <v>7.657259807884861E-5</v>
      </c>
      <c r="AK90" s="35">
        <v>5.0198309575928893E-5</v>
      </c>
      <c r="AL90" s="35">
        <v>1.304473204917534E-4</v>
      </c>
      <c r="AM90" s="35">
        <v>3.2368972759710621E-4</v>
      </c>
      <c r="AN90" s="35">
        <v>2.8804708191111156E-4</v>
      </c>
      <c r="AO90" s="35">
        <v>2.1043663383992674E-4</v>
      </c>
      <c r="AP90" s="35">
        <v>5.4039384080128853E-4</v>
      </c>
      <c r="AQ90" s="35">
        <v>6.5029214650634226E-5</v>
      </c>
      <c r="AR90" s="35">
        <v>4.2835807903856301E-4</v>
      </c>
      <c r="AS90" s="35">
        <v>3.0190001825531102E-4</v>
      </c>
      <c r="AT90" s="35">
        <v>3.2636756906010106E-4</v>
      </c>
      <c r="AU90" s="35">
        <v>1.6673436038169102E-4</v>
      </c>
      <c r="AV90" s="35">
        <v>5.2954446615421168E-5</v>
      </c>
      <c r="AW90" s="35">
        <v>-4.1874539780184132E-5</v>
      </c>
      <c r="AX90" s="35">
        <v>6.0676223478730841E-5</v>
      </c>
      <c r="AY90" s="4">
        <v>3.0449538949477541E-4</v>
      </c>
      <c r="BA90" t="s">
        <v>108</v>
      </c>
      <c r="BB90">
        <v>7.2768735374237347E-4</v>
      </c>
      <c r="BC90">
        <v>8.7006211333725463E-4</v>
      </c>
      <c r="BD90">
        <v>9.3095714293713473E-4</v>
      </c>
      <c r="BE90">
        <v>7.0234208602172317E-4</v>
      </c>
      <c r="BF90">
        <v>1.0146273803235001E-3</v>
      </c>
      <c r="BG90">
        <v>6.1900023222228543E-4</v>
      </c>
      <c r="BH90">
        <v>1.0304816043500999E-3</v>
      </c>
      <c r="BI90">
        <v>7.5277184339790019E-4</v>
      </c>
      <c r="BJ90">
        <v>8.6977234818770512E-4</v>
      </c>
      <c r="BK90">
        <v>7.5614182099878653E-4</v>
      </c>
      <c r="BL90">
        <v>6.8582007723176966E-4</v>
      </c>
      <c r="BM90">
        <v>6.5838238567027252E-4</v>
      </c>
      <c r="BN90">
        <v>8.4914053712562367E-4</v>
      </c>
      <c r="BO90">
        <v>8.3042633801479443E-4</v>
      </c>
      <c r="BP90">
        <v>7.6613328117151424E-4</v>
      </c>
      <c r="BQ90">
        <v>6.8903453609660519E-4</v>
      </c>
      <c r="BR90">
        <v>1.2415224536433656E-3</v>
      </c>
      <c r="BS90">
        <v>7.8846375826328093E-4</v>
      </c>
      <c r="BT90">
        <v>7.1609460733574378E-4</v>
      </c>
      <c r="BU90">
        <v>6.6340357765230893E-4</v>
      </c>
      <c r="BV90">
        <v>7.0401527221298696E-4</v>
      </c>
      <c r="BW90">
        <v>8.0136599675006363E-4</v>
      </c>
      <c r="BX90">
        <v>7.8755092628954087E-4</v>
      </c>
      <c r="BY90">
        <v>6.4776408806342949E-4</v>
      </c>
      <c r="BZ90">
        <v>1.060748475401623E-3</v>
      </c>
      <c r="CA90">
        <v>5.9800446602642585E-4</v>
      </c>
      <c r="CB90">
        <v>9.0812076365706174E-4</v>
      </c>
      <c r="CC90">
        <v>9.474936183863496E-4</v>
      </c>
      <c r="CD90">
        <v>7.2129553375400676E-4</v>
      </c>
      <c r="CE90">
        <v>7.3957833204493578E-4</v>
      </c>
      <c r="CF90">
        <v>8.0422601265836547E-4</v>
      </c>
      <c r="CG90">
        <v>8.0422601265836547E-4</v>
      </c>
      <c r="CH90">
        <v>8.4929999366944325E-4</v>
      </c>
      <c r="CI90">
        <v>6.2604235873865938E-4</v>
      </c>
      <c r="CJ90">
        <v>1.2330580451944849E-3</v>
      </c>
      <c r="CK90">
        <v>5.7179244667960151E-4</v>
      </c>
      <c r="CL90">
        <v>5.9917246522306713E-4</v>
      </c>
      <c r="CM90">
        <v>8.517596840990721E-4</v>
      </c>
      <c r="CN90">
        <v>7.859449370843151E-4</v>
      </c>
      <c r="CO90">
        <v>7.8047006750604048E-4</v>
      </c>
      <c r="CP90">
        <v>8.2179484343274404E-4</v>
      </c>
      <c r="CQ90">
        <v>6.8895427835818945E-4</v>
      </c>
      <c r="CR90">
        <v>8.0654951223870441E-4</v>
      </c>
      <c r="CS90">
        <v>7.9171867006905575E-4</v>
      </c>
      <c r="CT90">
        <v>7.3644651313184005E-4</v>
      </c>
      <c r="CU90">
        <v>7.4354505898243642E-4</v>
      </c>
      <c r="CV90">
        <v>6.3362246593247893E-4</v>
      </c>
      <c r="CW90">
        <v>6.61996207030788E-4</v>
      </c>
      <c r="CX90">
        <v>8.9306351325881765E-4</v>
      </c>
      <c r="CY90">
        <v>9.8533855888733495E-4</v>
      </c>
      <c r="CZ90" s="39">
        <f>_xlfn.STDEV.P(CD3:CD54)</f>
        <v>2.8358878903411634E-2</v>
      </c>
      <c r="DB90" t="s">
        <v>108</v>
      </c>
      <c r="DC90" s="5">
        <v>0.16140501070175131</v>
      </c>
      <c r="DD90" s="5">
        <v>0.18342062924512204</v>
      </c>
      <c r="DE90" s="5">
        <v>0.24027440641277997</v>
      </c>
      <c r="DF90" s="5">
        <v>0.37561087077018501</v>
      </c>
      <c r="DG90" s="5">
        <v>0.38598501038991329</v>
      </c>
      <c r="DH90" s="5">
        <v>0.39025063602334326</v>
      </c>
      <c r="DI90" s="5">
        <v>0.22616741798071832</v>
      </c>
      <c r="DJ90" s="5">
        <v>0.30081508525484318</v>
      </c>
      <c r="DK90" s="5">
        <v>8.47330203710768E-2</v>
      </c>
      <c r="DL90" s="5">
        <v>0.6180784156239979</v>
      </c>
      <c r="DM90" s="5">
        <v>0.34776090425109157</v>
      </c>
      <c r="DN90" s="5">
        <v>9.6238769738052538E-2</v>
      </c>
      <c r="DO90" s="5">
        <v>0.72634212034116741</v>
      </c>
      <c r="DP90" s="5">
        <v>0.44920684290788443</v>
      </c>
      <c r="DQ90" s="5">
        <v>0.47929216701778293</v>
      </c>
      <c r="DR90" s="5">
        <v>0.35833444011822146</v>
      </c>
      <c r="DS90" s="5">
        <v>0.49428848823271215</v>
      </c>
      <c r="DT90" s="5">
        <v>0.22865155874014215</v>
      </c>
      <c r="DU90" s="5">
        <v>0.35701278346394949</v>
      </c>
      <c r="DV90" s="5">
        <v>0.1949875296229899</v>
      </c>
      <c r="DW90" s="5">
        <v>7.8419408290010401E-2</v>
      </c>
      <c r="DX90" s="5">
        <v>0.20549958634091856</v>
      </c>
      <c r="DY90" s="5">
        <v>0.18215317287932362</v>
      </c>
      <c r="DZ90" s="5">
        <v>0.2619894334723622</v>
      </c>
      <c r="EA90" s="5">
        <v>-0.10809703334434499</v>
      </c>
      <c r="EB90" s="5">
        <v>0.31053058202290801</v>
      </c>
      <c r="EC90" s="5">
        <v>0.24704600229681969</v>
      </c>
      <c r="ED90" s="5">
        <v>0.71448021256950101</v>
      </c>
      <c r="EE90" s="5">
        <v>0.11786468646483476</v>
      </c>
      <c r="EF90" s="5">
        <v>0.67873146696168374</v>
      </c>
      <c r="EG90" s="5">
        <v>0.9520944907945027</v>
      </c>
      <c r="EH90" s="5">
        <v>0.31947090258781013</v>
      </c>
      <c r="EI90" s="5">
        <v>0.30786647385967258</v>
      </c>
      <c r="EJ90" s="5">
        <v>0.32231283904023278</v>
      </c>
      <c r="EK90" s="5">
        <v>6.2099751408516334E-2</v>
      </c>
      <c r="EL90" s="5">
        <v>8.7791137968734029E-2</v>
      </c>
      <c r="EM90" s="5">
        <v>0.21771247522729353</v>
      </c>
      <c r="EN90" s="5">
        <v>0.38002471077212474</v>
      </c>
      <c r="EO90" s="5">
        <v>0.36649778924679333</v>
      </c>
      <c r="EP90" s="5">
        <v>0.26962806467693018</v>
      </c>
      <c r="EQ90" s="5">
        <v>0.65757755128274242</v>
      </c>
      <c r="ER90" s="5">
        <v>9.4388287718601457E-2</v>
      </c>
      <c r="ES90" s="5">
        <v>0.53109954508507251</v>
      </c>
      <c r="ET90" s="5">
        <v>0.38132234298450801</v>
      </c>
      <c r="EU90" s="5">
        <v>0.44316533956034104</v>
      </c>
      <c r="EV90" s="5">
        <v>0.22424244283173903</v>
      </c>
      <c r="EW90" s="5">
        <v>8.3574130436631616E-2</v>
      </c>
      <c r="EX90" s="5">
        <v>-6.3254954236069569E-2</v>
      </c>
      <c r="EY90" s="5">
        <v>6.7941666609266496E-2</v>
      </c>
      <c r="EZ90" s="5">
        <v>0.30902615831721642</v>
      </c>
    </row>
    <row r="91" spans="1:156" x14ac:dyDescent="0.2">
      <c r="A91" s="33" t="s">
        <v>111</v>
      </c>
      <c r="B91" s="35">
        <v>1.9605396714793331E-4</v>
      </c>
      <c r="C91" s="35">
        <v>2.3278624583399882E-4</v>
      </c>
      <c r="D91" s="35">
        <v>4.1558816146139665E-4</v>
      </c>
      <c r="E91" s="35">
        <v>3.7294139173029778E-4</v>
      </c>
      <c r="F91" s="35">
        <v>3.2538610977442522E-4</v>
      </c>
      <c r="G91" s="35">
        <v>3.0593845394049024E-4</v>
      </c>
      <c r="H91" s="35">
        <v>3.7961663607837361E-4</v>
      </c>
      <c r="I91" s="35">
        <v>3.4008133748446409E-4</v>
      </c>
      <c r="J91" s="35">
        <v>3.5391340638484133E-4</v>
      </c>
      <c r="K91" s="35">
        <v>3.6313805623212827E-4</v>
      </c>
      <c r="L91" s="35">
        <v>2.7778705563649215E-4</v>
      </c>
      <c r="M91" s="35">
        <v>2.9431534638711047E-4</v>
      </c>
      <c r="N91" s="35">
        <v>3.1892998398971579E-4</v>
      </c>
      <c r="O91" s="35">
        <v>5.0475646071562611E-4</v>
      </c>
      <c r="P91" s="35">
        <v>2.1954765805781224E-4</v>
      </c>
      <c r="Q91" s="35">
        <v>3.0257713055748957E-4</v>
      </c>
      <c r="R91" s="35">
        <v>3.7878973226611589E-4</v>
      </c>
      <c r="S91" s="35">
        <v>4.5935032935609917E-4</v>
      </c>
      <c r="T91" s="35">
        <v>2.9730950276363671E-4</v>
      </c>
      <c r="U91" s="35">
        <v>3.7517853067516114E-4</v>
      </c>
      <c r="V91" s="35">
        <v>2.2464110014313216E-4</v>
      </c>
      <c r="W91" s="35">
        <v>4.5573118240916033E-4</v>
      </c>
      <c r="X91" s="35">
        <v>2.9718900831506403E-4</v>
      </c>
      <c r="Y91" s="35">
        <v>2.5779572364862622E-4</v>
      </c>
      <c r="Z91" s="35">
        <v>2.8012563116142249E-4</v>
      </c>
      <c r="AA91" s="35">
        <v>2.6110219024483706E-4</v>
      </c>
      <c r="AB91" s="35">
        <v>3.9845126395609409E-4</v>
      </c>
      <c r="AC91" s="35">
        <v>3.174987611827389E-4</v>
      </c>
      <c r="AD91" s="35">
        <v>3.8127662815418801E-4</v>
      </c>
      <c r="AE91" s="35">
        <v>3.3374236072015518E-4</v>
      </c>
      <c r="AF91" s="35">
        <v>2.5692681014856362E-4</v>
      </c>
      <c r="AG91" s="36">
        <v>8.0422601265836536E-4</v>
      </c>
      <c r="AH91" s="35">
        <v>5.1287514657872527E-4</v>
      </c>
      <c r="AI91" s="35">
        <v>2.5693157787930827E-4</v>
      </c>
      <c r="AJ91" s="35">
        <v>1.5546615116057025E-4</v>
      </c>
      <c r="AK91" s="35">
        <v>2.6026579574807993E-4</v>
      </c>
      <c r="AL91" s="35">
        <v>2.6266965118606312E-4</v>
      </c>
      <c r="AM91" s="35">
        <v>4.918916342644379E-4</v>
      </c>
      <c r="AN91" s="35">
        <v>4.4900415797829855E-4</v>
      </c>
      <c r="AO91" s="35">
        <v>2.9906548117589258E-4</v>
      </c>
      <c r="AP91" s="35">
        <v>3.7415511733900276E-4</v>
      </c>
      <c r="AQ91" s="35">
        <v>3.1368998780256449E-4</v>
      </c>
      <c r="AR91" s="35">
        <v>3.9554949978267003E-4</v>
      </c>
      <c r="AS91" s="35">
        <v>4.4808470528884281E-4</v>
      </c>
      <c r="AT91" s="35">
        <v>3.7672690075823522E-4</v>
      </c>
      <c r="AU91" s="35">
        <v>3.5546843884061229E-4</v>
      </c>
      <c r="AV91" s="35">
        <v>2.9879365896210878E-4</v>
      </c>
      <c r="AW91" s="35">
        <v>2.0566794332015892E-4</v>
      </c>
      <c r="AX91" s="35">
        <v>3.7473513587525019E-4</v>
      </c>
      <c r="AY91" s="4">
        <v>4.2795200853595086E-4</v>
      </c>
      <c r="BA91" t="s">
        <v>111</v>
      </c>
      <c r="BB91">
        <v>7.2768735374237347E-4</v>
      </c>
      <c r="BC91">
        <v>8.7006211333725463E-4</v>
      </c>
      <c r="BD91">
        <v>9.3095714293713473E-4</v>
      </c>
      <c r="BE91">
        <v>7.0234208602172317E-4</v>
      </c>
      <c r="BF91">
        <v>1.0146273803235001E-3</v>
      </c>
      <c r="BG91">
        <v>6.1900023222228543E-4</v>
      </c>
      <c r="BH91">
        <v>1.0304816043500999E-3</v>
      </c>
      <c r="BI91">
        <v>7.5277184339790019E-4</v>
      </c>
      <c r="BJ91">
        <v>8.6977234818770512E-4</v>
      </c>
      <c r="BK91">
        <v>7.5614182099878653E-4</v>
      </c>
      <c r="BL91">
        <v>6.8582007723176966E-4</v>
      </c>
      <c r="BM91">
        <v>6.5838238567027252E-4</v>
      </c>
      <c r="BN91">
        <v>8.4914053712562367E-4</v>
      </c>
      <c r="BO91">
        <v>8.3042633801479443E-4</v>
      </c>
      <c r="BP91">
        <v>7.6613328117151424E-4</v>
      </c>
      <c r="BQ91">
        <v>6.8903453609660519E-4</v>
      </c>
      <c r="BR91">
        <v>1.2415224536433656E-3</v>
      </c>
      <c r="BS91">
        <v>7.8846375826328093E-4</v>
      </c>
      <c r="BT91">
        <v>7.1609460733574378E-4</v>
      </c>
      <c r="BU91">
        <v>6.6340357765230893E-4</v>
      </c>
      <c r="BV91">
        <v>7.0401527221298696E-4</v>
      </c>
      <c r="BW91">
        <v>8.0136599675006363E-4</v>
      </c>
      <c r="BX91">
        <v>7.8755092628954087E-4</v>
      </c>
      <c r="BY91">
        <v>6.4776408806342949E-4</v>
      </c>
      <c r="BZ91">
        <v>1.060748475401623E-3</v>
      </c>
      <c r="CA91">
        <v>5.9800446602642585E-4</v>
      </c>
      <c r="CB91">
        <v>9.0812076365706174E-4</v>
      </c>
      <c r="CC91">
        <v>9.474936183863496E-4</v>
      </c>
      <c r="CD91">
        <v>7.2129553375400676E-4</v>
      </c>
      <c r="CE91">
        <v>7.3957833204493578E-4</v>
      </c>
      <c r="CF91">
        <v>8.0422601265836547E-4</v>
      </c>
      <c r="CG91">
        <v>8.0422601265836547E-4</v>
      </c>
      <c r="CH91">
        <v>8.4929999366944325E-4</v>
      </c>
      <c r="CI91">
        <v>6.2604235873865938E-4</v>
      </c>
      <c r="CJ91">
        <v>1.2330580451944849E-3</v>
      </c>
      <c r="CK91">
        <v>5.7179244667960151E-4</v>
      </c>
      <c r="CL91">
        <v>5.9917246522306713E-4</v>
      </c>
      <c r="CM91">
        <v>8.517596840990721E-4</v>
      </c>
      <c r="CN91">
        <v>7.859449370843151E-4</v>
      </c>
      <c r="CO91">
        <v>7.8047006750604048E-4</v>
      </c>
      <c r="CP91">
        <v>8.2179484343274404E-4</v>
      </c>
      <c r="CQ91">
        <v>6.8895427835818945E-4</v>
      </c>
      <c r="CR91">
        <v>8.0654951223870441E-4</v>
      </c>
      <c r="CS91">
        <v>7.9171867006905575E-4</v>
      </c>
      <c r="CT91">
        <v>7.3644651313184005E-4</v>
      </c>
      <c r="CU91">
        <v>7.4354505898243642E-4</v>
      </c>
      <c r="CV91">
        <v>6.3362246593247893E-4</v>
      </c>
      <c r="CW91">
        <v>6.61996207030788E-4</v>
      </c>
      <c r="CX91">
        <v>8.9306351325881765E-4</v>
      </c>
      <c r="CY91">
        <v>9.8533855888733495E-4</v>
      </c>
      <c r="CZ91" s="39">
        <f>_xlfn.STDEV.P(CD3:CD54)</f>
        <v>2.8358878903411634E-2</v>
      </c>
      <c r="DB91" t="s">
        <v>111</v>
      </c>
      <c r="DC91" s="5">
        <v>0.26942060507120369</v>
      </c>
      <c r="DD91" s="5">
        <v>0.26755129578175979</v>
      </c>
      <c r="DE91" s="5">
        <v>0.44640955237770846</v>
      </c>
      <c r="DF91" s="5">
        <v>0.53099678796517802</v>
      </c>
      <c r="DG91" s="5">
        <v>0.32069517941717707</v>
      </c>
      <c r="DH91" s="5">
        <v>0.4942461052754929</v>
      </c>
      <c r="DI91" s="5">
        <v>0.36838759127368292</v>
      </c>
      <c r="DJ91" s="5">
        <v>0.45177212785933585</v>
      </c>
      <c r="DK91" s="5">
        <v>0.40690349276137655</v>
      </c>
      <c r="DL91" s="5">
        <v>0.48025125201044927</v>
      </c>
      <c r="DM91" s="5">
        <v>0.40504363295654194</v>
      </c>
      <c r="DN91" s="5">
        <v>0.44702797765082963</v>
      </c>
      <c r="DO91" s="5">
        <v>0.37559151877180091</v>
      </c>
      <c r="DP91" s="5">
        <v>0.60782809697761975</v>
      </c>
      <c r="DQ91" s="5">
        <v>0.28656588018483709</v>
      </c>
      <c r="DR91" s="5">
        <v>0.43913202416760594</v>
      </c>
      <c r="DS91" s="5">
        <v>0.30510099205577912</v>
      </c>
      <c r="DT91" s="5">
        <v>0.58258902142552837</v>
      </c>
      <c r="DU91" s="5">
        <v>0.41518187641405035</v>
      </c>
      <c r="DV91" s="5">
        <v>0.56553588692250456</v>
      </c>
      <c r="DW91" s="5">
        <v>0.31908554971684067</v>
      </c>
      <c r="DX91" s="5">
        <v>0.5686929371315681</v>
      </c>
      <c r="DY91" s="5">
        <v>0.37735846456969735</v>
      </c>
      <c r="DZ91" s="5">
        <v>0.39797779531023136</v>
      </c>
      <c r="EA91" s="5">
        <v>0.264082992016897</v>
      </c>
      <c r="EB91" s="5">
        <v>0.43662247538014032</v>
      </c>
      <c r="EC91" s="5">
        <v>0.43876462239615005</v>
      </c>
      <c r="ED91" s="5">
        <v>0.33509329775060898</v>
      </c>
      <c r="EE91" s="5">
        <v>0.5285997352150803</v>
      </c>
      <c r="EF91" s="5">
        <v>0.45126032802685928</v>
      </c>
      <c r="EG91" s="5">
        <v>0.31947090258781013</v>
      </c>
      <c r="EH91" s="5">
        <v>0.99999999999999989</v>
      </c>
      <c r="EI91" s="5">
        <v>0.60387984269589179</v>
      </c>
      <c r="EJ91" s="5">
        <v>0.41040606005793301</v>
      </c>
      <c r="EK91" s="5">
        <v>0.12608177836109025</v>
      </c>
      <c r="EL91" s="5">
        <v>0.45517529526569173</v>
      </c>
      <c r="EM91" s="5">
        <v>0.43838738665715105</v>
      </c>
      <c r="EN91" s="5">
        <v>0.57750048921923813</v>
      </c>
      <c r="EO91" s="5">
        <v>0.57129213102893239</v>
      </c>
      <c r="EP91" s="5">
        <v>0.38318635605276169</v>
      </c>
      <c r="EQ91" s="5">
        <v>0.45529017409759853</v>
      </c>
      <c r="ER91" s="5">
        <v>0.45531321548666848</v>
      </c>
      <c r="ES91" s="5">
        <v>0.49042184488434004</v>
      </c>
      <c r="ET91" s="5">
        <v>0.56596455562903381</v>
      </c>
      <c r="EU91" s="5">
        <v>0.51154685919572396</v>
      </c>
      <c r="EV91" s="5">
        <v>0.47807249143324476</v>
      </c>
      <c r="EW91" s="5">
        <v>0.47156418060774585</v>
      </c>
      <c r="EX91" s="5">
        <v>0.31067843159197095</v>
      </c>
      <c r="EY91" s="5">
        <v>0.41960636652574634</v>
      </c>
      <c r="EZ91" s="5">
        <v>0.43431976215282114</v>
      </c>
    </row>
    <row r="92" spans="1:156" x14ac:dyDescent="0.2">
      <c r="A92" s="33" t="s">
        <v>114</v>
      </c>
      <c r="B92" s="35">
        <v>3.2330904588333243E-4</v>
      </c>
      <c r="C92" s="35">
        <v>3.37221024263108E-5</v>
      </c>
      <c r="D92" s="35">
        <v>2.730274538987966E-4</v>
      </c>
      <c r="E92" s="35">
        <v>5.4987360511509127E-4</v>
      </c>
      <c r="F92" s="35">
        <v>5.1807950551900303E-4</v>
      </c>
      <c r="G92" s="35">
        <v>3.5063973617459137E-4</v>
      </c>
      <c r="H92" s="35">
        <v>5.1162334492675058E-4</v>
      </c>
      <c r="I92" s="35">
        <v>4.5144167453682496E-4</v>
      </c>
      <c r="J92" s="35">
        <v>5.6083408511546119E-4</v>
      </c>
      <c r="K92" s="35">
        <v>3.5337169761794692E-4</v>
      </c>
      <c r="L92" s="35">
        <v>3.7681240704178686E-4</v>
      </c>
      <c r="M92" s="35">
        <v>3.8029441271390015E-4</v>
      </c>
      <c r="N92" s="35">
        <v>2.6575388554222102E-4</v>
      </c>
      <c r="O92" s="35">
        <v>5.8904183678493822E-4</v>
      </c>
      <c r="P92" s="35">
        <v>1.9717887696277643E-4</v>
      </c>
      <c r="Q92" s="35">
        <v>3.7337323109187033E-4</v>
      </c>
      <c r="R92" s="35">
        <v>3.9772867938744612E-4</v>
      </c>
      <c r="S92" s="35">
        <v>6.435724878542285E-4</v>
      </c>
      <c r="T92" s="35">
        <v>4.7718716592788966E-4</v>
      </c>
      <c r="U92" s="35">
        <v>3.3948256068552822E-4</v>
      </c>
      <c r="V92" s="35">
        <v>3.8688560616000214E-4</v>
      </c>
      <c r="W92" s="35">
        <v>5.1349230643704593E-4</v>
      </c>
      <c r="X92" s="35">
        <v>3.7029400172896101E-4</v>
      </c>
      <c r="Y92" s="35">
        <v>2.6733003187323065E-4</v>
      </c>
      <c r="Z92" s="35">
        <v>2.9958936385945771E-4</v>
      </c>
      <c r="AA92" s="35">
        <v>3.4610035198178444E-4</v>
      </c>
      <c r="AB92" s="35">
        <v>4.3250758940377925E-4</v>
      </c>
      <c r="AC92" s="35">
        <v>3.9078793307849302E-4</v>
      </c>
      <c r="AD92" s="35">
        <v>4.5129868480997163E-4</v>
      </c>
      <c r="AE92" s="35">
        <v>2.9904813121185518E-4</v>
      </c>
      <c r="AF92" s="35">
        <v>2.6147099430005372E-4</v>
      </c>
      <c r="AG92" s="35">
        <v>5.1287514657872527E-4</v>
      </c>
      <c r="AH92" s="36">
        <v>8.9690020951029383E-4</v>
      </c>
      <c r="AI92" s="35">
        <v>2.43996179459301E-4</v>
      </c>
      <c r="AJ92" s="35">
        <v>2.5971921499137881E-4</v>
      </c>
      <c r="AK92" s="35">
        <v>4.0875574723277502E-4</v>
      </c>
      <c r="AL92" s="35">
        <v>3.4494899976141052E-4</v>
      </c>
      <c r="AM92" s="35">
        <v>4.7616991943885581E-4</v>
      </c>
      <c r="AN92" s="35">
        <v>5.2057971176495922E-4</v>
      </c>
      <c r="AO92" s="35">
        <v>3.9405653057775897E-4</v>
      </c>
      <c r="AP92" s="35">
        <v>4.0735621388859075E-4</v>
      </c>
      <c r="AQ92" s="35">
        <v>4.3205066620852158E-4</v>
      </c>
      <c r="AR92" s="35">
        <v>5.7614108703290525E-4</v>
      </c>
      <c r="AS92" s="35">
        <v>5.2577787263738667E-4</v>
      </c>
      <c r="AT92" s="35">
        <v>4.7941139261757908E-4</v>
      </c>
      <c r="AU92" s="35">
        <v>4.1999662566673311E-4</v>
      </c>
      <c r="AV92" s="35">
        <v>3.8470084394301413E-4</v>
      </c>
      <c r="AW92" s="35">
        <v>3.2223545284086743E-4</v>
      </c>
      <c r="AX92" s="35">
        <v>4.6179996410936639E-4</v>
      </c>
      <c r="AY92" s="4">
        <v>4.5248536178939508E-4</v>
      </c>
      <c r="BA92" t="s">
        <v>114</v>
      </c>
      <c r="BB92">
        <v>7.6847161767853458E-4</v>
      </c>
      <c r="BC92">
        <v>9.1882597145394188E-4</v>
      </c>
      <c r="BD92">
        <v>9.8313394886283549E-4</v>
      </c>
      <c r="BE92">
        <v>7.4170583868620203E-4</v>
      </c>
      <c r="BF92">
        <v>1.0714936026965489E-3</v>
      </c>
      <c r="BG92">
        <v>6.5369297316063692E-4</v>
      </c>
      <c r="BH92">
        <v>1.0882363990665854E-3</v>
      </c>
      <c r="BI92">
        <v>7.949620029313306E-4</v>
      </c>
      <c r="BJ92">
        <v>9.1851996600795464E-4</v>
      </c>
      <c r="BK92">
        <v>7.9852085567925168E-4</v>
      </c>
      <c r="BL92">
        <v>7.2425783061402988E-4</v>
      </c>
      <c r="BM92">
        <v>6.9528235493592264E-4</v>
      </c>
      <c r="BN92">
        <v>8.9673181599960806E-4</v>
      </c>
      <c r="BO92">
        <v>8.769687532085668E-4</v>
      </c>
      <c r="BP92">
        <v>8.0907230132746762E-4</v>
      </c>
      <c r="BQ92">
        <v>7.2765244835902338E-4</v>
      </c>
      <c r="BR92">
        <v>1.3111053303714773E-3</v>
      </c>
      <c r="BS92">
        <v>8.326543214986176E-4</v>
      </c>
      <c r="BT92">
        <v>7.5622913945127971E-4</v>
      </c>
      <c r="BU92">
        <v>7.0058496670355279E-4</v>
      </c>
      <c r="BV92">
        <v>7.4347280095710751E-4</v>
      </c>
      <c r="BW92">
        <v>8.4627968413632313E-4</v>
      </c>
      <c r="BX92">
        <v>8.3169032856961992E-4</v>
      </c>
      <c r="BY92">
        <v>6.8406893986562068E-4</v>
      </c>
      <c r="BZ92">
        <v>1.1201996195889885E-3</v>
      </c>
      <c r="CA92">
        <v>6.3152046963978452E-4</v>
      </c>
      <c r="CB92">
        <v>9.5901767250180462E-4</v>
      </c>
      <c r="CC92">
        <v>1.0005972343985884E-3</v>
      </c>
      <c r="CD92">
        <v>7.6172155912507895E-4</v>
      </c>
      <c r="CE92">
        <v>7.8102904262890066E-4</v>
      </c>
      <c r="CF92">
        <v>8.4929999366944325E-4</v>
      </c>
      <c r="CG92">
        <v>8.4929999366944325E-4</v>
      </c>
      <c r="CH92">
        <v>8.9690020951029405E-4</v>
      </c>
      <c r="CI92">
        <v>6.61129785588534E-4</v>
      </c>
      <c r="CJ92">
        <v>1.3021665222144427E-3</v>
      </c>
      <c r="CK92">
        <v>6.0383936070408282E-4</v>
      </c>
      <c r="CL92">
        <v>6.3275393099853164E-4</v>
      </c>
      <c r="CM92">
        <v>8.9949775675874396E-4</v>
      </c>
      <c r="CN92">
        <v>8.2999432943459703E-4</v>
      </c>
      <c r="CO92">
        <v>8.242126130700645E-4</v>
      </c>
      <c r="CP92">
        <v>8.6785349434040176E-4</v>
      </c>
      <c r="CQ92">
        <v>7.2756769246247748E-4</v>
      </c>
      <c r="CR92">
        <v>8.5175371706039643E-4</v>
      </c>
      <c r="CS92">
        <v>8.3609165942667273E-4</v>
      </c>
      <c r="CT92">
        <v>7.7772169650828235E-4</v>
      </c>
      <c r="CU92">
        <v>7.8521809037155168E-4</v>
      </c>
      <c r="CV92">
        <v>6.6913473057961248E-4</v>
      </c>
      <c r="CW92">
        <v>6.9909871801085346E-4</v>
      </c>
      <c r="CX92">
        <v>9.4311651727102964E-4</v>
      </c>
      <c r="CY92">
        <v>1.0405632479594568E-3</v>
      </c>
      <c r="CZ92" s="39">
        <f>_xlfn.STDEV.P(CE3:CE54)</f>
        <v>2.9948292263671631E-2</v>
      </c>
      <c r="DB92" t="s">
        <v>114</v>
      </c>
      <c r="DC92" s="5">
        <v>0.42071696396545172</v>
      </c>
      <c r="DD92" s="5">
        <v>3.6701294340808904E-2</v>
      </c>
      <c r="DE92" s="5">
        <v>0.2777113476903123</v>
      </c>
      <c r="DF92" s="5">
        <v>0.74136345763314071</v>
      </c>
      <c r="DG92" s="5">
        <v>0.48351152467470693</v>
      </c>
      <c r="DH92" s="5">
        <v>0.53639820308795949</v>
      </c>
      <c r="DI92" s="5">
        <v>0.47013989365324121</v>
      </c>
      <c r="DJ92" s="5">
        <v>0.56787830471416989</v>
      </c>
      <c r="DK92" s="5">
        <v>0.6105845336742568</v>
      </c>
      <c r="DL92" s="5">
        <v>0.44253283443342972</v>
      </c>
      <c r="DM92" s="5">
        <v>0.52027384601740956</v>
      </c>
      <c r="DN92" s="5">
        <v>0.54696399241851634</v>
      </c>
      <c r="DO92" s="5">
        <v>0.29635826542630128</v>
      </c>
      <c r="DP92" s="5">
        <v>0.67167938952192996</v>
      </c>
      <c r="DQ92" s="5">
        <v>0.24370983488034323</v>
      </c>
      <c r="DR92" s="5">
        <v>0.51312028418771727</v>
      </c>
      <c r="DS92" s="5">
        <v>0.30335372008193812</v>
      </c>
      <c r="DT92" s="5">
        <v>0.77291676898514361</v>
      </c>
      <c r="DU92" s="5">
        <v>0.63100869965700734</v>
      </c>
      <c r="DV92" s="5">
        <v>0.4845701475481099</v>
      </c>
      <c r="DW92" s="5">
        <v>0.52037627423887745</v>
      </c>
      <c r="DX92" s="5">
        <v>0.60676430742998899</v>
      </c>
      <c r="DY92" s="5">
        <v>0.445230621312875</v>
      </c>
      <c r="DZ92" s="5">
        <v>0.39079399208761806</v>
      </c>
      <c r="EA92" s="5">
        <v>0.26744283663422397</v>
      </c>
      <c r="EB92" s="5">
        <v>0.54804296712535383</v>
      </c>
      <c r="EC92" s="5">
        <v>0.45099021822558266</v>
      </c>
      <c r="ED92" s="5">
        <v>0.39055468038883512</v>
      </c>
      <c r="EE92" s="5">
        <v>0.59247198586362426</v>
      </c>
      <c r="EF92" s="5">
        <v>0.38288989895340597</v>
      </c>
      <c r="EG92" s="5">
        <v>0.30786647385967258</v>
      </c>
      <c r="EH92" s="5">
        <v>0.60387984269589179</v>
      </c>
      <c r="EI92" s="5">
        <v>0.99999999999999978</v>
      </c>
      <c r="EJ92" s="5">
        <v>0.3690594264212389</v>
      </c>
      <c r="EK92" s="5">
        <v>0.19945161433708544</v>
      </c>
      <c r="EL92" s="5">
        <v>0.67692796103281783</v>
      </c>
      <c r="EM92" s="5">
        <v>0.54515504821448668</v>
      </c>
      <c r="EN92" s="5">
        <v>0.52937310389154224</v>
      </c>
      <c r="EO92" s="5">
        <v>0.62720875710028634</v>
      </c>
      <c r="EP92" s="5">
        <v>0.4781005827003294</v>
      </c>
      <c r="EQ92" s="5">
        <v>0.46938361894618558</v>
      </c>
      <c r="ER92" s="5">
        <v>0.59382882264361059</v>
      </c>
      <c r="ES92" s="5">
        <v>0.6764174614010543</v>
      </c>
      <c r="ET92" s="5">
        <v>0.62885195266500404</v>
      </c>
      <c r="EU92" s="5">
        <v>0.61643052363072859</v>
      </c>
      <c r="EV92" s="5">
        <v>0.53487894741191955</v>
      </c>
      <c r="EW92" s="5">
        <v>0.57492284641955693</v>
      </c>
      <c r="EX92" s="5">
        <v>0.46092982942054939</v>
      </c>
      <c r="EY92" s="5">
        <v>0.48965314004426014</v>
      </c>
      <c r="EZ92" s="5">
        <v>0.43484657244691111</v>
      </c>
    </row>
    <row r="93" spans="1:156" x14ac:dyDescent="0.2">
      <c r="A93" s="33" t="s">
        <v>117</v>
      </c>
      <c r="B93" s="35">
        <v>2.4500849414713294E-4</v>
      </c>
      <c r="C93" s="35">
        <v>1.0194530046903973E-4</v>
      </c>
      <c r="D93" s="35">
        <v>2.6035363608851937E-4</v>
      </c>
      <c r="E93" s="35">
        <v>3.176972914932715E-4</v>
      </c>
      <c r="F93" s="35">
        <v>4.6628099258740025E-4</v>
      </c>
      <c r="G93" s="35">
        <v>3.7304731179672439E-4</v>
      </c>
      <c r="H93" s="35">
        <v>3.7802860625174632E-4</v>
      </c>
      <c r="I93" s="35">
        <v>3.7457004679126445E-4</v>
      </c>
      <c r="J93" s="35">
        <v>1.8440648090727198E-4</v>
      </c>
      <c r="K93" s="35">
        <v>2.8362170620767644E-4</v>
      </c>
      <c r="L93" s="35">
        <v>2.5182627725256593E-4</v>
      </c>
      <c r="M93" s="35">
        <v>2.481248494964851E-4</v>
      </c>
      <c r="N93" s="35">
        <v>3.2277813898096895E-4</v>
      </c>
      <c r="O93" s="35">
        <v>2.9720479844717618E-4</v>
      </c>
      <c r="P93" s="35">
        <v>2.73488923143615E-4</v>
      </c>
      <c r="Q93" s="35">
        <v>1.8146333383066323E-4</v>
      </c>
      <c r="R93" s="35">
        <v>4.4577292640565985E-4</v>
      </c>
      <c r="S93" s="35">
        <v>2.739525462996694E-4</v>
      </c>
      <c r="T93" s="35">
        <v>2.3170810788515468E-4</v>
      </c>
      <c r="U93" s="35">
        <v>1.7585087752178388E-4</v>
      </c>
      <c r="V93" s="35">
        <v>5.4117071527770552E-6</v>
      </c>
      <c r="W93" s="35">
        <v>2.4325280691789292E-4</v>
      </c>
      <c r="X93" s="35">
        <v>2.8889059198005453E-4</v>
      </c>
      <c r="Y93" s="35">
        <v>2.6369214400503993E-4</v>
      </c>
      <c r="Z93" s="35">
        <v>2.122478032251183E-4</v>
      </c>
      <c r="AA93" s="35">
        <v>2.3157484127494856E-4</v>
      </c>
      <c r="AB93" s="35">
        <v>2.7970989488118966E-4</v>
      </c>
      <c r="AC93" s="35">
        <v>2.6061149161903205E-4</v>
      </c>
      <c r="AD93" s="35">
        <v>2.0888031580545559E-4</v>
      </c>
      <c r="AE93" s="35">
        <v>3.3050458698707431E-4</v>
      </c>
      <c r="AF93" s="35">
        <v>2.0178149000450119E-4</v>
      </c>
      <c r="AG93" s="35">
        <v>2.5693157787930827E-4</v>
      </c>
      <c r="AH93" s="35">
        <v>2.43996179459301E-4</v>
      </c>
      <c r="AI93" s="36">
        <v>4.873369286322194E-4</v>
      </c>
      <c r="AJ93" s="35">
        <v>1.3932402359857377E-4</v>
      </c>
      <c r="AK93" s="35">
        <v>2.0864217609953669E-4</v>
      </c>
      <c r="AL93" s="35">
        <v>2.0426939962518516E-4</v>
      </c>
      <c r="AM93" s="35">
        <v>3.6915988028433103E-4</v>
      </c>
      <c r="AN93" s="35">
        <v>3.3687948061896444E-4</v>
      </c>
      <c r="AO93" s="35">
        <v>2.7874791996009734E-4</v>
      </c>
      <c r="AP93" s="35">
        <v>3.519408566059849E-4</v>
      </c>
      <c r="AQ93" s="35">
        <v>2.8904761498620737E-4</v>
      </c>
      <c r="AR93" s="35">
        <v>3.3447350212937341E-4</v>
      </c>
      <c r="AS93" s="35">
        <v>3.2466086449821292E-4</v>
      </c>
      <c r="AT93" s="35">
        <v>3.6753173025298936E-4</v>
      </c>
      <c r="AU93" s="35">
        <v>2.9441562083240731E-4</v>
      </c>
      <c r="AV93" s="35">
        <v>1.4116260086283343E-4</v>
      </c>
      <c r="AW93" s="35">
        <v>1.2397572419098029E-4</v>
      </c>
      <c r="AX93" s="35">
        <v>2.7991975635241874E-4</v>
      </c>
      <c r="AY93" s="4">
        <v>2.6494512819614369E-4</v>
      </c>
      <c r="BA93" t="s">
        <v>117</v>
      </c>
      <c r="BB93">
        <v>5.6646154214199935E-4</v>
      </c>
      <c r="BC93">
        <v>6.7729186709878785E-4</v>
      </c>
      <c r="BD93">
        <v>7.2469504402433195E-4</v>
      </c>
      <c r="BE93">
        <v>5.4673175109203097E-4</v>
      </c>
      <c r="BF93">
        <v>7.898273724309177E-4</v>
      </c>
      <c r="BG93">
        <v>4.8185504987493594E-4</v>
      </c>
      <c r="BH93">
        <v>8.0216894762167213E-4</v>
      </c>
      <c r="BI93">
        <v>5.8598833290047288E-4</v>
      </c>
      <c r="BJ93">
        <v>6.7706630207745185E-4</v>
      </c>
      <c r="BK93">
        <v>5.8861166103578346E-4</v>
      </c>
      <c r="BL93">
        <v>5.338703449808645E-4</v>
      </c>
      <c r="BM93">
        <v>5.1251172579528943E-4</v>
      </c>
      <c r="BN93">
        <v>6.6100565810541618E-4</v>
      </c>
      <c r="BO93">
        <v>6.4643776155787517E-4</v>
      </c>
      <c r="BP93">
        <v>5.9638942151023233E-4</v>
      </c>
      <c r="BQ93">
        <v>5.3637261098337557E-4</v>
      </c>
      <c r="BR93">
        <v>9.6645175991848177E-4</v>
      </c>
      <c r="BS93">
        <v>6.1377237646350344E-4</v>
      </c>
      <c r="BT93">
        <v>5.5743727509463558E-4</v>
      </c>
      <c r="BU93">
        <v>5.1642042661152266E-4</v>
      </c>
      <c r="BV93">
        <v>5.4803422752688945E-4</v>
      </c>
      <c r="BW93">
        <v>6.2381600560274821E-4</v>
      </c>
      <c r="BX93">
        <v>6.1306179079109616E-4</v>
      </c>
      <c r="BY93">
        <v>5.0424600947307822E-4</v>
      </c>
      <c r="BZ93">
        <v>8.2572991561635398E-4</v>
      </c>
      <c r="CA93">
        <v>4.655110883692229E-4</v>
      </c>
      <c r="CB93">
        <v>7.0691827415551064E-4</v>
      </c>
      <c r="CC93">
        <v>7.3756771157363211E-4</v>
      </c>
      <c r="CD93">
        <v>5.6148588853322965E-4</v>
      </c>
      <c r="CE93">
        <v>5.7571796507171699E-4</v>
      </c>
      <c r="CF93">
        <v>6.2604235873865938E-4</v>
      </c>
      <c r="CG93">
        <v>6.2604235873865938E-4</v>
      </c>
      <c r="CH93">
        <v>6.61129785588534E-4</v>
      </c>
      <c r="CI93">
        <v>4.8733692863221951E-4</v>
      </c>
      <c r="CJ93">
        <v>9.5986271884388559E-4</v>
      </c>
      <c r="CK93">
        <v>4.4510658247050587E-4</v>
      </c>
      <c r="CL93">
        <v>4.6642030662449066E-4</v>
      </c>
      <c r="CM93">
        <v>6.6304450902957479E-4</v>
      </c>
      <c r="CN93">
        <v>6.1181162323331595E-4</v>
      </c>
      <c r="CO93">
        <v>6.0754976125593479E-4</v>
      </c>
      <c r="CP93">
        <v>6.3971865381635246E-4</v>
      </c>
      <c r="CQ93">
        <v>5.3631013508347427E-4</v>
      </c>
      <c r="CR93">
        <v>6.2785106566296727E-4</v>
      </c>
      <c r="CS93">
        <v>6.1630613268663019E-4</v>
      </c>
      <c r="CT93">
        <v>5.7328002938120647E-4</v>
      </c>
      <c r="CU93">
        <v>5.7880582725142497E-4</v>
      </c>
      <c r="CV93">
        <v>4.9323759351052219E-4</v>
      </c>
      <c r="CW93">
        <v>5.1532487186739778E-4</v>
      </c>
      <c r="CX93">
        <v>6.9519709577149375E-4</v>
      </c>
      <c r="CY93">
        <v>7.6702775818322322E-4</v>
      </c>
      <c r="CZ93" s="39">
        <f>_xlfn.STDEV.P(CF3:CF54)</f>
        <v>2.2075709017656025E-2</v>
      </c>
      <c r="DB93" t="s">
        <v>117</v>
      </c>
      <c r="DC93" s="5">
        <v>0.43252449799268938</v>
      </c>
      <c r="DD93" s="5">
        <v>0.15051900874836621</v>
      </c>
      <c r="DE93" s="5">
        <v>0.35925957854318913</v>
      </c>
      <c r="DF93" s="5">
        <v>0.58108439990673555</v>
      </c>
      <c r="DG93" s="5">
        <v>0.59035810718016557</v>
      </c>
      <c r="DH93" s="5">
        <v>0.77418989775773384</v>
      </c>
      <c r="DI93" s="5">
        <v>0.4712580901723416</v>
      </c>
      <c r="DJ93" s="5">
        <v>0.63921075857816312</v>
      </c>
      <c r="DK93" s="5">
        <v>0.27236103811614171</v>
      </c>
      <c r="DL93" s="5">
        <v>0.48184860236813121</v>
      </c>
      <c r="DM93" s="5">
        <v>0.4716993172969593</v>
      </c>
      <c r="DN93" s="5">
        <v>0.48413497098326419</v>
      </c>
      <c r="DO93" s="5">
        <v>0.48831373078729801</v>
      </c>
      <c r="DP93" s="5">
        <v>0.45975779281663703</v>
      </c>
      <c r="DQ93" s="5">
        <v>0.45857440336728494</v>
      </c>
      <c r="DR93" s="5">
        <v>0.33831580903799641</v>
      </c>
      <c r="DS93" s="5">
        <v>0.46124694981491876</v>
      </c>
      <c r="DT93" s="5">
        <v>0.44634225456374765</v>
      </c>
      <c r="DU93" s="5">
        <v>0.41566669154985703</v>
      </c>
      <c r="DV93" s="5">
        <v>0.34051882625097579</v>
      </c>
      <c r="DW93" s="5">
        <v>9.8747612483958015E-3</v>
      </c>
      <c r="DX93" s="5">
        <v>0.38994319596345617</v>
      </c>
      <c r="DY93" s="5">
        <v>0.47122589650754376</v>
      </c>
      <c r="DZ93" s="5">
        <v>0.5229434423895396</v>
      </c>
      <c r="EA93" s="5">
        <v>0.25704264700969326</v>
      </c>
      <c r="EB93" s="5">
        <v>0.49746364170658292</v>
      </c>
      <c r="EC93" s="5">
        <v>0.39567500955514695</v>
      </c>
      <c r="ED93" s="5">
        <v>0.35333907318557417</v>
      </c>
      <c r="EE93" s="5">
        <v>0.37201347366202547</v>
      </c>
      <c r="EF93" s="5">
        <v>0.57407377750649746</v>
      </c>
      <c r="EG93" s="5">
        <v>0.32231283904023278</v>
      </c>
      <c r="EH93" s="5">
        <v>0.41040606005793301</v>
      </c>
      <c r="EI93" s="5">
        <v>0.3690594264212389</v>
      </c>
      <c r="EJ93" s="5">
        <v>0.99999999999999978</v>
      </c>
      <c r="EK93" s="5">
        <v>0.14514994786586119</v>
      </c>
      <c r="EL93" s="5">
        <v>0.46874655266047871</v>
      </c>
      <c r="EM93" s="5">
        <v>0.43795134286389459</v>
      </c>
      <c r="EN93" s="5">
        <v>0.55676485553681709</v>
      </c>
      <c r="EO93" s="5">
        <v>0.55062615325713515</v>
      </c>
      <c r="EP93" s="5">
        <v>0.4588067311290947</v>
      </c>
      <c r="EQ93" s="5">
        <v>0.55014943601600597</v>
      </c>
      <c r="ER93" s="5">
        <v>0.53895609289803637</v>
      </c>
      <c r="ES93" s="5">
        <v>0.53272745786644882</v>
      </c>
      <c r="ET93" s="5">
        <v>0.52678506229191047</v>
      </c>
      <c r="EU93" s="5">
        <v>0.64110332022153282</v>
      </c>
      <c r="EV93" s="5">
        <v>0.50866042975154324</v>
      </c>
      <c r="EW93" s="5">
        <v>0.28619594840315438</v>
      </c>
      <c r="EX93" s="5">
        <v>0.24057780044989063</v>
      </c>
      <c r="EY93" s="5">
        <v>0.40264805197694087</v>
      </c>
      <c r="EZ93" s="5">
        <v>0.34541791397965954</v>
      </c>
    </row>
    <row r="94" spans="1:156" x14ac:dyDescent="0.2">
      <c r="A94" s="33" t="s">
        <v>120</v>
      </c>
      <c r="B94" s="35">
        <v>4.5068633138273538E-4</v>
      </c>
      <c r="C94" s="35">
        <v>1.3443091084904118E-4</v>
      </c>
      <c r="D94" s="35">
        <v>-3.3771530654626373E-5</v>
      </c>
      <c r="E94" s="35">
        <v>1.3377054939741443E-4</v>
      </c>
      <c r="F94" s="35">
        <v>2.651872870525805E-4</v>
      </c>
      <c r="G94" s="35">
        <v>2.3719717820634359E-4</v>
      </c>
      <c r="H94" s="35">
        <v>1.2076093044125844E-4</v>
      </c>
      <c r="I94" s="35">
        <v>8.4677893162884218E-5</v>
      </c>
      <c r="J94" s="35">
        <v>5.5347413191228273E-4</v>
      </c>
      <c r="K94" s="35">
        <v>2.9938063674885955E-4</v>
      </c>
      <c r="L94" s="35">
        <v>1.1448672358942188E-4</v>
      </c>
      <c r="M94" s="35">
        <v>3.1825809644920363E-4</v>
      </c>
      <c r="N94" s="35">
        <v>2.0905030714127795E-4</v>
      </c>
      <c r="O94" s="35">
        <v>3.2490607008854912E-5</v>
      </c>
      <c r="P94" s="35">
        <v>1.8091778497949721E-4</v>
      </c>
      <c r="Q94" s="35">
        <v>-3.9551374785529408E-5</v>
      </c>
      <c r="R94" s="35">
        <v>1.653450805553284E-4</v>
      </c>
      <c r="S94" s="35">
        <v>2.6928953345856652E-4</v>
      </c>
      <c r="T94" s="35">
        <v>1.6417481772305098E-4</v>
      </c>
      <c r="U94" s="35">
        <v>5.5884376070733916E-5</v>
      </c>
      <c r="V94" s="35">
        <v>-7.1012470130132744E-5</v>
      </c>
      <c r="W94" s="35">
        <v>2.1655671762157207E-4</v>
      </c>
      <c r="X94" s="35">
        <v>1.1899093485728951E-4</v>
      </c>
      <c r="Y94" s="35">
        <v>7.7075800867465677E-5</v>
      </c>
      <c r="Z94" s="35">
        <v>6.0135727231201622E-5</v>
      </c>
      <c r="AA94" s="35">
        <v>7.738891740952664E-5</v>
      </c>
      <c r="AB94" s="35">
        <v>1.3370505094264449E-4</v>
      </c>
      <c r="AC94" s="35">
        <v>3.5656792862197594E-4</v>
      </c>
      <c r="AD94" s="35">
        <v>1.4898382993100306E-4</v>
      </c>
      <c r="AE94" s="35">
        <v>2.088171879500287E-4</v>
      </c>
      <c r="AF94" s="35">
        <v>7.657259807884861E-5</v>
      </c>
      <c r="AG94" s="35">
        <v>1.5546615116057025E-4</v>
      </c>
      <c r="AH94" s="35">
        <v>2.5971921499137881E-4</v>
      </c>
      <c r="AI94" s="35">
        <v>1.3932402359857377E-4</v>
      </c>
      <c r="AJ94" s="36">
        <v>1.8905533007979472E-3</v>
      </c>
      <c r="AK94" s="35">
        <v>1.3074684739252751E-4</v>
      </c>
      <c r="AL94" s="35">
        <v>1.3076824456731182E-4</v>
      </c>
      <c r="AM94" s="35">
        <v>3.7000172054925927E-4</v>
      </c>
      <c r="AN94" s="35">
        <v>1.7435865228759105E-4</v>
      </c>
      <c r="AO94" s="35">
        <v>3.4246377159151197E-4</v>
      </c>
      <c r="AP94" s="35">
        <v>2.4719456828562689E-4</v>
      </c>
      <c r="AQ94" s="35">
        <v>1.1803777130618877E-4</v>
      </c>
      <c r="AR94" s="35">
        <v>3.5853791334027708E-4</v>
      </c>
      <c r="AS94" s="35">
        <v>8.5022925437467842E-5</v>
      </c>
      <c r="AT94" s="35">
        <v>2.4329042506065799E-4</v>
      </c>
      <c r="AU94" s="35">
        <v>2.5893336742394948E-4</v>
      </c>
      <c r="AV94" s="35">
        <v>3.3035639774435277E-5</v>
      </c>
      <c r="AW94" s="35">
        <v>5.5695482817025714E-5</v>
      </c>
      <c r="AX94" s="35">
        <v>4.9981600681920735E-4</v>
      </c>
      <c r="AY94" s="4">
        <v>-1.117227209910779E-4</v>
      </c>
      <c r="BA94" t="s">
        <v>120</v>
      </c>
      <c r="BB94">
        <v>1.1157071915049864E-3</v>
      </c>
      <c r="BC94">
        <v>1.333999487436572E-3</v>
      </c>
      <c r="BD94">
        <v>1.4273651644709274E-3</v>
      </c>
      <c r="BE94">
        <v>1.0768472369913889E-3</v>
      </c>
      <c r="BF94">
        <v>1.5556503202961676E-3</v>
      </c>
      <c r="BG94">
        <v>9.4906556652647972E-4</v>
      </c>
      <c r="BH94">
        <v>1.5799583856641296E-3</v>
      </c>
      <c r="BI94">
        <v>1.1541673150181567E-3</v>
      </c>
      <c r="BJ94">
        <v>1.3335552127634758E-3</v>
      </c>
      <c r="BK94">
        <v>1.1593342431297734E-3</v>
      </c>
      <c r="BL94">
        <v>1.0515153084780539E-3</v>
      </c>
      <c r="BM94">
        <v>1.0094472010195095E-3</v>
      </c>
      <c r="BN94">
        <v>1.3019220397292694E-3</v>
      </c>
      <c r="BO94">
        <v>1.2732289939812178E-3</v>
      </c>
      <c r="BP94">
        <v>1.1746533824703407E-3</v>
      </c>
      <c r="BQ94">
        <v>1.0564437916430419E-3</v>
      </c>
      <c r="BR94">
        <v>1.9035311288853581E-3</v>
      </c>
      <c r="BS94">
        <v>1.208890989806639E-3</v>
      </c>
      <c r="BT94">
        <v>1.097932922832249E-3</v>
      </c>
      <c r="BU94">
        <v>1.0171458094609977E-3</v>
      </c>
      <c r="BV94">
        <v>1.079412605012036E-3</v>
      </c>
      <c r="BW94">
        <v>1.2286730022219767E-3</v>
      </c>
      <c r="BX94">
        <v>1.2074914145735395E-3</v>
      </c>
      <c r="BY94">
        <v>9.9316697993202135E-4</v>
      </c>
      <c r="BZ94">
        <v>1.6263642569808018E-3</v>
      </c>
      <c r="CA94">
        <v>9.168743690081961E-4</v>
      </c>
      <c r="CB94">
        <v>1.3923518961219859E-3</v>
      </c>
      <c r="CC94">
        <v>1.4527192736030294E-3</v>
      </c>
      <c r="CD94">
        <v>1.1059071042956231E-3</v>
      </c>
      <c r="CE94">
        <v>1.1339387162634825E-3</v>
      </c>
      <c r="CF94">
        <v>1.2330580451944849E-3</v>
      </c>
      <c r="CG94">
        <v>1.2330580451944849E-3</v>
      </c>
      <c r="CH94">
        <v>1.3021665222144427E-3</v>
      </c>
      <c r="CI94">
        <v>9.5986271884388559E-4</v>
      </c>
      <c r="CJ94">
        <v>1.8905533007979468E-3</v>
      </c>
      <c r="CK94">
        <v>8.7668549072314971E-4</v>
      </c>
      <c r="CL94">
        <v>9.1866517256780568E-4</v>
      </c>
      <c r="CM94">
        <v>1.3059377768433701E-3</v>
      </c>
      <c r="CN94">
        <v>1.2050290745362492E-3</v>
      </c>
      <c r="CO94">
        <v>1.1966348770424784E-3</v>
      </c>
      <c r="CP94">
        <v>1.2599949855446233E-3</v>
      </c>
      <c r="CQ94">
        <v>1.0563207386100823E-3</v>
      </c>
      <c r="CR94">
        <v>1.2366204888427232E-3</v>
      </c>
      <c r="CS94">
        <v>1.2138814963624299E-3</v>
      </c>
      <c r="CT94">
        <v>1.1291369385963812E-3</v>
      </c>
      <c r="CU94">
        <v>1.1400205943504732E-3</v>
      </c>
      <c r="CV94">
        <v>9.7148471566027822E-4</v>
      </c>
      <c r="CW94">
        <v>1.0149879960601347E-3</v>
      </c>
      <c r="CX94">
        <v>1.3692657692747686E-3</v>
      </c>
      <c r="CY94">
        <v>1.5107440174190066E-3</v>
      </c>
      <c r="CZ94" s="39">
        <f>_xlfn.STDEV.P(CG3:CG54)</f>
        <v>4.3480493336644041E-2</v>
      </c>
      <c r="DB94" t="s">
        <v>120</v>
      </c>
      <c r="DC94" s="5">
        <v>0.40394678354165753</v>
      </c>
      <c r="DD94" s="5">
        <v>0.10077283545840418</v>
      </c>
      <c r="DE94" s="5">
        <v>-2.3660049646191453E-2</v>
      </c>
      <c r="DF94" s="5">
        <v>0.12422425837406327</v>
      </c>
      <c r="DG94" s="5">
        <v>0.1704671567850117</v>
      </c>
      <c r="DH94" s="5">
        <v>0.24992707202988129</v>
      </c>
      <c r="DI94" s="5">
        <v>7.6432981739893754E-2</v>
      </c>
      <c r="DJ94" s="5">
        <v>7.3367086436295512E-2</v>
      </c>
      <c r="DK94" s="5">
        <v>0.41503653288215886</v>
      </c>
      <c r="DL94" s="5">
        <v>0.25823496418137587</v>
      </c>
      <c r="DM94" s="5">
        <v>0.10887784767977186</v>
      </c>
      <c r="DN94" s="5">
        <v>0.3152795868152124</v>
      </c>
      <c r="DO94" s="5">
        <v>0.16057052631565349</v>
      </c>
      <c r="DP94" s="5">
        <v>2.5518274530696244E-2</v>
      </c>
      <c r="DQ94" s="5">
        <v>0.15401801729717088</v>
      </c>
      <c r="DR94" s="5">
        <v>-3.7438219712585791E-2</v>
      </c>
      <c r="DS94" s="5">
        <v>8.6862293999966658E-2</v>
      </c>
      <c r="DT94" s="5">
        <v>0.22275749900463659</v>
      </c>
      <c r="DU94" s="5">
        <v>0.14953082680091462</v>
      </c>
      <c r="DV94" s="5">
        <v>5.4942345090472293E-2</v>
      </c>
      <c r="DW94" s="5">
        <v>-6.5788068251566245E-2</v>
      </c>
      <c r="DX94" s="5">
        <v>0.17625252384478463</v>
      </c>
      <c r="DY94" s="5">
        <v>9.8543917928654245E-2</v>
      </c>
      <c r="DZ94" s="5">
        <v>7.7606084802317163E-2</v>
      </c>
      <c r="EA94" s="5">
        <v>3.6975558810446417E-2</v>
      </c>
      <c r="EB94" s="5">
        <v>8.4405148650016248E-2</v>
      </c>
      <c r="EC94" s="5">
        <v>9.6028203297631315E-2</v>
      </c>
      <c r="ED94" s="5">
        <v>0.24544861151158087</v>
      </c>
      <c r="EE94" s="5">
        <v>0.13471640552114383</v>
      </c>
      <c r="EF94" s="5">
        <v>0.18415209301444105</v>
      </c>
      <c r="EG94" s="5">
        <v>6.2099751408516334E-2</v>
      </c>
      <c r="EH94" s="5">
        <v>0.12608177836109025</v>
      </c>
      <c r="EI94" s="5">
        <v>0.19945161433708544</v>
      </c>
      <c r="EJ94" s="5">
        <v>0.14514994786586119</v>
      </c>
      <c r="EK94" s="5">
        <v>1.0000000000000002</v>
      </c>
      <c r="EL94" s="5">
        <v>0.14913768823147586</v>
      </c>
      <c r="EM94" s="5">
        <v>0.14234592588483042</v>
      </c>
      <c r="EN94" s="5">
        <v>0.28332262616952847</v>
      </c>
      <c r="EO94" s="5">
        <v>0.14469248582627958</v>
      </c>
      <c r="EP94" s="5">
        <v>0.28618902738145341</v>
      </c>
      <c r="EQ94" s="5">
        <v>0.19618694607643927</v>
      </c>
      <c r="ER94" s="5">
        <v>0.11174425247155904</v>
      </c>
      <c r="ES94" s="5">
        <v>0.28993366726101277</v>
      </c>
      <c r="ET94" s="5">
        <v>7.0042195792794637E-2</v>
      </c>
      <c r="EU94" s="5">
        <v>0.2154658276994196</v>
      </c>
      <c r="EV94" s="5">
        <v>0.22713042966691036</v>
      </c>
      <c r="EW94" s="5">
        <v>3.4005310883334187E-2</v>
      </c>
      <c r="EX94" s="5">
        <v>5.4873045822431521E-2</v>
      </c>
      <c r="EY94" s="5">
        <v>0.36502483158104126</v>
      </c>
      <c r="EZ94" s="5">
        <v>-7.3952118759303659E-2</v>
      </c>
    </row>
    <row r="95" spans="1:156" x14ac:dyDescent="0.2">
      <c r="A95" s="33" t="s">
        <v>123</v>
      </c>
      <c r="B95" s="35">
        <v>2.6230077074387403E-4</v>
      </c>
      <c r="C95" s="35">
        <v>-4.3906138216736378E-5</v>
      </c>
      <c r="D95" s="35">
        <v>1.2847625805916427E-4</v>
      </c>
      <c r="E95" s="35">
        <v>3.7115505499497881E-4</v>
      </c>
      <c r="F95" s="35">
        <v>3.5554945257154625E-4</v>
      </c>
      <c r="G95" s="35">
        <v>2.7005406959147184E-4</v>
      </c>
      <c r="H95" s="35">
        <v>4.3456505013973149E-4</v>
      </c>
      <c r="I95" s="35">
        <v>3.5968175132288817E-4</v>
      </c>
      <c r="J95" s="35">
        <v>3.8869263537039291E-4</v>
      </c>
      <c r="K95" s="35">
        <v>1.3565294081278859E-4</v>
      </c>
      <c r="L95" s="35">
        <v>2.5899715568861875E-4</v>
      </c>
      <c r="M95" s="35">
        <v>3.371605855864594E-4</v>
      </c>
      <c r="N95" s="35">
        <v>8.3299352879555861E-5</v>
      </c>
      <c r="O95" s="35">
        <v>2.6969068941666162E-4</v>
      </c>
      <c r="P95" s="35">
        <v>1.2136463549744373E-5</v>
      </c>
      <c r="Q95" s="35">
        <v>2.5055914617913219E-4</v>
      </c>
      <c r="R95" s="35">
        <v>1.9787326716103867E-4</v>
      </c>
      <c r="S95" s="35">
        <v>4.1419173865457084E-4</v>
      </c>
      <c r="T95" s="35">
        <v>3.286637744084822E-4</v>
      </c>
      <c r="U95" s="35">
        <v>2.7203729478188145E-4</v>
      </c>
      <c r="V95" s="35">
        <v>2.0397426521559929E-4</v>
      </c>
      <c r="W95" s="35">
        <v>3.9706080915082514E-4</v>
      </c>
      <c r="X95" s="35">
        <v>3.5977351707162355E-4</v>
      </c>
      <c r="Y95" s="35">
        <v>1.8199720864503046E-4</v>
      </c>
      <c r="Z95" s="35">
        <v>3.3395171605918642E-4</v>
      </c>
      <c r="AA95" s="35">
        <v>2.1950169182531534E-4</v>
      </c>
      <c r="AB95" s="35">
        <v>3.5236319175629217E-4</v>
      </c>
      <c r="AC95" s="35">
        <v>9.1307505912414336E-5</v>
      </c>
      <c r="AD95" s="35">
        <v>3.5447747955362724E-4</v>
      </c>
      <c r="AE95" s="35">
        <v>1.7748323476561459E-4</v>
      </c>
      <c r="AF95" s="35">
        <v>5.0198309575928893E-5</v>
      </c>
      <c r="AG95" s="35">
        <v>2.6026579574807993E-4</v>
      </c>
      <c r="AH95" s="35">
        <v>4.0875574723277502E-4</v>
      </c>
      <c r="AI95" s="35">
        <v>2.0864217609953669E-4</v>
      </c>
      <c r="AJ95" s="35">
        <v>1.3074684739252751E-4</v>
      </c>
      <c r="AK95" s="36">
        <v>4.0653572121986499E-4</v>
      </c>
      <c r="AL95" s="35">
        <v>2.4936816722561858E-4</v>
      </c>
      <c r="AM95" s="35">
        <v>3.3688226422775664E-4</v>
      </c>
      <c r="AN95" s="35">
        <v>3.5692910889765887E-4</v>
      </c>
      <c r="AO95" s="35">
        <v>2.8429040123973884E-4</v>
      </c>
      <c r="AP95" s="35">
        <v>1.5193094350531458E-4</v>
      </c>
      <c r="AQ95" s="35">
        <v>3.5790135500771787E-4</v>
      </c>
      <c r="AR95" s="35">
        <v>3.0241909366174926E-4</v>
      </c>
      <c r="AS95" s="35">
        <v>3.5912691360842739E-4</v>
      </c>
      <c r="AT95" s="35">
        <v>2.8678344386806598E-4</v>
      </c>
      <c r="AU95" s="35">
        <v>2.8853299061489034E-4</v>
      </c>
      <c r="AV95" s="35">
        <v>2.8181657854424365E-4</v>
      </c>
      <c r="AW95" s="35">
        <v>3.2493162636259681E-4</v>
      </c>
      <c r="AX95" s="35">
        <v>3.3116570580396179E-4</v>
      </c>
      <c r="AY95" s="4">
        <v>3.4890950149285435E-4</v>
      </c>
      <c r="BA95" t="s">
        <v>123</v>
      </c>
      <c r="BB95">
        <v>5.1737462587014013E-4</v>
      </c>
      <c r="BC95">
        <v>6.1860091158189013E-4</v>
      </c>
      <c r="BD95">
        <v>6.6189635019925971E-4</v>
      </c>
      <c r="BE95">
        <v>4.9935452652787168E-4</v>
      </c>
      <c r="BF95">
        <v>7.2138461468758592E-4</v>
      </c>
      <c r="BG95">
        <v>4.4009973776858592E-4</v>
      </c>
      <c r="BH95">
        <v>7.3265672651148827E-4</v>
      </c>
      <c r="BI95">
        <v>5.3520931597974208E-4</v>
      </c>
      <c r="BJ95">
        <v>6.1839489297366862E-4</v>
      </c>
      <c r="BK95">
        <v>5.3760531872938807E-4</v>
      </c>
      <c r="BL95">
        <v>4.8760762990755242E-4</v>
      </c>
      <c r="BM95">
        <v>4.6809984908194855E-4</v>
      </c>
      <c r="BN95">
        <v>6.0372598952994198E-4</v>
      </c>
      <c r="BO95">
        <v>5.9042047897842499E-4</v>
      </c>
      <c r="BP95">
        <v>5.4470909474277677E-4</v>
      </c>
      <c r="BQ95">
        <v>4.8989306120440855E-4</v>
      </c>
      <c r="BR95">
        <v>8.8270355621780183E-4</v>
      </c>
      <c r="BS95">
        <v>5.6058572386301396E-4</v>
      </c>
      <c r="BT95">
        <v>5.0913235973195346E-4</v>
      </c>
      <c r="BU95">
        <v>4.7166984010868279E-4</v>
      </c>
      <c r="BV95">
        <v>5.0054413642732127E-4</v>
      </c>
      <c r="BW95">
        <v>5.6975901892669298E-4</v>
      </c>
      <c r="BX95">
        <v>5.5993671423206848E-4</v>
      </c>
      <c r="BY95">
        <v>4.6055040119960544E-4</v>
      </c>
      <c r="BZ95">
        <v>7.5417601086624352E-4</v>
      </c>
      <c r="CA95">
        <v>4.2517206776776083E-4</v>
      </c>
      <c r="CB95">
        <v>6.4566003232800089E-4</v>
      </c>
      <c r="CC95">
        <v>6.7365353239398737E-4</v>
      </c>
      <c r="CD95">
        <v>5.1283013920549851E-4</v>
      </c>
      <c r="CE95">
        <v>5.258289303442785E-4</v>
      </c>
      <c r="CF95">
        <v>5.7179244667960151E-4</v>
      </c>
      <c r="CG95">
        <v>5.7179244667960151E-4</v>
      </c>
      <c r="CH95">
        <v>6.0383936070408282E-4</v>
      </c>
      <c r="CI95">
        <v>4.4510658247050587E-4</v>
      </c>
      <c r="CJ95">
        <v>8.7668549072314971E-4</v>
      </c>
      <c r="CK95">
        <v>4.0653572121986505E-4</v>
      </c>
      <c r="CL95">
        <v>4.2600249740800555E-4</v>
      </c>
      <c r="CM95">
        <v>6.0558816313859118E-4</v>
      </c>
      <c r="CN95">
        <v>5.5879488036628534E-4</v>
      </c>
      <c r="CO95">
        <v>5.5490233147811202E-4</v>
      </c>
      <c r="CP95">
        <v>5.8428361778780247E-4</v>
      </c>
      <c r="CQ95">
        <v>4.8983599917471615E-4</v>
      </c>
      <c r="CR95">
        <v>5.7344441949444427E-4</v>
      </c>
      <c r="CS95">
        <v>5.6289991658478177E-4</v>
      </c>
      <c r="CT95">
        <v>5.2360225479450729E-4</v>
      </c>
      <c r="CU95">
        <v>5.2864921278379586E-4</v>
      </c>
      <c r="CV95">
        <v>4.5049592324067182E-4</v>
      </c>
      <c r="CW95">
        <v>4.7066922103096301E-4</v>
      </c>
      <c r="CX95">
        <v>6.3495455661599263E-4</v>
      </c>
      <c r="CY95">
        <v>7.0056070871370526E-4</v>
      </c>
      <c r="CZ95" s="39">
        <f>_xlfn.STDEV.P(CH3:CH54)</f>
        <v>2.0162730996069581E-2</v>
      </c>
      <c r="DB95" t="s">
        <v>123</v>
      </c>
      <c r="DC95" s="5">
        <v>0.50698421922553061</v>
      </c>
      <c r="DD95" s="5">
        <v>-7.0976517161055144E-2</v>
      </c>
      <c r="DE95" s="5">
        <v>0.19410328825727366</v>
      </c>
      <c r="DF95" s="5">
        <v>0.74326963164969451</v>
      </c>
      <c r="DG95" s="5">
        <v>0.49287085603499603</v>
      </c>
      <c r="DH95" s="5">
        <v>0.61362015565088157</v>
      </c>
      <c r="DI95" s="5">
        <v>0.59313595905806149</v>
      </c>
      <c r="DJ95" s="5">
        <v>0.67203940698315923</v>
      </c>
      <c r="DK95" s="5">
        <v>0.62855084960564755</v>
      </c>
      <c r="DL95" s="5">
        <v>0.25232812267073496</v>
      </c>
      <c r="DM95" s="5">
        <v>0.53115894789776585</v>
      </c>
      <c r="DN95" s="5">
        <v>0.72027492905137402</v>
      </c>
      <c r="DO95" s="5">
        <v>0.13797542978796112</v>
      </c>
      <c r="DP95" s="5">
        <v>0.456777329071129</v>
      </c>
      <c r="DQ95" s="5">
        <v>2.228063321666305E-2</v>
      </c>
      <c r="DR95" s="5">
        <v>0.51145681786782049</v>
      </c>
      <c r="DS95" s="5">
        <v>0.22416729350098441</v>
      </c>
      <c r="DT95" s="5">
        <v>0.73885530976486957</v>
      </c>
      <c r="DU95" s="5">
        <v>0.64553699666922792</v>
      </c>
      <c r="DV95" s="5">
        <v>0.57675363495617671</v>
      </c>
      <c r="DW95" s="5">
        <v>0.40750505374308033</v>
      </c>
      <c r="DX95" s="5">
        <v>0.6968925387066357</v>
      </c>
      <c r="DY95" s="5">
        <v>0.64252532103567994</v>
      </c>
      <c r="DZ95" s="5">
        <v>0.39517327130967306</v>
      </c>
      <c r="EA95" s="5">
        <v>0.44280341889370206</v>
      </c>
      <c r="EB95" s="5">
        <v>0.5162655509750288</v>
      </c>
      <c r="EC95" s="5">
        <v>0.54574106203508754</v>
      </c>
      <c r="ED95" s="5">
        <v>0.13554075132350527</v>
      </c>
      <c r="EE95" s="5">
        <v>0.69121810996288369</v>
      </c>
      <c r="EF95" s="5">
        <v>0.33753037256700602</v>
      </c>
      <c r="EG95" s="5">
        <v>8.7791137968734029E-2</v>
      </c>
      <c r="EH95" s="5">
        <v>0.45517529526569173</v>
      </c>
      <c r="EI95" s="5">
        <v>0.67692796103281783</v>
      </c>
      <c r="EJ95" s="5">
        <v>0.46874655266047871</v>
      </c>
      <c r="EK95" s="5">
        <v>0.14913768823147586</v>
      </c>
      <c r="EL95" s="5">
        <v>0.99999999999999989</v>
      </c>
      <c r="EM95" s="5">
        <v>0.5853678528714944</v>
      </c>
      <c r="EN95" s="5">
        <v>0.55628938069362466</v>
      </c>
      <c r="EO95" s="5">
        <v>0.63874799401113846</v>
      </c>
      <c r="EP95" s="5">
        <v>0.5123251158135611</v>
      </c>
      <c r="EQ95" s="5">
        <v>0.26002944268838324</v>
      </c>
      <c r="ER95" s="5">
        <v>0.73065547573211453</v>
      </c>
      <c r="ES95" s="5">
        <v>0.52737298224711249</v>
      </c>
      <c r="ET95" s="5">
        <v>0.63799425622110051</v>
      </c>
      <c r="EU95" s="5">
        <v>0.54771239283646111</v>
      </c>
      <c r="EV95" s="5">
        <v>0.54579290697420002</v>
      </c>
      <c r="EW95" s="5">
        <v>0.62556965336551262</v>
      </c>
      <c r="EX95" s="5">
        <v>0.69036089857514005</v>
      </c>
      <c r="EY95" s="5">
        <v>0.52155812152749692</v>
      </c>
      <c r="EZ95" s="5">
        <v>0.49804320618192349</v>
      </c>
    </row>
    <row r="96" spans="1:156" x14ac:dyDescent="0.2">
      <c r="A96" s="33" t="s">
        <v>126</v>
      </c>
      <c r="B96" s="35">
        <v>3.0854956438423057E-4</v>
      </c>
      <c r="C96" s="35">
        <v>2.1377771511370611E-4</v>
      </c>
      <c r="D96" s="35">
        <v>9.8674368757137196E-5</v>
      </c>
      <c r="E96" s="35">
        <v>3.1559726716054101E-4</v>
      </c>
      <c r="F96" s="35">
        <v>3.1287797661339251E-4</v>
      </c>
      <c r="G96" s="35">
        <v>2.5429720357154841E-4</v>
      </c>
      <c r="H96" s="35">
        <v>3.6159335995330214E-4</v>
      </c>
      <c r="I96" s="35">
        <v>2.8616474771376058E-4</v>
      </c>
      <c r="J96" s="35">
        <v>3.1762561847186409E-4</v>
      </c>
      <c r="K96" s="35">
        <v>2.9343581711131734E-4</v>
      </c>
      <c r="L96" s="35">
        <v>1.6751038418487464E-4</v>
      </c>
      <c r="M96" s="35">
        <v>2.6559510799811943E-4</v>
      </c>
      <c r="N96" s="35">
        <v>2.726456868677297E-4</v>
      </c>
      <c r="O96" s="35">
        <v>2.9684492887994247E-4</v>
      </c>
      <c r="P96" s="35">
        <v>1.2604264151796845E-4</v>
      </c>
      <c r="Q96" s="35">
        <v>1.6331850463017041E-4</v>
      </c>
      <c r="R96" s="35">
        <v>5.0374986689832033E-4</v>
      </c>
      <c r="S96" s="35">
        <v>3.5154241986395506E-4</v>
      </c>
      <c r="T96" s="35">
        <v>2.1056880098788261E-4</v>
      </c>
      <c r="U96" s="35">
        <v>3.6109724348400417E-4</v>
      </c>
      <c r="V96" s="35">
        <v>2.2002331091974133E-4</v>
      </c>
      <c r="W96" s="35">
        <v>3.4143475754388249E-4</v>
      </c>
      <c r="X96" s="35">
        <v>2.8383647213933082E-4</v>
      </c>
      <c r="Y96" s="35">
        <v>2.4664744795740068E-4</v>
      </c>
      <c r="Z96" s="35">
        <v>2.089055024351739E-4</v>
      </c>
      <c r="AA96" s="35">
        <v>2.4086917706278138E-4</v>
      </c>
      <c r="AB96" s="35">
        <v>3.5981905313307015E-4</v>
      </c>
      <c r="AC96" s="35">
        <v>2.3901781709905167E-4</v>
      </c>
      <c r="AD96" s="35">
        <v>3.0046845328609304E-4</v>
      </c>
      <c r="AE96" s="35">
        <v>2.6963580905132236E-4</v>
      </c>
      <c r="AF96" s="35">
        <v>1.304473204917534E-4</v>
      </c>
      <c r="AG96" s="35">
        <v>2.6266965118606312E-4</v>
      </c>
      <c r="AH96" s="35">
        <v>3.4494899976141052E-4</v>
      </c>
      <c r="AI96" s="35">
        <v>2.0426939962518516E-4</v>
      </c>
      <c r="AJ96" s="35">
        <v>1.3076824456731182E-4</v>
      </c>
      <c r="AK96" s="35">
        <v>2.4936816722561858E-4</v>
      </c>
      <c r="AL96" s="36">
        <v>4.4640143122800694E-4</v>
      </c>
      <c r="AM96" s="35">
        <v>2.9124368943394901E-4</v>
      </c>
      <c r="AN96" s="35">
        <v>3.1606874518861451E-4</v>
      </c>
      <c r="AO96" s="35">
        <v>2.9842445157770588E-4</v>
      </c>
      <c r="AP96" s="35">
        <v>3.1587106698196209E-4</v>
      </c>
      <c r="AQ96" s="35">
        <v>3.0250054091537269E-4</v>
      </c>
      <c r="AR96" s="35">
        <v>3.623539608207134E-4</v>
      </c>
      <c r="AS96" s="35">
        <v>2.9203964353167973E-4</v>
      </c>
      <c r="AT96" s="35">
        <v>2.5297974277268333E-4</v>
      </c>
      <c r="AU96" s="35">
        <v>4.0785836952304604E-4</v>
      </c>
      <c r="AV96" s="35">
        <v>2.7388944252042946E-4</v>
      </c>
      <c r="AW96" s="35">
        <v>2.1736047027867759E-4</v>
      </c>
      <c r="AX96" s="35">
        <v>3.0335401194031807E-4</v>
      </c>
      <c r="AY96" s="4">
        <v>2.7227107106619989E-4</v>
      </c>
      <c r="BA96" t="s">
        <v>126</v>
      </c>
      <c r="BB96">
        <v>5.4214887207171801E-4</v>
      </c>
      <c r="BC96">
        <v>6.4822233195648905E-4</v>
      </c>
      <c r="BD96">
        <v>6.9359095275574095E-4</v>
      </c>
      <c r="BE96">
        <v>5.2326588855353649E-4</v>
      </c>
      <c r="BF96">
        <v>7.5592778545140768E-4</v>
      </c>
      <c r="BG96">
        <v>4.6117371146490218E-4</v>
      </c>
      <c r="BH96">
        <v>7.677396571699268E-4</v>
      </c>
      <c r="BI96">
        <v>5.6083756812133102E-4</v>
      </c>
      <c r="BJ96">
        <v>6.4800644824188807E-4</v>
      </c>
      <c r="BK96">
        <v>5.6334830236156675E-4</v>
      </c>
      <c r="BL96">
        <v>5.1095649718681019E-4</v>
      </c>
      <c r="BM96">
        <v>4.9051459524112413E-4</v>
      </c>
      <c r="BN96">
        <v>6.3263513109781651E-4</v>
      </c>
      <c r="BO96">
        <v>6.1869249228805418E-4</v>
      </c>
      <c r="BP96">
        <v>5.707922394248341E-4</v>
      </c>
      <c r="BQ96">
        <v>5.1335136531105202E-4</v>
      </c>
      <c r="BR96">
        <v>9.2497141036308229E-4</v>
      </c>
      <c r="BS96">
        <v>5.8742911363442868E-4</v>
      </c>
      <c r="BT96">
        <v>5.3351192880721698E-4</v>
      </c>
      <c r="BU96">
        <v>4.9425553364759311E-4</v>
      </c>
      <c r="BV96">
        <v>5.2451246237633902E-4</v>
      </c>
      <c r="BW96">
        <v>5.970416677166672E-4</v>
      </c>
      <c r="BX96">
        <v>5.8674902647555614E-4</v>
      </c>
      <c r="BY96">
        <v>4.8260364551626491E-4</v>
      </c>
      <c r="BZ96">
        <v>7.902893825668763E-4</v>
      </c>
      <c r="CA96">
        <v>4.4553123684606098E-4</v>
      </c>
      <c r="CB96">
        <v>6.7657716626457604E-4</v>
      </c>
      <c r="CC96">
        <v>7.0591112221687945E-4</v>
      </c>
      <c r="CD96">
        <v>5.3738677475154747E-4</v>
      </c>
      <c r="CE96">
        <v>5.5100800703044607E-4</v>
      </c>
      <c r="CF96">
        <v>5.9917246522306713E-4</v>
      </c>
      <c r="CG96">
        <v>5.9917246522306713E-4</v>
      </c>
      <c r="CH96">
        <v>6.3275393099853164E-4</v>
      </c>
      <c r="CI96">
        <v>4.6642030662449066E-4</v>
      </c>
      <c r="CJ96">
        <v>9.1866517256780568E-4</v>
      </c>
      <c r="CK96">
        <v>4.2600249740800555E-4</v>
      </c>
      <c r="CL96">
        <v>4.4640143122800694E-4</v>
      </c>
      <c r="CM96">
        <v>6.345864740339586E-4</v>
      </c>
      <c r="CN96">
        <v>5.8555251641983683E-4</v>
      </c>
      <c r="CO96">
        <v>5.8147357461696446E-4</v>
      </c>
      <c r="CP96">
        <v>6.1226177031949787E-4</v>
      </c>
      <c r="CQ96">
        <v>5.132915708922905E-4</v>
      </c>
      <c r="CR96">
        <v>6.0090354199698859E-4</v>
      </c>
      <c r="CS96">
        <v>5.8985412041119686E-4</v>
      </c>
      <c r="CT96">
        <v>5.4867470814523719E-4</v>
      </c>
      <c r="CU96">
        <v>5.5396333739852587E-4</v>
      </c>
      <c r="CV96">
        <v>4.7206771350077789E-4</v>
      </c>
      <c r="CW96">
        <v>4.9320700038516863E-4</v>
      </c>
      <c r="CX96">
        <v>6.6535906376777288E-4</v>
      </c>
      <c r="CY96">
        <v>7.3410673630954154E-4</v>
      </c>
      <c r="CZ96" s="39">
        <f>_xlfn.STDEV.P(CI3:CI54)</f>
        <v>2.1128214104083831E-2</v>
      </c>
      <c r="DB96" t="s">
        <v>126</v>
      </c>
      <c r="DC96" s="5">
        <v>0.56912331700547036</v>
      </c>
      <c r="DD96" s="5">
        <v>0.32979072854289693</v>
      </c>
      <c r="DE96" s="5">
        <v>0.14226593983829969</v>
      </c>
      <c r="DF96" s="5">
        <v>0.60312983143798327</v>
      </c>
      <c r="DG96" s="5">
        <v>0.41389929386780666</v>
      </c>
      <c r="DH96" s="5">
        <v>0.55141305163250143</v>
      </c>
      <c r="DI96" s="5">
        <v>0.47098434550876572</v>
      </c>
      <c r="DJ96" s="5">
        <v>0.5102453258834686</v>
      </c>
      <c r="DK96" s="5">
        <v>0.49015811391015773</v>
      </c>
      <c r="DL96" s="5">
        <v>0.5208781421391151</v>
      </c>
      <c r="DM96" s="5">
        <v>0.32783688064863059</v>
      </c>
      <c r="DN96" s="5">
        <v>0.5414621921037025</v>
      </c>
      <c r="DO96" s="5">
        <v>0.43096829983912777</v>
      </c>
      <c r="DP96" s="5">
        <v>0.47979397290267395</v>
      </c>
      <c r="DQ96" s="5">
        <v>0.22082052419804601</v>
      </c>
      <c r="DR96" s="5">
        <v>0.31814175565932656</v>
      </c>
      <c r="DS96" s="5">
        <v>0.54461128339153919</v>
      </c>
      <c r="DT96" s="5">
        <v>0.59844228299983171</v>
      </c>
      <c r="DU96" s="5">
        <v>0.39468433528497737</v>
      </c>
      <c r="DV96" s="5">
        <v>0.73058816523330716</v>
      </c>
      <c r="DW96" s="5">
        <v>0.41948156946149745</v>
      </c>
      <c r="DX96" s="5">
        <v>0.57187760252926634</v>
      </c>
      <c r="DY96" s="5">
        <v>0.48374425747965921</v>
      </c>
      <c r="DZ96" s="5">
        <v>0.5110766365918139</v>
      </c>
      <c r="EA96" s="5">
        <v>0.26434051506126083</v>
      </c>
      <c r="EB96" s="5">
        <v>0.54063364617912524</v>
      </c>
      <c r="EC96" s="5">
        <v>0.53182263764479842</v>
      </c>
      <c r="ED96" s="5">
        <v>0.33859477429457108</v>
      </c>
      <c r="EE96" s="5">
        <v>0.55912885728349015</v>
      </c>
      <c r="EF96" s="5">
        <v>0.48935007406602637</v>
      </c>
      <c r="EG96" s="5">
        <v>0.21771247522729353</v>
      </c>
      <c r="EH96" s="5">
        <v>0.43838738665715105</v>
      </c>
      <c r="EI96" s="5">
        <v>0.54515504821448668</v>
      </c>
      <c r="EJ96" s="5">
        <v>0.43795134286389459</v>
      </c>
      <c r="EK96" s="5">
        <v>0.14234592588483042</v>
      </c>
      <c r="EL96" s="5">
        <v>0.5853678528714944</v>
      </c>
      <c r="EM96" s="5">
        <v>1</v>
      </c>
      <c r="EN96" s="5">
        <v>0.45895035799071204</v>
      </c>
      <c r="EO96" s="5">
        <v>0.53977864721871593</v>
      </c>
      <c r="EP96" s="5">
        <v>0.51322100367895096</v>
      </c>
      <c r="EQ96" s="5">
        <v>0.51590852523281083</v>
      </c>
      <c r="ER96" s="5">
        <v>0.58933471358104506</v>
      </c>
      <c r="ES96" s="5">
        <v>0.60301518545971444</v>
      </c>
      <c r="ET96" s="5">
        <v>0.49510486309410562</v>
      </c>
      <c r="EU96" s="5">
        <v>0.46107418296692876</v>
      </c>
      <c r="EV96" s="5">
        <v>0.73625516706285077</v>
      </c>
      <c r="EW96" s="5">
        <v>0.58019100795796774</v>
      </c>
      <c r="EX96" s="5">
        <v>0.44070840460279465</v>
      </c>
      <c r="EY96" s="5">
        <v>0.45592527172094899</v>
      </c>
      <c r="EZ96" s="5">
        <v>0.37088758023791624</v>
      </c>
    </row>
    <row r="97" spans="1:156" x14ac:dyDescent="0.2">
      <c r="A97" s="33" t="s">
        <v>129</v>
      </c>
      <c r="B97" s="35">
        <v>4.9819511403395643E-4</v>
      </c>
      <c r="C97" s="35">
        <v>1.0878626879612187E-4</v>
      </c>
      <c r="D97" s="35">
        <v>3.7404090006395242E-4</v>
      </c>
      <c r="E97" s="35">
        <v>5.5272963236181727E-4</v>
      </c>
      <c r="F97" s="35">
        <v>6.5738054163947063E-4</v>
      </c>
      <c r="G97" s="35">
        <v>4.6273083770693492E-4</v>
      </c>
      <c r="H97" s="35">
        <v>5.9815687951217758E-4</v>
      </c>
      <c r="I97" s="35">
        <v>5.5567368417197343E-4</v>
      </c>
      <c r="J97" s="35">
        <v>5.7467886157554053E-4</v>
      </c>
      <c r="K97" s="35">
        <v>4.238777329162125E-4</v>
      </c>
      <c r="L97" s="35">
        <v>4.3746064901495666E-4</v>
      </c>
      <c r="M97" s="35">
        <v>4.2983671056678603E-4</v>
      </c>
      <c r="N97" s="35">
        <v>4.4849100249214074E-4</v>
      </c>
      <c r="O97" s="35">
        <v>5.2192140553677371E-4</v>
      </c>
      <c r="P97" s="35">
        <v>3.5483475227540429E-4</v>
      </c>
      <c r="Q97" s="35">
        <v>4.6527024669800019E-4</v>
      </c>
      <c r="R97" s="35">
        <v>5.6190073684523137E-4</v>
      </c>
      <c r="S97" s="35">
        <v>5.9969037887668247E-4</v>
      </c>
      <c r="T97" s="35">
        <v>4.2341199249074243E-4</v>
      </c>
      <c r="U97" s="35">
        <v>3.9668139426935275E-4</v>
      </c>
      <c r="V97" s="35">
        <v>2.8511283439107128E-4</v>
      </c>
      <c r="W97" s="35">
        <v>4.3370016550454027E-4</v>
      </c>
      <c r="X97" s="35">
        <v>4.4410155527865473E-4</v>
      </c>
      <c r="Y97" s="35">
        <v>3.376222987276935E-4</v>
      </c>
      <c r="Z97" s="35">
        <v>2.956770701679577E-4</v>
      </c>
      <c r="AA97" s="35">
        <v>3.3477929683628255E-4</v>
      </c>
      <c r="AB97" s="35">
        <v>5.1338326075265922E-4</v>
      </c>
      <c r="AC97" s="35">
        <v>4.9694030203675734E-4</v>
      </c>
      <c r="AD97" s="35">
        <v>3.6062815692801522E-4</v>
      </c>
      <c r="AE97" s="35">
        <v>4.6255458021332986E-4</v>
      </c>
      <c r="AF97" s="35">
        <v>3.2368972759710621E-4</v>
      </c>
      <c r="AG97" s="35">
        <v>4.918916342644379E-4</v>
      </c>
      <c r="AH97" s="35">
        <v>4.7616991943885581E-4</v>
      </c>
      <c r="AI97" s="35">
        <v>3.6915988028433103E-4</v>
      </c>
      <c r="AJ97" s="35">
        <v>3.7000172054925927E-4</v>
      </c>
      <c r="AK97" s="35">
        <v>3.3688226422775664E-4</v>
      </c>
      <c r="AL97" s="35">
        <v>2.9124368943394901E-4</v>
      </c>
      <c r="AM97" s="36">
        <v>9.0210282686384704E-4</v>
      </c>
      <c r="AN97" s="35">
        <v>5.1400197753435429E-4</v>
      </c>
      <c r="AO97" s="35">
        <v>5.6830697819324036E-4</v>
      </c>
      <c r="AP97" s="35">
        <v>5.3616437865757404E-4</v>
      </c>
      <c r="AQ97" s="35">
        <v>4.9546394347148315E-4</v>
      </c>
      <c r="AR97" s="35">
        <v>6.0798068722820169E-4</v>
      </c>
      <c r="AS97" s="35">
        <v>6.0831918203813984E-4</v>
      </c>
      <c r="AT97" s="35">
        <v>6.0741589620937227E-4</v>
      </c>
      <c r="AU97" s="35">
        <v>4.6268612980322895E-4</v>
      </c>
      <c r="AV97" s="35">
        <v>3.0622348883713836E-4</v>
      </c>
      <c r="AW97" s="35">
        <v>1.5934638374811495E-4</v>
      </c>
      <c r="AX97" s="35">
        <v>4.8725264973979401E-4</v>
      </c>
      <c r="AY97" s="4">
        <v>5.6751921199147998E-4</v>
      </c>
      <c r="BA97" t="s">
        <v>129</v>
      </c>
      <c r="BB97">
        <v>7.7069721793466856E-4</v>
      </c>
      <c r="BC97">
        <v>9.2148701874621272E-4</v>
      </c>
      <c r="BD97">
        <v>9.8598124096584507E-4</v>
      </c>
      <c r="BE97">
        <v>7.4385392153868623E-4</v>
      </c>
      <c r="BF97">
        <v>1.0745967965969448E-3</v>
      </c>
      <c r="BG97">
        <v>6.5558615856271373E-4</v>
      </c>
      <c r="BH97">
        <v>1.0913880824245385E-3</v>
      </c>
      <c r="BI97">
        <v>7.9726432301269613E-4</v>
      </c>
      <c r="BJ97">
        <v>9.2118012706606499E-4</v>
      </c>
      <c r="BK97">
        <v>8.0083348269115976E-4</v>
      </c>
      <c r="BL97">
        <v>7.2635538161817882E-4</v>
      </c>
      <c r="BM97">
        <v>6.9729598894872511E-4</v>
      </c>
      <c r="BN97">
        <v>8.9932887555712465E-4</v>
      </c>
      <c r="BO97">
        <v>8.7950857619859294E-4</v>
      </c>
      <c r="BP97">
        <v>8.1141548678759559E-4</v>
      </c>
      <c r="BQ97">
        <v>7.2975983064639614E-4</v>
      </c>
      <c r="BR97">
        <v>1.3149024730270619E-3</v>
      </c>
      <c r="BS97">
        <v>8.350658037558239E-4</v>
      </c>
      <c r="BT97">
        <v>7.5841928379459728E-4</v>
      </c>
      <c r="BU97">
        <v>7.0261395781457032E-4</v>
      </c>
      <c r="BV97">
        <v>7.4562600117709401E-4</v>
      </c>
      <c r="BW97">
        <v>8.4873062733116045E-4</v>
      </c>
      <c r="BX97">
        <v>8.3409901896976818E-4</v>
      </c>
      <c r="BY97">
        <v>6.8605009827505867E-4</v>
      </c>
      <c r="BZ97">
        <v>1.1234438728612304E-3</v>
      </c>
      <c r="CA97">
        <v>6.3334944040025333E-4</v>
      </c>
      <c r="CB97">
        <v>9.6179512052780301E-4</v>
      </c>
      <c r="CC97">
        <v>1.003495102595584E-3</v>
      </c>
      <c r="CD97">
        <v>7.6392761027660081E-4</v>
      </c>
      <c r="CE97">
        <v>7.8329101092718871E-4</v>
      </c>
      <c r="CF97">
        <v>8.517596840990721E-4</v>
      </c>
      <c r="CG97">
        <v>8.517596840990721E-4</v>
      </c>
      <c r="CH97">
        <v>8.9949775675874396E-4</v>
      </c>
      <c r="CI97">
        <v>6.6304450902957479E-4</v>
      </c>
      <c r="CJ97">
        <v>1.3059377768433701E-3</v>
      </c>
      <c r="CK97">
        <v>6.0558816313859118E-4</v>
      </c>
      <c r="CL97">
        <v>6.345864740339586E-4</v>
      </c>
      <c r="CM97">
        <v>9.021028268638466E-4</v>
      </c>
      <c r="CN97">
        <v>8.323981079863147E-4</v>
      </c>
      <c r="CO97">
        <v>8.2659964697028715E-4</v>
      </c>
      <c r="CP97">
        <v>8.7036691827806862E-4</v>
      </c>
      <c r="CQ97">
        <v>7.2967482928503304E-4</v>
      </c>
      <c r="CR97">
        <v>8.5422051381286372E-4</v>
      </c>
      <c r="CS97">
        <v>8.3851309669067059E-4</v>
      </c>
      <c r="CT97">
        <v>7.7997408627406006E-4</v>
      </c>
      <c r="CU97">
        <v>7.8749219073238376E-4</v>
      </c>
      <c r="CV97">
        <v>6.7107263745021998E-4</v>
      </c>
      <c r="CW97">
        <v>7.0112340473977664E-4</v>
      </c>
      <c r="CX97">
        <v>9.4584791334879686E-4</v>
      </c>
      <c r="CY97">
        <v>1.0435768632679546E-3</v>
      </c>
      <c r="CZ97" s="39">
        <f>_xlfn.STDEV.P(CJ3:CJ54)</f>
        <v>3.0035026666607883E-2</v>
      </c>
      <c r="DB97" t="s">
        <v>129</v>
      </c>
      <c r="DC97" s="5">
        <v>0.64642132142247866</v>
      </c>
      <c r="DD97" s="5">
        <v>0.11805512891992542</v>
      </c>
      <c r="DE97" s="5">
        <v>0.37935904307626622</v>
      </c>
      <c r="DF97" s="5">
        <v>0.7430620668349478</v>
      </c>
      <c r="DG97" s="5">
        <v>0.61174623237411174</v>
      </c>
      <c r="DH97" s="5">
        <v>0.70582765005504589</v>
      </c>
      <c r="DI97" s="5">
        <v>0.54806982882144095</v>
      </c>
      <c r="DJ97" s="5">
        <v>0.69697547994145548</v>
      </c>
      <c r="DK97" s="5">
        <v>0.62385069400691251</v>
      </c>
      <c r="DL97" s="5">
        <v>0.52929571762133765</v>
      </c>
      <c r="DM97" s="5">
        <v>0.6022680633829397</v>
      </c>
      <c r="DN97" s="5">
        <v>0.6164336485210925</v>
      </c>
      <c r="DO97" s="5">
        <v>0.49869521004127143</v>
      </c>
      <c r="DP97" s="5">
        <v>0.59342389564024434</v>
      </c>
      <c r="DQ97" s="5">
        <v>0.43730340134398921</v>
      </c>
      <c r="DR97" s="5">
        <v>0.63756626106136838</v>
      </c>
      <c r="DS97" s="5">
        <v>0.42733263369082347</v>
      </c>
      <c r="DT97" s="5">
        <v>0.71813547648519682</v>
      </c>
      <c r="DU97" s="5">
        <v>0.55828220819002161</v>
      </c>
      <c r="DV97" s="5">
        <v>0.5645794391890554</v>
      </c>
      <c r="DW97" s="5">
        <v>0.38238048826217635</v>
      </c>
      <c r="DX97" s="5">
        <v>0.51099860372461581</v>
      </c>
      <c r="DY97" s="5">
        <v>0.53243265509073945</v>
      </c>
      <c r="DZ97" s="5">
        <v>0.4921248456586188</v>
      </c>
      <c r="EA97" s="5">
        <v>0.26318811051496138</v>
      </c>
      <c r="EB97" s="5">
        <v>0.52858544664492713</v>
      </c>
      <c r="EC97" s="5">
        <v>0.53377611280761184</v>
      </c>
      <c r="ED97" s="5">
        <v>0.4952094940487497</v>
      </c>
      <c r="EE97" s="5">
        <v>0.47207111259853529</v>
      </c>
      <c r="EF97" s="5">
        <v>0.59052711413833259</v>
      </c>
      <c r="EG97" s="5">
        <v>0.38002471077212474</v>
      </c>
      <c r="EH97" s="5">
        <v>0.57750048921923813</v>
      </c>
      <c r="EI97" s="5">
        <v>0.52937310389154224</v>
      </c>
      <c r="EJ97" s="5">
        <v>0.55676485553681709</v>
      </c>
      <c r="EK97" s="5">
        <v>0.28332262616952847</v>
      </c>
      <c r="EL97" s="5">
        <v>0.55628938069362466</v>
      </c>
      <c r="EM97" s="5">
        <v>0.45895035799071204</v>
      </c>
      <c r="EN97" s="5">
        <v>1.0000000000000004</v>
      </c>
      <c r="EO97" s="5">
        <v>0.61749536982705988</v>
      </c>
      <c r="EP97" s="5">
        <v>0.68752385786304193</v>
      </c>
      <c r="EQ97" s="5">
        <v>0.616021091102957</v>
      </c>
      <c r="ER97" s="5">
        <v>0.67902019308650152</v>
      </c>
      <c r="ES97" s="5">
        <v>0.71173739964923577</v>
      </c>
      <c r="ET97" s="5">
        <v>0.72547368006411728</v>
      </c>
      <c r="EU97" s="5">
        <v>0.7787642011428878</v>
      </c>
      <c r="EV97" s="5">
        <v>0.58754376900286642</v>
      </c>
      <c r="EW97" s="5">
        <v>0.45631943808743647</v>
      </c>
      <c r="EX97" s="5">
        <v>0.22727294891440214</v>
      </c>
      <c r="EY97" s="5">
        <v>0.51514904548942175</v>
      </c>
      <c r="EZ97" s="5">
        <v>0.54382119033790866</v>
      </c>
    </row>
    <row r="98" spans="1:156" x14ac:dyDescent="0.2">
      <c r="A98" s="33" t="s">
        <v>132</v>
      </c>
      <c r="B98" s="35">
        <v>2.9493700885923122E-4</v>
      </c>
      <c r="C98" s="35">
        <v>-1.7848199163078139E-5</v>
      </c>
      <c r="D98" s="35">
        <v>2.7368793470845142E-4</v>
      </c>
      <c r="E98" s="35">
        <v>5.0238258940094027E-4</v>
      </c>
      <c r="F98" s="35">
        <v>7.548523127330945E-4</v>
      </c>
      <c r="G98" s="35">
        <v>4.3916111800904999E-4</v>
      </c>
      <c r="H98" s="35">
        <v>4.794477255253641E-4</v>
      </c>
      <c r="I98" s="35">
        <v>4.8062803465376887E-4</v>
      </c>
      <c r="J98" s="35">
        <v>4.2262935659746314E-4</v>
      </c>
      <c r="K98" s="35">
        <v>3.7001537775065244E-4</v>
      </c>
      <c r="L98" s="35">
        <v>3.2824035250053271E-4</v>
      </c>
      <c r="M98" s="35">
        <v>3.7072138134929748E-4</v>
      </c>
      <c r="N98" s="35">
        <v>4.2818153326101203E-4</v>
      </c>
      <c r="O98" s="35">
        <v>5.1063832137060179E-4</v>
      </c>
      <c r="P98" s="35">
        <v>2.8259324616981211E-4</v>
      </c>
      <c r="Q98" s="35">
        <v>3.5692738310832864E-4</v>
      </c>
      <c r="R98" s="35">
        <v>5.2083418977339662E-4</v>
      </c>
      <c r="S98" s="35">
        <v>5.1690690730126496E-4</v>
      </c>
      <c r="T98" s="35">
        <v>4.4898469400330863E-4</v>
      </c>
      <c r="U98" s="35">
        <v>3.5916479379663322E-4</v>
      </c>
      <c r="V98" s="35">
        <v>2.7754095969443433E-4</v>
      </c>
      <c r="W98" s="35">
        <v>4.7276002448080201E-4</v>
      </c>
      <c r="X98" s="35">
        <v>3.3907632966241434E-4</v>
      </c>
      <c r="Y98" s="35">
        <v>1.7562008859096608E-4</v>
      </c>
      <c r="Z98" s="35">
        <v>2.9848937442362625E-4</v>
      </c>
      <c r="AA98" s="35">
        <v>3.1365362169562348E-4</v>
      </c>
      <c r="AB98" s="35">
        <v>4.5840044881375306E-4</v>
      </c>
      <c r="AC98" s="35">
        <v>4.5058773273584922E-4</v>
      </c>
      <c r="AD98" s="35">
        <v>3.7642726160426411E-4</v>
      </c>
      <c r="AE98" s="35">
        <v>4.1129941536082159E-4</v>
      </c>
      <c r="AF98" s="35">
        <v>2.8804708191111156E-4</v>
      </c>
      <c r="AG98" s="35">
        <v>4.4900415797829855E-4</v>
      </c>
      <c r="AH98" s="35">
        <v>5.2057971176495922E-4</v>
      </c>
      <c r="AI98" s="35">
        <v>3.3687948061896444E-4</v>
      </c>
      <c r="AJ98" s="35">
        <v>1.7435865228759105E-4</v>
      </c>
      <c r="AK98" s="35">
        <v>3.5692910889765887E-4</v>
      </c>
      <c r="AL98" s="35">
        <v>3.1606874518861451E-4</v>
      </c>
      <c r="AM98" s="35">
        <v>5.1400197753435429E-4</v>
      </c>
      <c r="AN98" s="36">
        <v>7.680794135054551E-4</v>
      </c>
      <c r="AO98" s="32">
        <v>3.5854599442015396E-4</v>
      </c>
      <c r="AP98" s="35">
        <v>4.5922914764186826E-4</v>
      </c>
      <c r="AQ98" s="35">
        <v>3.75663246569625E-4</v>
      </c>
      <c r="AR98" s="35">
        <v>4.7004704811464521E-4</v>
      </c>
      <c r="AS98" s="35">
        <v>5.4918411193140596E-4</v>
      </c>
      <c r="AT98" s="35">
        <v>5.5817277802880122E-4</v>
      </c>
      <c r="AU98" s="35">
        <v>3.9082037717227258E-4</v>
      </c>
      <c r="AV98" s="35">
        <v>2.921948063294841E-4</v>
      </c>
      <c r="AW98" s="35">
        <v>2.5037602381067285E-4</v>
      </c>
      <c r="AX98" s="35">
        <v>3.5210261789974062E-4</v>
      </c>
      <c r="AY98" s="4">
        <v>5.4423604421790649E-4</v>
      </c>
      <c r="BA98" t="s">
        <v>132</v>
      </c>
      <c r="BB98">
        <v>7.111460987982909E-4</v>
      </c>
      <c r="BC98">
        <v>8.5028449983348328E-4</v>
      </c>
      <c r="BD98">
        <v>9.0979530830562379E-4</v>
      </c>
      <c r="BE98">
        <v>6.8637696110496226E-4</v>
      </c>
      <c r="BF98">
        <v>9.9156361525342632E-4</v>
      </c>
      <c r="BG98">
        <v>6.0492957316935902E-4</v>
      </c>
      <c r="BH98">
        <v>1.007057452693375E-3</v>
      </c>
      <c r="BI98">
        <v>7.3566038624211171E-4</v>
      </c>
      <c r="BJ98">
        <v>8.5000132141268181E-4</v>
      </c>
      <c r="BK98">
        <v>7.3895375998508375E-4</v>
      </c>
      <c r="BL98">
        <v>6.7023051849487644E-4</v>
      </c>
      <c r="BM98">
        <v>6.4341652040401844E-4</v>
      </c>
      <c r="BN98">
        <v>8.2983849753992143E-4</v>
      </c>
      <c r="BO98">
        <v>8.1154969587069197E-4</v>
      </c>
      <c r="BP98">
        <v>7.4871810161695627E-4</v>
      </c>
      <c r="BQ98">
        <v>6.7337190863958499E-4</v>
      </c>
      <c r="BR98">
        <v>1.2133010762635018E-3</v>
      </c>
      <c r="BS98">
        <v>7.7054097868970611E-4</v>
      </c>
      <c r="BT98">
        <v>6.9981687019615236E-4</v>
      </c>
      <c r="BU98">
        <v>6.4832357433449892E-4</v>
      </c>
      <c r="BV98">
        <v>6.8801211365552E-4</v>
      </c>
      <c r="BW98">
        <v>7.831499329589446E-4</v>
      </c>
      <c r="BX98">
        <v>7.6964889654255173E-4</v>
      </c>
      <c r="BY98">
        <v>6.3303959014660591E-4</v>
      </c>
      <c r="BZ98">
        <v>1.0366363194421599E-3</v>
      </c>
      <c r="CA98">
        <v>5.8441106732384904E-4</v>
      </c>
      <c r="CB98">
        <v>8.8747802884187813E-4</v>
      </c>
      <c r="CC98">
        <v>9.2595588872948834E-4</v>
      </c>
      <c r="CD98">
        <v>7.0489957297154514E-4</v>
      </c>
      <c r="CE98">
        <v>7.2276678010774794E-4</v>
      </c>
      <c r="CF98">
        <v>7.859449370843151E-4</v>
      </c>
      <c r="CG98">
        <v>7.859449370843151E-4</v>
      </c>
      <c r="CH98">
        <v>8.2999432943459703E-4</v>
      </c>
      <c r="CI98">
        <v>6.1181162323331595E-4</v>
      </c>
      <c r="CJ98">
        <v>1.2050290745362492E-3</v>
      </c>
      <c r="CK98">
        <v>5.5879488036628534E-4</v>
      </c>
      <c r="CL98">
        <v>5.8555251641983683E-4</v>
      </c>
      <c r="CM98">
        <v>8.323981079863147E-4</v>
      </c>
      <c r="CN98">
        <v>7.6807941350545499E-4</v>
      </c>
      <c r="CO98">
        <v>7.6272899464494275E-4</v>
      </c>
      <c r="CP98">
        <v>8.0311440608964017E-4</v>
      </c>
      <c r="CQ98">
        <v>6.7329347526118527E-4</v>
      </c>
      <c r="CR98">
        <v>7.8821562057719119E-4</v>
      </c>
      <c r="CS98">
        <v>7.7372190222878517E-4</v>
      </c>
      <c r="CT98">
        <v>7.1970615140403782E-4</v>
      </c>
      <c r="CU98">
        <v>7.2664333831931247E-4</v>
      </c>
      <c r="CV98">
        <v>6.1921942499273204E-4</v>
      </c>
      <c r="CW98">
        <v>6.4694819502920963E-4</v>
      </c>
      <c r="CX98">
        <v>8.7276304881058961E-4</v>
      </c>
      <c r="CY98">
        <v>9.6294056581384155E-4</v>
      </c>
      <c r="CZ98" s="39">
        <f>_xlfn.STDEV.P(CK3:CK54)</f>
        <v>2.7714245678088643E-2</v>
      </c>
      <c r="DB98" t="s">
        <v>132</v>
      </c>
      <c r="DC98" s="5">
        <v>0.41473476316276187</v>
      </c>
      <c r="DD98" s="5">
        <v>-2.099085560959122E-2</v>
      </c>
      <c r="DE98" s="5">
        <v>0.30082363825128955</v>
      </c>
      <c r="DF98" s="5">
        <v>0.73193393407637242</v>
      </c>
      <c r="DG98" s="5">
        <v>0.76127471916178313</v>
      </c>
      <c r="DH98" s="5">
        <v>0.72597065425019369</v>
      </c>
      <c r="DI98" s="5">
        <v>0.4760877586905109</v>
      </c>
      <c r="DJ98" s="5">
        <v>0.65332868758763141</v>
      </c>
      <c r="DK98" s="5">
        <v>0.49721023479712162</v>
      </c>
      <c r="DL98" s="5">
        <v>0.50072872997915518</v>
      </c>
      <c r="DM98" s="5">
        <v>0.48974247433204871</v>
      </c>
      <c r="DN98" s="5">
        <v>0.57617634859066347</v>
      </c>
      <c r="DO98" s="5">
        <v>0.51598176576570953</v>
      </c>
      <c r="DP98" s="5">
        <v>0.62921386572975091</v>
      </c>
      <c r="DQ98" s="5">
        <v>0.37743610787493242</v>
      </c>
      <c r="DR98" s="5">
        <v>0.53005980577572642</v>
      </c>
      <c r="DS98" s="5">
        <v>0.42927035998135316</v>
      </c>
      <c r="DT98" s="5">
        <v>0.67083636249983458</v>
      </c>
      <c r="DU98" s="5">
        <v>0.64157455060702129</v>
      </c>
      <c r="DV98" s="5">
        <v>0.55399002599174985</v>
      </c>
      <c r="DW98" s="5">
        <v>0.40339545508844921</v>
      </c>
      <c r="DX98" s="5">
        <v>0.60366477041578925</v>
      </c>
      <c r="DY98" s="5">
        <v>0.4405597554750314</v>
      </c>
      <c r="DZ98" s="5">
        <v>0.27742354715965578</v>
      </c>
      <c r="EA98" s="5">
        <v>0.28794030155556477</v>
      </c>
      <c r="EB98" s="5">
        <v>0.5367003454125443</v>
      </c>
      <c r="EC98" s="5">
        <v>0.5165203350576989</v>
      </c>
      <c r="ED98" s="5">
        <v>0.48661900444750594</v>
      </c>
      <c r="EE98" s="5">
        <v>0.53401544849490135</v>
      </c>
      <c r="EF98" s="5">
        <v>0.56906242328888756</v>
      </c>
      <c r="EG98" s="5">
        <v>0.36649778924679333</v>
      </c>
      <c r="EH98" s="5">
        <v>0.57129213102893239</v>
      </c>
      <c r="EI98" s="5">
        <v>0.62720875710028634</v>
      </c>
      <c r="EJ98" s="5">
        <v>0.55062615325713515</v>
      </c>
      <c r="EK98" s="5">
        <v>0.14469248582627958</v>
      </c>
      <c r="EL98" s="5">
        <v>0.63874799401113846</v>
      </c>
      <c r="EM98" s="5">
        <v>0.53977864721871593</v>
      </c>
      <c r="EN98" s="5">
        <v>0.61749536982705988</v>
      </c>
      <c r="EO98" s="5">
        <v>1.0000000000000002</v>
      </c>
      <c r="EP98" s="5">
        <v>0.47008307922928821</v>
      </c>
      <c r="EQ98" s="5">
        <v>0.57181037241985555</v>
      </c>
      <c r="ER98" s="5">
        <v>0.55794874059027089</v>
      </c>
      <c r="ES98" s="5">
        <v>0.59634322873535694</v>
      </c>
      <c r="ET98" s="5">
        <v>0.7097952253250488</v>
      </c>
      <c r="EU98" s="5">
        <v>0.77555649196535359</v>
      </c>
      <c r="EV98" s="5">
        <v>0.53784347363070772</v>
      </c>
      <c r="EW98" s="5">
        <v>0.4718760338193746</v>
      </c>
      <c r="EX98" s="5">
        <v>0.38701093184032825</v>
      </c>
      <c r="EY98" s="5">
        <v>0.40343437818499495</v>
      </c>
      <c r="EZ98" s="5">
        <v>0.56518134507911033</v>
      </c>
    </row>
    <row r="99" spans="1:156" x14ac:dyDescent="0.2">
      <c r="A99" s="33" t="s">
        <v>135</v>
      </c>
      <c r="B99" s="35">
        <v>4.1359201517419345E-4</v>
      </c>
      <c r="C99" s="35">
        <v>1.389487406305911E-4</v>
      </c>
      <c r="D99" s="35">
        <v>1.1280614830769318E-4</v>
      </c>
      <c r="E99" s="35">
        <v>4.6227949969765376E-4</v>
      </c>
      <c r="F99" s="35">
        <v>4.751058142090792E-4</v>
      </c>
      <c r="G99" s="35">
        <v>3.5988191015647801E-4</v>
      </c>
      <c r="H99" s="35">
        <v>4.4134009252685274E-4</v>
      </c>
      <c r="I99" s="35">
        <v>4.4039649319393124E-4</v>
      </c>
      <c r="J99" s="35">
        <v>5.2747587367672874E-4</v>
      </c>
      <c r="K99" s="35">
        <v>1.8857913684729237E-4</v>
      </c>
      <c r="L99" s="35">
        <v>2.9883783849983834E-4</v>
      </c>
      <c r="M99" s="35">
        <v>4.4572802297304361E-4</v>
      </c>
      <c r="N99" s="35">
        <v>2.9033064495613851E-4</v>
      </c>
      <c r="O99" s="35">
        <v>3.8575483589057755E-4</v>
      </c>
      <c r="P99" s="35">
        <v>2.4174783853178009E-4</v>
      </c>
      <c r="Q99" s="35">
        <v>2.8488004276952436E-4</v>
      </c>
      <c r="R99" s="35">
        <v>4.4253578734800226E-4</v>
      </c>
      <c r="S99" s="35">
        <v>4.5891488791485806E-4</v>
      </c>
      <c r="T99" s="35">
        <v>3.1971230736738777E-4</v>
      </c>
      <c r="U99" s="35">
        <v>3.779445294736745E-4</v>
      </c>
      <c r="V99" s="35">
        <v>2.2445871116394557E-4</v>
      </c>
      <c r="W99" s="35">
        <v>3.5179300231745887E-4</v>
      </c>
      <c r="X99" s="35">
        <v>4.080539478330858E-4</v>
      </c>
      <c r="Y99" s="35">
        <v>2.6978452588711881E-4</v>
      </c>
      <c r="Z99" s="35">
        <v>2.5558753108906155E-4</v>
      </c>
      <c r="AA99" s="35">
        <v>3.0033952975374781E-4</v>
      </c>
      <c r="AB99" s="35">
        <v>4.4059105766801034E-4</v>
      </c>
      <c r="AC99" s="35">
        <v>2.9788398276046717E-4</v>
      </c>
      <c r="AD99" s="35">
        <v>2.6588097841871684E-4</v>
      </c>
      <c r="AE99" s="35">
        <v>3.1338693151083252E-4</v>
      </c>
      <c r="AF99" s="35">
        <v>2.1043663383992674E-4</v>
      </c>
      <c r="AG99" s="35">
        <v>2.9906548117589258E-4</v>
      </c>
      <c r="AH99" s="35">
        <v>3.9405653057775897E-4</v>
      </c>
      <c r="AI99" s="35">
        <v>2.7874791996009734E-4</v>
      </c>
      <c r="AJ99" s="35">
        <v>3.4246377159151197E-4</v>
      </c>
      <c r="AK99" s="35">
        <v>2.8429040123973884E-4</v>
      </c>
      <c r="AL99" s="35">
        <v>2.9842445157770588E-4</v>
      </c>
      <c r="AM99" s="35">
        <v>5.6830697819324036E-4</v>
      </c>
      <c r="AN99" s="35">
        <v>3.5854599442015396E-4</v>
      </c>
      <c r="AO99" s="36">
        <v>7.5741584664663496E-4</v>
      </c>
      <c r="AP99" s="32">
        <v>3.2258484248138153E-4</v>
      </c>
      <c r="AQ99" s="35">
        <v>4.1487788464074539E-4</v>
      </c>
      <c r="AR99" s="35">
        <v>4.7139967041601004E-4</v>
      </c>
      <c r="AS99" s="35">
        <v>4.1254258050165652E-4</v>
      </c>
      <c r="AT99" s="35">
        <v>4.0858094850843393E-4</v>
      </c>
      <c r="AU99" s="35">
        <v>2.9394599320739073E-4</v>
      </c>
      <c r="AV99" s="35">
        <v>3.1431729546001045E-4</v>
      </c>
      <c r="AW99" s="35">
        <v>1.9905858040506239E-4</v>
      </c>
      <c r="AX99" s="35">
        <v>3.9134144381634551E-4</v>
      </c>
      <c r="AY99" s="4">
        <v>3.5583717196780541E-4</v>
      </c>
      <c r="BA99" t="s">
        <v>135</v>
      </c>
      <c r="BB99">
        <v>7.0619227575254007E-4</v>
      </c>
      <c r="BC99">
        <v>8.4436144273194308E-4</v>
      </c>
      <c r="BD99">
        <v>9.0345770064270291E-4</v>
      </c>
      <c r="BE99">
        <v>6.8159567915215412E-4</v>
      </c>
      <c r="BF99">
        <v>9.8465641194193953E-4</v>
      </c>
      <c r="BG99">
        <v>6.0071565135260937E-4</v>
      </c>
      <c r="BH99">
        <v>1.0000423197608064E-3</v>
      </c>
      <c r="BI99">
        <v>7.3053579738284588E-4</v>
      </c>
      <c r="BJ99">
        <v>8.4408023692378678E-4</v>
      </c>
      <c r="BK99">
        <v>7.3380622958008795E-4</v>
      </c>
      <c r="BL99">
        <v>6.6556171219178911E-4</v>
      </c>
      <c r="BM99">
        <v>6.389344996319432E-4</v>
      </c>
      <c r="BN99">
        <v>8.2405786669583587E-4</v>
      </c>
      <c r="BO99">
        <v>8.0589646428723839E-4</v>
      </c>
      <c r="BP99">
        <v>7.4350255309207729E-4</v>
      </c>
      <c r="BQ99">
        <v>6.6868121950409401E-4</v>
      </c>
      <c r="BR99">
        <v>1.2048492562462296E-3</v>
      </c>
      <c r="BS99">
        <v>7.6517341263769697E-4</v>
      </c>
      <c r="BT99">
        <v>6.9494196622741635E-4</v>
      </c>
      <c r="BU99">
        <v>6.4380737116742973E-4</v>
      </c>
      <c r="BV99">
        <v>6.8321944127759107E-4</v>
      </c>
      <c r="BW99">
        <v>7.7769453329813503E-4</v>
      </c>
      <c r="BX99">
        <v>7.6428754470883999E-4</v>
      </c>
      <c r="BY99">
        <v>6.2862985476896678E-4</v>
      </c>
      <c r="BZ99">
        <v>1.0294151409839041E-3</v>
      </c>
      <c r="CA99">
        <v>5.8034007682218863E-4</v>
      </c>
      <c r="CB99">
        <v>8.8129588269876698E-4</v>
      </c>
      <c r="CC99">
        <v>9.1950570693324701E-4</v>
      </c>
      <c r="CD99">
        <v>6.9998926304306903E-4</v>
      </c>
      <c r="CE99">
        <v>7.1773200773389784E-4</v>
      </c>
      <c r="CF99">
        <v>7.8047006750604048E-4</v>
      </c>
      <c r="CG99">
        <v>7.8047006750604048E-4</v>
      </c>
      <c r="CH99">
        <v>8.242126130700645E-4</v>
      </c>
      <c r="CI99">
        <v>6.0754976125593479E-4</v>
      </c>
      <c r="CJ99">
        <v>1.1966348770424784E-3</v>
      </c>
      <c r="CK99">
        <v>5.5490233147811202E-4</v>
      </c>
      <c r="CL99">
        <v>5.8147357461696446E-4</v>
      </c>
      <c r="CM99">
        <v>8.2659964697028715E-4</v>
      </c>
      <c r="CN99">
        <v>7.6272899464494275E-4</v>
      </c>
      <c r="CO99">
        <v>7.5741584664663507E-4</v>
      </c>
      <c r="CP99">
        <v>7.9751993448952277E-4</v>
      </c>
      <c r="CQ99">
        <v>6.6860333249032752E-4</v>
      </c>
      <c r="CR99">
        <v>7.8272493348373134E-4</v>
      </c>
      <c r="CS99">
        <v>7.683321779558967E-4</v>
      </c>
      <c r="CT99">
        <v>7.1469269928074188E-4</v>
      </c>
      <c r="CU99">
        <v>7.2158156195368205E-4</v>
      </c>
      <c r="CV99">
        <v>6.1490596048369649E-4</v>
      </c>
      <c r="CW99">
        <v>6.4244157271438828E-4</v>
      </c>
      <c r="CX99">
        <v>8.66683406790499E-4</v>
      </c>
      <c r="CY99">
        <v>9.5623274983245915E-4</v>
      </c>
      <c r="CZ99" s="39">
        <f>_xlfn.STDEV.P(CL3:CL54)</f>
        <v>2.7521189048561021E-2</v>
      </c>
      <c r="DB99" t="s">
        <v>135</v>
      </c>
      <c r="DC99" s="5">
        <v>0.58566488104596892</v>
      </c>
      <c r="DD99" s="5">
        <v>0.16456073619494105</v>
      </c>
      <c r="DE99" s="5">
        <v>0.12486046466530198</v>
      </c>
      <c r="DF99" s="5">
        <v>0.67823126501137643</v>
      </c>
      <c r="DG99" s="5">
        <v>0.48250923717855598</v>
      </c>
      <c r="DH99" s="5">
        <v>0.59908861929291357</v>
      </c>
      <c r="DI99" s="5">
        <v>0.44132141591009266</v>
      </c>
      <c r="DJ99" s="5">
        <v>0.60284040121190152</v>
      </c>
      <c r="DK99" s="5">
        <v>0.62491200552105253</v>
      </c>
      <c r="DL99" s="5">
        <v>0.25698764775437322</v>
      </c>
      <c r="DM99" s="5">
        <v>0.44900094615677777</v>
      </c>
      <c r="DN99" s="5">
        <v>0.69761145035962879</v>
      </c>
      <c r="DO99" s="5">
        <v>0.35231827361864271</v>
      </c>
      <c r="DP99" s="5">
        <v>0.47866550231331756</v>
      </c>
      <c r="DQ99" s="5">
        <v>0.32514728769443973</v>
      </c>
      <c r="DR99" s="5">
        <v>0.42603266617955338</v>
      </c>
      <c r="DS99" s="5">
        <v>0.36729556419924719</v>
      </c>
      <c r="DT99" s="5">
        <v>0.59975278849913505</v>
      </c>
      <c r="DU99" s="5">
        <v>0.46005612397102447</v>
      </c>
      <c r="DV99" s="5">
        <v>0.58704598052106727</v>
      </c>
      <c r="DW99" s="5">
        <v>0.32853091935472067</v>
      </c>
      <c r="DX99" s="5">
        <v>0.45235370348501136</v>
      </c>
      <c r="DY99" s="5">
        <v>0.53390108298642558</v>
      </c>
      <c r="DZ99" s="5">
        <v>0.42916276381157503</v>
      </c>
      <c r="EA99" s="5">
        <v>0.24828421587501975</v>
      </c>
      <c r="EB99" s="5">
        <v>0.51752333114462701</v>
      </c>
      <c r="EC99" s="5">
        <v>0.49993545450229615</v>
      </c>
      <c r="ED99" s="5">
        <v>0.32396099394964661</v>
      </c>
      <c r="EE99" s="5">
        <v>0.37983579528470235</v>
      </c>
      <c r="EF99" s="5">
        <v>0.43663502272985161</v>
      </c>
      <c r="EG99" s="5">
        <v>0.26962806467693018</v>
      </c>
      <c r="EH99" s="5">
        <v>0.38318635605276169</v>
      </c>
      <c r="EI99" s="5">
        <v>0.4781005827003294</v>
      </c>
      <c r="EJ99" s="5">
        <v>0.4588067311290947</v>
      </c>
      <c r="EK99" s="5">
        <v>0.28618902738145341</v>
      </c>
      <c r="EL99" s="5">
        <v>0.5123251158135611</v>
      </c>
      <c r="EM99" s="5">
        <v>0.51322100367895096</v>
      </c>
      <c r="EN99" s="5">
        <v>0.68752385786304193</v>
      </c>
      <c r="EO99" s="5">
        <v>0.47008307922928821</v>
      </c>
      <c r="EP99" s="5">
        <v>0.99999999999999989</v>
      </c>
      <c r="EQ99" s="5">
        <v>0.40448498969227886</v>
      </c>
      <c r="ER99" s="5">
        <v>0.62051423389629501</v>
      </c>
      <c r="ES99" s="5">
        <v>0.60225457277554317</v>
      </c>
      <c r="ET99" s="5">
        <v>0.53693258246609188</v>
      </c>
      <c r="EU99" s="5">
        <v>0.57168759233111643</v>
      </c>
      <c r="EV99" s="5">
        <v>0.4073635035955353</v>
      </c>
      <c r="EW99" s="5">
        <v>0.51116319512135255</v>
      </c>
      <c r="EX99" s="5">
        <v>0.30984697886847107</v>
      </c>
      <c r="EY99" s="5">
        <v>0.45153909807222536</v>
      </c>
      <c r="EZ99" s="5">
        <v>0.37212401690922153</v>
      </c>
    </row>
    <row r="100" spans="1:156" x14ac:dyDescent="0.2">
      <c r="A100" s="33" t="s">
        <v>138</v>
      </c>
      <c r="B100" s="35">
        <v>2.7056234176673543E-4</v>
      </c>
      <c r="C100" s="35">
        <v>1.6948818542238312E-4</v>
      </c>
      <c r="D100" s="35">
        <v>2.6685219941745622E-4</v>
      </c>
      <c r="E100" s="35">
        <v>4.5127872334342221E-4</v>
      </c>
      <c r="F100" s="35">
        <v>6.2935941629853234E-4</v>
      </c>
      <c r="G100" s="35">
        <v>4.089241258002409E-4</v>
      </c>
      <c r="H100" s="35">
        <v>3.5676099788660984E-4</v>
      </c>
      <c r="I100" s="35">
        <v>4.3945682905866191E-4</v>
      </c>
      <c r="J100" s="35">
        <v>2.716155593626544E-4</v>
      </c>
      <c r="K100" s="35">
        <v>6.4896447290240531E-4</v>
      </c>
      <c r="L100" s="35">
        <v>2.8774097595538257E-4</v>
      </c>
      <c r="M100" s="35">
        <v>1.877485082213948E-4</v>
      </c>
      <c r="N100" s="35">
        <v>7.2115936509822105E-4</v>
      </c>
      <c r="O100" s="35">
        <v>5.5708794387225222E-4</v>
      </c>
      <c r="P100" s="35">
        <v>5.2594169438141102E-4</v>
      </c>
      <c r="Q100" s="35">
        <v>2.7421944423833923E-4</v>
      </c>
      <c r="R100" s="35">
        <v>8.0268131145141031E-4</v>
      </c>
      <c r="S100" s="35">
        <v>3.960506834794459E-4</v>
      </c>
      <c r="T100" s="35">
        <v>3.2031072762456648E-4</v>
      </c>
      <c r="U100" s="35">
        <v>2.5937908809380418E-4</v>
      </c>
      <c r="V100" s="35">
        <v>1.6369405154897514E-4</v>
      </c>
      <c r="W100" s="35">
        <v>3.253298272763766E-4</v>
      </c>
      <c r="X100" s="35">
        <v>2.6473573766751474E-4</v>
      </c>
      <c r="Y100" s="35">
        <v>2.2945299319197706E-4</v>
      </c>
      <c r="Z100" s="35">
        <v>1.2616300718593738E-4</v>
      </c>
      <c r="AA100" s="35">
        <v>2.7882940915011442E-4</v>
      </c>
      <c r="AB100" s="35">
        <v>3.6043767187553E-4</v>
      </c>
      <c r="AC100" s="35">
        <v>7.7514009747647113E-4</v>
      </c>
      <c r="AD100" s="35">
        <v>2.1516324233581367E-4</v>
      </c>
      <c r="AE100" s="35">
        <v>6.5122584374643151E-4</v>
      </c>
      <c r="AF100" s="35">
        <v>5.4039384080128853E-4</v>
      </c>
      <c r="AG100" s="35">
        <v>3.7415511733900276E-4</v>
      </c>
      <c r="AH100" s="35">
        <v>4.0735621388859075E-4</v>
      </c>
      <c r="AI100" s="35">
        <v>3.519408566059849E-4</v>
      </c>
      <c r="AJ100" s="35">
        <v>2.4719456828562689E-4</v>
      </c>
      <c r="AK100" s="35">
        <v>1.5193094350531458E-4</v>
      </c>
      <c r="AL100" s="35">
        <v>3.1587106698196209E-4</v>
      </c>
      <c r="AM100" s="35">
        <v>5.3616437865757404E-4</v>
      </c>
      <c r="AN100" s="35">
        <v>4.5922914764186826E-4</v>
      </c>
      <c r="AO100" s="35">
        <v>3.2258484248138153E-4</v>
      </c>
      <c r="AP100" s="36">
        <v>8.3974747653373278E-4</v>
      </c>
      <c r="AQ100" s="35">
        <v>2.6798827364874259E-4</v>
      </c>
      <c r="AR100" s="35">
        <v>6.2712282716825406E-4</v>
      </c>
      <c r="AS100" s="35">
        <v>4.9567533320158774E-4</v>
      </c>
      <c r="AT100" s="35">
        <v>5.2277006310041886E-4</v>
      </c>
      <c r="AU100" s="35">
        <v>4.464933085167137E-4</v>
      </c>
      <c r="AV100" s="35">
        <v>1.5095011921010702E-4</v>
      </c>
      <c r="AW100" s="35">
        <v>3.7143080389294349E-5</v>
      </c>
      <c r="AX100" s="35">
        <v>3.5198993555187711E-4</v>
      </c>
      <c r="AY100" s="4">
        <v>4.0001848270274521E-4</v>
      </c>
      <c r="BA100" t="s">
        <v>138</v>
      </c>
      <c r="BB100">
        <v>7.4358414863998654E-4</v>
      </c>
      <c r="BC100">
        <v>8.8906917576973279E-4</v>
      </c>
      <c r="BD100">
        <v>9.5129449617493587E-4</v>
      </c>
      <c r="BE100">
        <v>7.1768519736209392E-4</v>
      </c>
      <c r="BF100">
        <v>1.0367925633235269E-3</v>
      </c>
      <c r="BG100">
        <v>6.3252268754957191E-4</v>
      </c>
      <c r="BH100">
        <v>1.0529931329974925E-3</v>
      </c>
      <c r="BI100">
        <v>7.6921662498940645E-4</v>
      </c>
      <c r="BJ100">
        <v>8.8877308051546553E-4</v>
      </c>
      <c r="BK100">
        <v>7.7266022190283865E-4</v>
      </c>
      <c r="BL100">
        <v>7.0080225474021421E-4</v>
      </c>
      <c r="BM100">
        <v>6.7276516928658212E-4</v>
      </c>
      <c r="BN100">
        <v>8.6769055436656357E-4</v>
      </c>
      <c r="BO100">
        <v>8.485675316264545E-4</v>
      </c>
      <c r="BP100">
        <v>7.8286995190295398E-4</v>
      </c>
      <c r="BQ100">
        <v>7.0408693551150218E-4</v>
      </c>
      <c r="BR100">
        <v>1.2686443044009055E-3</v>
      </c>
      <c r="BS100">
        <v>8.0568825252562036E-4</v>
      </c>
      <c r="BT100">
        <v>7.3173815128570944E-4</v>
      </c>
      <c r="BU100">
        <v>6.7789605241368167E-4</v>
      </c>
      <c r="BV100">
        <v>7.1939493537409669E-4</v>
      </c>
      <c r="BW100">
        <v>8.1887234865070022E-4</v>
      </c>
      <c r="BX100">
        <v>8.0475547915453722E-4</v>
      </c>
      <c r="BY100">
        <v>6.619149081883444E-4</v>
      </c>
      <c r="BZ100">
        <v>1.0839212031736453E-3</v>
      </c>
      <c r="CA100">
        <v>6.1106825543459555E-4</v>
      </c>
      <c r="CB100">
        <v>9.2795924160762248E-4</v>
      </c>
      <c r="CC100">
        <v>9.6819222148948592E-4</v>
      </c>
      <c r="CD100">
        <v>7.3705269526256191E-4</v>
      </c>
      <c r="CE100">
        <v>7.5573489295639468E-4</v>
      </c>
      <c r="CF100">
        <v>8.2179484343274404E-4</v>
      </c>
      <c r="CG100">
        <v>8.2179484343274404E-4</v>
      </c>
      <c r="CH100">
        <v>8.6785349434040176E-4</v>
      </c>
      <c r="CI100">
        <v>6.3971865381635246E-4</v>
      </c>
      <c r="CJ100">
        <v>1.2599949855446233E-3</v>
      </c>
      <c r="CK100">
        <v>5.8428361778780247E-4</v>
      </c>
      <c r="CL100">
        <v>6.1226177031949787E-4</v>
      </c>
      <c r="CM100">
        <v>8.7036691827806862E-4</v>
      </c>
      <c r="CN100">
        <v>8.0311440608964017E-4</v>
      </c>
      <c r="CO100">
        <v>7.9751993448952277E-4</v>
      </c>
      <c r="CP100">
        <v>8.3974747653373289E-4</v>
      </c>
      <c r="CQ100">
        <v>7.0400492449154326E-4</v>
      </c>
      <c r="CR100">
        <v>8.2416910134505532E-4</v>
      </c>
      <c r="CS100">
        <v>8.0901426995817316E-4</v>
      </c>
      <c r="CT100">
        <v>7.5253465745936106E-4</v>
      </c>
      <c r="CU100">
        <v>7.5978827557674606E-4</v>
      </c>
      <c r="CV100">
        <v>6.4746435329199792E-4</v>
      </c>
      <c r="CW100">
        <v>6.7645793688227564E-4</v>
      </c>
      <c r="CX100">
        <v>9.1257305595982127E-4</v>
      </c>
      <c r="CY100">
        <v>1.0068639088811004E-3</v>
      </c>
      <c r="CZ100" s="39">
        <f>_xlfn.STDEV.P(CM3:CM54)</f>
        <v>2.8978396721242757E-2</v>
      </c>
      <c r="DB100" t="s">
        <v>138</v>
      </c>
      <c r="DC100" s="5">
        <v>0.36386243878597097</v>
      </c>
      <c r="DD100" s="5">
        <v>0.19063554337675095</v>
      </c>
      <c r="DE100" s="5">
        <v>0.28051481480282225</v>
      </c>
      <c r="DF100" s="5">
        <v>0.62879759120312251</v>
      </c>
      <c r="DG100" s="5">
        <v>0.60702539597802196</v>
      </c>
      <c r="DH100" s="5">
        <v>0.64649716737345142</v>
      </c>
      <c r="DI100" s="5">
        <v>0.33880657594702418</v>
      </c>
      <c r="DJ100" s="5">
        <v>0.57130438264346417</v>
      </c>
      <c r="DK100" s="5">
        <v>0.30560732015547137</v>
      </c>
      <c r="DL100" s="5">
        <v>0.83990925701363728</v>
      </c>
      <c r="DM100" s="5">
        <v>0.4105879711560681</v>
      </c>
      <c r="DN100" s="5">
        <v>0.27906989956166761</v>
      </c>
      <c r="DO100" s="5">
        <v>0.83112506119729046</v>
      </c>
      <c r="DP100" s="5">
        <v>0.65650395885932422</v>
      </c>
      <c r="DQ100" s="5">
        <v>0.67181234009937796</v>
      </c>
      <c r="DR100" s="5">
        <v>0.38946816139845775</v>
      </c>
      <c r="DS100" s="5">
        <v>0.63270792976953627</v>
      </c>
      <c r="DT100" s="5">
        <v>0.49156814963843815</v>
      </c>
      <c r="DU100" s="5">
        <v>0.4377395480360845</v>
      </c>
      <c r="DV100" s="5">
        <v>0.38262368864706087</v>
      </c>
      <c r="DW100" s="5">
        <v>0.22754407002302798</v>
      </c>
      <c r="DX100" s="5">
        <v>0.39729003893273468</v>
      </c>
      <c r="DY100" s="5">
        <v>0.32896419412470695</v>
      </c>
      <c r="DZ100" s="5">
        <v>0.34665028745158194</v>
      </c>
      <c r="EA100" s="5">
        <v>0.1163949988398981</v>
      </c>
      <c r="EB100" s="5">
        <v>0.45629830492799728</v>
      </c>
      <c r="EC100" s="5">
        <v>0.38841972331790964</v>
      </c>
      <c r="ED100" s="5">
        <v>0.80060558251953351</v>
      </c>
      <c r="EE100" s="5">
        <v>0.2919238254181617</v>
      </c>
      <c r="EF100" s="5">
        <v>0.86171202337749775</v>
      </c>
      <c r="EG100" s="5">
        <v>0.65757755128274242</v>
      </c>
      <c r="EH100" s="5">
        <v>0.45529017409759853</v>
      </c>
      <c r="EI100" s="5">
        <v>0.46938361894618558</v>
      </c>
      <c r="EJ100" s="5">
        <v>0.55014943601600597</v>
      </c>
      <c r="EK100" s="5">
        <v>0.19618694607643927</v>
      </c>
      <c r="EL100" s="5">
        <v>0.26002944268838324</v>
      </c>
      <c r="EM100" s="5">
        <v>0.51590852523281083</v>
      </c>
      <c r="EN100" s="5">
        <v>0.616021091102957</v>
      </c>
      <c r="EO100" s="5">
        <v>0.57181037241985555</v>
      </c>
      <c r="EP100" s="5">
        <v>0.40448498969227886</v>
      </c>
      <c r="EQ100" s="5">
        <v>0.99999999999999989</v>
      </c>
      <c r="ER100" s="5">
        <v>0.38066249869245306</v>
      </c>
      <c r="ES100" s="5">
        <v>0.76091523710944875</v>
      </c>
      <c r="ET100" s="5">
        <v>0.61269046988159381</v>
      </c>
      <c r="EU100" s="5">
        <v>0.69467905287624565</v>
      </c>
      <c r="EV100" s="5">
        <v>0.5876549071223639</v>
      </c>
      <c r="EW100" s="5">
        <v>0.23314043227647854</v>
      </c>
      <c r="EX100" s="5">
        <v>5.4908189207569874E-2</v>
      </c>
      <c r="EY100" s="5">
        <v>0.38571151455010139</v>
      </c>
      <c r="EZ100" s="5">
        <v>0.39729150997901447</v>
      </c>
    </row>
    <row r="101" spans="1:156" x14ac:dyDescent="0.2">
      <c r="A101" s="33" t="s">
        <v>141</v>
      </c>
      <c r="B101" s="35">
        <v>3.6546244803077469E-4</v>
      </c>
      <c r="C101" s="35">
        <v>1.0679015027067554E-4</v>
      </c>
      <c r="D101" s="35">
        <v>2.4338375130316246E-4</v>
      </c>
      <c r="E101" s="35">
        <v>4.699774705480781E-4</v>
      </c>
      <c r="F101" s="35">
        <v>4.25953672822457E-4</v>
      </c>
      <c r="G101" s="35">
        <v>3.4976341752719869E-4</v>
      </c>
      <c r="H101" s="35">
        <v>5.8538005829390143E-4</v>
      </c>
      <c r="I101" s="35">
        <v>4.5221171355008398E-4</v>
      </c>
      <c r="J101" s="35">
        <v>4.5221435093050963E-4</v>
      </c>
      <c r="K101" s="35">
        <v>1.9592448848740687E-4</v>
      </c>
      <c r="L101" s="35">
        <v>3.1985822377137861E-4</v>
      </c>
      <c r="M101" s="35">
        <v>4.356349160813712E-4</v>
      </c>
      <c r="N101" s="35">
        <v>1.9066897432242156E-4</v>
      </c>
      <c r="O101" s="35">
        <v>3.3455534209831408E-4</v>
      </c>
      <c r="P101" s="35">
        <v>4.3739890251669552E-5</v>
      </c>
      <c r="Q101" s="35">
        <v>2.9930855534453509E-4</v>
      </c>
      <c r="R101" s="35">
        <v>4.5455774372733874E-4</v>
      </c>
      <c r="S101" s="35">
        <v>4.9715577665485349E-4</v>
      </c>
      <c r="T101" s="35">
        <v>3.423149206739026E-4</v>
      </c>
      <c r="U101" s="35">
        <v>3.6308069277213762E-4</v>
      </c>
      <c r="V101" s="35">
        <v>2.4185232714400316E-4</v>
      </c>
      <c r="W101" s="35">
        <v>4.105164704660081E-4</v>
      </c>
      <c r="X101" s="35">
        <v>3.6814361273387566E-4</v>
      </c>
      <c r="Y101" s="35">
        <v>2.2837180435040171E-4</v>
      </c>
      <c r="Z101" s="35">
        <v>3.582300777039673E-4</v>
      </c>
      <c r="AA101" s="35">
        <v>2.2888644765302525E-4</v>
      </c>
      <c r="AB101" s="35">
        <v>4.0920163927514122E-4</v>
      </c>
      <c r="AC101" s="35">
        <v>2.4543818384597621E-4</v>
      </c>
      <c r="AD101" s="35">
        <v>3.5235111270334892E-4</v>
      </c>
      <c r="AE101" s="35">
        <v>2.4706746138298131E-4</v>
      </c>
      <c r="AF101" s="35">
        <v>6.5029214650634226E-5</v>
      </c>
      <c r="AG101" s="35">
        <v>3.1368998780256449E-4</v>
      </c>
      <c r="AH101" s="35">
        <v>4.3205066620852158E-4</v>
      </c>
      <c r="AI101" s="35">
        <v>2.8904761498620737E-4</v>
      </c>
      <c r="AJ101" s="35">
        <v>1.1803777130618877E-4</v>
      </c>
      <c r="AK101" s="35">
        <v>3.5790135500771787E-4</v>
      </c>
      <c r="AL101" s="35">
        <v>3.0250054091537269E-4</v>
      </c>
      <c r="AM101" s="35">
        <v>4.9546394347148315E-4</v>
      </c>
      <c r="AN101" s="35">
        <v>3.75663246569625E-4</v>
      </c>
      <c r="AO101" s="35">
        <v>4.1487788464074539E-4</v>
      </c>
      <c r="AP101" s="35">
        <v>2.6798827364874259E-4</v>
      </c>
      <c r="AQ101" s="36">
        <v>5.9020473125343681E-4</v>
      </c>
      <c r="AR101" s="35">
        <v>4.4104731765608445E-4</v>
      </c>
      <c r="AS101" s="35">
        <v>4.2604301565508094E-4</v>
      </c>
      <c r="AT101" s="35">
        <v>4.0385692145033326E-4</v>
      </c>
      <c r="AU101" s="35">
        <v>3.7096634439114724E-4</v>
      </c>
      <c r="AV101" s="35">
        <v>3.234188791720827E-4</v>
      </c>
      <c r="AW101" s="35">
        <v>3.3742170330852228E-4</v>
      </c>
      <c r="AX101" s="35">
        <v>4.508379333822132E-4</v>
      </c>
      <c r="AY101" s="4">
        <v>3.9651245512086603E-4</v>
      </c>
      <c r="BA101" t="s">
        <v>141</v>
      </c>
      <c r="BB101">
        <v>6.2338609766024531E-4</v>
      </c>
      <c r="BC101">
        <v>7.4535392537185708E-4</v>
      </c>
      <c r="BD101">
        <v>7.9752071743433657E-4</v>
      </c>
      <c r="BE101">
        <v>6.0167363081954194E-4</v>
      </c>
      <c r="BF101">
        <v>8.6919828954871829E-4</v>
      </c>
      <c r="BG101">
        <v>5.3027737424780051E-4</v>
      </c>
      <c r="BH101">
        <v>8.8278008782588404E-4</v>
      </c>
      <c r="BI101">
        <v>6.4487516441087309E-4</v>
      </c>
      <c r="BJ101">
        <v>7.4510569298897082E-4</v>
      </c>
      <c r="BK101">
        <v>6.4776211465813918E-4</v>
      </c>
      <c r="BL101">
        <v>5.8751976304637218E-4</v>
      </c>
      <c r="BM101">
        <v>5.640147847292931E-4</v>
      </c>
      <c r="BN101">
        <v>7.2743109122557696E-4</v>
      </c>
      <c r="BO101">
        <v>7.1139924527615988E-4</v>
      </c>
      <c r="BP101">
        <v>6.5632147374961188E-4</v>
      </c>
      <c r="BQ101">
        <v>5.9027348544862888E-4</v>
      </c>
      <c r="BR101">
        <v>1.0635719221366525E-3</v>
      </c>
      <c r="BS101">
        <v>6.754512674742618E-4</v>
      </c>
      <c r="BT101">
        <v>6.1345496871258978E-4</v>
      </c>
      <c r="BU101">
        <v>5.6831627665324483E-4</v>
      </c>
      <c r="BV101">
        <v>6.0310699503161294E-4</v>
      </c>
      <c r="BW101">
        <v>6.8650419571328249E-4</v>
      </c>
      <c r="BX101">
        <v>6.7466927400000002E-4</v>
      </c>
      <c r="BY101">
        <v>5.5491843438751094E-4</v>
      </c>
      <c r="BZ101">
        <v>9.0870873223087493E-4</v>
      </c>
      <c r="CA101">
        <v>5.1229098395406784E-4</v>
      </c>
      <c r="CB101">
        <v>7.7795753375266166E-4</v>
      </c>
      <c r="CC101">
        <v>8.116869783241611E-4</v>
      </c>
      <c r="CD101">
        <v>6.1791043328459998E-4</v>
      </c>
      <c r="CE101">
        <v>6.335727121771457E-4</v>
      </c>
      <c r="CF101">
        <v>6.8895427835818945E-4</v>
      </c>
      <c r="CG101">
        <v>6.8895427835818945E-4</v>
      </c>
      <c r="CH101">
        <v>7.2756769246247748E-4</v>
      </c>
      <c r="CI101">
        <v>5.3631013508347427E-4</v>
      </c>
      <c r="CJ101">
        <v>1.0563207386100823E-3</v>
      </c>
      <c r="CK101">
        <v>4.8983599917471615E-4</v>
      </c>
      <c r="CL101">
        <v>5.132915708922905E-4</v>
      </c>
      <c r="CM101">
        <v>7.2967482928503304E-4</v>
      </c>
      <c r="CN101">
        <v>6.7329347526118527E-4</v>
      </c>
      <c r="CO101">
        <v>6.6860333249032752E-4</v>
      </c>
      <c r="CP101">
        <v>7.0400492449154326E-4</v>
      </c>
      <c r="CQ101">
        <v>5.902047312534367E-4</v>
      </c>
      <c r="CR101">
        <v>6.9094474490794271E-4</v>
      </c>
      <c r="CS101">
        <v>6.7823964459583067E-4</v>
      </c>
      <c r="CT101">
        <v>6.308897847347863E-4</v>
      </c>
      <c r="CU101">
        <v>6.3697087817980486E-4</v>
      </c>
      <c r="CV101">
        <v>5.4280376647489518E-4</v>
      </c>
      <c r="CW101">
        <v>5.6711062799767915E-4</v>
      </c>
      <c r="CX101">
        <v>7.65058476872009E-4</v>
      </c>
      <c r="CY101">
        <v>8.4410750845123237E-4</v>
      </c>
      <c r="CZ101" s="39">
        <f>_xlfn.STDEV.P(CN3:CN54)</f>
        <v>2.4294129563609327E-2</v>
      </c>
      <c r="DB101" t="s">
        <v>141</v>
      </c>
      <c r="DC101" s="5">
        <v>0.58625376697116716</v>
      </c>
      <c r="DD101" s="5">
        <v>0.14327441854874237</v>
      </c>
      <c r="DE101" s="5">
        <v>0.3051754593738204</v>
      </c>
      <c r="DF101" s="5">
        <v>0.78111694858210756</v>
      </c>
      <c r="DG101" s="5">
        <v>0.49005351016464743</v>
      </c>
      <c r="DH101" s="5">
        <v>0.65958578380482247</v>
      </c>
      <c r="DI101" s="5">
        <v>0.66310972162453152</v>
      </c>
      <c r="DJ101" s="5">
        <v>0.70123915217482879</v>
      </c>
      <c r="DK101" s="5">
        <v>0.60691302614594755</v>
      </c>
      <c r="DL101" s="5">
        <v>0.30246364221348038</v>
      </c>
      <c r="DM101" s="5">
        <v>0.54442121591428505</v>
      </c>
      <c r="DN101" s="5">
        <v>0.77238208620800664</v>
      </c>
      <c r="DO101" s="5">
        <v>0.26211276452479121</v>
      </c>
      <c r="DP101" s="5">
        <v>0.47027789854969865</v>
      </c>
      <c r="DQ101" s="5">
        <v>6.6644002978876196E-2</v>
      </c>
      <c r="DR101" s="5">
        <v>0.50706759277362745</v>
      </c>
      <c r="DS101" s="5">
        <v>0.42738787501475156</v>
      </c>
      <c r="DT101" s="5">
        <v>0.73603500444063896</v>
      </c>
      <c r="DU101" s="5">
        <v>0.55801148924148791</v>
      </c>
      <c r="DV101" s="5">
        <v>0.6388708324707536</v>
      </c>
      <c r="DW101" s="5">
        <v>0.40101064841956613</v>
      </c>
      <c r="DX101" s="5">
        <v>0.59798100729665415</v>
      </c>
      <c r="DY101" s="5">
        <v>0.54566530138717362</v>
      </c>
      <c r="DZ101" s="5">
        <v>0.41154121074111766</v>
      </c>
      <c r="EA101" s="5">
        <v>0.39421881291325817</v>
      </c>
      <c r="EB101" s="5">
        <v>0.44678991983498828</v>
      </c>
      <c r="EC101" s="5">
        <v>0.52599482815117249</v>
      </c>
      <c r="ED101" s="5">
        <v>0.30238033921982699</v>
      </c>
      <c r="EE101" s="5">
        <v>0.57023007498088552</v>
      </c>
      <c r="EF101" s="5">
        <v>0.38995912644972269</v>
      </c>
      <c r="EG101" s="5">
        <v>9.4388287718601457E-2</v>
      </c>
      <c r="EH101" s="5">
        <v>0.45531321548666848</v>
      </c>
      <c r="EI101" s="5">
        <v>0.59382882264361059</v>
      </c>
      <c r="EJ101" s="5">
        <v>0.53895609289803637</v>
      </c>
      <c r="EK101" s="5">
        <v>0.11174425247155904</v>
      </c>
      <c r="EL101" s="5">
        <v>0.73065547573211453</v>
      </c>
      <c r="EM101" s="5">
        <v>0.58933471358104506</v>
      </c>
      <c r="EN101" s="5">
        <v>0.67902019308650152</v>
      </c>
      <c r="EO101" s="5">
        <v>0.55794874059027089</v>
      </c>
      <c r="EP101" s="5">
        <v>0.62051423389629501</v>
      </c>
      <c r="EQ101" s="5">
        <v>0.38066249869245306</v>
      </c>
      <c r="ER101" s="5">
        <v>1.0000000000000002</v>
      </c>
      <c r="ES101" s="5">
        <v>0.63832501933978369</v>
      </c>
      <c r="ET101" s="5">
        <v>0.62816000074570089</v>
      </c>
      <c r="EU101" s="5">
        <v>0.64013862836613655</v>
      </c>
      <c r="EV101" s="5">
        <v>0.58239137313657607</v>
      </c>
      <c r="EW101" s="5">
        <v>0.59583020448153234</v>
      </c>
      <c r="EX101" s="5">
        <v>0.59498391786426397</v>
      </c>
      <c r="EY101" s="5">
        <v>0.58928558667239817</v>
      </c>
      <c r="EZ101" s="5">
        <v>0.46974165156804099</v>
      </c>
    </row>
    <row r="102" spans="1:156" x14ac:dyDescent="0.2">
      <c r="A102" s="33" t="s">
        <v>144</v>
      </c>
      <c r="B102" s="35">
        <v>4.456124617550518E-4</v>
      </c>
      <c r="C102" s="35">
        <v>2.3861289814083677E-4</v>
      </c>
      <c r="D102" s="35">
        <v>2.9988441805253247E-4</v>
      </c>
      <c r="E102" s="35">
        <v>5.1321543265810479E-4</v>
      </c>
      <c r="F102" s="35">
        <v>5.8264487023816831E-4</v>
      </c>
      <c r="G102" s="35">
        <v>4.378593322918644E-4</v>
      </c>
      <c r="H102" s="35">
        <v>5.5073363979704073E-4</v>
      </c>
      <c r="I102" s="35">
        <v>4.9592079818076753E-4</v>
      </c>
      <c r="J102" s="35">
        <v>4.4901138094920591E-4</v>
      </c>
      <c r="K102" s="35">
        <v>5.2473471953302106E-4</v>
      </c>
      <c r="L102" s="35">
        <v>3.5989276598547709E-4</v>
      </c>
      <c r="M102" s="35">
        <v>3.5334245637870483E-4</v>
      </c>
      <c r="N102" s="35">
        <v>5.8499051254192825E-4</v>
      </c>
      <c r="O102" s="35">
        <v>5.7345061794258575E-4</v>
      </c>
      <c r="P102" s="35">
        <v>4.1175852896438696E-4</v>
      </c>
      <c r="Q102" s="35">
        <v>3.1320866307997844E-4</v>
      </c>
      <c r="R102" s="35">
        <v>7.6138590384815014E-4</v>
      </c>
      <c r="S102" s="35">
        <v>5.3126881434234648E-4</v>
      </c>
      <c r="T102" s="35">
        <v>4.7876252799931851E-4</v>
      </c>
      <c r="U102" s="35">
        <v>3.6100448103550803E-4</v>
      </c>
      <c r="V102" s="35">
        <v>2.3327941898477515E-4</v>
      </c>
      <c r="W102" s="35">
        <v>4.9953017731220396E-4</v>
      </c>
      <c r="X102" s="35">
        <v>4.0404531250136659E-4</v>
      </c>
      <c r="Y102" s="35">
        <v>3.102944537885468E-4</v>
      </c>
      <c r="Z102" s="35">
        <v>3.0990109513750027E-4</v>
      </c>
      <c r="AA102" s="35">
        <v>3.7986771275938123E-4</v>
      </c>
      <c r="AB102" s="35">
        <v>4.1627877072837339E-4</v>
      </c>
      <c r="AC102" s="35">
        <v>6.6018422891667605E-4</v>
      </c>
      <c r="AD102" s="35">
        <v>3.9692849099192312E-4</v>
      </c>
      <c r="AE102" s="35">
        <v>5.6721985567223542E-4</v>
      </c>
      <c r="AF102" s="35">
        <v>4.2835807903856301E-4</v>
      </c>
      <c r="AG102" s="35">
        <v>3.9554949978267003E-4</v>
      </c>
      <c r="AH102" s="35">
        <v>5.7614108703290525E-4</v>
      </c>
      <c r="AI102" s="35">
        <v>3.3447350212937341E-4</v>
      </c>
      <c r="AJ102" s="35">
        <v>3.5853791334027708E-4</v>
      </c>
      <c r="AK102" s="35">
        <v>3.0241909366174926E-4</v>
      </c>
      <c r="AL102" s="35">
        <v>3.623539608207134E-4</v>
      </c>
      <c r="AM102" s="35">
        <v>6.0798068722820169E-4</v>
      </c>
      <c r="AN102" s="35">
        <v>4.7004704811464521E-4</v>
      </c>
      <c r="AO102" s="35">
        <v>4.7139967041601004E-4</v>
      </c>
      <c r="AP102" s="35">
        <v>6.2712282716825406E-4</v>
      </c>
      <c r="AQ102" s="35">
        <v>4.4104731765608445E-4</v>
      </c>
      <c r="AR102" s="36">
        <v>8.0887972467117049E-4</v>
      </c>
      <c r="AS102" s="35">
        <v>5.3280051117607244E-4</v>
      </c>
      <c r="AT102" s="35">
        <v>5.4358803573259637E-4</v>
      </c>
      <c r="AU102" s="35">
        <v>5.4349481087289557E-4</v>
      </c>
      <c r="AV102" s="35">
        <v>2.7445369124817396E-4</v>
      </c>
      <c r="AW102" s="35">
        <v>1.6755267911026684E-4</v>
      </c>
      <c r="AX102" s="35">
        <v>4.7218458008243364E-4</v>
      </c>
      <c r="AY102" s="4">
        <v>4.0058427538763148E-4</v>
      </c>
      <c r="BA102" t="s">
        <v>144</v>
      </c>
      <c r="BB102">
        <v>7.297897245118161E-4</v>
      </c>
      <c r="BC102">
        <v>8.7257582083165113E-4</v>
      </c>
      <c r="BD102">
        <v>9.3364678303442267E-4</v>
      </c>
      <c r="BE102">
        <v>7.0437123145651408E-4</v>
      </c>
      <c r="BF102">
        <v>1.0175587531655564E-3</v>
      </c>
      <c r="BG102">
        <v>6.207885936494968E-4</v>
      </c>
      <c r="BH102">
        <v>1.033458781832012E-3</v>
      </c>
      <c r="BI102">
        <v>7.5494668608477682E-4</v>
      </c>
      <c r="BJ102">
        <v>8.722852185179303E-4</v>
      </c>
      <c r="BK102">
        <v>7.5832639993072127E-4</v>
      </c>
      <c r="BL102">
        <v>6.8780148872126965E-4</v>
      </c>
      <c r="BM102">
        <v>6.602845265768453E-4</v>
      </c>
      <c r="BN102">
        <v>8.5159379982865219E-4</v>
      </c>
      <c r="BO102">
        <v>8.3282553328765279E-4</v>
      </c>
      <c r="BP102">
        <v>7.6834672655784475E-4</v>
      </c>
      <c r="BQ102">
        <v>6.9102523452000916E-4</v>
      </c>
      <c r="BR102">
        <v>1.2451093519214832E-3</v>
      </c>
      <c r="BS102">
        <v>7.9074171891439381E-4</v>
      </c>
      <c r="BT102">
        <v>7.1816348535440886E-4</v>
      </c>
      <c r="BU102">
        <v>6.6532022534836557E-4</v>
      </c>
      <c r="BV102">
        <v>7.0604925167123901E-4</v>
      </c>
      <c r="BW102">
        <v>8.0368123342214283E-4</v>
      </c>
      <c r="BX102">
        <v>7.8982624966621282E-4</v>
      </c>
      <c r="BY102">
        <v>6.4963555151161976E-4</v>
      </c>
      <c r="BZ102">
        <v>1.0638130972848347E-3</v>
      </c>
      <c r="CA102">
        <v>5.9973216831904421E-4</v>
      </c>
      <c r="CB102">
        <v>9.1074442688113429E-4</v>
      </c>
      <c r="CC102">
        <v>9.5023103422473736E-4</v>
      </c>
      <c r="CD102">
        <v>7.233794378351965E-4</v>
      </c>
      <c r="CE102">
        <v>7.4171505719071158E-4</v>
      </c>
      <c r="CF102">
        <v>8.0654951223870441E-4</v>
      </c>
      <c r="CG102">
        <v>8.0654951223870441E-4</v>
      </c>
      <c r="CH102">
        <v>8.5175371706039643E-4</v>
      </c>
      <c r="CI102">
        <v>6.2785106566296727E-4</v>
      </c>
      <c r="CJ102">
        <v>1.2366204888427232E-3</v>
      </c>
      <c r="CK102">
        <v>5.7344441949444427E-4</v>
      </c>
      <c r="CL102">
        <v>6.0090354199698859E-4</v>
      </c>
      <c r="CM102">
        <v>8.5422051381286372E-4</v>
      </c>
      <c r="CN102">
        <v>7.8821562057719119E-4</v>
      </c>
      <c r="CO102">
        <v>7.8272493348373134E-4</v>
      </c>
      <c r="CP102">
        <v>8.2416910134505532E-4</v>
      </c>
      <c r="CQ102">
        <v>6.9094474490794271E-4</v>
      </c>
      <c r="CR102">
        <v>8.0887972467117049E-4</v>
      </c>
      <c r="CS102">
        <v>7.9400603452717776E-4</v>
      </c>
      <c r="CT102">
        <v>7.3857419009984524E-4</v>
      </c>
      <c r="CU102">
        <v>7.4569324444935276E-4</v>
      </c>
      <c r="CV102">
        <v>6.3545307264068645E-4</v>
      </c>
      <c r="CW102">
        <v>6.6390878867451973E-4</v>
      </c>
      <c r="CX102">
        <v>8.9564367438965935E-4</v>
      </c>
      <c r="CY102">
        <v>9.8818531302364882E-4</v>
      </c>
      <c r="CZ102" s="39">
        <f>_xlfn.STDEV.P(CO3:CO54)</f>
        <v>2.8440810900379941E-2</v>
      </c>
      <c r="DB102" t="s">
        <v>144</v>
      </c>
      <c r="DC102" s="5">
        <v>0.61060391341237208</v>
      </c>
      <c r="DD102" s="5">
        <v>0.27345806799163314</v>
      </c>
      <c r="DE102" s="5">
        <v>0.32119686320546775</v>
      </c>
      <c r="DF102" s="5">
        <v>0.72861498275116487</v>
      </c>
      <c r="DG102" s="5">
        <v>0.57259088816798009</v>
      </c>
      <c r="DH102" s="5">
        <v>0.70532760551828699</v>
      </c>
      <c r="DI102" s="5">
        <v>0.53290334310262033</v>
      </c>
      <c r="DJ102" s="5">
        <v>0.65689512560503915</v>
      </c>
      <c r="DK102" s="5">
        <v>0.51475294022763063</v>
      </c>
      <c r="DL102" s="5">
        <v>0.69196419850470647</v>
      </c>
      <c r="DM102" s="5">
        <v>0.52325092615686819</v>
      </c>
      <c r="DN102" s="5">
        <v>0.53513666026759765</v>
      </c>
      <c r="DO102" s="5">
        <v>0.68693608696967179</v>
      </c>
      <c r="DP102" s="5">
        <v>0.68856032268708012</v>
      </c>
      <c r="DQ102" s="5">
        <v>0.53590197593350175</v>
      </c>
      <c r="DR102" s="5">
        <v>0.4532521352820571</v>
      </c>
      <c r="DS102" s="5">
        <v>0.61150123294244063</v>
      </c>
      <c r="DT102" s="5">
        <v>0.67186136969189303</v>
      </c>
      <c r="DU102" s="5">
        <v>0.6666483854481301</v>
      </c>
      <c r="DV102" s="5">
        <v>0.54260259538402578</v>
      </c>
      <c r="DW102" s="5">
        <v>0.33040105691295052</v>
      </c>
      <c r="DX102" s="5">
        <v>0.62155262128638011</v>
      </c>
      <c r="DY102" s="5">
        <v>0.5115622741990653</v>
      </c>
      <c r="DZ102" s="5">
        <v>0.47764389289738046</v>
      </c>
      <c r="EA102" s="5">
        <v>0.2913115996865045</v>
      </c>
      <c r="EB102" s="5">
        <v>0.63339559360987963</v>
      </c>
      <c r="EC102" s="5">
        <v>0.45707528746997644</v>
      </c>
      <c r="ED102" s="5">
        <v>0.69476180543324284</v>
      </c>
      <c r="EE102" s="5">
        <v>0.54871409143143646</v>
      </c>
      <c r="EF102" s="5">
        <v>0.7647409206179705</v>
      </c>
      <c r="EG102" s="5">
        <v>0.53109954508507251</v>
      </c>
      <c r="EH102" s="5">
        <v>0.49042184488434004</v>
      </c>
      <c r="EI102" s="5">
        <v>0.6764174614010543</v>
      </c>
      <c r="EJ102" s="5">
        <v>0.53272745786644882</v>
      </c>
      <c r="EK102" s="5">
        <v>0.28993366726101277</v>
      </c>
      <c r="EL102" s="5">
        <v>0.52737298224711249</v>
      </c>
      <c r="EM102" s="5">
        <v>0.60301518545971444</v>
      </c>
      <c r="EN102" s="5">
        <v>0.71173739964923577</v>
      </c>
      <c r="EO102" s="5">
        <v>0.59634322873535694</v>
      </c>
      <c r="EP102" s="5">
        <v>0.60225457277554317</v>
      </c>
      <c r="EQ102" s="5">
        <v>0.76091523710944875</v>
      </c>
      <c r="ER102" s="5">
        <v>0.63832501933978369</v>
      </c>
      <c r="ES102" s="5">
        <v>1</v>
      </c>
      <c r="ET102" s="5">
        <v>0.6710282894680385</v>
      </c>
      <c r="EU102" s="5">
        <v>0.7359965227854911</v>
      </c>
      <c r="EV102" s="5">
        <v>0.72884502430249598</v>
      </c>
      <c r="EW102" s="5">
        <v>0.43190237495847683</v>
      </c>
      <c r="EX102" s="5">
        <v>0.25237303974358033</v>
      </c>
      <c r="EY102" s="5">
        <v>0.52720137883428486</v>
      </c>
      <c r="EZ102" s="5">
        <v>0.40537363802941367</v>
      </c>
    </row>
    <row r="103" spans="1:156" x14ac:dyDescent="0.2">
      <c r="A103" s="33" t="s">
        <v>147</v>
      </c>
      <c r="B103" s="35">
        <v>3.3113300984079745E-4</v>
      </c>
      <c r="C103" s="35">
        <v>1.2266215368427977E-4</v>
      </c>
      <c r="D103" s="35">
        <v>2.8158582231599508E-4</v>
      </c>
      <c r="E103" s="35">
        <v>5.2183237007058958E-4</v>
      </c>
      <c r="F103" s="35">
        <v>6.3858076271463822E-4</v>
      </c>
      <c r="G103" s="35">
        <v>4.474439134377928E-4</v>
      </c>
      <c r="H103" s="35">
        <v>5.585920396325968E-4</v>
      </c>
      <c r="I103" s="35">
        <v>5.5819020527809744E-4</v>
      </c>
      <c r="J103" s="35">
        <v>5.2349900769502406E-4</v>
      </c>
      <c r="K103" s="35">
        <v>3.6157220031269964E-4</v>
      </c>
      <c r="L103" s="35">
        <v>4.3473200727700187E-4</v>
      </c>
      <c r="M103" s="35">
        <v>3.2800925148303306E-4</v>
      </c>
      <c r="N103" s="35">
        <v>3.4062925336959793E-4</v>
      </c>
      <c r="O103" s="35">
        <v>5.0872362651863665E-4</v>
      </c>
      <c r="P103" s="35">
        <v>3.3069903762829062E-4</v>
      </c>
      <c r="Q103" s="35">
        <v>4.6973345594841613E-4</v>
      </c>
      <c r="R103" s="35">
        <v>5.38887238790769E-4</v>
      </c>
      <c r="S103" s="35">
        <v>5.2985516399170918E-4</v>
      </c>
      <c r="T103" s="35">
        <v>4.7484703646396263E-4</v>
      </c>
      <c r="U103" s="35">
        <v>3.5002935287541608E-4</v>
      </c>
      <c r="V103" s="35">
        <v>2.9674321279136642E-4</v>
      </c>
      <c r="W103" s="35">
        <v>4.2813951088925816E-4</v>
      </c>
      <c r="X103" s="35">
        <v>4.1267494860055756E-4</v>
      </c>
      <c r="Y103" s="35">
        <v>3.3173326203406146E-4</v>
      </c>
      <c r="Z103" s="35">
        <v>3.4405412626509028E-4</v>
      </c>
      <c r="AA103" s="35">
        <v>3.4571669491064897E-4</v>
      </c>
      <c r="AB103" s="35">
        <v>4.0395124438366141E-4</v>
      </c>
      <c r="AC103" s="35">
        <v>4.0347880322899089E-4</v>
      </c>
      <c r="AD103" s="35">
        <v>3.7626542574137372E-4</v>
      </c>
      <c r="AE103" s="35">
        <v>4.5008171959230731E-4</v>
      </c>
      <c r="AF103" s="35">
        <v>3.0190001825531102E-4</v>
      </c>
      <c r="AG103" s="35">
        <v>4.4808470528884281E-4</v>
      </c>
      <c r="AH103" s="35">
        <v>5.2577787263738667E-4</v>
      </c>
      <c r="AI103" s="35">
        <v>3.2466086449821292E-4</v>
      </c>
      <c r="AJ103" s="35">
        <v>8.5022925437467842E-5</v>
      </c>
      <c r="AK103" s="35">
        <v>3.5912691360842739E-4</v>
      </c>
      <c r="AL103" s="35">
        <v>2.9203964353167973E-4</v>
      </c>
      <c r="AM103" s="35">
        <v>6.0831918203813984E-4</v>
      </c>
      <c r="AN103" s="35">
        <v>5.4918411193140596E-4</v>
      </c>
      <c r="AO103" s="35">
        <v>4.1254258050165652E-4</v>
      </c>
      <c r="AP103" s="35">
        <v>4.9567533320158774E-4</v>
      </c>
      <c r="AQ103" s="35">
        <v>4.2604301565508094E-4</v>
      </c>
      <c r="AR103" s="35">
        <v>5.3280051117607244E-4</v>
      </c>
      <c r="AS103" s="36">
        <v>7.7940584197714366E-4</v>
      </c>
      <c r="AT103" s="35">
        <v>5.5023047997384341E-4</v>
      </c>
      <c r="AU103" s="35">
        <v>4.0306880829160826E-4</v>
      </c>
      <c r="AV103" s="35">
        <v>2.6597938161024011E-4</v>
      </c>
      <c r="AW103" s="35">
        <v>2.8001588839137907E-4</v>
      </c>
      <c r="AX103" s="35">
        <v>4.5651304140653453E-4</v>
      </c>
      <c r="AY103" s="4">
        <v>6.4082441517348805E-4</v>
      </c>
      <c r="BA103" t="s">
        <v>147</v>
      </c>
      <c r="BB103">
        <v>7.1637034224571812E-4</v>
      </c>
      <c r="BC103">
        <v>8.5653088610236714E-4</v>
      </c>
      <c r="BD103">
        <v>9.1647887471475883E-4</v>
      </c>
      <c r="BE103">
        <v>6.9141924474763001E-4</v>
      </c>
      <c r="BF103">
        <v>9.988478705259343E-4</v>
      </c>
      <c r="BG103">
        <v>6.0937352549381857E-4</v>
      </c>
      <c r="BH103">
        <v>1.0144555292732878E-3</v>
      </c>
      <c r="BI103">
        <v>7.4106471730551993E-4</v>
      </c>
      <c r="BJ103">
        <v>8.5624562738749986E-4</v>
      </c>
      <c r="BK103">
        <v>7.4438228493245711E-4</v>
      </c>
      <c r="BL103">
        <v>6.7515418664187098E-4</v>
      </c>
      <c r="BM103">
        <v>6.4814320672960924E-4</v>
      </c>
      <c r="BN103">
        <v>8.3593468275491682E-4</v>
      </c>
      <c r="BO103">
        <v>8.1751152732568891E-4</v>
      </c>
      <c r="BP103">
        <v>7.5421835767257165E-4</v>
      </c>
      <c r="BQ103">
        <v>6.7831865416393853E-4</v>
      </c>
      <c r="BR103">
        <v>1.2222142661243995E-3</v>
      </c>
      <c r="BS103">
        <v>7.7620155063926229E-4</v>
      </c>
      <c r="BT103">
        <v>7.0495788651431712E-4</v>
      </c>
      <c r="BU103">
        <v>6.5308630901131576E-4</v>
      </c>
      <c r="BV103">
        <v>6.930664095063855E-4</v>
      </c>
      <c r="BW103">
        <v>7.8890313319800588E-4</v>
      </c>
      <c r="BX103">
        <v>7.7530291505067061E-4</v>
      </c>
      <c r="BY103">
        <v>6.3769004514646307E-4</v>
      </c>
      <c r="BZ103">
        <v>1.0442516892070538E-3</v>
      </c>
      <c r="CA103">
        <v>5.8870428596658614E-4</v>
      </c>
      <c r="CB103">
        <v>8.9399764736294927E-4</v>
      </c>
      <c r="CC103">
        <v>9.32758174493941E-4</v>
      </c>
      <c r="CD103">
        <v>7.1007792799790859E-4</v>
      </c>
      <c r="CE103">
        <v>7.2807639176332276E-4</v>
      </c>
      <c r="CF103">
        <v>7.9171867006905575E-4</v>
      </c>
      <c r="CG103">
        <v>7.9171867006905575E-4</v>
      </c>
      <c r="CH103">
        <v>8.3609165942667273E-4</v>
      </c>
      <c r="CI103">
        <v>6.1630613268663019E-4</v>
      </c>
      <c r="CJ103">
        <v>1.2138814963624299E-3</v>
      </c>
      <c r="CK103">
        <v>5.6289991658478177E-4</v>
      </c>
      <c r="CL103">
        <v>5.8985412041119686E-4</v>
      </c>
      <c r="CM103">
        <v>8.3851309669067059E-4</v>
      </c>
      <c r="CN103">
        <v>7.7372190222878517E-4</v>
      </c>
      <c r="CO103">
        <v>7.683321779558967E-4</v>
      </c>
      <c r="CP103">
        <v>8.0901426995817316E-4</v>
      </c>
      <c r="CQ103">
        <v>6.7823964459583067E-4</v>
      </c>
      <c r="CR103">
        <v>7.9400603452717776E-4</v>
      </c>
      <c r="CS103">
        <v>7.7940584197714366E-4</v>
      </c>
      <c r="CT103">
        <v>7.2499327897444733E-4</v>
      </c>
      <c r="CU103">
        <v>7.3198142806661778E-4</v>
      </c>
      <c r="CV103">
        <v>6.2376835386825341E-4</v>
      </c>
      <c r="CW103">
        <v>6.5170082585207082E-4</v>
      </c>
      <c r="CX103">
        <v>8.7917456769062013E-4</v>
      </c>
      <c r="CY103">
        <v>9.7001454955602292E-4</v>
      </c>
      <c r="CZ103" s="39">
        <f>_xlfn.STDEV.P(CP3:CP54)</f>
        <v>2.7917840926137961E-2</v>
      </c>
      <c r="DB103" t="s">
        <v>147</v>
      </c>
      <c r="DC103" s="5">
        <v>0.46223718419545823</v>
      </c>
      <c r="DD103" s="5">
        <v>0.14320809170402754</v>
      </c>
      <c r="DE103" s="5">
        <v>0.30724747736671476</v>
      </c>
      <c r="DF103" s="5">
        <v>0.754726418211081</v>
      </c>
      <c r="DG103" s="5">
        <v>0.63931733906425536</v>
      </c>
      <c r="DH103" s="5">
        <v>0.73426871158407692</v>
      </c>
      <c r="DI103" s="5">
        <v>0.55063235747036443</v>
      </c>
      <c r="DJ103" s="5">
        <v>0.7532273393174802</v>
      </c>
      <c r="DK103" s="5">
        <v>0.61138882459730326</v>
      </c>
      <c r="DL103" s="5">
        <v>0.48573455821225991</v>
      </c>
      <c r="DM103" s="5">
        <v>0.64390033547640768</v>
      </c>
      <c r="DN103" s="5">
        <v>0.5060752748425722</v>
      </c>
      <c r="DO103" s="5">
        <v>0.40748309694127766</v>
      </c>
      <c r="DP103" s="5">
        <v>0.62228312325187063</v>
      </c>
      <c r="DQ103" s="5">
        <v>0.43846590879700753</v>
      </c>
      <c r="DR103" s="5">
        <v>0.69249673890715269</v>
      </c>
      <c r="DS103" s="5">
        <v>0.44091061095168066</v>
      </c>
      <c r="DT103" s="5">
        <v>0.68262574785547936</v>
      </c>
      <c r="DU103" s="5">
        <v>0.6735821324190816</v>
      </c>
      <c r="DV103" s="5">
        <v>0.53596185993442902</v>
      </c>
      <c r="DW103" s="5">
        <v>0.42815985412236662</v>
      </c>
      <c r="DX103" s="5">
        <v>0.54270225693450236</v>
      </c>
      <c r="DY103" s="5">
        <v>0.53227576033760537</v>
      </c>
      <c r="DZ103" s="5">
        <v>0.5202108211644888</v>
      </c>
      <c r="EA103" s="5">
        <v>0.32947433058628395</v>
      </c>
      <c r="EB103" s="5">
        <v>0.58725017492104903</v>
      </c>
      <c r="EC103" s="5">
        <v>0.45184821858895052</v>
      </c>
      <c r="ED103" s="5">
        <v>0.4325652824730209</v>
      </c>
      <c r="EE103" s="5">
        <v>0.52989314398529219</v>
      </c>
      <c r="EF103" s="5">
        <v>0.61817925245764083</v>
      </c>
      <c r="EG103" s="5">
        <v>0.38132234298450801</v>
      </c>
      <c r="EH103" s="5">
        <v>0.56596455562903381</v>
      </c>
      <c r="EI103" s="5">
        <v>0.62885195266500404</v>
      </c>
      <c r="EJ103" s="5">
        <v>0.52678506229191047</v>
      </c>
      <c r="EK103" s="5">
        <v>7.0042195792794637E-2</v>
      </c>
      <c r="EL103" s="5">
        <v>0.63799425622110051</v>
      </c>
      <c r="EM103" s="5">
        <v>0.49510486309410562</v>
      </c>
      <c r="EN103" s="5">
        <v>0.72547368006411728</v>
      </c>
      <c r="EO103" s="5">
        <v>0.7097952253250488</v>
      </c>
      <c r="EP103" s="5">
        <v>0.53693258246609188</v>
      </c>
      <c r="EQ103" s="5">
        <v>0.61269046988159381</v>
      </c>
      <c r="ER103" s="5">
        <v>0.62816000074570089</v>
      </c>
      <c r="ES103" s="5">
        <v>0.6710282894680385</v>
      </c>
      <c r="ET103" s="5">
        <v>1</v>
      </c>
      <c r="EU103" s="5">
        <v>0.75894562878180349</v>
      </c>
      <c r="EV103" s="5">
        <v>0.55065441941093196</v>
      </c>
      <c r="EW103" s="5">
        <v>0.42640730322528964</v>
      </c>
      <c r="EX103" s="5">
        <v>0.42966937785489273</v>
      </c>
      <c r="EY103" s="5">
        <v>0.51925187349957624</v>
      </c>
      <c r="EZ103" s="5">
        <v>0.66063381777808827</v>
      </c>
    </row>
    <row r="104" spans="1:156" x14ac:dyDescent="0.2">
      <c r="A104" s="33" t="s">
        <v>150</v>
      </c>
      <c r="B104" s="35">
        <v>3.5550560954356915E-4</v>
      </c>
      <c r="C104" s="35">
        <v>7.1784640213814609E-5</v>
      </c>
      <c r="D104" s="35">
        <v>3.5640665840611145E-4</v>
      </c>
      <c r="E104" s="35">
        <v>4.7238347646533051E-4</v>
      </c>
      <c r="F104" s="35">
        <v>6.4586553286076769E-4</v>
      </c>
      <c r="G104" s="35">
        <v>4.13413545783923E-4</v>
      </c>
      <c r="H104" s="35">
        <v>4.8135297601513205E-4</v>
      </c>
      <c r="I104" s="35">
        <v>5.0746824644913927E-4</v>
      </c>
      <c r="J104" s="35">
        <v>4.1228403508277703E-4</v>
      </c>
      <c r="K104" s="35">
        <v>4.4364907680594735E-4</v>
      </c>
      <c r="L104" s="35">
        <v>4.3102959507770525E-4</v>
      </c>
      <c r="M104" s="35">
        <v>3.101877703155722E-4</v>
      </c>
      <c r="N104" s="35">
        <v>4.6950434738715651E-4</v>
      </c>
      <c r="O104" s="35">
        <v>4.8465294863037225E-4</v>
      </c>
      <c r="P104" s="35">
        <v>3.1562312341349829E-4</v>
      </c>
      <c r="Q104" s="35">
        <v>3.7239327574604161E-4</v>
      </c>
      <c r="R104" s="35">
        <v>5.1044668396194644E-4</v>
      </c>
      <c r="S104" s="35">
        <v>4.858167807554608E-4</v>
      </c>
      <c r="T104" s="35">
        <v>4.2267617187249522E-4</v>
      </c>
      <c r="U104" s="35">
        <v>2.8235009229896188E-4</v>
      </c>
      <c r="V104" s="35">
        <v>1.8512669899033846E-4</v>
      </c>
      <c r="W104" s="35">
        <v>3.8125309220626564E-4</v>
      </c>
      <c r="X104" s="35">
        <v>3.4701495969259079E-4</v>
      </c>
      <c r="Y104" s="35">
        <v>2.5084814458809976E-4</v>
      </c>
      <c r="Z104" s="35">
        <v>2.6930057119938102E-4</v>
      </c>
      <c r="AA104" s="35">
        <v>3.1221421215856643E-4</v>
      </c>
      <c r="AB104" s="35">
        <v>3.4166143752678633E-4</v>
      </c>
      <c r="AC104" s="35">
        <v>5.0009682725077722E-4</v>
      </c>
      <c r="AD104" s="35">
        <v>3.1440110752870785E-4</v>
      </c>
      <c r="AE104" s="35">
        <v>4.3045674544744017E-4</v>
      </c>
      <c r="AF104" s="35">
        <v>3.2636756906010106E-4</v>
      </c>
      <c r="AG104" s="35">
        <v>3.7672690075823522E-4</v>
      </c>
      <c r="AH104" s="35">
        <v>4.7941139261757908E-4</v>
      </c>
      <c r="AI104" s="35">
        <v>3.6753173025298936E-4</v>
      </c>
      <c r="AJ104" s="35">
        <v>2.4329042506065799E-4</v>
      </c>
      <c r="AK104" s="35">
        <v>2.8678344386806598E-4</v>
      </c>
      <c r="AL104" s="35">
        <v>2.5297974277268333E-4</v>
      </c>
      <c r="AM104" s="35">
        <v>6.0741589620937227E-4</v>
      </c>
      <c r="AN104" s="35">
        <v>5.5817277802880122E-4</v>
      </c>
      <c r="AO104" s="35">
        <v>4.0858094850843393E-4</v>
      </c>
      <c r="AP104" s="35">
        <v>5.2277006310041886E-4</v>
      </c>
      <c r="AQ104" s="35">
        <v>4.0385692145033326E-4</v>
      </c>
      <c r="AR104" s="35">
        <v>5.4358803573259637E-4</v>
      </c>
      <c r="AS104" s="35">
        <v>5.5023047997384341E-4</v>
      </c>
      <c r="AT104" s="36">
        <v>6.7437941345778983E-4</v>
      </c>
      <c r="AU104" s="35">
        <v>4.2986481049365002E-4</v>
      </c>
      <c r="AV104" s="35">
        <v>1.9128930132804569E-4</v>
      </c>
      <c r="AW104" s="35">
        <v>1.7020081548713395E-4</v>
      </c>
      <c r="AX104" s="35">
        <v>4.0072187502276615E-4</v>
      </c>
      <c r="AY104" s="4">
        <v>5.4775247825215325E-4</v>
      </c>
      <c r="BA104" t="s">
        <v>150</v>
      </c>
      <c r="BB104">
        <v>6.6635846873726757E-4</v>
      </c>
      <c r="BC104">
        <v>7.9673400199693973E-4</v>
      </c>
      <c r="BD104">
        <v>8.5249684914441494E-4</v>
      </c>
      <c r="BE104">
        <v>6.4314927910217061E-4</v>
      </c>
      <c r="BF104">
        <v>9.2911542850672847E-4</v>
      </c>
      <c r="BG104">
        <v>5.6683140743117274E-4</v>
      </c>
      <c r="BH104">
        <v>9.4363347171725134E-4</v>
      </c>
      <c r="BI104">
        <v>6.8932885846569817E-4</v>
      </c>
      <c r="BJ104">
        <v>7.9646865801321612E-4</v>
      </c>
      <c r="BK104">
        <v>6.9241481715696387E-4</v>
      </c>
      <c r="BL104">
        <v>6.2801973147279841E-4</v>
      </c>
      <c r="BM104">
        <v>6.0289446573803395E-4</v>
      </c>
      <c r="BN104">
        <v>7.775756788293666E-4</v>
      </c>
      <c r="BO104">
        <v>7.6043869685626572E-4</v>
      </c>
      <c r="BP104">
        <v>7.0156420537555511E-4</v>
      </c>
      <c r="BQ104">
        <v>6.3096327841775338E-4</v>
      </c>
      <c r="BR104">
        <v>1.1368879737404655E-3</v>
      </c>
      <c r="BS104">
        <v>7.2201268842877347E-4</v>
      </c>
      <c r="BT104">
        <v>6.557427493568864E-4</v>
      </c>
      <c r="BU104">
        <v>6.0749247583560969E-4</v>
      </c>
      <c r="BV104">
        <v>6.446814505527103E-4</v>
      </c>
      <c r="BW104">
        <v>7.338275369858083E-4</v>
      </c>
      <c r="BX104">
        <v>7.2117678917463972E-4</v>
      </c>
      <c r="BY104">
        <v>5.9317106942297646E-4</v>
      </c>
      <c r="BZ104">
        <v>9.7134947604745941E-4</v>
      </c>
      <c r="CA104">
        <v>5.4760514694954297E-4</v>
      </c>
      <c r="CB104">
        <v>8.3158510091859599E-4</v>
      </c>
      <c r="CC104">
        <v>8.6763964419503685E-4</v>
      </c>
      <c r="CD104">
        <v>6.6050534602187644E-4</v>
      </c>
      <c r="CE104">
        <v>6.7724728527741146E-4</v>
      </c>
      <c r="CF104">
        <v>7.3644651313184005E-4</v>
      </c>
      <c r="CG104">
        <v>7.3644651313184005E-4</v>
      </c>
      <c r="CH104">
        <v>7.7772169650828235E-4</v>
      </c>
      <c r="CI104">
        <v>5.7328002938120647E-4</v>
      </c>
      <c r="CJ104">
        <v>1.1291369385963812E-3</v>
      </c>
      <c r="CK104">
        <v>5.2360225479450729E-4</v>
      </c>
      <c r="CL104">
        <v>5.4867470814523719E-4</v>
      </c>
      <c r="CM104">
        <v>7.7997408627406006E-4</v>
      </c>
      <c r="CN104">
        <v>7.1970615140403782E-4</v>
      </c>
      <c r="CO104">
        <v>7.1469269928074188E-4</v>
      </c>
      <c r="CP104">
        <v>7.5253465745936106E-4</v>
      </c>
      <c r="CQ104">
        <v>6.308897847347863E-4</v>
      </c>
      <c r="CR104">
        <v>7.3857419009984524E-4</v>
      </c>
      <c r="CS104">
        <v>7.2499327897444733E-4</v>
      </c>
      <c r="CT104">
        <v>6.7437941345778972E-4</v>
      </c>
      <c r="CU104">
        <v>6.8087969976747781E-4</v>
      </c>
      <c r="CV104">
        <v>5.8022129144459276E-4</v>
      </c>
      <c r="CW104">
        <v>6.0620371723965562E-4</v>
      </c>
      <c r="CX104">
        <v>8.1779686306182034E-4</v>
      </c>
      <c r="CY104">
        <v>9.0229504458367378E-4</v>
      </c>
      <c r="CZ104" s="39">
        <f>_xlfn.STDEV.P(CQ3:CQ54)</f>
        <v>2.5968816173591543E-2</v>
      </c>
      <c r="DB104" t="s">
        <v>150</v>
      </c>
      <c r="DC104" s="5">
        <v>0.53350505204389953</v>
      </c>
      <c r="DD104" s="5">
        <v>9.0098627689910407E-2</v>
      </c>
      <c r="DE104" s="5">
        <v>0.41807387178475697</v>
      </c>
      <c r="DF104" s="5">
        <v>0.73448496611046921</v>
      </c>
      <c r="DG104" s="5">
        <v>0.69514025173255478</v>
      </c>
      <c r="DH104" s="5">
        <v>0.72934128272368459</v>
      </c>
      <c r="DI104" s="5">
        <v>0.51010587314071432</v>
      </c>
      <c r="DJ104" s="5">
        <v>0.73617728347926337</v>
      </c>
      <c r="DK104" s="5">
        <v>0.51763999868019395</v>
      </c>
      <c r="DL104" s="5">
        <v>0.64072730076395279</v>
      </c>
      <c r="DM104" s="5">
        <v>0.68633129418860395</v>
      </c>
      <c r="DN104" s="5">
        <v>0.51449762428297541</v>
      </c>
      <c r="DO104" s="5">
        <v>0.60380534032904842</v>
      </c>
      <c r="DP104" s="5">
        <v>0.63733335853893147</v>
      </c>
      <c r="DQ104" s="5">
        <v>0.44988487296688934</v>
      </c>
      <c r="DR104" s="5">
        <v>0.59019801703813957</v>
      </c>
      <c r="DS104" s="5">
        <v>0.44898591220252787</v>
      </c>
      <c r="DT104" s="5">
        <v>0.67286460271589343</v>
      </c>
      <c r="DU104" s="5">
        <v>0.64457620352955625</v>
      </c>
      <c r="DV104" s="5">
        <v>0.46477957099071487</v>
      </c>
      <c r="DW104" s="5">
        <v>0.28715995912651465</v>
      </c>
      <c r="DX104" s="5">
        <v>0.51954045465813425</v>
      </c>
      <c r="DY104" s="5">
        <v>0.48117876906401358</v>
      </c>
      <c r="DZ104" s="5">
        <v>0.42289342403721614</v>
      </c>
      <c r="EA104" s="5">
        <v>0.27724374989648237</v>
      </c>
      <c r="EB104" s="5">
        <v>0.57014477292218413</v>
      </c>
      <c r="EC104" s="5">
        <v>0.41085565043117772</v>
      </c>
      <c r="ED104" s="5">
        <v>0.57638770957123342</v>
      </c>
      <c r="EE104" s="5">
        <v>0.47600085210861359</v>
      </c>
      <c r="EF104" s="5">
        <v>0.63559759456417475</v>
      </c>
      <c r="EG104" s="5">
        <v>0.44316533956034104</v>
      </c>
      <c r="EH104" s="5">
        <v>0.51154685919572396</v>
      </c>
      <c r="EI104" s="5">
        <v>0.61643052363072859</v>
      </c>
      <c r="EJ104" s="5">
        <v>0.64110332022153282</v>
      </c>
      <c r="EK104" s="5">
        <v>0.2154658276994196</v>
      </c>
      <c r="EL104" s="5">
        <v>0.54771239283646111</v>
      </c>
      <c r="EM104" s="5">
        <v>0.46107418296692876</v>
      </c>
      <c r="EN104" s="5">
        <v>0.7787642011428878</v>
      </c>
      <c r="EO104" s="5">
        <v>0.77555649196535359</v>
      </c>
      <c r="EP104" s="5">
        <v>0.57168759233111643</v>
      </c>
      <c r="EQ104" s="5">
        <v>0.69467905287624565</v>
      </c>
      <c r="ER104" s="5">
        <v>0.64013862836613655</v>
      </c>
      <c r="ES104" s="5">
        <v>0.7359965227854911</v>
      </c>
      <c r="ET104" s="5">
        <v>0.75894562878180349</v>
      </c>
      <c r="EU104" s="5">
        <v>1.0000000000000002</v>
      </c>
      <c r="EV104" s="5">
        <v>0.63133738697225072</v>
      </c>
      <c r="EW104" s="5">
        <v>0.32968335383175529</v>
      </c>
      <c r="EX104" s="5">
        <v>0.28076504753573961</v>
      </c>
      <c r="EY104" s="5">
        <v>0.49000172673990078</v>
      </c>
      <c r="EZ104" s="5">
        <v>0.60706581681925409</v>
      </c>
    </row>
    <row r="105" spans="1:156" x14ac:dyDescent="0.2">
      <c r="A105" s="33" t="s">
        <v>153</v>
      </c>
      <c r="B105" s="35">
        <v>4.3164229751770214E-4</v>
      </c>
      <c r="C105" s="35">
        <v>2.0329429276663626E-4</v>
      </c>
      <c r="D105" s="35">
        <v>3.6104531638946437E-4</v>
      </c>
      <c r="E105" s="35">
        <v>3.6699965339103904E-4</v>
      </c>
      <c r="F105" s="35">
        <v>3.7564607043991984E-4</v>
      </c>
      <c r="G105" s="35">
        <v>3.530582542761886E-4</v>
      </c>
      <c r="H105" s="35">
        <v>5.6197891663328932E-4</v>
      </c>
      <c r="I105" s="35">
        <v>3.8674286846295788E-4</v>
      </c>
      <c r="J105" s="35">
        <v>3.946907866439479E-4</v>
      </c>
      <c r="K105" s="35">
        <v>4.4021124521578201E-4</v>
      </c>
      <c r="L105" s="35">
        <v>2.2817861100015997E-4</v>
      </c>
      <c r="M105" s="35">
        <v>2.8217925245888493E-4</v>
      </c>
      <c r="N105" s="35">
        <v>3.368379688756288E-4</v>
      </c>
      <c r="O105" s="35">
        <v>4.3347096431982135E-4</v>
      </c>
      <c r="P105" s="35">
        <v>1.8397859822374558E-4</v>
      </c>
      <c r="Q105" s="35">
        <v>1.5144803399448297E-4</v>
      </c>
      <c r="R105" s="35">
        <v>5.346385070861717E-4</v>
      </c>
      <c r="S105" s="35">
        <v>4.361073946890149E-4</v>
      </c>
      <c r="T105" s="35">
        <v>2.8136569057604383E-4</v>
      </c>
      <c r="U105" s="35">
        <v>3.7015471357688387E-4</v>
      </c>
      <c r="V105" s="35">
        <v>1.6919128124304037E-4</v>
      </c>
      <c r="W105" s="35">
        <v>4.3032800537340431E-4</v>
      </c>
      <c r="X105" s="35">
        <v>4.1022630023221656E-4</v>
      </c>
      <c r="Y105" s="35">
        <v>3.2562463061413654E-4</v>
      </c>
      <c r="Z105" s="35">
        <v>4.0207041635207091E-4</v>
      </c>
      <c r="AA105" s="35">
        <v>3.089672947642911E-4</v>
      </c>
      <c r="AB105" s="35">
        <v>3.6825364217720494E-4</v>
      </c>
      <c r="AC105" s="35">
        <v>3.4752681387524836E-4</v>
      </c>
      <c r="AD105" s="35">
        <v>4.197468582721011E-4</v>
      </c>
      <c r="AE105" s="35">
        <v>3.5710586781297586E-4</v>
      </c>
      <c r="AF105" s="35">
        <v>1.6673436038169102E-4</v>
      </c>
      <c r="AG105" s="35">
        <v>3.5546843884061229E-4</v>
      </c>
      <c r="AH105" s="35">
        <v>4.1999662566673311E-4</v>
      </c>
      <c r="AI105" s="35">
        <v>2.9441562083240731E-4</v>
      </c>
      <c r="AJ105" s="35">
        <v>2.5893336742394948E-4</v>
      </c>
      <c r="AK105" s="35">
        <v>2.8853299061489034E-4</v>
      </c>
      <c r="AL105" s="35">
        <v>4.0785836952304604E-4</v>
      </c>
      <c r="AM105" s="35">
        <v>4.6268612980322895E-4</v>
      </c>
      <c r="AN105" s="35">
        <v>3.9082037717227258E-4</v>
      </c>
      <c r="AO105" s="35">
        <v>2.9394599320739073E-4</v>
      </c>
      <c r="AP105" s="35">
        <v>4.464933085167137E-4</v>
      </c>
      <c r="AQ105" s="35">
        <v>3.7096634439114724E-4</v>
      </c>
      <c r="AR105" s="35">
        <v>5.4349481087289557E-4</v>
      </c>
      <c r="AS105" s="35">
        <v>4.0306880829160826E-4</v>
      </c>
      <c r="AT105" s="35">
        <v>4.2986481049365002E-4</v>
      </c>
      <c r="AU105" s="36">
        <v>6.8744264178886849E-4</v>
      </c>
      <c r="AV105" s="35">
        <v>3.0476507335401327E-4</v>
      </c>
      <c r="AW105" s="35">
        <v>2.4220294373772581E-4</v>
      </c>
      <c r="AX105" s="35">
        <v>4.2966727690745894E-4</v>
      </c>
      <c r="AY105" s="4">
        <v>3.105253881589398E-4</v>
      </c>
      <c r="BA105" t="s">
        <v>153</v>
      </c>
      <c r="BB105">
        <v>6.7278144183703691E-4</v>
      </c>
      <c r="BC105">
        <v>8.0441365386989521E-4</v>
      </c>
      <c r="BD105">
        <v>8.6071399439968373E-4</v>
      </c>
      <c r="BE105">
        <v>6.4934854077980375E-4</v>
      </c>
      <c r="BF105">
        <v>9.3807109378879201E-4</v>
      </c>
      <c r="BG105">
        <v>5.7229504757809523E-4</v>
      </c>
      <c r="BH105">
        <v>9.5272907519381117E-4</v>
      </c>
      <c r="BI105">
        <v>6.9597324121543631E-4</v>
      </c>
      <c r="BJ105">
        <v>8.0414575225788351E-4</v>
      </c>
      <c r="BK105">
        <v>6.9908894520235145E-4</v>
      </c>
      <c r="BL105">
        <v>6.3407316071639752E-4</v>
      </c>
      <c r="BM105">
        <v>6.0870571466351572E-4</v>
      </c>
      <c r="BN105">
        <v>7.8507066524053965E-4</v>
      </c>
      <c r="BO105">
        <v>7.6776850134301143E-4</v>
      </c>
      <c r="BP105">
        <v>7.0832652360260063E-4</v>
      </c>
      <c r="BQ105">
        <v>6.3704508026218582E-4</v>
      </c>
      <c r="BR105">
        <v>1.1478463410688252E-3</v>
      </c>
      <c r="BS105">
        <v>7.2897210785996644E-4</v>
      </c>
      <c r="BT105">
        <v>6.6206339843255481E-4</v>
      </c>
      <c r="BU105">
        <v>6.1334804459276578E-4</v>
      </c>
      <c r="BV105">
        <v>6.5089548070177859E-4</v>
      </c>
      <c r="BW105">
        <v>7.4090083874613782E-4</v>
      </c>
      <c r="BX105">
        <v>7.2812815144339632E-4</v>
      </c>
      <c r="BY105">
        <v>5.9888859535115271E-4</v>
      </c>
      <c r="BZ105">
        <v>9.8071223175303398E-4</v>
      </c>
      <c r="CA105">
        <v>5.5288346679264067E-4</v>
      </c>
      <c r="CB105">
        <v>8.3960067959577649E-4</v>
      </c>
      <c r="CC105">
        <v>8.7600274957511624E-4</v>
      </c>
      <c r="CD105">
        <v>6.6687190136526637E-4</v>
      </c>
      <c r="CE105">
        <v>6.8377521476177983E-4</v>
      </c>
      <c r="CF105">
        <v>7.4354505898243642E-4</v>
      </c>
      <c r="CG105">
        <v>7.4354505898243642E-4</v>
      </c>
      <c r="CH105">
        <v>7.8521809037155168E-4</v>
      </c>
      <c r="CI105">
        <v>5.7880582725142497E-4</v>
      </c>
      <c r="CJ105">
        <v>1.1400205943504732E-3</v>
      </c>
      <c r="CK105">
        <v>5.2864921278379586E-4</v>
      </c>
      <c r="CL105">
        <v>5.5396333739852587E-4</v>
      </c>
      <c r="CM105">
        <v>7.8749219073238376E-4</v>
      </c>
      <c r="CN105">
        <v>7.2664333831931247E-4</v>
      </c>
      <c r="CO105">
        <v>7.2158156195368205E-4</v>
      </c>
      <c r="CP105">
        <v>7.5978827557674606E-4</v>
      </c>
      <c r="CQ105">
        <v>6.3697087817980486E-4</v>
      </c>
      <c r="CR105">
        <v>7.4569324444935276E-4</v>
      </c>
      <c r="CS105">
        <v>7.3198142806661778E-4</v>
      </c>
      <c r="CT105">
        <v>6.8087969976747781E-4</v>
      </c>
      <c r="CU105">
        <v>6.8744264178886871E-4</v>
      </c>
      <c r="CV105">
        <v>5.8581399555462542E-4</v>
      </c>
      <c r="CW105">
        <v>6.1204686376136006E-4</v>
      </c>
      <c r="CX105">
        <v>8.2567953807677959E-4</v>
      </c>
      <c r="CY105">
        <v>9.1099219044631769E-4</v>
      </c>
      <c r="CZ105" s="39">
        <f>_xlfn.STDEV.P(CR3:CR54)</f>
        <v>2.6219127403269329E-2</v>
      </c>
      <c r="DB105" t="s">
        <v>153</v>
      </c>
      <c r="DC105" s="5">
        <v>0.64157878127419543</v>
      </c>
      <c r="DD105" s="5">
        <v>0.25272357298837794</v>
      </c>
      <c r="DE105" s="5">
        <v>0.41947187885713438</v>
      </c>
      <c r="DF105" s="5">
        <v>0.56518130147841483</v>
      </c>
      <c r="DG105" s="5">
        <v>0.40044520391595934</v>
      </c>
      <c r="DH105" s="5">
        <v>0.61691649398383164</v>
      </c>
      <c r="DI105" s="5">
        <v>0.58986225073373288</v>
      </c>
      <c r="DJ105" s="5">
        <v>0.55568640510884648</v>
      </c>
      <c r="DK105" s="5">
        <v>0.49081996085378005</v>
      </c>
      <c r="DL105" s="5">
        <v>0.62969275688998738</v>
      </c>
      <c r="DM105" s="5">
        <v>0.35986164552739619</v>
      </c>
      <c r="DN105" s="5">
        <v>0.46357253704258355</v>
      </c>
      <c r="DO105" s="5">
        <v>0.42905433076196298</v>
      </c>
      <c r="DP105" s="5">
        <v>0.56458550143900998</v>
      </c>
      <c r="DQ105" s="5">
        <v>0.25973698865322303</v>
      </c>
      <c r="DR105" s="5">
        <v>0.23773519125546372</v>
      </c>
      <c r="DS105" s="5">
        <v>0.4657753289419726</v>
      </c>
      <c r="DT105" s="5">
        <v>0.59824976838865551</v>
      </c>
      <c r="DU105" s="5">
        <v>0.42498300199373867</v>
      </c>
      <c r="DV105" s="5">
        <v>0.60349864459525449</v>
      </c>
      <c r="DW105" s="5">
        <v>0.2599361744847617</v>
      </c>
      <c r="DX105" s="5">
        <v>0.58081727387658122</v>
      </c>
      <c r="DY105" s="5">
        <v>0.56339848887727972</v>
      </c>
      <c r="DZ105" s="5">
        <v>0.54371486306766215</v>
      </c>
      <c r="EA105" s="5">
        <v>0.40997797655012985</v>
      </c>
      <c r="EB105" s="5">
        <v>0.55882896364518986</v>
      </c>
      <c r="EC105" s="5">
        <v>0.43860569807363625</v>
      </c>
      <c r="ED105" s="5">
        <v>0.39671886194855865</v>
      </c>
      <c r="EE105" s="5">
        <v>0.62942651716583986</v>
      </c>
      <c r="EF105" s="5">
        <v>0.52225623290160905</v>
      </c>
      <c r="EG105" s="5">
        <v>0.22424244283173903</v>
      </c>
      <c r="EH105" s="5">
        <v>0.47807249143324476</v>
      </c>
      <c r="EI105" s="5">
        <v>0.53487894741191955</v>
      </c>
      <c r="EJ105" s="5">
        <v>0.50866042975154324</v>
      </c>
      <c r="EK105" s="5">
        <v>0.22713042966691036</v>
      </c>
      <c r="EL105" s="5">
        <v>0.54579290697420002</v>
      </c>
      <c r="EM105" s="5">
        <v>0.73625516706285077</v>
      </c>
      <c r="EN105" s="5">
        <v>0.58754376900286642</v>
      </c>
      <c r="EO105" s="5">
        <v>0.53784347363070772</v>
      </c>
      <c r="EP105" s="5">
        <v>0.4073635035955353</v>
      </c>
      <c r="EQ105" s="5">
        <v>0.5876549071223639</v>
      </c>
      <c r="ER105" s="5">
        <v>0.58239137313657607</v>
      </c>
      <c r="ES105" s="5">
        <v>0.72884502430249598</v>
      </c>
      <c r="ET105" s="5">
        <v>0.55065441941093196</v>
      </c>
      <c r="EU105" s="5">
        <v>0.63133738697225072</v>
      </c>
      <c r="EV105" s="5">
        <v>0.99999999999999967</v>
      </c>
      <c r="EW105" s="5">
        <v>0.5202420489552726</v>
      </c>
      <c r="EX105" s="5">
        <v>0.39572614137626211</v>
      </c>
      <c r="EY105" s="5">
        <v>0.52038019242703382</v>
      </c>
      <c r="EZ105" s="5">
        <v>0.34086503859797712</v>
      </c>
    </row>
    <row r="106" spans="1:156" x14ac:dyDescent="0.2">
      <c r="A106" s="33" t="s">
        <v>156</v>
      </c>
      <c r="B106" s="35">
        <v>2.4202601267324343E-4</v>
      </c>
      <c r="C106" s="35">
        <v>1.2282978930428269E-4</v>
      </c>
      <c r="D106" s="35">
        <v>1.4966422428591895E-4</v>
      </c>
      <c r="E106" s="35">
        <v>3.26358871261662E-4</v>
      </c>
      <c r="F106" s="35">
        <v>2.7075544782259153E-4</v>
      </c>
      <c r="G106" s="35">
        <v>2.2052486194780249E-4</v>
      </c>
      <c r="H106" s="35">
        <v>3.709518648321929E-4</v>
      </c>
      <c r="I106" s="35">
        <v>3.0720966624244665E-4</v>
      </c>
      <c r="J106" s="35">
        <v>3.1757163197521603E-4</v>
      </c>
      <c r="K106" s="35">
        <v>7.2629911656013456E-5</v>
      </c>
      <c r="L106" s="35">
        <v>1.5093388038709074E-4</v>
      </c>
      <c r="M106" s="35">
        <v>3.3815753831295878E-4</v>
      </c>
      <c r="N106" s="35">
        <v>6.4949484169071186E-5</v>
      </c>
      <c r="O106" s="35">
        <v>3.1553914249855374E-4</v>
      </c>
      <c r="P106" s="35">
        <v>3.9868254445743851E-5</v>
      </c>
      <c r="Q106" s="35">
        <v>1.8860090970131447E-4</v>
      </c>
      <c r="R106" s="35">
        <v>2.6426471193296365E-4</v>
      </c>
      <c r="S106" s="35">
        <v>4.2119272650293521E-4</v>
      </c>
      <c r="T106" s="35">
        <v>2.0887273178759637E-4</v>
      </c>
      <c r="U106" s="35">
        <v>3.2830169099969423E-4</v>
      </c>
      <c r="V106" s="35">
        <v>3.0898822173093364E-4</v>
      </c>
      <c r="W106" s="35">
        <v>3.6685604999718081E-4</v>
      </c>
      <c r="X106" s="35">
        <v>3.6616543572744198E-4</v>
      </c>
      <c r="Y106" s="35">
        <v>1.7765280342539702E-4</v>
      </c>
      <c r="Z106" s="35">
        <v>3.5056705901000189E-4</v>
      </c>
      <c r="AA106" s="35">
        <v>1.9553668475551754E-4</v>
      </c>
      <c r="AB106" s="35">
        <v>4.0124668243648234E-4</v>
      </c>
      <c r="AC106" s="35">
        <v>5.6966821737200545E-5</v>
      </c>
      <c r="AD106" s="35">
        <v>3.1853888778532718E-4</v>
      </c>
      <c r="AE106" s="35">
        <v>1.5382537145268432E-4</v>
      </c>
      <c r="AF106" s="35">
        <v>5.2954446615421168E-5</v>
      </c>
      <c r="AG106" s="35">
        <v>2.9879365896210878E-4</v>
      </c>
      <c r="AH106" s="35">
        <v>3.8470084394301413E-4</v>
      </c>
      <c r="AI106" s="35">
        <v>1.4116260086283343E-4</v>
      </c>
      <c r="AJ106" s="35">
        <v>3.3035639774435277E-5</v>
      </c>
      <c r="AK106" s="35">
        <v>2.8181657854424365E-4</v>
      </c>
      <c r="AL106" s="35">
        <v>2.7388944252042946E-4</v>
      </c>
      <c r="AM106" s="35">
        <v>3.0622348883713836E-4</v>
      </c>
      <c r="AN106" s="35">
        <v>2.921948063294841E-4</v>
      </c>
      <c r="AO106" s="35">
        <v>3.1431729546001045E-4</v>
      </c>
      <c r="AP106" s="35">
        <v>1.5095011921010702E-4</v>
      </c>
      <c r="AQ106" s="35">
        <v>3.234188791720827E-4</v>
      </c>
      <c r="AR106" s="35">
        <v>2.7445369124817396E-4</v>
      </c>
      <c r="AS106" s="35">
        <v>2.6597938161024011E-4</v>
      </c>
      <c r="AT106" s="35">
        <v>1.9128930132804569E-4</v>
      </c>
      <c r="AU106" s="35">
        <v>3.0476507335401327E-4</v>
      </c>
      <c r="AV106" s="36">
        <v>4.9920970351017809E-4</v>
      </c>
      <c r="AW106" s="35">
        <v>2.8334149140303209E-4</v>
      </c>
      <c r="AX106" s="35">
        <v>2.7069953011960832E-4</v>
      </c>
      <c r="AY106" s="4">
        <v>2.2644061272808605E-4</v>
      </c>
      <c r="BA106" t="s">
        <v>156</v>
      </c>
      <c r="BB106">
        <v>5.7332024611095084E-4</v>
      </c>
      <c r="BC106">
        <v>6.854925022194764E-4</v>
      </c>
      <c r="BD106">
        <v>7.3346963577496354E-4</v>
      </c>
      <c r="BE106">
        <v>5.5335156718225862E-4</v>
      </c>
      <c r="BF106">
        <v>7.9939058499005127E-4</v>
      </c>
      <c r="BG106">
        <v>4.8768934028508367E-4</v>
      </c>
      <c r="BH106">
        <v>8.1188159170341866E-4</v>
      </c>
      <c r="BI106">
        <v>5.930834668250568E-4</v>
      </c>
      <c r="BJ106">
        <v>6.8526420606179305E-4</v>
      </c>
      <c r="BK106">
        <v>5.9573855816008158E-4</v>
      </c>
      <c r="BL106">
        <v>5.4033443544705879E-4</v>
      </c>
      <c r="BM106">
        <v>5.1871720656730138E-4</v>
      </c>
      <c r="BN106">
        <v>6.690091001636426E-4</v>
      </c>
      <c r="BO106">
        <v>6.5426481584316982E-4</v>
      </c>
      <c r="BP106">
        <v>6.0361049158832699E-4</v>
      </c>
      <c r="BQ106">
        <v>5.428669988316267E-4</v>
      </c>
      <c r="BR106">
        <v>9.7815353670016396E-4</v>
      </c>
      <c r="BS106">
        <v>6.21203918980167E-4</v>
      </c>
      <c r="BT106">
        <v>5.641867134354554E-4</v>
      </c>
      <c r="BU106">
        <v>5.2267323384757008E-4</v>
      </c>
      <c r="BV106">
        <v>5.5466981397331717E-4</v>
      </c>
      <c r="BW106">
        <v>6.3136915616146788E-4</v>
      </c>
      <c r="BX106">
        <v>6.2048472955197214E-4</v>
      </c>
      <c r="BY106">
        <v>5.1035140913255599E-4</v>
      </c>
      <c r="BZ106">
        <v>8.3572783538351841E-4</v>
      </c>
      <c r="CA106">
        <v>4.7114748645075164E-4</v>
      </c>
      <c r="CB106">
        <v>7.1547762516518498E-4</v>
      </c>
      <c r="CC106">
        <v>7.4649816530154378E-4</v>
      </c>
      <c r="CD106">
        <v>5.6828434739705802E-4</v>
      </c>
      <c r="CE106">
        <v>5.8268874560714866E-4</v>
      </c>
      <c r="CF106">
        <v>6.3362246593247893E-4</v>
      </c>
      <c r="CG106">
        <v>6.3362246593247893E-4</v>
      </c>
      <c r="CH106">
        <v>6.6913473057961248E-4</v>
      </c>
      <c r="CI106">
        <v>4.9323759351052219E-4</v>
      </c>
      <c r="CJ106">
        <v>9.7148471566027822E-4</v>
      </c>
      <c r="CK106">
        <v>4.5049592324067182E-4</v>
      </c>
      <c r="CL106">
        <v>4.7206771350077789E-4</v>
      </c>
      <c r="CM106">
        <v>6.7107263745021998E-4</v>
      </c>
      <c r="CN106">
        <v>6.1921942499273204E-4</v>
      </c>
      <c r="CO106">
        <v>6.1490596048369649E-4</v>
      </c>
      <c r="CP106">
        <v>6.4746435329199792E-4</v>
      </c>
      <c r="CQ106">
        <v>5.4280376647489518E-4</v>
      </c>
      <c r="CR106">
        <v>6.3545307264068645E-4</v>
      </c>
      <c r="CS106">
        <v>6.2376835386825341E-4</v>
      </c>
      <c r="CT106">
        <v>5.8022129144459276E-4</v>
      </c>
      <c r="CU106">
        <v>5.8581399555462542E-4</v>
      </c>
      <c r="CV106">
        <v>4.992097035101782E-4</v>
      </c>
      <c r="CW106">
        <v>5.2156441415055312E-4</v>
      </c>
      <c r="CX106">
        <v>7.0361452700952877E-4</v>
      </c>
      <c r="CY106">
        <v>7.7631491351146358E-4</v>
      </c>
      <c r="CZ106" s="39">
        <f>_xlfn.STDEV.P(CS3:CS54)</f>
        <v>2.2343001219849095E-2</v>
      </c>
      <c r="DB106" t="s">
        <v>156</v>
      </c>
      <c r="DC106" s="5">
        <v>0.42214803038092213</v>
      </c>
      <c r="DD106" s="5">
        <v>0.17918473055005912</v>
      </c>
      <c r="DE106" s="5">
        <v>0.20404965248191617</v>
      </c>
      <c r="DF106" s="5">
        <v>0.58978575397107069</v>
      </c>
      <c r="DG106" s="5">
        <v>0.33870232262738142</v>
      </c>
      <c r="DH106" s="5">
        <v>0.45218306764485044</v>
      </c>
      <c r="DI106" s="5">
        <v>0.45690389906968365</v>
      </c>
      <c r="DJ106" s="5">
        <v>0.51798723691797832</v>
      </c>
      <c r="DK106" s="5">
        <v>0.46342947605609991</v>
      </c>
      <c r="DL106" s="5">
        <v>0.12191574753920324</v>
      </c>
      <c r="DM106" s="5">
        <v>0.27933418728386605</v>
      </c>
      <c r="DN106" s="5">
        <v>0.65191116475733157</v>
      </c>
      <c r="DO106" s="5">
        <v>9.7083110159763522E-2</v>
      </c>
      <c r="DP106" s="5">
        <v>0.4822804694027592</v>
      </c>
      <c r="DQ106" s="5">
        <v>6.6049637972387512E-2</v>
      </c>
      <c r="DR106" s="5">
        <v>0.34741642079409235</v>
      </c>
      <c r="DS106" s="5">
        <v>0.27016690327008391</v>
      </c>
      <c r="DT106" s="5">
        <v>0.678026512122475</v>
      </c>
      <c r="DU106" s="5">
        <v>0.37021916116337611</v>
      </c>
      <c r="DV106" s="5">
        <v>0.62812034315007326</v>
      </c>
      <c r="DW106" s="5">
        <v>0.55706695036733644</v>
      </c>
      <c r="DX106" s="5">
        <v>0.5810484190066455</v>
      </c>
      <c r="DY106" s="5">
        <v>0.59012803746489584</v>
      </c>
      <c r="DZ106" s="5">
        <v>0.34809897699186015</v>
      </c>
      <c r="EA106" s="5">
        <v>0.41947514988432261</v>
      </c>
      <c r="EB106" s="5">
        <v>0.41502223906262248</v>
      </c>
      <c r="EC106" s="5">
        <v>0.56080954641152481</v>
      </c>
      <c r="ED106" s="5">
        <v>7.6312071998447736E-2</v>
      </c>
      <c r="EE106" s="5">
        <v>0.56052729455658457</v>
      </c>
      <c r="EF106" s="5">
        <v>0.26399235031114548</v>
      </c>
      <c r="EG106" s="5">
        <v>8.3574130436631616E-2</v>
      </c>
      <c r="EH106" s="5">
        <v>0.47156418060774585</v>
      </c>
      <c r="EI106" s="5">
        <v>0.57492284641955693</v>
      </c>
      <c r="EJ106" s="5">
        <v>0.28619594840315438</v>
      </c>
      <c r="EK106" s="5">
        <v>3.4005310883334187E-2</v>
      </c>
      <c r="EL106" s="5">
        <v>0.62556965336551262</v>
      </c>
      <c r="EM106" s="5">
        <v>0.58019100795796774</v>
      </c>
      <c r="EN106" s="5">
        <v>0.45631943808743647</v>
      </c>
      <c r="EO106" s="5">
        <v>0.4718760338193746</v>
      </c>
      <c r="EP106" s="5">
        <v>0.51116319512135255</v>
      </c>
      <c r="EQ106" s="5">
        <v>0.23314043227647854</v>
      </c>
      <c r="ER106" s="5">
        <v>0.59583020448153234</v>
      </c>
      <c r="ES106" s="5">
        <v>0.43190237495847683</v>
      </c>
      <c r="ET106" s="5">
        <v>0.42640730322528964</v>
      </c>
      <c r="EU106" s="5">
        <v>0.32968335383175529</v>
      </c>
      <c r="EV106" s="5">
        <v>0.5202420489552726</v>
      </c>
      <c r="EW106" s="5">
        <v>0.99999999999999978</v>
      </c>
      <c r="EX106" s="5">
        <v>0.54325311258916453</v>
      </c>
      <c r="EY106" s="5">
        <v>0.38472703409084436</v>
      </c>
      <c r="EZ106" s="5">
        <v>0.29168654213254691</v>
      </c>
    </row>
    <row r="107" spans="1:156" x14ac:dyDescent="0.2">
      <c r="A107" s="33" t="s">
        <v>160</v>
      </c>
      <c r="B107" s="35">
        <v>2.4161355199183232E-4</v>
      </c>
      <c r="C107" s="35">
        <v>-1.6896959347360628E-5</v>
      </c>
      <c r="D107" s="35">
        <v>1.2481704691333224E-4</v>
      </c>
      <c r="E107" s="35">
        <v>2.7220225355156438E-4</v>
      </c>
      <c r="F107" s="35">
        <v>1.5726277287538991E-4</v>
      </c>
      <c r="G107" s="35">
        <v>2.1966561659498624E-4</v>
      </c>
      <c r="H107" s="35">
        <v>4.172819449454829E-4</v>
      </c>
      <c r="I107" s="35">
        <v>2.3473121784287995E-4</v>
      </c>
      <c r="J107" s="35">
        <v>2.9375419908495438E-4</v>
      </c>
      <c r="K107" s="35">
        <v>-8.5851938598255402E-7</v>
      </c>
      <c r="L107" s="35">
        <v>1.7618183754217521E-4</v>
      </c>
      <c r="M107" s="35">
        <v>2.6804601653101671E-4</v>
      </c>
      <c r="N107" s="35">
        <v>-4.4791612591566048E-5</v>
      </c>
      <c r="O107" s="35">
        <v>9.8969815842770044E-5</v>
      </c>
      <c r="P107" s="35">
        <v>-9.3339982845335739E-5</v>
      </c>
      <c r="Q107" s="35">
        <v>1.1278273811258851E-4</v>
      </c>
      <c r="R107" s="35">
        <v>6.6774809594400964E-6</v>
      </c>
      <c r="S107" s="35">
        <v>3.2478825607327376E-4</v>
      </c>
      <c r="T107" s="35">
        <v>2.0246570722424296E-4</v>
      </c>
      <c r="U107" s="35">
        <v>2.0217449337231743E-4</v>
      </c>
      <c r="V107" s="35">
        <v>1.8155337518500827E-4</v>
      </c>
      <c r="W107" s="35">
        <v>3.3787625447770456E-4</v>
      </c>
      <c r="X107" s="35">
        <v>2.7503875969214553E-4</v>
      </c>
      <c r="Y107" s="35">
        <v>1.4274008245148344E-4</v>
      </c>
      <c r="Z107" s="35">
        <v>2.5356184102296104E-4</v>
      </c>
      <c r="AA107" s="35">
        <v>9.9118431943195142E-5</v>
      </c>
      <c r="AB107" s="35">
        <v>2.5648874901769777E-4</v>
      </c>
      <c r="AC107" s="35">
        <v>-2.8548478610020006E-5</v>
      </c>
      <c r="AD107" s="35">
        <v>2.8577584812971017E-4</v>
      </c>
      <c r="AE107" s="35">
        <v>5.2620644562629298E-5</v>
      </c>
      <c r="AF107" s="35">
        <v>-4.1874539780184132E-5</v>
      </c>
      <c r="AG107" s="35">
        <v>2.0566794332015892E-4</v>
      </c>
      <c r="AH107" s="35">
        <v>3.2223545284086743E-4</v>
      </c>
      <c r="AI107" s="35">
        <v>1.2397572419098029E-4</v>
      </c>
      <c r="AJ107" s="35">
        <v>5.5695482817025714E-5</v>
      </c>
      <c r="AK107" s="35">
        <v>3.2493162636259681E-4</v>
      </c>
      <c r="AL107" s="35">
        <v>2.1736047027867759E-4</v>
      </c>
      <c r="AM107" s="35">
        <v>1.5934638374811495E-4</v>
      </c>
      <c r="AN107" s="35">
        <v>2.5037602381067285E-4</v>
      </c>
      <c r="AO107" s="35">
        <v>1.9905858040506239E-4</v>
      </c>
      <c r="AP107" s="35">
        <v>3.7143080389294349E-5</v>
      </c>
      <c r="AQ107" s="35">
        <v>3.3742170330852228E-4</v>
      </c>
      <c r="AR107" s="35">
        <v>1.6755267911026684E-4</v>
      </c>
      <c r="AS107" s="35">
        <v>2.8001588839137907E-4</v>
      </c>
      <c r="AT107" s="35">
        <v>1.7020081548713395E-4</v>
      </c>
      <c r="AU107" s="35">
        <v>2.4220294373772581E-4</v>
      </c>
      <c r="AV107" s="35">
        <v>2.8334149140303209E-4</v>
      </c>
      <c r="AW107" s="36">
        <v>5.4492017321667175E-4</v>
      </c>
      <c r="AX107" s="35">
        <v>2.6171075550529002E-4</v>
      </c>
      <c r="AY107" s="4">
        <v>2.4414171760669121E-4</v>
      </c>
      <c r="BA107" t="s">
        <v>160</v>
      </c>
      <c r="BB107">
        <v>5.9899364171195921E-4</v>
      </c>
      <c r="BC107">
        <v>7.1618899394532403E-4</v>
      </c>
      <c r="BD107">
        <v>7.6631455316330567E-4</v>
      </c>
      <c r="BE107">
        <v>5.7813076133609415E-4</v>
      </c>
      <c r="BF107">
        <v>8.3518745570478157E-4</v>
      </c>
      <c r="BG107">
        <v>5.0952816674981435E-4</v>
      </c>
      <c r="BH107">
        <v>8.4823781220386195E-4</v>
      </c>
      <c r="BI107">
        <v>6.1964186341318371E-4</v>
      </c>
      <c r="BJ107">
        <v>7.1595047463991442E-4</v>
      </c>
      <c r="BK107">
        <v>6.2241585027067317E-4</v>
      </c>
      <c r="BL107">
        <v>5.6453071983118852E-4</v>
      </c>
      <c r="BM107">
        <v>5.419454671068307E-4</v>
      </c>
      <c r="BN107">
        <v>6.9896746183966112E-4</v>
      </c>
      <c r="BO107">
        <v>6.8356292551033121E-4</v>
      </c>
      <c r="BP107">
        <v>6.3064029045656236E-4</v>
      </c>
      <c r="BQ107">
        <v>5.6717669191202644E-4</v>
      </c>
      <c r="BR107">
        <v>1.0219554482436277E-3</v>
      </c>
      <c r="BS107">
        <v>6.4902155505539494E-4</v>
      </c>
      <c r="BT107">
        <v>5.8945110761151264E-4</v>
      </c>
      <c r="BU107">
        <v>5.4607864608209665E-4</v>
      </c>
      <c r="BV107">
        <v>5.7950803948283254E-4</v>
      </c>
      <c r="BW107">
        <v>6.5964199359632672E-4</v>
      </c>
      <c r="BX107">
        <v>6.4827016018037108E-4</v>
      </c>
      <c r="BY107">
        <v>5.3320504758518539E-4</v>
      </c>
      <c r="BZ107">
        <v>8.7315189545835348E-4</v>
      </c>
      <c r="CA107">
        <v>4.9224556538328944E-4</v>
      </c>
      <c r="CB107">
        <v>7.4751685671009885E-4</v>
      </c>
      <c r="CC107">
        <v>7.7992650285497555E-4</v>
      </c>
      <c r="CD107">
        <v>5.9373223444370178E-4</v>
      </c>
      <c r="CE107">
        <v>6.0878166449446214E-4</v>
      </c>
      <c r="CF107">
        <v>6.61996207030788E-4</v>
      </c>
      <c r="CG107">
        <v>6.61996207030788E-4</v>
      </c>
      <c r="CH107">
        <v>6.9909871801085346E-4</v>
      </c>
      <c r="CI107">
        <v>5.1532487186739778E-4</v>
      </c>
      <c r="CJ107">
        <v>1.0149879960601347E-3</v>
      </c>
      <c r="CK107">
        <v>4.7066922103096301E-4</v>
      </c>
      <c r="CL107">
        <v>4.9320700038516863E-4</v>
      </c>
      <c r="CM107">
        <v>7.0112340473977664E-4</v>
      </c>
      <c r="CN107">
        <v>6.4694819502920963E-4</v>
      </c>
      <c r="CO107">
        <v>6.4244157271438828E-4</v>
      </c>
      <c r="CP107">
        <v>6.7645793688227564E-4</v>
      </c>
      <c r="CQ107">
        <v>5.6711062799767915E-4</v>
      </c>
      <c r="CR107">
        <v>6.6390878867451973E-4</v>
      </c>
      <c r="CS107">
        <v>6.5170082585207082E-4</v>
      </c>
      <c r="CT107">
        <v>6.0620371723965562E-4</v>
      </c>
      <c r="CU107">
        <v>6.1204686376136006E-4</v>
      </c>
      <c r="CV107">
        <v>5.2156441415055312E-4</v>
      </c>
      <c r="CW107">
        <v>5.4492017321667186E-4</v>
      </c>
      <c r="CX107">
        <v>7.3512252663987174E-4</v>
      </c>
      <c r="CY107">
        <v>8.1107845102952527E-4</v>
      </c>
      <c r="CZ107" s="39">
        <f>_xlfn.STDEV.P(CT3:CT54)</f>
        <v>2.3343525295393408E-2</v>
      </c>
      <c r="DB107" t="s">
        <v>160</v>
      </c>
      <c r="DC107" s="5">
        <v>0.4033658041866463</v>
      </c>
      <c r="DD107" s="5">
        <v>-2.3592877704359964E-2</v>
      </c>
      <c r="DE107" s="5">
        <v>0.16287965091892631</v>
      </c>
      <c r="DF107" s="5">
        <v>0.4708316383693007</v>
      </c>
      <c r="DG107" s="5">
        <v>0.18829637801813257</v>
      </c>
      <c r="DH107" s="5">
        <v>0.43111574772439465</v>
      </c>
      <c r="DI107" s="5">
        <v>0.49193980619811734</v>
      </c>
      <c r="DJ107" s="5">
        <v>0.37881755850049581</v>
      </c>
      <c r="DK107" s="5">
        <v>0.41029960798992049</v>
      </c>
      <c r="DL107" s="5">
        <v>-1.3793340667806022E-3</v>
      </c>
      <c r="DM107" s="5">
        <v>0.31208547445364676</v>
      </c>
      <c r="DN107" s="5">
        <v>0.4945996097392919</v>
      </c>
      <c r="DO107" s="5">
        <v>-6.4082543232664768E-2</v>
      </c>
      <c r="DP107" s="5">
        <v>0.14478523066311946</v>
      </c>
      <c r="DQ107" s="5">
        <v>-0.14800827707624062</v>
      </c>
      <c r="DR107" s="5">
        <v>0.19884938806702937</v>
      </c>
      <c r="DS107" s="5">
        <v>6.5340235437036653E-3</v>
      </c>
      <c r="DT107" s="5">
        <v>0.50042753363646386</v>
      </c>
      <c r="DU107" s="5">
        <v>0.34348176567967581</v>
      </c>
      <c r="DV107" s="5">
        <v>0.37022962685474214</v>
      </c>
      <c r="DW107" s="5">
        <v>0.31328879465939946</v>
      </c>
      <c r="DX107" s="5">
        <v>0.5122115598426723</v>
      </c>
      <c r="DY107" s="5">
        <v>0.42426564816066847</v>
      </c>
      <c r="DZ107" s="5">
        <v>0.26770204651650292</v>
      </c>
      <c r="EA107" s="5">
        <v>0.29039831711051367</v>
      </c>
      <c r="EB107" s="5">
        <v>0.20135972553864673</v>
      </c>
      <c r="EC107" s="5">
        <v>0.34312102358003271</v>
      </c>
      <c r="ED107" s="5">
        <v>-3.6604062697595606E-2</v>
      </c>
      <c r="EE107" s="5">
        <v>0.48132109316494875</v>
      </c>
      <c r="EF107" s="5">
        <v>8.6435987861635033E-2</v>
      </c>
      <c r="EG107" s="5">
        <v>-6.3254954236069569E-2</v>
      </c>
      <c r="EH107" s="5">
        <v>0.31067843159197095</v>
      </c>
      <c r="EI107" s="5">
        <v>0.46092982942054939</v>
      </c>
      <c r="EJ107" s="5">
        <v>0.24057780044989063</v>
      </c>
      <c r="EK107" s="5">
        <v>5.4873045822431521E-2</v>
      </c>
      <c r="EL107" s="5">
        <v>0.69036089857514005</v>
      </c>
      <c r="EM107" s="5">
        <v>0.44070840460279465</v>
      </c>
      <c r="EN107" s="5">
        <v>0.22727294891440214</v>
      </c>
      <c r="EO107" s="5">
        <v>0.38701093184032825</v>
      </c>
      <c r="EP107" s="5">
        <v>0.30984697886847107</v>
      </c>
      <c r="EQ107" s="5">
        <v>5.4908189207569874E-2</v>
      </c>
      <c r="ER107" s="5">
        <v>0.59498391786426397</v>
      </c>
      <c r="ES107" s="5">
        <v>0.25237303974358033</v>
      </c>
      <c r="ET107" s="5">
        <v>0.42966937785489273</v>
      </c>
      <c r="EU107" s="5">
        <v>0.28076504753573961</v>
      </c>
      <c r="EV107" s="5">
        <v>0.39572614137626211</v>
      </c>
      <c r="EW107" s="5">
        <v>0.54325311258916453</v>
      </c>
      <c r="EX107" s="5">
        <v>0.99999999999999978</v>
      </c>
      <c r="EY107" s="5">
        <v>0.35600970725455566</v>
      </c>
      <c r="EZ107" s="5">
        <v>0.30100875851996201</v>
      </c>
    </row>
    <row r="108" spans="1:156" x14ac:dyDescent="0.2">
      <c r="A108" s="33" t="s">
        <v>163</v>
      </c>
      <c r="B108" s="35">
        <v>4.141183288529395E-4</v>
      </c>
      <c r="C108" s="35">
        <v>-2.4951303473261805E-5</v>
      </c>
      <c r="D108" s="35">
        <v>3.1212009031071506E-4</v>
      </c>
      <c r="E108" s="35">
        <v>4.0623644818384093E-4</v>
      </c>
      <c r="F108" s="35">
        <v>3.3161197461680566E-4</v>
      </c>
      <c r="G108" s="35">
        <v>3.7256984407978356E-4</v>
      </c>
      <c r="H108" s="35">
        <v>5.4902789927719123E-4</v>
      </c>
      <c r="I108" s="35">
        <v>4.5168775578870678E-4</v>
      </c>
      <c r="J108" s="35">
        <v>5.3610299506002071E-4</v>
      </c>
      <c r="K108" s="35">
        <v>3.5697805740452345E-4</v>
      </c>
      <c r="L108" s="35">
        <v>3.2301528580148237E-4</v>
      </c>
      <c r="M108" s="35">
        <v>3.9175477381404525E-4</v>
      </c>
      <c r="N108" s="35">
        <v>1.8795833227111585E-4</v>
      </c>
      <c r="O108" s="35">
        <v>3.6965781046815419E-4</v>
      </c>
      <c r="P108" s="35">
        <v>2.3680490935484893E-4</v>
      </c>
      <c r="Q108" s="35">
        <v>2.4350043333830787E-4</v>
      </c>
      <c r="R108" s="35">
        <v>5.1066301360513933E-4</v>
      </c>
      <c r="S108" s="35">
        <v>5.0594987718667074E-4</v>
      </c>
      <c r="T108" s="35">
        <v>3.5945717359649155E-4</v>
      </c>
      <c r="U108" s="35">
        <v>3.2455940053497447E-4</v>
      </c>
      <c r="V108" s="35">
        <v>2.1742084917132016E-4</v>
      </c>
      <c r="W108" s="35">
        <v>4.2488766463549853E-4</v>
      </c>
      <c r="X108" s="35">
        <v>3.4680074409490968E-4</v>
      </c>
      <c r="Y108" s="35">
        <v>2.9747337379210559E-4</v>
      </c>
      <c r="Z108" s="35">
        <v>2.7412306218677302E-4</v>
      </c>
      <c r="AA108" s="35">
        <v>2.3846168034084885E-4</v>
      </c>
      <c r="AB108" s="35">
        <v>2.324783742952573E-4</v>
      </c>
      <c r="AC108" s="35">
        <v>2.0567318550235444E-4</v>
      </c>
      <c r="AD108" s="35">
        <v>3.1944803796224588E-4</v>
      </c>
      <c r="AE108" s="35">
        <v>3.0995944429096898E-4</v>
      </c>
      <c r="AF108" s="35">
        <v>6.0676223478730841E-5</v>
      </c>
      <c r="AG108" s="35">
        <v>3.7473513587525019E-4</v>
      </c>
      <c r="AH108" s="35">
        <v>4.6179996410936639E-4</v>
      </c>
      <c r="AI108" s="35">
        <v>2.7991975635241874E-4</v>
      </c>
      <c r="AJ108" s="35">
        <v>4.9981600681920735E-4</v>
      </c>
      <c r="AK108" s="35">
        <v>3.3116570580396179E-4</v>
      </c>
      <c r="AL108" s="35">
        <v>3.0335401194031807E-4</v>
      </c>
      <c r="AM108" s="35">
        <v>4.8725264973979401E-4</v>
      </c>
      <c r="AN108" s="35">
        <v>3.5210261789974062E-4</v>
      </c>
      <c r="AO108" s="35">
        <v>3.9134144381634551E-4</v>
      </c>
      <c r="AP108" s="35">
        <v>3.5198993555187711E-4</v>
      </c>
      <c r="AQ108" s="35">
        <v>4.508379333822132E-4</v>
      </c>
      <c r="AR108" s="35">
        <v>4.7218458008243364E-4</v>
      </c>
      <c r="AS108" s="35">
        <v>4.5651304140653453E-4</v>
      </c>
      <c r="AT108" s="35">
        <v>4.0072187502276615E-4</v>
      </c>
      <c r="AU108" s="35">
        <v>4.2966727690745894E-4</v>
      </c>
      <c r="AV108" s="35">
        <v>2.7069953011960832E-4</v>
      </c>
      <c r="AW108" s="35">
        <v>2.6171075550529002E-4</v>
      </c>
      <c r="AX108" s="36">
        <v>9.9171430190108365E-4</v>
      </c>
      <c r="AY108" s="4">
        <v>4.1318399433909415E-4</v>
      </c>
      <c r="BA108" t="s">
        <v>163</v>
      </c>
      <c r="BB108">
        <v>8.0807013757119145E-4</v>
      </c>
      <c r="BC108">
        <v>9.6617209025846081E-4</v>
      </c>
      <c r="BD108">
        <v>1.0337937889084528E-3</v>
      </c>
      <c r="BE108">
        <v>7.7992514663727524E-4</v>
      </c>
      <c r="BF108">
        <v>1.1267065211246995E-3</v>
      </c>
      <c r="BG108">
        <v>6.8737707235949608E-4</v>
      </c>
      <c r="BH108">
        <v>1.1443120558703188E-3</v>
      </c>
      <c r="BI108">
        <v>8.3592554402095215E-4</v>
      </c>
      <c r="BJ108">
        <v>9.6585031667938766E-4</v>
      </c>
      <c r="BK108">
        <v>8.3966778064160409E-4</v>
      </c>
      <c r="BL108">
        <v>7.6157806138536246E-4</v>
      </c>
      <c r="BM108">
        <v>7.3110951046069647E-4</v>
      </c>
      <c r="BN108">
        <v>9.4293944662298518E-4</v>
      </c>
      <c r="BO108">
        <v>9.221580143605573E-4</v>
      </c>
      <c r="BP108">
        <v>8.5076293098988352E-4</v>
      </c>
      <c r="BQ108">
        <v>7.6514760014918185E-4</v>
      </c>
      <c r="BR108">
        <v>1.3786651846481013E-3</v>
      </c>
      <c r="BS108">
        <v>8.7556010741843336E-4</v>
      </c>
      <c r="BT108">
        <v>7.9519681754514396E-4</v>
      </c>
      <c r="BU108">
        <v>7.3668536013683642E-4</v>
      </c>
      <c r="BV108">
        <v>7.8178315858265718E-4</v>
      </c>
      <c r="BW108">
        <v>8.8988757040837278E-4</v>
      </c>
      <c r="BX108">
        <v>8.7454644096565529E-4</v>
      </c>
      <c r="BY108">
        <v>7.1931828011457827E-4</v>
      </c>
      <c r="BZ108">
        <v>1.1779223069330474E-3</v>
      </c>
      <c r="CA108">
        <v>6.6406204346549735E-4</v>
      </c>
      <c r="CB108">
        <v>1.0084348266404214E-3</v>
      </c>
      <c r="CC108">
        <v>1.0521569388552917E-3</v>
      </c>
      <c r="CD108">
        <v>8.0097225572568884E-4</v>
      </c>
      <c r="CE108">
        <v>8.2127463318787538E-4</v>
      </c>
      <c r="CF108">
        <v>8.9306351325881765E-4</v>
      </c>
      <c r="CG108">
        <v>8.9306351325881765E-4</v>
      </c>
      <c r="CH108">
        <v>9.4311651727102964E-4</v>
      </c>
      <c r="CI108">
        <v>6.9519709577149375E-4</v>
      </c>
      <c r="CJ108">
        <v>1.3692657692747686E-3</v>
      </c>
      <c r="CK108">
        <v>6.3495455661599263E-4</v>
      </c>
      <c r="CL108">
        <v>6.6535906376777288E-4</v>
      </c>
      <c r="CM108">
        <v>9.4584791334879686E-4</v>
      </c>
      <c r="CN108">
        <v>8.7276304881058961E-4</v>
      </c>
      <c r="CO108">
        <v>8.66683406790499E-4</v>
      </c>
      <c r="CP108">
        <v>9.1257305595982127E-4</v>
      </c>
      <c r="CQ108">
        <v>7.65058476872009E-4</v>
      </c>
      <c r="CR108">
        <v>8.9564367438965935E-4</v>
      </c>
      <c r="CS108">
        <v>8.7917456769062013E-4</v>
      </c>
      <c r="CT108">
        <v>8.1779686306182034E-4</v>
      </c>
      <c r="CU108">
        <v>8.2567953807677959E-4</v>
      </c>
      <c r="CV108">
        <v>7.0361452700952877E-4</v>
      </c>
      <c r="CW108">
        <v>7.3512252663987174E-4</v>
      </c>
      <c r="CX108">
        <v>9.91714301901083E-4</v>
      </c>
      <c r="CY108">
        <v>1.0941823583156271E-3</v>
      </c>
      <c r="CZ108" s="39">
        <f>_xlfn.STDEV.P(CU3:CU54)</f>
        <v>3.1491495707588787E-2</v>
      </c>
      <c r="DB108" t="s">
        <v>163</v>
      </c>
      <c r="DC108" s="5">
        <v>0.51247819910490811</v>
      </c>
      <c r="DD108" s="5">
        <v>-2.582490606470228E-2</v>
      </c>
      <c r="DE108" s="5">
        <v>0.30191716535680863</v>
      </c>
      <c r="DF108" s="5">
        <v>0.52086594455297375</v>
      </c>
      <c r="DG108" s="5">
        <v>0.2943197437836646</v>
      </c>
      <c r="DH108" s="5">
        <v>0.54201668787249091</v>
      </c>
      <c r="DI108" s="5">
        <v>0.47978861750226182</v>
      </c>
      <c r="DJ108" s="5">
        <v>0.54034448285430714</v>
      </c>
      <c r="DK108" s="5">
        <v>0.55505805175190426</v>
      </c>
      <c r="DL108" s="5">
        <v>0.42514202120718575</v>
      </c>
      <c r="DM108" s="5">
        <v>0.42413943124083109</v>
      </c>
      <c r="DN108" s="5">
        <v>0.53583597013693274</v>
      </c>
      <c r="DO108" s="5">
        <v>0.19933234625432644</v>
      </c>
      <c r="DP108" s="5">
        <v>0.40086167957286828</v>
      </c>
      <c r="DQ108" s="5">
        <v>0.27834417877060136</v>
      </c>
      <c r="DR108" s="5">
        <v>0.31823981842304971</v>
      </c>
      <c r="DS108" s="5">
        <v>0.37040393802029892</v>
      </c>
      <c r="DT108" s="5">
        <v>0.57785853067067094</v>
      </c>
      <c r="DU108" s="5">
        <v>0.45203547809229616</v>
      </c>
      <c r="DV108" s="5">
        <v>0.44056719204341027</v>
      </c>
      <c r="DW108" s="5">
        <v>0.27810889347564843</v>
      </c>
      <c r="DX108" s="5">
        <v>0.47746218597088164</v>
      </c>
      <c r="DY108" s="5">
        <v>0.39654926010787922</v>
      </c>
      <c r="DZ108" s="5">
        <v>0.41354902553668155</v>
      </c>
      <c r="EA108" s="5">
        <v>0.23271743864033476</v>
      </c>
      <c r="EB108" s="5">
        <v>0.35909548315155071</v>
      </c>
      <c r="EC108" s="5">
        <v>0.23053386114177943</v>
      </c>
      <c r="ED108" s="5">
        <v>0.1954776686889689</v>
      </c>
      <c r="EE108" s="5">
        <v>0.39882534716863915</v>
      </c>
      <c r="EF108" s="5">
        <v>0.37741266047366451</v>
      </c>
      <c r="EG108" s="5">
        <v>6.7941666609266496E-2</v>
      </c>
      <c r="EH108" s="5">
        <v>0.41960636652574634</v>
      </c>
      <c r="EI108" s="5">
        <v>0.48965314004426014</v>
      </c>
      <c r="EJ108" s="5">
        <v>0.40264805197694087</v>
      </c>
      <c r="EK108" s="5">
        <v>0.36502483158104126</v>
      </c>
      <c r="EL108" s="5">
        <v>0.52155812152749692</v>
      </c>
      <c r="EM108" s="5">
        <v>0.45592527172094899</v>
      </c>
      <c r="EN108" s="5">
        <v>0.51514904548942175</v>
      </c>
      <c r="EO108" s="5">
        <v>0.40343437818499495</v>
      </c>
      <c r="EP108" s="5">
        <v>0.45153909807222536</v>
      </c>
      <c r="EQ108" s="5">
        <v>0.38571151455010139</v>
      </c>
      <c r="ER108" s="5">
        <v>0.58928558667239817</v>
      </c>
      <c r="ES108" s="5">
        <v>0.52720137883428486</v>
      </c>
      <c r="ET108" s="5">
        <v>0.51925187349957624</v>
      </c>
      <c r="EU108" s="5">
        <v>0.49000172673990078</v>
      </c>
      <c r="EV108" s="5">
        <v>0.52038019242703382</v>
      </c>
      <c r="EW108" s="5">
        <v>0.38472703409084436</v>
      </c>
      <c r="EX108" s="5">
        <v>0.35600970725455566</v>
      </c>
      <c r="EY108" s="5">
        <v>1.0000000000000007</v>
      </c>
      <c r="EZ108" s="5">
        <v>0.37761895099016701</v>
      </c>
    </row>
    <row r="109" spans="1:156" x14ac:dyDescent="0.2">
      <c r="A109" s="40" t="s">
        <v>166</v>
      </c>
      <c r="B109" s="37">
        <v>2.5038277234546195E-4</v>
      </c>
      <c r="C109" s="37">
        <v>9.259949273343634E-5</v>
      </c>
      <c r="D109" s="37">
        <v>3.250499131700469E-4</v>
      </c>
      <c r="E109" s="37">
        <v>4.7566856939578134E-4</v>
      </c>
      <c r="F109" s="37">
        <v>5.2826193095097508E-4</v>
      </c>
      <c r="G109" s="37">
        <v>4.4906652432598684E-4</v>
      </c>
      <c r="H109" s="37">
        <v>5.3348853469363262E-4</v>
      </c>
      <c r="I109" s="37">
        <v>5.7462282285205169E-4</v>
      </c>
      <c r="J109" s="37">
        <v>4.3732518151270273E-4</v>
      </c>
      <c r="K109" s="37">
        <v>3.3093540189507102E-4</v>
      </c>
      <c r="L109" s="37">
        <v>5.6651458905183796E-4</v>
      </c>
      <c r="M109" s="37">
        <v>3.4949754984384368E-4</v>
      </c>
      <c r="N109" s="37">
        <v>3.6570321485714845E-4</v>
      </c>
      <c r="O109" s="37">
        <v>4.2170561062492999E-4</v>
      </c>
      <c r="P109" s="37">
        <v>3.4007392796359397E-4</v>
      </c>
      <c r="Q109" s="37">
        <v>6.0890147821337517E-4</v>
      </c>
      <c r="R109" s="37">
        <v>5.7466193758514404E-4</v>
      </c>
      <c r="S109" s="37">
        <v>5.7285685648863496E-4</v>
      </c>
      <c r="T109" s="37">
        <v>4.9955272103676209E-4</v>
      </c>
      <c r="U109" s="37">
        <v>3.1686404471058607E-4</v>
      </c>
      <c r="V109" s="37">
        <v>3.0947493797219494E-4</v>
      </c>
      <c r="W109" s="37">
        <v>4.1591944164487334E-4</v>
      </c>
      <c r="X109" s="37">
        <v>2.6247238596249371E-4</v>
      </c>
      <c r="Y109" s="37">
        <v>2.8757270561953252E-4</v>
      </c>
      <c r="Z109" s="37">
        <v>1.699060343853593E-4</v>
      </c>
      <c r="AA109" s="37">
        <v>3.2443481222053358E-4</v>
      </c>
      <c r="AB109" s="37">
        <v>2.3368666624340651E-4</v>
      </c>
      <c r="AC109" s="37">
        <v>3.2679238600535437E-4</v>
      </c>
      <c r="AD109" s="37">
        <v>3.0636331770455611E-4</v>
      </c>
      <c r="AE109" s="37">
        <v>3.5853892569646223E-4</v>
      </c>
      <c r="AF109" s="37">
        <v>3.0449538949477541E-4</v>
      </c>
      <c r="AG109" s="37">
        <v>4.2795200853595086E-4</v>
      </c>
      <c r="AH109" s="37">
        <v>4.5248536178939508E-4</v>
      </c>
      <c r="AI109" s="37">
        <v>2.6494512819614369E-4</v>
      </c>
      <c r="AJ109" s="37">
        <v>-1.117227209910779E-4</v>
      </c>
      <c r="AK109" s="37">
        <v>3.4890950149285435E-4</v>
      </c>
      <c r="AL109" s="37">
        <v>2.7227107106619989E-4</v>
      </c>
      <c r="AM109" s="37">
        <v>5.6751921199147998E-4</v>
      </c>
      <c r="AN109" s="37">
        <v>5.4423604421790649E-4</v>
      </c>
      <c r="AO109" s="37">
        <v>3.5583717196780541E-4</v>
      </c>
      <c r="AP109" s="37">
        <v>4.0001848270274521E-4</v>
      </c>
      <c r="AQ109" s="37">
        <v>3.9651245512086603E-4</v>
      </c>
      <c r="AR109" s="37">
        <v>4.0058427538763148E-4</v>
      </c>
      <c r="AS109" s="37">
        <v>6.4082441517348805E-4</v>
      </c>
      <c r="AT109" s="37">
        <v>5.4775247825215325E-4</v>
      </c>
      <c r="AU109" s="37">
        <v>3.105253881589398E-4</v>
      </c>
      <c r="AV109" s="37">
        <v>2.2644061272808605E-4</v>
      </c>
      <c r="AW109" s="37">
        <v>2.4414171760669121E-4</v>
      </c>
      <c r="AX109" s="37">
        <v>4.1318399433909415E-4</v>
      </c>
      <c r="AY109" s="38">
        <v>1.207237841537717E-3</v>
      </c>
      <c r="BA109" s="4" t="s">
        <v>166</v>
      </c>
      <c r="BB109">
        <v>8.9156331326183732E-4</v>
      </c>
      <c r="BC109">
        <v>1.0660010188732634E-3</v>
      </c>
      <c r="BD109">
        <v>1.1406096733620808E-3</v>
      </c>
      <c r="BE109">
        <v>8.6051026452006762E-4</v>
      </c>
      <c r="BF109">
        <v>1.243122536450811E-3</v>
      </c>
      <c r="BG109">
        <v>7.5839973734837147E-4</v>
      </c>
      <c r="BH109">
        <v>1.2625471484488853E-3</v>
      </c>
      <c r="BI109">
        <v>9.2229685644318749E-4</v>
      </c>
      <c r="BJ109">
        <v>1.0656459983064339E-3</v>
      </c>
      <c r="BK109">
        <v>9.2642575655394583E-4</v>
      </c>
      <c r="BL109">
        <v>8.402674819256525E-4</v>
      </c>
      <c r="BM109">
        <v>8.0665079328729903E-4</v>
      </c>
      <c r="BN109">
        <v>1.0403678816337978E-3</v>
      </c>
      <c r="BO109">
        <v>1.0174392251462484E-3</v>
      </c>
      <c r="BP109">
        <v>9.3866730409508203E-4</v>
      </c>
      <c r="BQ109">
        <v>8.4420584031698331E-4</v>
      </c>
      <c r="BR109">
        <v>1.5211146195775779E-3</v>
      </c>
      <c r="BS109">
        <v>9.6602662817878941E-4</v>
      </c>
      <c r="BT109">
        <v>8.7735986813812527E-4</v>
      </c>
      <c r="BU109">
        <v>8.1280276299929846E-4</v>
      </c>
      <c r="BV109">
        <v>8.6256025400623256E-4</v>
      </c>
      <c r="BW109">
        <v>9.8183446438016302E-4</v>
      </c>
      <c r="BX109">
        <v>9.6490822548184337E-4</v>
      </c>
      <c r="BY109">
        <v>7.9364124386078962E-4</v>
      </c>
      <c r="BZ109">
        <v>1.2996301507822174E-3</v>
      </c>
      <c r="CA109">
        <v>7.3267570246198443E-4</v>
      </c>
      <c r="CB109">
        <v>1.11263051738371E-3</v>
      </c>
      <c r="CC109">
        <v>1.1608701805226804E-3</v>
      </c>
      <c r="CD109">
        <v>8.8373204867094664E-4</v>
      </c>
      <c r="CE109">
        <v>9.0613215241897667E-4</v>
      </c>
      <c r="CF109">
        <v>9.8533855888733495E-4</v>
      </c>
      <c r="CG109">
        <v>9.8533855888733495E-4</v>
      </c>
      <c r="CH109">
        <v>1.0405632479594568E-3</v>
      </c>
      <c r="CI109">
        <v>7.6702775818322322E-4</v>
      </c>
      <c r="CJ109">
        <v>1.5107440174190066E-3</v>
      </c>
      <c r="CK109">
        <v>7.0056070871370526E-4</v>
      </c>
      <c r="CL109">
        <v>7.3410673630954154E-4</v>
      </c>
      <c r="CM109">
        <v>1.0435768632679546E-3</v>
      </c>
      <c r="CN109">
        <v>9.6294056581384155E-4</v>
      </c>
      <c r="CO109">
        <v>9.5623274983245915E-4</v>
      </c>
      <c r="CP109">
        <v>1.0068639088811004E-3</v>
      </c>
      <c r="CQ109">
        <v>8.4410750845123237E-4</v>
      </c>
      <c r="CR109">
        <v>9.8818531302364882E-4</v>
      </c>
      <c r="CS109">
        <v>9.7001454955602292E-4</v>
      </c>
      <c r="CT109">
        <v>9.0229504458367378E-4</v>
      </c>
      <c r="CU109">
        <v>9.1099219044631769E-4</v>
      </c>
      <c r="CV109">
        <v>7.7631491351146358E-4</v>
      </c>
      <c r="CW109">
        <v>8.1107845102952527E-4</v>
      </c>
      <c r="CX109">
        <v>1.0941823583156271E-3</v>
      </c>
      <c r="CY109">
        <v>1.2072378415377172E-3</v>
      </c>
      <c r="CZ109" s="39">
        <f>_xlfn.STDEV.P(CV3:CV54)</f>
        <v>3.4745328341198867E-2</v>
      </c>
      <c r="DB109" s="4" t="s">
        <v>166</v>
      </c>
      <c r="DC109" s="5">
        <v>0.28083566093519674</v>
      </c>
      <c r="DD109" s="5">
        <v>8.6866232859056453E-2</v>
      </c>
      <c r="DE109" s="5">
        <v>0.28497909561991014</v>
      </c>
      <c r="DF109" s="5">
        <v>0.55277500921046652</v>
      </c>
      <c r="DG109" s="5">
        <v>0.42494759403139326</v>
      </c>
      <c r="DH109" s="5">
        <v>0.59212378671975696</v>
      </c>
      <c r="DI109" s="5">
        <v>0.42254939575845163</v>
      </c>
      <c r="DJ109" s="5">
        <v>0.62303456727378304</v>
      </c>
      <c r="DK109" s="5">
        <v>0.41038504551015714</v>
      </c>
      <c r="DL109" s="5">
        <v>0.35721740199242896</v>
      </c>
      <c r="DM109" s="5">
        <v>0.6742074413656336</v>
      </c>
      <c r="DN109" s="5">
        <v>0.43326995120100953</v>
      </c>
      <c r="DO109" s="5">
        <v>0.35151336494822072</v>
      </c>
      <c r="DP109" s="5">
        <v>0.41447744514107299</v>
      </c>
      <c r="DQ109" s="5">
        <v>0.36229442154847474</v>
      </c>
      <c r="DR109" s="5">
        <v>0.7212713406303185</v>
      </c>
      <c r="DS109" s="5">
        <v>0.37779002988264676</v>
      </c>
      <c r="DT109" s="5">
        <v>0.59300317380341638</v>
      </c>
      <c r="DU109" s="5">
        <v>0.56938177728242756</v>
      </c>
      <c r="DV109" s="5">
        <v>0.38984124948263688</v>
      </c>
      <c r="DW109" s="5">
        <v>0.35878645756608069</v>
      </c>
      <c r="DX109" s="5">
        <v>0.42361462826368124</v>
      </c>
      <c r="DY109" s="5">
        <v>0.27201797956631951</v>
      </c>
      <c r="DZ109" s="5">
        <v>0.36234596909378219</v>
      </c>
      <c r="EA109" s="5">
        <v>0.13073414331230834</v>
      </c>
      <c r="EB109" s="5">
        <v>0.44280820440796204</v>
      </c>
      <c r="EC109" s="5">
        <v>0.21003078972964714</v>
      </c>
      <c r="ED109" s="5">
        <v>0.28150640053327625</v>
      </c>
      <c r="EE109" s="5">
        <v>0.34666991897068677</v>
      </c>
      <c r="EF109" s="5">
        <v>0.39568061318574788</v>
      </c>
      <c r="EG109" s="5">
        <v>0.30902615831721642</v>
      </c>
      <c r="EH109" s="5">
        <v>0.43431976215282114</v>
      </c>
      <c r="EI109" s="5">
        <v>0.43484657244691111</v>
      </c>
      <c r="EJ109" s="5">
        <v>0.34541791397965954</v>
      </c>
      <c r="EK109" s="5">
        <v>-7.3952118759303659E-2</v>
      </c>
      <c r="EL109" s="5">
        <v>0.49804320618192349</v>
      </c>
      <c r="EM109" s="5">
        <v>0.37088758023791624</v>
      </c>
      <c r="EN109" s="5">
        <v>0.54382119033790866</v>
      </c>
      <c r="EO109" s="5">
        <v>0.56518134507911033</v>
      </c>
      <c r="EP109" s="5">
        <v>0.37212401690922153</v>
      </c>
      <c r="EQ109" s="5">
        <v>0.39729150997901447</v>
      </c>
      <c r="ER109" s="5">
        <v>0.46974165156804099</v>
      </c>
      <c r="ES109" s="5">
        <v>0.40537363802941367</v>
      </c>
      <c r="ET109" s="5">
        <v>0.66063381777808827</v>
      </c>
      <c r="EU109" s="5">
        <v>0.60706581681925409</v>
      </c>
      <c r="EV109" s="5">
        <v>0.34086503859797712</v>
      </c>
      <c r="EW109" s="5">
        <v>0.29168654213254691</v>
      </c>
      <c r="EX109" s="5">
        <v>0.30100875851996201</v>
      </c>
      <c r="EY109" s="5">
        <v>0.37761895099016701</v>
      </c>
      <c r="EZ109" s="5">
        <v>0.99999999999999978</v>
      </c>
    </row>
    <row r="112" spans="1:156" x14ac:dyDescent="0.2">
      <c r="A112" s="243" t="s">
        <v>184</v>
      </c>
      <c r="B112" s="243"/>
      <c r="C112" s="243"/>
      <c r="D112" s="243"/>
      <c r="E112" s="243"/>
    </row>
    <row r="113" spans="1:14" x14ac:dyDescent="0.2">
      <c r="B113" t="s">
        <v>185</v>
      </c>
      <c r="C113" s="5" t="s">
        <v>186</v>
      </c>
      <c r="D113" s="5" t="s">
        <v>187</v>
      </c>
      <c r="E113" s="5" t="s">
        <v>188</v>
      </c>
    </row>
    <row r="114" spans="1:14" x14ac:dyDescent="0.2">
      <c r="A114" t="s">
        <v>189</v>
      </c>
      <c r="C114" s="5">
        <f>MIN(CZ60:CZ109)</f>
        <v>2.0162730996069581E-2</v>
      </c>
      <c r="D114" s="5">
        <f>MAX(G117:G132)</f>
        <v>6.1470443365947321E-3</v>
      </c>
      <c r="E114" s="5"/>
    </row>
    <row r="115" spans="1:14" x14ac:dyDescent="0.2">
      <c r="A115" t="s">
        <v>190</v>
      </c>
      <c r="C115" s="5"/>
      <c r="D115" s="5"/>
      <c r="E115" s="5"/>
    </row>
    <row r="116" spans="1:14" x14ac:dyDescent="0.2">
      <c r="B116" s="241" t="s">
        <v>191</v>
      </c>
      <c r="C116" s="241"/>
      <c r="D116" s="241"/>
      <c r="E116" s="241"/>
      <c r="G116" t="s">
        <v>202</v>
      </c>
    </row>
    <row r="117" spans="1:14" x14ac:dyDescent="0.2">
      <c r="A117" t="s">
        <v>8</v>
      </c>
      <c r="B117" s="42">
        <v>5.0000000000000001E-3</v>
      </c>
      <c r="C117" s="5"/>
      <c r="D117" s="5"/>
      <c r="E117" s="5"/>
      <c r="F117" s="5"/>
      <c r="G117" s="7">
        <v>-2.7374413127506446E-3</v>
      </c>
      <c r="I117" s="5">
        <v>1.0000000000000009E-4</v>
      </c>
    </row>
    <row r="118" spans="1:14" x14ac:dyDescent="0.2">
      <c r="A118" t="s">
        <v>12</v>
      </c>
      <c r="B118" s="42">
        <v>7.0000000000000007E-2</v>
      </c>
      <c r="C118" s="5"/>
      <c r="D118" s="5"/>
      <c r="E118" s="5">
        <v>1.0000000000000009E-4</v>
      </c>
      <c r="F118" s="5"/>
      <c r="G118" s="5">
        <v>-6.1889654436085464E-4</v>
      </c>
      <c r="I118" s="5"/>
      <c r="L118" s="5"/>
      <c r="N118" s="5"/>
    </row>
    <row r="119" spans="1:14" x14ac:dyDescent="0.2">
      <c r="A119" t="s">
        <v>15</v>
      </c>
      <c r="B119" s="42">
        <v>7.0000000000000007E-2</v>
      </c>
      <c r="C119" s="5"/>
      <c r="D119" s="5"/>
      <c r="E119" s="5">
        <v>7.0000000000000007E-2</v>
      </c>
      <c r="F119" s="5"/>
      <c r="G119" s="5">
        <v>2.280233252427751E-3</v>
      </c>
      <c r="I119" s="5"/>
      <c r="L119" s="5"/>
      <c r="N119" s="5"/>
    </row>
    <row r="120" spans="1:14" x14ac:dyDescent="0.2">
      <c r="A120" t="s">
        <v>19</v>
      </c>
      <c r="B120" s="42">
        <v>5.0000000000000001E-3</v>
      </c>
      <c r="C120" s="5"/>
      <c r="D120" s="5"/>
      <c r="E120" s="5">
        <v>7.0000000000000007E-2</v>
      </c>
      <c r="F120" s="5"/>
      <c r="G120" s="5">
        <v>8.3654559039988334E-4</v>
      </c>
      <c r="I120" s="5"/>
      <c r="L120" s="5"/>
      <c r="N120" s="5"/>
    </row>
    <row r="121" spans="1:14" x14ac:dyDescent="0.2">
      <c r="A121" t="s">
        <v>23</v>
      </c>
      <c r="B121" s="42">
        <v>7.0000000000000007E-2</v>
      </c>
      <c r="C121" s="5"/>
      <c r="D121" s="5"/>
      <c r="E121" s="5">
        <v>1.0000000000000009E-4</v>
      </c>
      <c r="F121" s="5"/>
      <c r="G121" s="5">
        <v>6.0791341482451652E-3</v>
      </c>
      <c r="I121" s="5"/>
      <c r="L121" s="5"/>
      <c r="N121" s="5"/>
    </row>
    <row r="122" spans="1:14" x14ac:dyDescent="0.2">
      <c r="A122" t="s">
        <v>27</v>
      </c>
      <c r="B122" s="42">
        <v>5.0000000000000001E-3</v>
      </c>
      <c r="C122" s="5"/>
      <c r="D122" s="5"/>
      <c r="E122" s="5">
        <v>7.0000000000000007E-2</v>
      </c>
      <c r="F122" s="5"/>
      <c r="G122" s="5">
        <v>1.4305417216193485E-3</v>
      </c>
      <c r="I122" s="5"/>
      <c r="L122" s="5"/>
      <c r="N122" s="5"/>
    </row>
    <row r="123" spans="1:14" x14ac:dyDescent="0.2">
      <c r="A123" t="s">
        <v>31</v>
      </c>
      <c r="B123" s="42">
        <v>7.0000000000000007E-2</v>
      </c>
      <c r="C123" s="5"/>
      <c r="D123" s="5"/>
      <c r="E123" s="5">
        <v>1.0000000000000009E-4</v>
      </c>
      <c r="F123" s="5"/>
      <c r="G123" s="5">
        <v>6.1470443365947321E-3</v>
      </c>
      <c r="I123" s="5"/>
      <c r="L123" s="5"/>
      <c r="N123" s="5"/>
    </row>
    <row r="124" spans="1:14" x14ac:dyDescent="0.2">
      <c r="A124" t="s">
        <v>35</v>
      </c>
      <c r="B124" s="42">
        <v>5.0000000000000001E-3</v>
      </c>
      <c r="C124" s="5"/>
      <c r="D124" s="5"/>
      <c r="E124" s="5">
        <v>7.0000000000000007E-2</v>
      </c>
      <c r="F124" s="5"/>
      <c r="G124" s="5">
        <v>-1.7069001788794481E-3</v>
      </c>
      <c r="I124" s="5"/>
      <c r="L124" s="5"/>
      <c r="N124" s="5"/>
    </row>
    <row r="125" spans="1:14" x14ac:dyDescent="0.2">
      <c r="A125" t="s">
        <v>38</v>
      </c>
      <c r="B125" s="42">
        <v>5.0000000000000001E-3</v>
      </c>
      <c r="C125" s="5"/>
      <c r="D125" s="5"/>
      <c r="E125" s="5">
        <v>1.0000000000000009E-4</v>
      </c>
      <c r="F125" s="5"/>
      <c r="G125" s="5">
        <v>-2.7758063856875678E-3</v>
      </c>
      <c r="I125" s="5"/>
      <c r="L125" s="5"/>
      <c r="N125" s="5"/>
    </row>
    <row r="126" spans="1:14" x14ac:dyDescent="0.2">
      <c r="A126" t="s">
        <v>42</v>
      </c>
      <c r="B126" s="42">
        <v>5.0000000000000001E-3</v>
      </c>
      <c r="C126" s="5"/>
      <c r="D126" s="5"/>
      <c r="E126" s="5">
        <v>9.9999999999999815E-5</v>
      </c>
      <c r="F126" s="5"/>
      <c r="G126" s="5">
        <v>-2.25760062569053E-3</v>
      </c>
      <c r="I126" s="5"/>
      <c r="L126" s="5"/>
      <c r="N126" s="5"/>
    </row>
    <row r="127" spans="1:14" x14ac:dyDescent="0.2">
      <c r="A127" t="s">
        <v>45</v>
      </c>
      <c r="B127" s="42">
        <v>5.0000000000000001E-3</v>
      </c>
      <c r="C127" s="5"/>
      <c r="D127" s="5"/>
      <c r="E127" s="5">
        <v>9.9999999999999951E-5</v>
      </c>
      <c r="F127" s="5"/>
      <c r="G127" s="5">
        <v>4.0649841779862137E-4</v>
      </c>
      <c r="I127" s="5"/>
      <c r="L127" s="5"/>
      <c r="N127" s="5"/>
    </row>
    <row r="128" spans="1:14" x14ac:dyDescent="0.2">
      <c r="A128" t="s">
        <v>48</v>
      </c>
      <c r="B128" s="42">
        <v>5.0000000000000001E-3</v>
      </c>
      <c r="C128" s="5"/>
      <c r="D128" s="5"/>
      <c r="E128" s="5">
        <v>1.0000000000000009E-4</v>
      </c>
      <c r="F128" s="5"/>
      <c r="G128" s="5">
        <v>4.3582924304209583E-4</v>
      </c>
      <c r="I128" s="5"/>
      <c r="L128" s="5"/>
      <c r="N128" s="5"/>
    </row>
    <row r="129" spans="1:14" x14ac:dyDescent="0.2">
      <c r="A129" t="s">
        <v>51</v>
      </c>
      <c r="B129" s="42">
        <v>5.0000000000000001E-3</v>
      </c>
      <c r="C129" s="5"/>
      <c r="D129" s="5"/>
      <c r="E129" s="5">
        <v>9.9999999999999951E-5</v>
      </c>
      <c r="F129" s="5"/>
      <c r="G129" s="5">
        <v>5.5170869797628903E-5</v>
      </c>
      <c r="I129" s="5"/>
      <c r="L129" s="5"/>
      <c r="N129" s="5"/>
    </row>
    <row r="130" spans="1:14" x14ac:dyDescent="0.2">
      <c r="A130" t="s">
        <v>54</v>
      </c>
      <c r="B130" s="42">
        <v>5.0000000000000001E-3</v>
      </c>
      <c r="C130" s="5"/>
      <c r="D130" s="5"/>
      <c r="E130" s="5">
        <v>1.0000000000000064E-4</v>
      </c>
      <c r="F130" s="5"/>
      <c r="G130" s="5">
        <v>-2.9723141443913489E-3</v>
      </c>
      <c r="I130" s="5"/>
      <c r="L130" s="5"/>
      <c r="N130" s="5"/>
    </row>
    <row r="131" spans="1:14" x14ac:dyDescent="0.2">
      <c r="A131" t="s">
        <v>57</v>
      </c>
      <c r="B131" s="42">
        <v>5.0000000000000001E-3</v>
      </c>
      <c r="C131" s="5"/>
      <c r="D131" s="5"/>
      <c r="E131" s="5">
        <v>1.0000000000000009E-4</v>
      </c>
      <c r="F131" s="5"/>
      <c r="G131" s="5">
        <v>-1.5468169286042938E-3</v>
      </c>
      <c r="I131" s="5"/>
      <c r="L131" s="5"/>
      <c r="N131" s="5"/>
    </row>
    <row r="132" spans="1:14" x14ac:dyDescent="0.2">
      <c r="A132" t="s">
        <v>60</v>
      </c>
      <c r="B132" s="42">
        <v>5.0000000000000001E-3</v>
      </c>
      <c r="C132" s="5"/>
      <c r="D132" s="5"/>
      <c r="E132" s="5">
        <v>9.9999999999999951E-5</v>
      </c>
      <c r="F132" s="5"/>
      <c r="G132" s="5">
        <v>-1.0543694928231684E-3</v>
      </c>
      <c r="I132" s="5"/>
      <c r="L132" s="5"/>
      <c r="N132" s="5"/>
    </row>
    <row r="133" spans="1:14" x14ac:dyDescent="0.2">
      <c r="A133" t="s">
        <v>63</v>
      </c>
      <c r="B133" s="42">
        <v>5.0000000000000001E-3</v>
      </c>
      <c r="C133" s="5"/>
      <c r="D133" s="5"/>
      <c r="E133" s="5">
        <v>1.0000000000000009E-4</v>
      </c>
      <c r="F133" s="5"/>
      <c r="G133" s="5">
        <v>-5.0906433475590169E-3</v>
      </c>
      <c r="I133" s="5"/>
      <c r="L133" s="5"/>
      <c r="N133" s="5"/>
    </row>
    <row r="134" spans="1:14" x14ac:dyDescent="0.2">
      <c r="A134" t="s">
        <v>66</v>
      </c>
      <c r="B134" s="42">
        <v>5.0000000000000001E-3</v>
      </c>
      <c r="C134" s="5"/>
      <c r="D134" s="5"/>
      <c r="E134" s="5">
        <v>1E-4</v>
      </c>
      <c r="F134" s="5"/>
      <c r="G134" s="5">
        <v>1.4256823410742016E-3</v>
      </c>
      <c r="I134" s="5"/>
      <c r="L134" s="5"/>
      <c r="N134" s="5"/>
    </row>
    <row r="135" spans="1:14" x14ac:dyDescent="0.2">
      <c r="A135" t="s">
        <v>69</v>
      </c>
      <c r="B135" s="42">
        <v>7.0000000000000007E-2</v>
      </c>
      <c r="C135" s="5"/>
      <c r="D135" s="5"/>
      <c r="E135" s="5">
        <v>9.9999999999999991E-5</v>
      </c>
      <c r="F135" s="5"/>
      <c r="G135" s="5">
        <v>2.4047070249338131E-3</v>
      </c>
      <c r="I135" s="5"/>
      <c r="L135" s="5"/>
      <c r="N135" s="5"/>
    </row>
    <row r="136" spans="1:14" x14ac:dyDescent="0.2">
      <c r="A136" t="s">
        <v>72</v>
      </c>
      <c r="B136" s="42">
        <v>5.0000000000000001E-3</v>
      </c>
      <c r="C136" s="5"/>
      <c r="D136" s="5"/>
      <c r="E136" s="5">
        <v>7.0000000000000007E-2</v>
      </c>
      <c r="F136" s="5"/>
      <c r="G136" s="5">
        <v>-3.9557923941645817E-3</v>
      </c>
      <c r="I136" s="5"/>
      <c r="L136" s="5"/>
      <c r="N136" s="5"/>
    </row>
    <row r="137" spans="1:14" x14ac:dyDescent="0.2">
      <c r="A137" t="s">
        <v>76</v>
      </c>
      <c r="B137" s="42">
        <v>5.0000000000000001E-3</v>
      </c>
      <c r="C137" s="5"/>
      <c r="D137" s="5"/>
      <c r="E137" s="5">
        <v>9.9999999999999951E-5</v>
      </c>
      <c r="F137" s="5"/>
      <c r="G137" s="5">
        <v>-7.1033585972319214E-4</v>
      </c>
      <c r="I137" s="5"/>
      <c r="L137" s="5"/>
      <c r="N137" s="5"/>
    </row>
    <row r="138" spans="1:14" x14ac:dyDescent="0.2">
      <c r="A138" t="s">
        <v>79</v>
      </c>
      <c r="B138" s="42">
        <v>5.0000000000000001E-3</v>
      </c>
      <c r="C138" s="5"/>
      <c r="D138" s="5"/>
      <c r="E138" s="5">
        <v>2.2264919909618836E-2</v>
      </c>
      <c r="F138" s="5"/>
      <c r="G138" s="5">
        <v>2.7744992354516054E-3</v>
      </c>
      <c r="I138" s="5"/>
      <c r="L138" s="5"/>
      <c r="N138" s="5"/>
    </row>
    <row r="139" spans="1:14" x14ac:dyDescent="0.2">
      <c r="A139" t="s">
        <v>83</v>
      </c>
      <c r="B139" s="42">
        <v>5.0000000000000001E-3</v>
      </c>
      <c r="C139" s="5"/>
      <c r="D139" s="5"/>
      <c r="E139" s="5">
        <v>5.4143547677749385E-2</v>
      </c>
      <c r="F139" s="5"/>
      <c r="G139" s="5">
        <v>1.3897703719757488E-3</v>
      </c>
      <c r="I139" s="5"/>
      <c r="L139" s="5"/>
      <c r="N139" s="5"/>
    </row>
    <row r="140" spans="1:14" x14ac:dyDescent="0.2">
      <c r="A140" t="s">
        <v>86</v>
      </c>
      <c r="B140" s="42">
        <v>5.0000000000000001E-3</v>
      </c>
      <c r="C140" s="5"/>
      <c r="D140" s="5"/>
      <c r="E140" s="5">
        <v>5.3234093212625559E-2</v>
      </c>
      <c r="F140" s="5"/>
      <c r="G140" s="5">
        <v>-9.0230244472213315E-4</v>
      </c>
      <c r="I140" s="5"/>
      <c r="L140" s="5"/>
      <c r="N140" s="5"/>
    </row>
    <row r="141" spans="1:14" x14ac:dyDescent="0.2">
      <c r="A141" t="s">
        <v>90</v>
      </c>
      <c r="B141" s="42">
        <v>7.0000000000000007E-2</v>
      </c>
      <c r="C141" s="5"/>
      <c r="D141" s="5"/>
      <c r="E141" s="5">
        <v>1.0000000000000009E-4</v>
      </c>
      <c r="F141" s="5"/>
      <c r="G141" s="5">
        <v>4.5306591613746023E-3</v>
      </c>
      <c r="I141" s="5"/>
      <c r="L141" s="5"/>
      <c r="N141" s="5"/>
    </row>
    <row r="142" spans="1:14" x14ac:dyDescent="0.2">
      <c r="A142" t="s">
        <v>93</v>
      </c>
      <c r="B142" s="42">
        <v>5.0000000000000001E-3</v>
      </c>
      <c r="C142" s="5"/>
      <c r="D142" s="5"/>
      <c r="E142" s="5">
        <v>7.0000000000000007E-2</v>
      </c>
      <c r="F142" s="5"/>
      <c r="G142" s="5">
        <v>5.349137050779064E-5</v>
      </c>
      <c r="I142" s="5"/>
      <c r="L142" s="5"/>
      <c r="N142" s="5"/>
    </row>
    <row r="143" spans="1:14" x14ac:dyDescent="0.2">
      <c r="A143" t="s">
        <v>96</v>
      </c>
      <c r="B143" s="42">
        <v>5.0000000000000001E-3</v>
      </c>
      <c r="C143" s="5"/>
      <c r="D143" s="5"/>
      <c r="E143" s="5">
        <v>1.0000000000000009E-4</v>
      </c>
      <c r="F143" s="5"/>
      <c r="G143" s="5">
        <v>-3.2284138571767726E-3</v>
      </c>
      <c r="I143" s="5"/>
      <c r="L143" s="5"/>
      <c r="N143" s="5"/>
    </row>
    <row r="144" spans="1:14" x14ac:dyDescent="0.2">
      <c r="A144" t="s">
        <v>99</v>
      </c>
      <c r="B144" s="42">
        <v>5.0000000000000001E-3</v>
      </c>
      <c r="C144" s="5"/>
      <c r="D144" s="5"/>
      <c r="E144" s="5">
        <v>1.0000000000000002E-4</v>
      </c>
      <c r="F144" s="5"/>
      <c r="G144" s="5">
        <v>-1.038318935640144E-3</v>
      </c>
      <c r="I144" s="5"/>
      <c r="L144" s="5"/>
      <c r="N144" s="5"/>
    </row>
    <row r="145" spans="1:14" x14ac:dyDescent="0.2">
      <c r="A145" t="s">
        <v>102</v>
      </c>
      <c r="B145" s="42">
        <v>5.0000000000000001E-3</v>
      </c>
      <c r="C145" s="5"/>
      <c r="D145" s="5"/>
      <c r="E145" s="5">
        <v>1.0000000000000002E-4</v>
      </c>
      <c r="F145" s="5"/>
      <c r="G145" s="5">
        <v>-1.9402105478636754E-3</v>
      </c>
      <c r="I145" s="5"/>
      <c r="L145" s="5"/>
      <c r="N145" s="5"/>
    </row>
    <row r="146" spans="1:14" x14ac:dyDescent="0.2">
      <c r="A146" t="s">
        <v>105</v>
      </c>
      <c r="B146" s="42">
        <v>5.0000000000000001E-3</v>
      </c>
      <c r="C146" s="5"/>
      <c r="D146" s="5"/>
      <c r="E146" s="5">
        <v>1.0000000000000037E-4</v>
      </c>
      <c r="F146" s="5"/>
      <c r="G146" s="5">
        <v>-1.6203227526443944E-4</v>
      </c>
      <c r="I146" s="5"/>
      <c r="L146" s="5"/>
      <c r="N146" s="5"/>
    </row>
    <row r="147" spans="1:14" x14ac:dyDescent="0.2">
      <c r="A147" t="s">
        <v>108</v>
      </c>
      <c r="B147" s="42">
        <v>7.0000000000000007E-2</v>
      </c>
      <c r="C147" s="5"/>
      <c r="D147" s="5"/>
      <c r="E147" s="5">
        <v>1.0000000000000009E-4</v>
      </c>
      <c r="F147" s="5"/>
      <c r="G147" s="5">
        <v>3.2924238938845853E-3</v>
      </c>
      <c r="I147" s="5"/>
      <c r="L147" s="5"/>
      <c r="N147" s="5"/>
    </row>
    <row r="148" spans="1:14" x14ac:dyDescent="0.2">
      <c r="A148" t="s">
        <v>111</v>
      </c>
      <c r="B148" s="42">
        <v>5.0000000000000001E-3</v>
      </c>
      <c r="C148" s="5"/>
      <c r="D148" s="5"/>
      <c r="E148" s="5">
        <v>7.0000000000000007E-2</v>
      </c>
      <c r="F148" s="5"/>
      <c r="G148" s="5">
        <v>-4.480412556706696E-3</v>
      </c>
      <c r="I148" s="5"/>
      <c r="L148" s="5"/>
      <c r="N148" s="5"/>
    </row>
    <row r="149" spans="1:14" x14ac:dyDescent="0.2">
      <c r="A149" t="s">
        <v>114</v>
      </c>
      <c r="B149" s="42">
        <v>7.0000000000000007E-2</v>
      </c>
      <c r="C149" s="5"/>
      <c r="D149" s="5"/>
      <c r="E149" s="5">
        <v>1.0000000000000002E-4</v>
      </c>
      <c r="F149" s="5"/>
      <c r="G149" s="5">
        <v>4.080246840785927E-3</v>
      </c>
      <c r="I149" s="5"/>
      <c r="L149" s="5"/>
      <c r="N149" s="5"/>
    </row>
    <row r="150" spans="1:14" x14ac:dyDescent="0.2">
      <c r="A150" t="s">
        <v>117</v>
      </c>
      <c r="B150" s="42">
        <v>5.9704919583718825E-2</v>
      </c>
      <c r="C150" s="5"/>
      <c r="D150" s="5"/>
      <c r="E150" s="5">
        <v>7.0000000000000007E-2</v>
      </c>
      <c r="F150" s="5"/>
      <c r="G150" s="5">
        <v>8.8635327519260372E-4</v>
      </c>
      <c r="I150" s="5"/>
      <c r="L150" s="5"/>
      <c r="N150" s="5"/>
    </row>
    <row r="151" spans="1:14" x14ac:dyDescent="0.2">
      <c r="A151" t="s">
        <v>120</v>
      </c>
      <c r="B151" s="42">
        <v>6.9721113917606947E-3</v>
      </c>
      <c r="C151" s="5"/>
      <c r="D151" s="5"/>
      <c r="E151" s="5">
        <v>7.0000000000000007E-2</v>
      </c>
      <c r="F151" s="5"/>
      <c r="G151" s="5">
        <v>-8.4844706481505296E-4</v>
      </c>
      <c r="I151" s="5"/>
      <c r="L151" s="5"/>
      <c r="N151" s="5"/>
    </row>
    <row r="152" spans="1:14" x14ac:dyDescent="0.2">
      <c r="A152" t="s">
        <v>123</v>
      </c>
      <c r="B152" s="42">
        <v>5.0000000000000001E-3</v>
      </c>
      <c r="C152" s="5"/>
      <c r="D152" s="5"/>
      <c r="E152" s="5">
        <v>2.6957439200006438E-2</v>
      </c>
      <c r="F152" s="5"/>
      <c r="G152" s="5">
        <v>-3.8820930280702141E-6</v>
      </c>
      <c r="I152" s="5"/>
      <c r="L152" s="5"/>
      <c r="N152" s="5"/>
    </row>
    <row r="153" spans="1:14" x14ac:dyDescent="0.2">
      <c r="A153" t="s">
        <v>126</v>
      </c>
      <c r="B153" s="42">
        <v>5.0000000000000001E-3</v>
      </c>
      <c r="C153" s="5"/>
      <c r="D153" s="5"/>
      <c r="E153" s="5">
        <v>1E-4</v>
      </c>
      <c r="F153" s="5"/>
      <c r="G153" s="5">
        <v>-1.2689912383380109E-3</v>
      </c>
      <c r="I153" s="5"/>
      <c r="L153" s="5"/>
      <c r="N153" s="5"/>
    </row>
    <row r="154" spans="1:14" x14ac:dyDescent="0.2">
      <c r="A154" t="s">
        <v>129</v>
      </c>
      <c r="B154" s="42">
        <v>5.0000000000000001E-3</v>
      </c>
      <c r="C154" s="5"/>
      <c r="D154" s="5"/>
      <c r="E154" s="5">
        <v>9.9999999999999951E-5</v>
      </c>
      <c r="F154" s="5"/>
      <c r="G154" s="5">
        <v>1.3191668448500977E-3</v>
      </c>
      <c r="I154" s="5"/>
      <c r="L154" s="5"/>
      <c r="N154" s="5"/>
    </row>
    <row r="155" spans="1:14" x14ac:dyDescent="0.2">
      <c r="A155" t="s">
        <v>132</v>
      </c>
      <c r="B155" s="42">
        <v>7.0000000000000007E-2</v>
      </c>
      <c r="C155" s="5"/>
      <c r="D155" s="5"/>
      <c r="E155" s="5">
        <v>1E-4</v>
      </c>
      <c r="F155" s="5"/>
      <c r="G155" s="5">
        <v>3.7661110793461528E-3</v>
      </c>
      <c r="I155" s="5"/>
      <c r="L155" s="5"/>
      <c r="N155" s="5"/>
    </row>
    <row r="156" spans="1:14" x14ac:dyDescent="0.2">
      <c r="A156" t="s">
        <v>135</v>
      </c>
      <c r="B156" s="42">
        <v>5.0000000000000001E-3</v>
      </c>
      <c r="C156" s="5"/>
      <c r="D156" s="5"/>
      <c r="E156" s="5">
        <v>7.0000000000000007E-2</v>
      </c>
      <c r="F156" s="5"/>
      <c r="G156" s="5">
        <v>-4.6593771073653052E-3</v>
      </c>
      <c r="I156" s="5"/>
      <c r="L156" s="5"/>
      <c r="N156" s="5"/>
    </row>
    <row r="157" spans="1:14" x14ac:dyDescent="0.2">
      <c r="A157" t="s">
        <v>138</v>
      </c>
      <c r="B157" s="42">
        <v>5.0000000000000001E-3</v>
      </c>
      <c r="C157" s="5"/>
      <c r="D157" s="5"/>
      <c r="E157" s="5">
        <v>1.0000000000000009E-4</v>
      </c>
      <c r="F157" s="5"/>
      <c r="G157" s="5">
        <v>-1.1486558395079189E-3</v>
      </c>
      <c r="I157" s="5"/>
      <c r="L157" s="5"/>
      <c r="N157" s="5"/>
    </row>
    <row r="158" spans="1:14" x14ac:dyDescent="0.2">
      <c r="A158" t="s">
        <v>141</v>
      </c>
      <c r="B158" s="42">
        <v>5.0000000000000001E-3</v>
      </c>
      <c r="C158" s="5"/>
      <c r="D158" s="5"/>
      <c r="E158" s="5">
        <v>1.0000000000000009E-4</v>
      </c>
      <c r="F158" s="5"/>
      <c r="G158" s="5">
        <v>-1.182861113111965E-3</v>
      </c>
      <c r="I158" s="5"/>
      <c r="L158" s="5"/>
      <c r="N158" s="5"/>
    </row>
    <row r="159" spans="1:14" x14ac:dyDescent="0.2">
      <c r="A159" t="s">
        <v>144</v>
      </c>
      <c r="B159" s="42">
        <v>5.0000000000000001E-3</v>
      </c>
      <c r="C159" s="5"/>
      <c r="D159" s="5"/>
      <c r="E159" s="5">
        <v>1.0000000000000002E-4</v>
      </c>
      <c r="F159" s="5"/>
      <c r="G159" s="5">
        <v>-1.2806751699128511E-3</v>
      </c>
      <c r="I159" s="5"/>
      <c r="L159" s="5"/>
      <c r="N159" s="5"/>
    </row>
    <row r="160" spans="1:14" x14ac:dyDescent="0.2">
      <c r="A160" t="s">
        <v>147</v>
      </c>
      <c r="B160" s="42">
        <v>5.0000000000000001E-3</v>
      </c>
      <c r="C160" s="5"/>
      <c r="D160" s="5"/>
      <c r="E160" s="5">
        <v>1.0000000000000002E-4</v>
      </c>
      <c r="F160" s="5"/>
      <c r="G160" s="5">
        <v>-3.51361407303906E-3</v>
      </c>
      <c r="I160" s="5"/>
      <c r="L160" s="5"/>
      <c r="N160" s="5"/>
    </row>
    <row r="161" spans="1:14" x14ac:dyDescent="0.2">
      <c r="A161" t="s">
        <v>150</v>
      </c>
      <c r="B161" s="42">
        <v>5.0000000000000001E-3</v>
      </c>
      <c r="C161" s="5"/>
      <c r="D161" s="5"/>
      <c r="E161" s="5">
        <v>1.0000000000000009E-4</v>
      </c>
      <c r="F161" s="5"/>
      <c r="G161" s="5">
        <v>8.0665138216348469E-4</v>
      </c>
      <c r="I161" s="5"/>
      <c r="L161" s="5"/>
      <c r="N161" s="5"/>
    </row>
    <row r="162" spans="1:14" x14ac:dyDescent="0.2">
      <c r="A162" t="s">
        <v>153</v>
      </c>
      <c r="B162" s="42">
        <v>5.0000000000000001E-3</v>
      </c>
      <c r="C162" s="5"/>
      <c r="D162" s="5"/>
      <c r="E162" s="5">
        <v>1.0000000000000009E-4</v>
      </c>
      <c r="F162" s="5"/>
      <c r="G162" s="5">
        <v>-5.2842973241821684E-3</v>
      </c>
      <c r="I162" s="5"/>
      <c r="L162" s="5"/>
      <c r="N162" s="5"/>
    </row>
    <row r="163" spans="1:14" x14ac:dyDescent="0.2">
      <c r="A163" t="s">
        <v>156</v>
      </c>
      <c r="B163" s="42">
        <v>5.0000000000000001E-3</v>
      </c>
      <c r="C163" s="5"/>
      <c r="D163" s="5"/>
      <c r="E163" s="5">
        <v>1.0000000000000009E-4</v>
      </c>
      <c r="F163" s="5"/>
      <c r="G163" s="5">
        <v>-3.2300020951433642E-3</v>
      </c>
      <c r="I163" s="5"/>
      <c r="L163" s="5"/>
      <c r="N163" s="5"/>
    </row>
    <row r="164" spans="1:14" x14ac:dyDescent="0.2">
      <c r="A164" t="s">
        <v>160</v>
      </c>
      <c r="B164" s="42">
        <v>5.0000000000000001E-3</v>
      </c>
      <c r="C164" s="5"/>
      <c r="D164" s="5"/>
      <c r="E164" s="5">
        <v>1.0000000000000009E-4</v>
      </c>
      <c r="F164" s="5"/>
      <c r="G164" s="5">
        <v>-1.0738310036207889E-3</v>
      </c>
      <c r="I164" s="5"/>
      <c r="L164" s="5"/>
      <c r="N164" s="5"/>
    </row>
    <row r="165" spans="1:14" x14ac:dyDescent="0.2">
      <c r="A165" t="s">
        <v>163</v>
      </c>
      <c r="B165" s="42">
        <v>7.0000000000000007E-2</v>
      </c>
      <c r="C165" s="5"/>
      <c r="D165" s="5"/>
      <c r="E165" s="5">
        <v>1E-4</v>
      </c>
      <c r="F165" s="5"/>
      <c r="G165" s="5">
        <v>4.4251803993030931E-3</v>
      </c>
      <c r="I165" s="5"/>
      <c r="L165" s="5"/>
      <c r="N165" s="5"/>
    </row>
    <row r="166" spans="1:14" x14ac:dyDescent="0.2">
      <c r="A166" s="37" t="s">
        <v>166</v>
      </c>
      <c r="B166" s="43">
        <v>4.8322969024520435E-2</v>
      </c>
      <c r="C166" s="6"/>
      <c r="D166" s="6"/>
      <c r="E166" s="5">
        <v>7.0000000000000007E-2</v>
      </c>
      <c r="F166" s="6"/>
      <c r="G166" s="5">
        <v>2.9793279381016705E-3</v>
      </c>
      <c r="I166" s="6"/>
      <c r="L166" s="5"/>
      <c r="N166" s="5"/>
    </row>
    <row r="167" spans="1:14" x14ac:dyDescent="0.2">
      <c r="A167" s="32" t="s">
        <v>193</v>
      </c>
      <c r="B167" s="44">
        <f>SUM(B117:B166)</f>
        <v>1</v>
      </c>
      <c r="C167" s="9"/>
      <c r="D167" s="9"/>
      <c r="E167" s="6">
        <v>7.0000000000000007E-2</v>
      </c>
      <c r="F167" s="9"/>
      <c r="I167" s="9"/>
      <c r="L167" s="9"/>
      <c r="N167" s="6"/>
    </row>
    <row r="168" spans="1:14" x14ac:dyDescent="0.2">
      <c r="A168" t="s">
        <v>194</v>
      </c>
      <c r="B168" s="45">
        <f t="array" ref="B168">MMULT(TRANSPOSE(B117:B166),$G$117:$G$166)</f>
        <v>2.4966929519353773E-3</v>
      </c>
      <c r="C168" s="15"/>
      <c r="D168" s="15"/>
      <c r="E168" s="9">
        <f>SUM(E118:E167)</f>
        <v>1.0000000000000002</v>
      </c>
      <c r="F168" s="15"/>
      <c r="I168" s="15"/>
      <c r="L168" s="9"/>
      <c r="N168" s="9"/>
    </row>
    <row r="169" spans="1:14" x14ac:dyDescent="0.2">
      <c r="A169" t="s">
        <v>195</v>
      </c>
      <c r="B169" s="45">
        <f>B168*52</f>
        <v>0.12982803350063962</v>
      </c>
      <c r="C169" s="15"/>
      <c r="D169" s="15"/>
      <c r="E169" s="15">
        <f t="array" ref="E169">MMULT(TRANSPOSE(E118:E167),$G$117:$G$166)</f>
        <v>2.9980210039102675E-3</v>
      </c>
      <c r="F169" s="15"/>
      <c r="G169" s="7"/>
      <c r="I169" s="15"/>
      <c r="L169" s="15"/>
      <c r="N169" s="15"/>
    </row>
    <row r="170" spans="1:14" x14ac:dyDescent="0.2">
      <c r="A170" t="s">
        <v>196</v>
      </c>
      <c r="B170" s="45">
        <f t="array" ref="B170">SQRT(MMULT(MMULT(TRANSPOSE(B117:B166), $B$60:$AY$109), B117:B166))</f>
        <v>1.8679518905775315E-2</v>
      </c>
      <c r="C170" s="15"/>
      <c r="D170" s="15"/>
      <c r="E170" s="15">
        <f>E169*52</f>
        <v>0.15589709220333392</v>
      </c>
      <c r="F170" s="15"/>
      <c r="G170" s="7"/>
      <c r="I170" s="15"/>
      <c r="L170" s="15"/>
      <c r="N170" s="15"/>
    </row>
    <row r="171" spans="1:14" x14ac:dyDescent="0.2">
      <c r="A171" s="5" t="s">
        <v>197</v>
      </c>
      <c r="B171" s="45">
        <f>B170*SQRT(52)</f>
        <v>0.13469992643154377</v>
      </c>
      <c r="C171" s="15"/>
      <c r="D171" s="15"/>
      <c r="E171" s="15">
        <f t="array" ref="E171">SQRT(MMULT(MMULT(TRANSPOSE(E118:E167), $B$60:$AY$109), E118:E167))</f>
        <v>1.8679529192807933E-2</v>
      </c>
      <c r="F171" s="15"/>
      <c r="G171" s="7"/>
      <c r="I171" s="15"/>
      <c r="L171" s="15"/>
      <c r="N171" s="15"/>
    </row>
    <row r="172" spans="1:14" x14ac:dyDescent="0.2">
      <c r="A172" t="s">
        <v>198</v>
      </c>
      <c r="B172" s="46">
        <f>B169/B171</f>
        <v>0.96383151008341417</v>
      </c>
      <c r="C172" s="41"/>
      <c r="D172" s="41"/>
      <c r="E172" s="15">
        <f>E171*SQRT(52)</f>
        <v>0.13470000061239093</v>
      </c>
      <c r="F172" s="41"/>
      <c r="G172" s="7"/>
      <c r="I172" s="41"/>
      <c r="L172" s="15"/>
      <c r="N172" s="15"/>
    </row>
    <row r="173" spans="1:14" x14ac:dyDescent="0.2">
      <c r="E173" s="41">
        <f>E170/E172</f>
        <v>1.157365192981247</v>
      </c>
      <c r="L173" s="41"/>
      <c r="N173" s="41"/>
    </row>
  </sheetData>
  <mergeCells count="7">
    <mergeCell ref="B116:E116"/>
    <mergeCell ref="AY1:CV1"/>
    <mergeCell ref="CW1:ET1"/>
    <mergeCell ref="A58:AY58"/>
    <mergeCell ref="BA58:CY58"/>
    <mergeCell ref="DB58:EZ58"/>
    <mergeCell ref="A112:E11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9"/>
  <sheetViews>
    <sheetView topLeftCell="B4" zoomScale="108" workbookViewId="0">
      <selection activeCell="I44" sqref="I44"/>
    </sheetView>
  </sheetViews>
  <sheetFormatPr baseColWidth="10" defaultRowHeight="15" x14ac:dyDescent="0.2"/>
  <cols>
    <col min="1" max="1" width="7.6640625" customWidth="1"/>
    <col min="2" max="2" width="24" customWidth="1"/>
    <col min="3" max="3" width="11.83203125" customWidth="1"/>
    <col min="5" max="5" width="24.5" customWidth="1"/>
    <col min="9" max="9" width="12" customWidth="1"/>
    <col min="10" max="10" width="11.1640625" customWidth="1"/>
  </cols>
  <sheetData>
    <row r="1" spans="1:21" ht="19" x14ac:dyDescent="0.25">
      <c r="A1" s="59"/>
      <c r="B1" s="59" t="s">
        <v>213</v>
      </c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</row>
    <row r="3" spans="1:21" x14ac:dyDescent="0.2">
      <c r="A3" s="60"/>
      <c r="B3" s="61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</row>
    <row r="4" spans="1:21" ht="16" x14ac:dyDescent="0.2">
      <c r="A4" s="60"/>
      <c r="B4" s="62" t="s">
        <v>241</v>
      </c>
      <c r="C4" s="62" t="s">
        <v>170</v>
      </c>
      <c r="D4" s="62" t="s">
        <v>242</v>
      </c>
      <c r="E4" s="62" t="s">
        <v>170</v>
      </c>
      <c r="F4" s="60"/>
      <c r="G4" s="60"/>
      <c r="H4" s="60"/>
      <c r="I4" s="60"/>
      <c r="J4" s="60"/>
      <c r="K4" s="60"/>
      <c r="L4" s="60"/>
      <c r="M4" s="60"/>
      <c r="N4" s="60"/>
      <c r="O4" s="60"/>
      <c r="P4" s="60"/>
      <c r="Q4" s="60"/>
      <c r="R4" s="64"/>
      <c r="S4" s="60"/>
      <c r="T4" s="60"/>
    </row>
    <row r="5" spans="1:21" ht="16" x14ac:dyDescent="0.2">
      <c r="A5" s="60"/>
      <c r="B5" s="62" t="s">
        <v>262</v>
      </c>
      <c r="C5" s="62" t="s">
        <v>245</v>
      </c>
      <c r="D5" s="62" t="s">
        <v>244</v>
      </c>
      <c r="E5" s="63" t="s">
        <v>246</v>
      </c>
      <c r="F5" s="60"/>
      <c r="G5" s="60"/>
      <c r="H5" s="60"/>
      <c r="I5" s="60"/>
      <c r="J5" s="60"/>
      <c r="K5" s="60"/>
      <c r="L5" s="60"/>
      <c r="M5" s="60"/>
      <c r="N5" s="60"/>
      <c r="O5" s="60"/>
      <c r="P5" s="60"/>
      <c r="Q5" s="60"/>
      <c r="R5" s="124"/>
      <c r="S5" s="60"/>
      <c r="T5" s="60"/>
    </row>
    <row r="6" spans="1:21" ht="16" x14ac:dyDescent="0.2">
      <c r="A6" s="60"/>
      <c r="B6" t="s">
        <v>18</v>
      </c>
      <c r="C6" s="78">
        <v>0.15759576104561177</v>
      </c>
      <c r="D6" s="65">
        <f>SUM(Returns!FR2:FR8)</f>
        <v>0.1473882520301788</v>
      </c>
      <c r="E6" s="65">
        <f>C6*D6</f>
        <v>2.3227763747878463E-2</v>
      </c>
      <c r="F6" s="60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R6" s="124"/>
      <c r="S6" s="60"/>
      <c r="T6" s="60"/>
    </row>
    <row r="7" spans="1:21" ht="16" x14ac:dyDescent="0.2">
      <c r="A7" s="60"/>
      <c r="B7" t="s">
        <v>11</v>
      </c>
      <c r="C7" s="78">
        <v>0.14824283409639855</v>
      </c>
      <c r="D7" s="65">
        <f>SUM(Returns!FR9:FR13)</f>
        <v>-0.10150036038864763</v>
      </c>
      <c r="E7" s="65">
        <f t="shared" ref="E7:E16" si="0">C7*D7</f>
        <v>-1.5046701085818952E-2</v>
      </c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124"/>
      <c r="S7" s="60"/>
      <c r="T7" s="60"/>
    </row>
    <row r="8" spans="1:21" ht="16" x14ac:dyDescent="0.2">
      <c r="A8" s="60"/>
      <c r="B8" t="s">
        <v>89</v>
      </c>
      <c r="C8" s="78">
        <v>6.4334835097514032E-2</v>
      </c>
      <c r="D8" s="65">
        <f>SUM(Returns!FR14:FR15)</f>
        <v>3.9118143683252615E-2</v>
      </c>
      <c r="E8" s="65">
        <f t="shared" si="0"/>
        <v>2.5166593231829171E-3</v>
      </c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124"/>
      <c r="S8" s="60"/>
      <c r="T8" s="60"/>
    </row>
    <row r="9" spans="1:21" ht="16" x14ac:dyDescent="0.2">
      <c r="A9" s="60"/>
      <c r="B9" t="s">
        <v>30</v>
      </c>
      <c r="C9" s="78">
        <v>0.1872075120300265</v>
      </c>
      <c r="D9" s="65">
        <f>SUM(Returns!FR16:FR25)</f>
        <v>0.15121614007785045</v>
      </c>
      <c r="E9" s="65">
        <f t="shared" si="0"/>
        <v>2.8308797362758362E-2</v>
      </c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124"/>
      <c r="S9" s="60"/>
      <c r="T9" s="60"/>
    </row>
    <row r="10" spans="1:21" x14ac:dyDescent="0.2">
      <c r="A10" s="60"/>
      <c r="B10" t="s">
        <v>41</v>
      </c>
      <c r="C10" s="78">
        <v>7.8270781888397645E-2</v>
      </c>
      <c r="D10" s="65">
        <f>SUM(Returns!FR26:FR29)</f>
        <v>7.180199015807176E-2</v>
      </c>
      <c r="E10" s="65">
        <f t="shared" si="0"/>
        <v>5.6199979108153093E-3</v>
      </c>
      <c r="F10" s="60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32"/>
      <c r="S10" s="60"/>
      <c r="T10" s="60"/>
    </row>
    <row r="11" spans="1:21" x14ac:dyDescent="0.2">
      <c r="A11" s="60"/>
      <c r="B11" t="s">
        <v>26</v>
      </c>
      <c r="C11" s="78">
        <v>0.134250483457593</v>
      </c>
      <c r="D11" s="65">
        <f>SUM(Returns!FR30:FR37)</f>
        <v>5.8587945458755231E-2</v>
      </c>
      <c r="E11" s="65">
        <f t="shared" si="0"/>
        <v>7.8654600026249796E-3</v>
      </c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32"/>
      <c r="S11" s="60"/>
      <c r="T11" s="60"/>
    </row>
    <row r="12" spans="1:21" ht="16" x14ac:dyDescent="0.2">
      <c r="A12" s="60"/>
      <c r="B12" t="s">
        <v>34</v>
      </c>
      <c r="C12" s="78">
        <v>7.1610388090157545E-2</v>
      </c>
      <c r="D12" s="65">
        <f>SUM(Returns!FR38:FR40)</f>
        <v>7.0370925998346934E-2</v>
      </c>
      <c r="E12" s="65">
        <f t="shared" si="0"/>
        <v>5.0392893210053809E-3</v>
      </c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124"/>
      <c r="S12" s="60"/>
      <c r="T12" s="60"/>
    </row>
    <row r="13" spans="1:21" ht="16" x14ac:dyDescent="0.2">
      <c r="A13" s="60"/>
      <c r="B13" t="s">
        <v>22</v>
      </c>
      <c r="C13" s="78">
        <v>5.0030487193002564E-2</v>
      </c>
      <c r="D13" s="65">
        <f>SUM(Returns!FR41:FR43)</f>
        <v>-4.2492981393574825E-3</v>
      </c>
      <c r="E13" s="65">
        <f t="shared" si="0"/>
        <v>-2.1259445614037415E-4</v>
      </c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124"/>
      <c r="S13" s="60"/>
      <c r="T13" s="60"/>
    </row>
    <row r="14" spans="1:21" ht="16" x14ac:dyDescent="0.2">
      <c r="A14" s="60"/>
      <c r="B14" t="s">
        <v>159</v>
      </c>
      <c r="C14" s="79">
        <v>6.6334566974761873E-3</v>
      </c>
      <c r="D14" s="65">
        <f>Returns!FR44</f>
        <v>4.4736842105261854E-3</v>
      </c>
      <c r="E14" s="65">
        <f t="shared" si="0"/>
        <v>2.9675990488708393E-5</v>
      </c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124"/>
      <c r="S14" s="60"/>
      <c r="T14" s="60"/>
    </row>
    <row r="15" spans="1:21" ht="16" x14ac:dyDescent="0.2">
      <c r="A15" s="60"/>
      <c r="B15" t="s">
        <v>75</v>
      </c>
      <c r="C15" s="78">
        <v>5.0977442193195867E-2</v>
      </c>
      <c r="D15" s="65">
        <f>SUM(Returns!FR45:FR47)</f>
        <v>5.3232296302283988E-2</v>
      </c>
      <c r="E15" s="65">
        <f t="shared" si="0"/>
        <v>2.7136463075607561E-3</v>
      </c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124"/>
      <c r="S15" s="60"/>
      <c r="T15" s="60"/>
    </row>
    <row r="16" spans="1:21" ht="16" x14ac:dyDescent="0.2">
      <c r="A16" s="60"/>
      <c r="B16" s="37" t="s">
        <v>82</v>
      </c>
      <c r="C16" s="66">
        <v>5.0846018210626273E-2</v>
      </c>
      <c r="D16" s="67">
        <f>SUM(Returns!FR48:FR51)</f>
        <v>4.5521509898861612E-2</v>
      </c>
      <c r="E16" s="65">
        <f t="shared" si="0"/>
        <v>2.3145875212927216E-3</v>
      </c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124"/>
      <c r="S16" s="60"/>
      <c r="T16" s="60"/>
    </row>
    <row r="17" spans="1:21" ht="16" x14ac:dyDescent="0.2">
      <c r="A17" s="60"/>
      <c r="B17" s="60"/>
      <c r="C17" s="60"/>
      <c r="D17" s="60"/>
      <c r="E17" s="68" t="s">
        <v>247</v>
      </c>
      <c r="F17" s="69">
        <f>SUM(E6:E16)</f>
        <v>6.2376581945648282E-2</v>
      </c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124"/>
      <c r="S17" s="60"/>
      <c r="T17" s="60"/>
      <c r="U17" s="60"/>
    </row>
    <row r="18" spans="1:21" ht="16" x14ac:dyDescent="0.2">
      <c r="A18" s="60"/>
      <c r="B18" s="60"/>
      <c r="C18" s="60"/>
      <c r="D18" s="60"/>
      <c r="E18" s="68"/>
      <c r="F18" s="68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124"/>
      <c r="S18" s="60"/>
      <c r="T18" s="60"/>
      <c r="U18" s="60"/>
    </row>
    <row r="19" spans="1:21" ht="16" x14ac:dyDescent="0.2">
      <c r="A19" s="60"/>
      <c r="B19" s="60"/>
      <c r="C19" s="60"/>
      <c r="D19" s="60"/>
      <c r="E19" s="68"/>
      <c r="F19" s="68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124"/>
      <c r="S19" s="60"/>
      <c r="T19" s="60"/>
      <c r="U19" s="60"/>
    </row>
    <row r="20" spans="1:21" ht="16" x14ac:dyDescent="0.2">
      <c r="A20" s="60"/>
      <c r="B20" s="62" t="s">
        <v>248</v>
      </c>
      <c r="C20" s="62" t="s">
        <v>249</v>
      </c>
      <c r="D20" s="70" t="s">
        <v>250</v>
      </c>
      <c r="E20" s="70" t="s">
        <v>251</v>
      </c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124"/>
      <c r="S20" s="60"/>
      <c r="T20" s="60"/>
    </row>
    <row r="21" spans="1:21" ht="16" x14ac:dyDescent="0.2">
      <c r="A21" s="60"/>
      <c r="B21" s="62" t="s">
        <v>243</v>
      </c>
      <c r="C21" s="62" t="s">
        <v>245</v>
      </c>
      <c r="D21" s="70" t="s">
        <v>252</v>
      </c>
      <c r="E21" s="63" t="s">
        <v>246</v>
      </c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124"/>
      <c r="S21" s="60"/>
      <c r="T21" s="60"/>
    </row>
    <row r="22" spans="1:21" ht="16" x14ac:dyDescent="0.2">
      <c r="A22" s="60"/>
      <c r="B22" t="s">
        <v>18</v>
      </c>
      <c r="C22" s="80">
        <v>0.27332296902452047</v>
      </c>
      <c r="D22" s="65">
        <v>-5.5587602883856557E-2</v>
      </c>
      <c r="E22" s="65">
        <f>C22*D22</f>
        <v>-1.519336866117167E-2</v>
      </c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124"/>
      <c r="S22" s="60"/>
      <c r="T22" s="60"/>
    </row>
    <row r="23" spans="1:21" ht="16" x14ac:dyDescent="0.2">
      <c r="A23" s="60"/>
      <c r="B23" t="s">
        <v>11</v>
      </c>
      <c r="C23" s="80">
        <v>9.0000000000000024E-2</v>
      </c>
      <c r="D23" s="65">
        <v>3.3139682193205289E-2</v>
      </c>
      <c r="E23" s="65">
        <f t="shared" ref="E23:E32" si="1">C23*D23</f>
        <v>2.982571397388477E-3</v>
      </c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124"/>
      <c r="S23" s="60"/>
      <c r="T23" s="60"/>
    </row>
    <row r="24" spans="1:21" ht="16" x14ac:dyDescent="0.2">
      <c r="A24" s="60"/>
      <c r="B24" t="s">
        <v>89</v>
      </c>
      <c r="C24" s="80">
        <v>0.01</v>
      </c>
      <c r="D24" s="65">
        <v>7.5671524297755255E-2</v>
      </c>
      <c r="E24" s="65">
        <f t="shared" si="1"/>
        <v>7.5671524297755261E-4</v>
      </c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124"/>
      <c r="S24" s="60"/>
      <c r="T24" s="60"/>
    </row>
    <row r="25" spans="1:21" ht="16" x14ac:dyDescent="0.2">
      <c r="A25" s="60"/>
      <c r="B25" t="s">
        <v>30</v>
      </c>
      <c r="C25" s="80">
        <v>0.16970491958371883</v>
      </c>
      <c r="D25" s="65">
        <v>0.20747814378103591</v>
      </c>
      <c r="E25" s="65">
        <f t="shared" si="1"/>
        <v>3.5210061705739953E-2</v>
      </c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124"/>
      <c r="S25" s="60"/>
      <c r="T25" s="60"/>
    </row>
    <row r="26" spans="1:21" ht="16" x14ac:dyDescent="0.2">
      <c r="A26" s="60"/>
      <c r="B26" t="s">
        <v>41</v>
      </c>
      <c r="C26" s="80">
        <v>0.02</v>
      </c>
      <c r="D26" s="65">
        <v>2.76489489864995E-2</v>
      </c>
      <c r="E26" s="65">
        <f t="shared" si="1"/>
        <v>5.5297897972999004E-4</v>
      </c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124"/>
      <c r="S26" s="60"/>
      <c r="T26" s="60"/>
    </row>
    <row r="27" spans="1:21" ht="16" x14ac:dyDescent="0.2">
      <c r="A27" s="60"/>
      <c r="B27" t="s">
        <v>26</v>
      </c>
      <c r="C27" s="80">
        <v>0.23500000000000004</v>
      </c>
      <c r="D27" s="65">
        <v>0.24377559440050378</v>
      </c>
      <c r="E27" s="65">
        <f t="shared" si="1"/>
        <v>5.7287264684118398E-2</v>
      </c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124"/>
      <c r="S27" s="60"/>
      <c r="T27" s="60"/>
    </row>
    <row r="28" spans="1:21" ht="16" x14ac:dyDescent="0.2">
      <c r="A28" s="60"/>
      <c r="B28" t="s">
        <v>34</v>
      </c>
      <c r="C28" s="80">
        <v>8.1972111391760707E-2</v>
      </c>
      <c r="D28" s="65">
        <v>5.6088450291973402E-3</v>
      </c>
      <c r="E28" s="65">
        <f t="shared" si="1"/>
        <v>4.5976886951248772E-4</v>
      </c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124"/>
      <c r="S28" s="60"/>
      <c r="T28" s="60"/>
    </row>
    <row r="29" spans="1:21" ht="16" x14ac:dyDescent="0.2">
      <c r="A29" s="60"/>
      <c r="B29" t="s">
        <v>22</v>
      </c>
      <c r="C29" s="80">
        <v>1.4999999999999999E-2</v>
      </c>
      <c r="D29" s="65">
        <v>0.11856152709481771</v>
      </c>
      <c r="E29" s="65">
        <f t="shared" si="1"/>
        <v>1.7784229064222656E-3</v>
      </c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124"/>
      <c r="S29" s="60"/>
      <c r="T29" s="60"/>
    </row>
    <row r="30" spans="1:21" ht="16" x14ac:dyDescent="0.2">
      <c r="A30" s="60"/>
      <c r="B30" t="s">
        <v>159</v>
      </c>
      <c r="C30" s="80">
        <v>5.0000000000000001E-3</v>
      </c>
      <c r="D30" s="82">
        <v>1.1265391668849878E-2</v>
      </c>
      <c r="E30" s="65">
        <f t="shared" si="1"/>
        <v>5.6326958344249392E-5</v>
      </c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124"/>
      <c r="S30" s="60"/>
      <c r="T30" s="60"/>
    </row>
    <row r="31" spans="1:21" ht="16" x14ac:dyDescent="0.2">
      <c r="A31" s="60"/>
      <c r="B31" t="s">
        <v>75</v>
      </c>
      <c r="C31" s="80">
        <v>1.4999999999999999E-2</v>
      </c>
      <c r="D31" s="65">
        <v>7.1355171612174084E-2</v>
      </c>
      <c r="E31" s="65">
        <f t="shared" si="1"/>
        <v>1.0703275741826112E-3</v>
      </c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124"/>
      <c r="S31" s="60"/>
      <c r="T31" s="60"/>
    </row>
    <row r="32" spans="1:21" ht="16" x14ac:dyDescent="0.2">
      <c r="A32" s="60"/>
      <c r="B32" s="37" t="s">
        <v>82</v>
      </c>
      <c r="C32" s="81">
        <v>8.5000000000000006E-2</v>
      </c>
      <c r="D32" s="67">
        <v>2.0132892489996945E-2</v>
      </c>
      <c r="E32" s="65">
        <f t="shared" si="1"/>
        <v>1.7112958616497405E-3</v>
      </c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124"/>
      <c r="S32" s="60"/>
      <c r="T32" s="60"/>
    </row>
    <row r="33" spans="1:21" ht="16" x14ac:dyDescent="0.2">
      <c r="A33" s="60"/>
      <c r="B33" s="60"/>
      <c r="C33" s="60" t="s">
        <v>253</v>
      </c>
      <c r="D33" s="60"/>
      <c r="E33" s="69">
        <f>SUM(E22:E32)</f>
        <v>8.6672365518894068E-2</v>
      </c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124"/>
      <c r="S33" s="60"/>
      <c r="T33" s="60"/>
    </row>
    <row r="34" spans="1:21" ht="16" x14ac:dyDescent="0.2">
      <c r="A34" s="60"/>
      <c r="B34" s="60"/>
      <c r="C34" s="60"/>
      <c r="D34" s="60" t="s">
        <v>254</v>
      </c>
      <c r="E34" s="60"/>
      <c r="F34" s="71">
        <f>E33-F17</f>
        <v>2.4295783573245786E-2</v>
      </c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124"/>
      <c r="S34" s="60"/>
      <c r="T34" s="60"/>
      <c r="U34" s="60"/>
    </row>
    <row r="35" spans="1:21" ht="16" x14ac:dyDescent="0.2">
      <c r="A35" s="60"/>
      <c r="B35" s="60"/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124"/>
      <c r="S35" s="60"/>
      <c r="T35" s="60"/>
      <c r="U35" s="60"/>
    </row>
    <row r="36" spans="1:21" ht="16" x14ac:dyDescent="0.2">
      <c r="A36" s="60"/>
      <c r="B36" s="60"/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124"/>
      <c r="S36" s="60"/>
      <c r="T36" s="60"/>
      <c r="U36" s="60"/>
    </row>
    <row r="37" spans="1:21" ht="16" x14ac:dyDescent="0.2">
      <c r="A37" s="60"/>
      <c r="B37" s="60"/>
      <c r="C37" s="60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124"/>
      <c r="S37" s="60"/>
      <c r="T37" s="60"/>
      <c r="U37" s="60"/>
    </row>
    <row r="38" spans="1:21" ht="16" x14ac:dyDescent="0.2">
      <c r="A38" s="60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124"/>
      <c r="S38" s="60"/>
      <c r="T38" s="60"/>
      <c r="U38" s="60"/>
    </row>
    <row r="39" spans="1:21" ht="16" x14ac:dyDescent="0.2">
      <c r="A39" s="60"/>
      <c r="B39" s="94" t="s">
        <v>263</v>
      </c>
      <c r="C39" s="95" t="s">
        <v>264</v>
      </c>
      <c r="D39" s="96" t="s">
        <v>265</v>
      </c>
      <c r="E39" s="96" t="s">
        <v>266</v>
      </c>
      <c r="F39" s="97" t="s">
        <v>267</v>
      </c>
      <c r="G39" s="98" t="s">
        <v>268</v>
      </c>
      <c r="H39" s="98" t="s">
        <v>269</v>
      </c>
      <c r="I39" s="99" t="s">
        <v>270</v>
      </c>
      <c r="J39" s="100" t="s">
        <v>271</v>
      </c>
      <c r="K39" s="60"/>
      <c r="L39" s="60"/>
      <c r="M39" s="60"/>
      <c r="N39" s="60"/>
      <c r="O39" s="60"/>
      <c r="P39" s="60"/>
      <c r="Q39" s="60"/>
      <c r="R39" s="108"/>
      <c r="S39" s="112"/>
      <c r="T39" s="113"/>
      <c r="U39" s="60"/>
    </row>
    <row r="40" spans="1:21" ht="16" x14ac:dyDescent="0.2">
      <c r="A40" s="60"/>
      <c r="B40" s="101"/>
      <c r="C40" s="95" t="s">
        <v>255</v>
      </c>
      <c r="D40" s="96"/>
      <c r="E40" s="96"/>
      <c r="F40" s="97" t="s">
        <v>252</v>
      </c>
      <c r="G40" s="98"/>
      <c r="H40" s="98"/>
      <c r="I40" s="256" t="s">
        <v>256</v>
      </c>
      <c r="J40" s="257"/>
      <c r="K40" s="60"/>
      <c r="L40" s="60"/>
      <c r="M40" s="60"/>
      <c r="N40" s="60"/>
      <c r="O40" s="60"/>
      <c r="P40" s="60"/>
      <c r="Q40" s="60"/>
      <c r="R40" s="75"/>
      <c r="S40" s="84"/>
      <c r="T40" s="76"/>
      <c r="U40" s="60"/>
    </row>
    <row r="41" spans="1:21" ht="16" x14ac:dyDescent="0.2">
      <c r="A41" s="60"/>
      <c r="B41" s="258" t="s">
        <v>272</v>
      </c>
      <c r="C41" s="252" t="s">
        <v>257</v>
      </c>
      <c r="D41" s="253"/>
      <c r="E41" s="103" t="s">
        <v>258</v>
      </c>
      <c r="F41" s="254" t="s">
        <v>288</v>
      </c>
      <c r="G41" s="260"/>
      <c r="H41" s="105" t="s">
        <v>259</v>
      </c>
      <c r="I41" s="261" t="s">
        <v>289</v>
      </c>
      <c r="J41" s="248" t="s">
        <v>290</v>
      </c>
      <c r="K41" s="60"/>
      <c r="L41" s="60"/>
      <c r="M41" s="60"/>
      <c r="N41" s="60"/>
      <c r="O41" s="60"/>
      <c r="P41" s="60"/>
      <c r="Q41" s="64"/>
      <c r="R41" s="197"/>
      <c r="S41" s="196"/>
      <c r="T41" s="196"/>
      <c r="U41" s="64"/>
    </row>
    <row r="42" spans="1:21" ht="16" x14ac:dyDescent="0.2">
      <c r="A42" s="60"/>
      <c r="B42" s="259"/>
      <c r="C42" s="191" t="s">
        <v>249</v>
      </c>
      <c r="D42" s="192" t="s">
        <v>170</v>
      </c>
      <c r="E42" s="90" t="s">
        <v>245</v>
      </c>
      <c r="F42" s="194" t="s">
        <v>249</v>
      </c>
      <c r="G42" s="195" t="s">
        <v>170</v>
      </c>
      <c r="H42" s="107" t="s">
        <v>252</v>
      </c>
      <c r="I42" s="262"/>
      <c r="J42" s="249"/>
      <c r="K42" s="60"/>
      <c r="L42" s="60"/>
      <c r="M42" s="60"/>
      <c r="N42" s="60"/>
      <c r="O42" s="60"/>
      <c r="P42" s="60"/>
      <c r="Q42" s="64"/>
      <c r="R42" s="197"/>
      <c r="S42" s="196"/>
      <c r="T42" s="196"/>
      <c r="U42" s="64"/>
    </row>
    <row r="43" spans="1:21" ht="16" x14ac:dyDescent="0.2">
      <c r="A43" s="60"/>
      <c r="B43" s="108" t="s">
        <v>18</v>
      </c>
      <c r="C43" s="109">
        <v>0.27332296902452047</v>
      </c>
      <c r="D43" s="110">
        <v>0.15759576104561177</v>
      </c>
      <c r="E43" s="111">
        <f>'Perf. Attribution_P4'!$C43-'Perf. Attribution_P4'!$D43</f>
        <v>0.1157272079789087</v>
      </c>
      <c r="F43" s="112">
        <v>-5.5587602883856557E-2</v>
      </c>
      <c r="G43" s="113">
        <v>0.1473882520301788</v>
      </c>
      <c r="H43" s="113">
        <f>F43-G43</f>
        <v>-0.20297585491403536</v>
      </c>
      <c r="I43" s="112">
        <f>(C43-D43)*(G43-$G$54)</f>
        <v>9.8381632245068337E-3</v>
      </c>
      <c r="J43" s="122">
        <f>C43*(F43-G43)</f>
        <v>-5.5477963305394444E-2</v>
      </c>
      <c r="K43" s="60"/>
      <c r="L43" s="60"/>
      <c r="M43" s="60"/>
      <c r="N43" s="60"/>
      <c r="O43" s="60"/>
      <c r="P43" s="60"/>
      <c r="Q43" s="64"/>
      <c r="R43" s="197"/>
      <c r="S43" s="196"/>
      <c r="T43" s="196"/>
      <c r="U43" s="64"/>
    </row>
    <row r="44" spans="1:21" ht="16" x14ac:dyDescent="0.2">
      <c r="A44" s="60"/>
      <c r="B44" s="75" t="s">
        <v>11</v>
      </c>
      <c r="C44" s="91">
        <v>9.0000000000000024E-2</v>
      </c>
      <c r="D44" s="93">
        <v>0.14824283409639855</v>
      </c>
      <c r="E44" s="114">
        <f>'Perf. Attribution_P4'!$C44-'Perf. Attribution_P4'!$D44</f>
        <v>-5.8242834096398521E-2</v>
      </c>
      <c r="F44" s="84">
        <v>3.3139682193205289E-2</v>
      </c>
      <c r="G44" s="76">
        <v>-0.10150036038864763</v>
      </c>
      <c r="H44" s="113">
        <f t="shared" ref="H44:H53" si="2">F44-G44</f>
        <v>0.13464004258185291</v>
      </c>
      <c r="I44" s="112">
        <f t="shared" ref="I44:I53" si="3">(C44-D44)*(G44-$G$54)</f>
        <v>9.5446575646014626E-3</v>
      </c>
      <c r="J44" s="122">
        <f t="shared" ref="J44:J53" si="4">C44*(F44-G44)</f>
        <v>1.2117603832366765E-2</v>
      </c>
      <c r="K44" s="60"/>
      <c r="L44" s="60"/>
      <c r="M44" s="60"/>
      <c r="N44" s="60"/>
      <c r="O44" s="60"/>
      <c r="P44" s="60"/>
      <c r="Q44" s="64"/>
      <c r="R44" s="197"/>
      <c r="S44" s="196"/>
      <c r="T44" s="196"/>
      <c r="U44" s="64"/>
    </row>
    <row r="45" spans="1:21" ht="16" x14ac:dyDescent="0.2">
      <c r="A45" s="60"/>
      <c r="B45" s="53" t="s">
        <v>89</v>
      </c>
      <c r="C45" s="80">
        <v>0.01</v>
      </c>
      <c r="D45" s="92">
        <v>6.4334835097514032E-2</v>
      </c>
      <c r="E45" s="111">
        <f>'Perf. Attribution_P4'!$C45-'Perf. Attribution_P4'!$D45</f>
        <v>-5.433483509751403E-2</v>
      </c>
      <c r="F45" s="83">
        <v>7.5671524297755255E-2</v>
      </c>
      <c r="G45" s="74">
        <v>3.9118143683252615E-2</v>
      </c>
      <c r="H45" s="113">
        <f t="shared" si="2"/>
        <v>3.655338061450264E-2</v>
      </c>
      <c r="I45" s="112">
        <f t="shared" si="3"/>
        <v>1.2637434076129793E-3</v>
      </c>
      <c r="J45" s="122">
        <f t="shared" si="4"/>
        <v>3.6553380614502641E-4</v>
      </c>
      <c r="K45" s="60"/>
      <c r="L45" s="60"/>
      <c r="M45" s="60"/>
      <c r="N45" s="60"/>
      <c r="O45" s="60"/>
      <c r="P45" s="60"/>
      <c r="Q45" s="64"/>
      <c r="R45" s="197"/>
      <c r="S45" s="196"/>
      <c r="T45" s="196"/>
      <c r="U45" s="64"/>
    </row>
    <row r="46" spans="1:21" ht="16" x14ac:dyDescent="0.2">
      <c r="A46" s="60"/>
      <c r="B46" s="75" t="s">
        <v>30</v>
      </c>
      <c r="C46" s="91">
        <v>0.16970491958371883</v>
      </c>
      <c r="D46" s="93">
        <v>0.1872075120300265</v>
      </c>
      <c r="E46" s="114">
        <f>'Perf. Attribution_P4'!$C46-'Perf. Attribution_P4'!$D46</f>
        <v>-1.7502592446307669E-2</v>
      </c>
      <c r="F46" s="84">
        <v>0.20747814378103591</v>
      </c>
      <c r="G46" s="76">
        <v>0.15121614007785045</v>
      </c>
      <c r="H46" s="113">
        <f t="shared" si="2"/>
        <v>5.6262003703185459E-2</v>
      </c>
      <c r="I46" s="112">
        <f t="shared" si="3"/>
        <v>-1.5549225790979927E-3</v>
      </c>
      <c r="J46" s="122">
        <f t="shared" si="4"/>
        <v>9.5479388140679803E-3</v>
      </c>
      <c r="K46" s="60"/>
      <c r="L46" s="60"/>
      <c r="M46" s="60"/>
      <c r="N46" s="60"/>
      <c r="O46" s="60"/>
      <c r="P46" s="60"/>
      <c r="Q46" s="64"/>
      <c r="R46" s="197"/>
      <c r="S46" s="196"/>
      <c r="T46" s="196"/>
      <c r="U46" s="64"/>
    </row>
    <row r="47" spans="1:21" ht="16" x14ac:dyDescent="0.2">
      <c r="A47" s="60"/>
      <c r="B47" s="53" t="s">
        <v>41</v>
      </c>
      <c r="C47" s="80">
        <v>0.02</v>
      </c>
      <c r="D47" s="92">
        <v>7.8270781888397645E-2</v>
      </c>
      <c r="E47" s="111">
        <f>'Perf. Attribution_P4'!$C47-'Perf. Attribution_P4'!$D47</f>
        <v>-5.8270781888397641E-2</v>
      </c>
      <c r="F47" s="83">
        <v>2.76489489864995E-2</v>
      </c>
      <c r="G47" s="74">
        <v>7.180199015807176E-2</v>
      </c>
      <c r="H47" s="113">
        <f t="shared" si="2"/>
        <v>-4.415304117157226E-2</v>
      </c>
      <c r="I47" s="112">
        <f t="shared" si="3"/>
        <v>-5.4922590615524034E-4</v>
      </c>
      <c r="J47" s="122">
        <f t="shared" si="4"/>
        <v>-8.8306082343144517E-4</v>
      </c>
      <c r="K47" s="60"/>
      <c r="L47" s="60"/>
      <c r="M47" s="60"/>
      <c r="N47" s="60"/>
      <c r="O47" s="60"/>
      <c r="P47" s="60"/>
      <c r="Q47" s="64"/>
      <c r="R47" s="197"/>
      <c r="S47" s="78"/>
      <c r="T47" s="196"/>
      <c r="U47" s="64"/>
    </row>
    <row r="48" spans="1:21" ht="16" x14ac:dyDescent="0.2">
      <c r="A48" s="60"/>
      <c r="B48" s="75" t="s">
        <v>26</v>
      </c>
      <c r="C48" s="91">
        <v>0.23500000000000004</v>
      </c>
      <c r="D48" s="93">
        <v>0.134250483457593</v>
      </c>
      <c r="E48" s="114">
        <f>'Perf. Attribution_P4'!$C48-'Perf. Attribution_P4'!$D48</f>
        <v>0.10074951654240705</v>
      </c>
      <c r="F48" s="84">
        <v>0.24377559440050378</v>
      </c>
      <c r="G48" s="76">
        <v>5.8587945458755231E-2</v>
      </c>
      <c r="H48" s="113">
        <f t="shared" si="2"/>
        <v>0.18518764894174855</v>
      </c>
      <c r="I48" s="112">
        <f t="shared" si="3"/>
        <v>-3.8170329440939845E-4</v>
      </c>
      <c r="J48" s="122">
        <f t="shared" si="4"/>
        <v>4.3519097501310916E-2</v>
      </c>
      <c r="K48" s="60"/>
      <c r="L48" s="60"/>
      <c r="M48" s="60"/>
      <c r="N48" s="60"/>
      <c r="O48" s="60"/>
      <c r="P48" s="60"/>
      <c r="Q48" s="64"/>
      <c r="R48" s="197"/>
      <c r="S48" s="196"/>
      <c r="T48" s="196"/>
      <c r="U48" s="64"/>
    </row>
    <row r="49" spans="1:21" ht="16" x14ac:dyDescent="0.2">
      <c r="A49" s="60"/>
      <c r="B49" s="53" t="s">
        <v>34</v>
      </c>
      <c r="C49" s="80">
        <v>8.1972111391760707E-2</v>
      </c>
      <c r="D49" s="92">
        <v>7.1610388090157545E-2</v>
      </c>
      <c r="E49" s="111">
        <f>'Perf. Attribution_P4'!$C49-'Perf. Attribution_P4'!$D49</f>
        <v>1.0361723301603162E-2</v>
      </c>
      <c r="F49" s="83">
        <v>5.6088450291973402E-3</v>
      </c>
      <c r="G49" s="74">
        <v>7.0370925998346934E-2</v>
      </c>
      <c r="H49" s="113">
        <f t="shared" si="2"/>
        <v>-6.4762080969149594E-2</v>
      </c>
      <c r="I49" s="112">
        <f t="shared" si="3"/>
        <v>8.2835181051880277E-5</v>
      </c>
      <c r="J49" s="122">
        <f t="shared" si="4"/>
        <v>-5.3086845151653567E-3</v>
      </c>
      <c r="K49" s="60"/>
      <c r="L49" s="60"/>
      <c r="M49" s="60"/>
      <c r="N49" s="60"/>
      <c r="O49" s="60"/>
      <c r="P49" s="60"/>
      <c r="Q49" s="64"/>
      <c r="R49" s="197"/>
      <c r="S49" s="196"/>
      <c r="T49" s="196"/>
      <c r="U49" s="64"/>
    </row>
    <row r="50" spans="1:21" ht="16" x14ac:dyDescent="0.2">
      <c r="A50" s="60"/>
      <c r="B50" s="75" t="s">
        <v>22</v>
      </c>
      <c r="C50" s="91">
        <v>1.4999999999999999E-2</v>
      </c>
      <c r="D50" s="93">
        <v>5.0030487193002564E-2</v>
      </c>
      <c r="E50" s="114">
        <f>'Perf. Attribution_P4'!$C50-'Perf. Attribution_P4'!$D50</f>
        <v>-3.5030487193002564E-2</v>
      </c>
      <c r="F50" s="84">
        <v>0.11856152709481771</v>
      </c>
      <c r="G50" s="76">
        <v>-4.2492981393574825E-3</v>
      </c>
      <c r="H50" s="113">
        <f t="shared" si="2"/>
        <v>0.12281082523417519</v>
      </c>
      <c r="I50" s="112">
        <f t="shared" si="3"/>
        <v>2.3339370390403191E-3</v>
      </c>
      <c r="J50" s="122">
        <f t="shared" si="4"/>
        <v>1.8421623785126278E-3</v>
      </c>
      <c r="K50" s="60"/>
      <c r="L50" s="60"/>
      <c r="M50" s="60"/>
      <c r="N50" s="60"/>
      <c r="O50" s="60"/>
      <c r="P50" s="60"/>
      <c r="Q50" s="64"/>
      <c r="R50" s="124"/>
      <c r="S50" s="64"/>
      <c r="T50" s="64"/>
      <c r="U50" s="64"/>
    </row>
    <row r="51" spans="1:21" ht="16" x14ac:dyDescent="0.2">
      <c r="A51" s="60"/>
      <c r="B51" s="53" t="s">
        <v>159</v>
      </c>
      <c r="C51" s="80">
        <v>5.0000000000000001E-3</v>
      </c>
      <c r="D51" s="79">
        <v>6.6334566974761873E-3</v>
      </c>
      <c r="E51" s="111">
        <f>'Perf. Attribution_P4'!$C51-'Perf. Attribution_P4'!$D51</f>
        <v>-1.6334566974761872E-3</v>
      </c>
      <c r="F51" s="115">
        <v>1.1265391668849878E-2</v>
      </c>
      <c r="G51" s="74">
        <v>4.4736842105261854E-3</v>
      </c>
      <c r="H51" s="113">
        <f t="shared" si="2"/>
        <v>6.7917074583236925E-3</v>
      </c>
      <c r="I51" s="112">
        <f t="shared" si="3"/>
        <v>9.4581876108713945E-5</v>
      </c>
      <c r="J51" s="122">
        <f t="shared" si="4"/>
        <v>3.3958537291618466E-5</v>
      </c>
      <c r="K51" s="60"/>
      <c r="L51" s="60"/>
      <c r="M51" s="60"/>
      <c r="N51" s="60"/>
      <c r="O51" s="60"/>
      <c r="P51" s="60"/>
      <c r="Q51" s="64"/>
      <c r="R51" s="197"/>
      <c r="S51" s="64"/>
      <c r="T51" s="64"/>
      <c r="U51" s="64"/>
    </row>
    <row r="52" spans="1:21" ht="16" x14ac:dyDescent="0.2">
      <c r="A52" s="60"/>
      <c r="B52" s="75" t="s">
        <v>75</v>
      </c>
      <c r="C52" s="91">
        <v>1.4999999999999999E-2</v>
      </c>
      <c r="D52" s="93">
        <v>5.0977442193195867E-2</v>
      </c>
      <c r="E52" s="114">
        <f>'Perf. Attribution_P4'!$C52-'Perf. Attribution_P4'!$D52</f>
        <v>-3.5977442193195867E-2</v>
      </c>
      <c r="F52" s="84">
        <v>7.1355171612174084E-2</v>
      </c>
      <c r="G52" s="76">
        <v>5.3232296302283988E-2</v>
      </c>
      <c r="H52" s="113">
        <f t="shared" si="2"/>
        <v>1.8122875309890096E-2</v>
      </c>
      <c r="I52" s="112">
        <f t="shared" si="3"/>
        <v>3.2898800813220981E-4</v>
      </c>
      <c r="J52" s="122">
        <f t="shared" si="4"/>
        <v>2.7184312964835143E-4</v>
      </c>
      <c r="K52" s="60"/>
      <c r="L52" s="60"/>
      <c r="M52" s="60"/>
      <c r="N52" s="60"/>
      <c r="O52" s="60"/>
      <c r="P52" s="60"/>
      <c r="Q52" s="64"/>
      <c r="R52" s="197"/>
      <c r="S52" s="64"/>
      <c r="T52" s="64"/>
      <c r="U52" s="64"/>
    </row>
    <row r="53" spans="1:21" ht="16" x14ac:dyDescent="0.2">
      <c r="A53" s="60"/>
      <c r="B53" s="116" t="s">
        <v>82</v>
      </c>
      <c r="C53" s="92">
        <v>8.5000000000000006E-2</v>
      </c>
      <c r="D53" s="73">
        <v>5.0846018210626273E-2</v>
      </c>
      <c r="E53" s="111">
        <f>'Perf. Attribution_P4'!$C53-'Perf. Attribution_P4'!$D53</f>
        <v>3.4153981789373733E-2</v>
      </c>
      <c r="F53" s="83">
        <v>2.0132892489996945E-2</v>
      </c>
      <c r="G53" s="74">
        <v>4.5521509898861612E-2</v>
      </c>
      <c r="H53" s="113">
        <f t="shared" si="2"/>
        <v>-2.5388617408864667E-2</v>
      </c>
      <c r="I53" s="112">
        <f t="shared" si="3"/>
        <v>-5.7566782374453415E-4</v>
      </c>
      <c r="J53" s="123">
        <f t="shared" si="4"/>
        <v>-2.1580324797534967E-3</v>
      </c>
      <c r="K53" s="60"/>
      <c r="L53" s="60"/>
      <c r="M53" s="60"/>
      <c r="N53" s="60"/>
      <c r="O53" s="60"/>
      <c r="P53" s="60"/>
      <c r="Q53" s="64"/>
      <c r="R53" s="197"/>
      <c r="S53" s="64"/>
      <c r="T53" s="64"/>
      <c r="U53" s="64"/>
    </row>
    <row r="54" spans="1:21" ht="16" x14ac:dyDescent="0.2">
      <c r="A54" s="60"/>
      <c r="B54" s="117"/>
      <c r="C54" s="118">
        <f>SUM(C43:C53)</f>
        <v>1.0000000000000002</v>
      </c>
      <c r="D54" s="118">
        <f>SUM(D43:D53)</f>
        <v>0.99999999999999989</v>
      </c>
      <c r="E54" s="88">
        <f>SUM(E51:E53)</f>
        <v>-3.4569171012983207E-3</v>
      </c>
      <c r="F54" s="121">
        <f t="array" ref="F54">SUM(C43:C53*F43:F53)</f>
        <v>8.6672365518894068E-2</v>
      </c>
      <c r="G54" s="119">
        <f t="array" ref="G54">SUM(D43:D53*G43:G53)</f>
        <v>6.2376581945648282E-2</v>
      </c>
      <c r="H54" s="119">
        <f>F54-G54</f>
        <v>2.4295783573245786E-2</v>
      </c>
      <c r="I54" s="120">
        <f>SUM(I43:I53)</f>
        <v>2.0425386697647235E-2</v>
      </c>
      <c r="J54" s="120">
        <f>SUM(J43:J53)</f>
        <v>3.8703968755985393E-3</v>
      </c>
      <c r="K54" s="60"/>
      <c r="L54" s="60"/>
      <c r="M54" s="60"/>
      <c r="N54" s="60"/>
      <c r="O54" s="60"/>
      <c r="P54" s="60"/>
      <c r="Q54" s="64"/>
      <c r="R54" s="197"/>
      <c r="S54" s="64"/>
      <c r="T54" s="64"/>
      <c r="U54" s="64"/>
    </row>
    <row r="55" spans="1:21" ht="16" x14ac:dyDescent="0.2">
      <c r="A55" s="60"/>
      <c r="B55" s="85"/>
      <c r="C55" s="85"/>
      <c r="D55" s="85"/>
      <c r="E55" s="85"/>
      <c r="F55" s="89"/>
      <c r="G55" s="85"/>
      <c r="H55" s="85"/>
      <c r="I55" s="86" t="s">
        <v>261</v>
      </c>
      <c r="J55" s="87">
        <f>I54+J54</f>
        <v>2.4295783573245775E-2</v>
      </c>
      <c r="K55" s="60"/>
      <c r="L55" s="60"/>
      <c r="M55" s="60"/>
      <c r="N55" s="60"/>
      <c r="O55" s="60"/>
      <c r="P55" s="60"/>
      <c r="Q55" s="64"/>
      <c r="R55" s="197"/>
      <c r="S55" s="64"/>
      <c r="T55" s="64"/>
      <c r="U55" s="64"/>
    </row>
    <row r="56" spans="1:21" x14ac:dyDescent="0.2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4"/>
      <c r="R56" s="197"/>
      <c r="S56" s="64"/>
      <c r="T56" s="64"/>
      <c r="U56" s="64"/>
    </row>
    <row r="57" spans="1:21" x14ac:dyDescent="0.2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4"/>
      <c r="R57" s="197"/>
      <c r="S57" s="64"/>
      <c r="T57" s="64"/>
      <c r="U57" s="64"/>
    </row>
    <row r="58" spans="1:21" x14ac:dyDescent="0.2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4"/>
      <c r="R58" s="197"/>
      <c r="S58" s="64"/>
      <c r="T58" s="64"/>
      <c r="U58" s="64"/>
    </row>
    <row r="59" spans="1:21" x14ac:dyDescent="0.2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4"/>
      <c r="R59" s="197"/>
      <c r="S59" s="64"/>
      <c r="T59" s="64"/>
      <c r="U59" s="64"/>
    </row>
    <row r="60" spans="1:21" x14ac:dyDescent="0.2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4"/>
      <c r="R60" s="197"/>
      <c r="S60" s="64"/>
      <c r="T60" s="64"/>
      <c r="U60" s="64"/>
    </row>
    <row r="61" spans="1:21" x14ac:dyDescent="0.2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4"/>
      <c r="R61" s="197"/>
      <c r="S61" s="64"/>
      <c r="T61" s="64"/>
      <c r="U61" s="64"/>
    </row>
    <row r="62" spans="1:21" x14ac:dyDescent="0.2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4"/>
      <c r="R62" s="64"/>
      <c r="S62" s="64"/>
      <c r="T62" s="64"/>
      <c r="U62" s="64"/>
    </row>
    <row r="63" spans="1:21" x14ac:dyDescent="0.2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4"/>
      <c r="R63" s="64"/>
      <c r="S63" s="64"/>
      <c r="T63" s="64"/>
      <c r="U63" s="64"/>
    </row>
    <row r="64" spans="1:21" x14ac:dyDescent="0.2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4"/>
      <c r="R64" s="64"/>
      <c r="S64" s="64"/>
      <c r="T64" s="64"/>
      <c r="U64" s="64"/>
    </row>
    <row r="65" spans="1:21" x14ac:dyDescent="0.2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4"/>
      <c r="R65" s="64"/>
      <c r="S65" s="64"/>
      <c r="T65" s="64"/>
      <c r="U65" s="64"/>
    </row>
    <row r="66" spans="1:21" x14ac:dyDescent="0.2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4"/>
      <c r="R66" s="64"/>
      <c r="S66" s="64"/>
      <c r="T66" s="64"/>
      <c r="U66" s="64"/>
    </row>
    <row r="67" spans="1:21" x14ac:dyDescent="0.2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</row>
    <row r="68" spans="1:21" x14ac:dyDescent="0.2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</row>
    <row r="69" spans="1:21" x14ac:dyDescent="0.2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</row>
    <row r="70" spans="1:21" x14ac:dyDescent="0.2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</row>
    <row r="71" spans="1:21" x14ac:dyDescent="0.2">
      <c r="A71" s="60"/>
      <c r="B71" s="60"/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</row>
    <row r="72" spans="1:21" x14ac:dyDescent="0.2">
      <c r="B72" s="60"/>
      <c r="C72" s="60"/>
      <c r="D72" s="60"/>
      <c r="E72" s="60"/>
      <c r="F72" s="60"/>
      <c r="G72" s="60"/>
      <c r="H72" s="60"/>
      <c r="I72" s="60"/>
      <c r="J72" s="60"/>
    </row>
    <row r="73" spans="1:21" x14ac:dyDescent="0.2">
      <c r="B73" s="60"/>
      <c r="C73" s="60"/>
      <c r="D73" s="60"/>
      <c r="E73" s="60"/>
      <c r="F73" s="60"/>
      <c r="G73" s="60"/>
      <c r="H73" s="60"/>
      <c r="I73" s="60"/>
      <c r="J73" s="60"/>
    </row>
    <row r="74" spans="1:21" x14ac:dyDescent="0.2">
      <c r="B74" s="60"/>
      <c r="C74" s="60"/>
      <c r="D74" s="60"/>
      <c r="E74" s="60"/>
      <c r="F74" s="60"/>
      <c r="G74" s="60"/>
      <c r="H74" s="60"/>
      <c r="I74" s="60"/>
      <c r="J74" s="60"/>
    </row>
    <row r="75" spans="1:21" x14ac:dyDescent="0.2">
      <c r="B75" s="60"/>
      <c r="C75" s="60"/>
      <c r="D75" s="60"/>
      <c r="E75" s="60"/>
      <c r="F75" s="60"/>
      <c r="G75" s="60"/>
      <c r="H75" s="60"/>
      <c r="I75" s="60"/>
      <c r="J75" s="60"/>
    </row>
    <row r="76" spans="1:21" x14ac:dyDescent="0.2">
      <c r="B76" s="60"/>
      <c r="C76" s="60"/>
      <c r="D76" s="60"/>
      <c r="E76" s="60"/>
      <c r="F76" s="60"/>
      <c r="G76" s="60"/>
      <c r="H76" s="60"/>
      <c r="I76" s="60"/>
      <c r="J76" s="60"/>
    </row>
    <row r="77" spans="1:21" x14ac:dyDescent="0.2">
      <c r="B77" s="60"/>
      <c r="C77" s="60"/>
      <c r="D77" s="60"/>
      <c r="E77" s="60"/>
      <c r="F77" s="60"/>
      <c r="G77" s="60"/>
      <c r="H77" s="60"/>
      <c r="I77" s="60"/>
      <c r="J77" s="60"/>
    </row>
    <row r="78" spans="1:21" x14ac:dyDescent="0.2">
      <c r="B78" s="60"/>
      <c r="C78" s="60"/>
      <c r="D78" s="60"/>
      <c r="E78" s="60"/>
      <c r="F78" s="60"/>
      <c r="G78" s="60"/>
      <c r="H78" s="60"/>
      <c r="I78" s="60"/>
      <c r="J78" s="60"/>
    </row>
    <row r="79" spans="1:21" x14ac:dyDescent="0.2">
      <c r="B79" s="60"/>
      <c r="C79" s="60"/>
      <c r="D79" s="60"/>
      <c r="E79" s="60"/>
      <c r="F79" s="60"/>
      <c r="G79" s="60"/>
      <c r="H79" s="60"/>
      <c r="I79" s="60"/>
      <c r="J79" s="60"/>
    </row>
  </sheetData>
  <mergeCells count="6">
    <mergeCell ref="I40:J40"/>
    <mergeCell ref="B41:B42"/>
    <mergeCell ref="C41:D41"/>
    <mergeCell ref="F41:G41"/>
    <mergeCell ref="I41:I42"/>
    <mergeCell ref="J41:J42"/>
  </mergeCells>
  <pageMargins left="0.7" right="0.7" top="0.75" bottom="0.75" header="0.3" footer="0.3"/>
  <pageSetup paperSize="9" orientation="portrait" horizontalDpi="0" verticalDpi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4"/>
  <sheetViews>
    <sheetView topLeftCell="AK1" zoomScale="50" workbookViewId="0">
      <selection activeCell="A2" sqref="A2:A53"/>
    </sheetView>
  </sheetViews>
  <sheetFormatPr baseColWidth="10" defaultColWidth="11.5" defaultRowHeight="15" x14ac:dyDescent="0.2"/>
  <sheetData>
    <row r="1" spans="1:54" x14ac:dyDescent="0.2">
      <c r="B1" t="s">
        <v>8</v>
      </c>
      <c r="C1" t="s">
        <v>12</v>
      </c>
      <c r="D1" t="s">
        <v>15</v>
      </c>
      <c r="E1" t="s">
        <v>19</v>
      </c>
      <c r="F1" t="s">
        <v>23</v>
      </c>
      <c r="G1" t="s">
        <v>27</v>
      </c>
      <c r="H1" t="s">
        <v>31</v>
      </c>
      <c r="I1" t="s">
        <v>35</v>
      </c>
      <c r="J1" t="s">
        <v>38</v>
      </c>
      <c r="K1" t="s">
        <v>42</v>
      </c>
      <c r="L1" t="s">
        <v>45</v>
      </c>
      <c r="M1" t="s">
        <v>48</v>
      </c>
      <c r="N1" t="s">
        <v>51</v>
      </c>
      <c r="O1" t="s">
        <v>54</v>
      </c>
      <c r="P1" t="s">
        <v>57</v>
      </c>
      <c r="Q1" t="s">
        <v>60</v>
      </c>
      <c r="R1" t="s">
        <v>63</v>
      </c>
      <c r="S1" t="s">
        <v>66</v>
      </c>
      <c r="T1" t="s">
        <v>69</v>
      </c>
      <c r="U1" t="s">
        <v>72</v>
      </c>
      <c r="V1" t="s">
        <v>76</v>
      </c>
      <c r="W1" t="s">
        <v>79</v>
      </c>
      <c r="X1" t="s">
        <v>83</v>
      </c>
      <c r="Y1" t="s">
        <v>86</v>
      </c>
      <c r="Z1" t="s">
        <v>90</v>
      </c>
      <c r="AA1" t="s">
        <v>93</v>
      </c>
      <c r="AB1" t="s">
        <v>96</v>
      </c>
      <c r="AC1" t="s">
        <v>99</v>
      </c>
      <c r="AD1" t="s">
        <v>102</v>
      </c>
      <c r="AE1" t="s">
        <v>105</v>
      </c>
      <c r="AF1" t="s">
        <v>108</v>
      </c>
      <c r="AG1" t="s">
        <v>111</v>
      </c>
      <c r="AH1" t="s">
        <v>114</v>
      </c>
      <c r="AI1" t="s">
        <v>117</v>
      </c>
      <c r="AJ1" t="s">
        <v>120</v>
      </c>
      <c r="AK1" t="s">
        <v>123</v>
      </c>
      <c r="AL1" t="s">
        <v>126</v>
      </c>
      <c r="AM1" t="s">
        <v>129</v>
      </c>
      <c r="AN1" t="s">
        <v>132</v>
      </c>
      <c r="AO1" t="s">
        <v>135</v>
      </c>
      <c r="AP1" t="s">
        <v>138</v>
      </c>
      <c r="AQ1" t="s">
        <v>141</v>
      </c>
      <c r="AR1" t="s">
        <v>144</v>
      </c>
      <c r="AS1" t="s">
        <v>147</v>
      </c>
      <c r="AT1" t="s">
        <v>150</v>
      </c>
      <c r="AU1" t="s">
        <v>153</v>
      </c>
      <c r="AV1" t="s">
        <v>156</v>
      </c>
      <c r="AW1" t="s">
        <v>160</v>
      </c>
      <c r="AX1" t="s">
        <v>163</v>
      </c>
      <c r="AY1" s="4" t="s">
        <v>166</v>
      </c>
      <c r="BA1" t="s">
        <v>214</v>
      </c>
    </row>
    <row r="2" spans="1:54" x14ac:dyDescent="0.2">
      <c r="A2" s="1">
        <v>42825</v>
      </c>
      <c r="B2">
        <v>4.8828125E-3</v>
      </c>
      <c r="C2">
        <v>1.3131313131313105E-2</v>
      </c>
      <c r="D2">
        <v>-1.4001680201624067E-3</v>
      </c>
      <c r="E2">
        <v>8.4737248240467355E-3</v>
      </c>
      <c r="F2">
        <v>1.8708940302770705E-2</v>
      </c>
      <c r="G2">
        <v>2.418165732822164E-2</v>
      </c>
      <c r="H2">
        <v>1.1793411956079636E-2</v>
      </c>
      <c r="I2">
        <v>2.9470418790161768E-2</v>
      </c>
      <c r="J2">
        <v>9.8130841121495394E-3</v>
      </c>
      <c r="K2">
        <v>1.1267213798859199E-2</v>
      </c>
      <c r="L2">
        <v>2.1869024856596475E-2</v>
      </c>
      <c r="M2">
        <v>2.358119792485347E-3</v>
      </c>
      <c r="N2">
        <v>3.2583526298379129E-2</v>
      </c>
      <c r="O2">
        <v>1.3795217657878611E-2</v>
      </c>
      <c r="P2">
        <v>2.9936305732483959E-2</v>
      </c>
      <c r="Q2">
        <v>-1.9274376417233507E-2</v>
      </c>
      <c r="R2">
        <v>3.9588027035725615E-2</v>
      </c>
      <c r="S2">
        <v>-8.0688542227003168E-4</v>
      </c>
      <c r="T2">
        <v>2.1151399491093903E-2</v>
      </c>
      <c r="U2">
        <v>1.7342830597708359E-2</v>
      </c>
      <c r="V2">
        <v>3.0823425803612192E-3</v>
      </c>
      <c r="W2">
        <v>2.9384328358208922E-2</v>
      </c>
      <c r="X2">
        <v>5.5643879173290944E-2</v>
      </c>
      <c r="Y2">
        <v>2.4016010673782562E-2</v>
      </c>
      <c r="Z2">
        <v>2.6025888185072787E-2</v>
      </c>
      <c r="AA2">
        <v>2.607660679506596E-2</v>
      </c>
      <c r="AB2">
        <v>2.0593415526351411E-2</v>
      </c>
      <c r="AC2">
        <v>4.9667124590511147E-3</v>
      </c>
      <c r="AD2">
        <v>3.3924441017733287E-2</v>
      </c>
      <c r="AE2">
        <v>2.9422448238285437E-2</v>
      </c>
      <c r="AF2">
        <v>3.1520882584712417E-3</v>
      </c>
      <c r="AG2">
        <v>2.1329211746522247E-2</v>
      </c>
      <c r="AH2">
        <v>2.3620089507707664E-2</v>
      </c>
      <c r="AI2">
        <v>2.6301063234471345E-2</v>
      </c>
      <c r="AJ2">
        <v>1.452198467123833E-2</v>
      </c>
      <c r="AK2">
        <v>1.293224627495082E-2</v>
      </c>
      <c r="AL2">
        <v>-5.8020477815700078E-3</v>
      </c>
      <c r="AM2">
        <v>2.1355932203389827E-2</v>
      </c>
      <c r="AN2">
        <v>6.1781609195403764E-3</v>
      </c>
      <c r="AO2">
        <v>2.1117412815252701E-2</v>
      </c>
      <c r="AP2">
        <v>5.248176481053024E-3</v>
      </c>
      <c r="AQ2">
        <v>1.2995594713656411E-2</v>
      </c>
      <c r="AR2">
        <v>3.2054030874785644E-2</v>
      </c>
      <c r="AS2">
        <v>3.256936067551286E-2</v>
      </c>
      <c r="AT2">
        <v>1.9610756202644408E-2</v>
      </c>
      <c r="AU2">
        <v>3.8295835327908367E-3</v>
      </c>
      <c r="AV2">
        <v>-1.616524472384373E-2</v>
      </c>
      <c r="AW2">
        <v>-6.4377682403438108E-4</v>
      </c>
      <c r="AX2">
        <v>6.1753568307602924E-2</v>
      </c>
      <c r="AY2">
        <v>5.8910162002945299E-3</v>
      </c>
      <c r="BA2" s="18">
        <f t="array" ref="BA2">SUMPRODUCT(B2:AY2,$B$54:$AY$54)</f>
        <v>1.7909362208763976E-2</v>
      </c>
      <c r="BB2" s="18"/>
    </row>
    <row r="3" spans="1:54" x14ac:dyDescent="0.2">
      <c r="A3" s="1">
        <v>42832</v>
      </c>
      <c r="B3">
        <v>8.7463556851310464E-3</v>
      </c>
      <c r="C3">
        <v>-3.5892323030907169E-2</v>
      </c>
      <c r="D3">
        <v>0</v>
      </c>
      <c r="E3">
        <v>2.0075264267138904E-2</v>
      </c>
      <c r="F3">
        <v>1.6402635637179364E-2</v>
      </c>
      <c r="G3">
        <v>-6.3345810538438796E-3</v>
      </c>
      <c r="H3">
        <v>-3.6173633440514941E-3</v>
      </c>
      <c r="I3">
        <v>3.7666810159275865E-3</v>
      </c>
      <c r="J3">
        <v>-5.0902360018509896E-3</v>
      </c>
      <c r="K3">
        <v>-2.0495185694635376E-2</v>
      </c>
      <c r="L3">
        <v>-3.1809145129224614E-2</v>
      </c>
      <c r="M3">
        <v>6.430363864491806E-3</v>
      </c>
      <c r="N3">
        <v>-2.4507448342143245E-2</v>
      </c>
      <c r="O3">
        <v>-1.2397943755669938E-2</v>
      </c>
      <c r="P3">
        <v>-2.3706452277880818E-2</v>
      </c>
      <c r="Q3">
        <v>-3.1791907514450934E-2</v>
      </c>
      <c r="R3">
        <v>-3.8390092879256876E-2</v>
      </c>
      <c r="S3">
        <v>3.2301480484524525E-3</v>
      </c>
      <c r="T3">
        <v>-1.713128796137664E-2</v>
      </c>
      <c r="U3">
        <v>-1.4916286149162961E-2</v>
      </c>
      <c r="V3">
        <v>-1.2730465320456519E-2</v>
      </c>
      <c r="W3">
        <v>-3.1717263253283612E-3</v>
      </c>
      <c r="X3">
        <v>1.2801204819277157E-2</v>
      </c>
      <c r="Y3">
        <v>-7.8175895765472125E-3</v>
      </c>
      <c r="Z3">
        <v>-8.186820560998509E-3</v>
      </c>
      <c r="AA3">
        <v>3.342824000843625E-2</v>
      </c>
      <c r="AB3">
        <v>-8.628700384972654E-3</v>
      </c>
      <c r="AC3">
        <v>-2.1661409043112423E-2</v>
      </c>
      <c r="AD3">
        <v>9.5451155853840675E-3</v>
      </c>
      <c r="AE3">
        <v>-7.0571630204657732E-3</v>
      </c>
      <c r="AF3">
        <v>-2.3566378633150808E-3</v>
      </c>
      <c r="AG3">
        <v>2.6634382566586012E-2</v>
      </c>
      <c r="AH3">
        <v>1.6516881224192481E-2</v>
      </c>
      <c r="AI3">
        <v>-3.5441657579062813E-3</v>
      </c>
      <c r="AJ3">
        <v>-1.5506958250497083E-2</v>
      </c>
      <c r="AK3">
        <v>3.0530113794060565E-3</v>
      </c>
      <c r="AL3">
        <v>-1.7851012701682101E-2</v>
      </c>
      <c r="AM3">
        <v>-4.3146365748423232E-3</v>
      </c>
      <c r="AN3">
        <v>3.9982864486648451E-2</v>
      </c>
      <c r="AO3">
        <v>3.5452611675723666E-4</v>
      </c>
      <c r="AP3">
        <v>5.2207769223961975E-3</v>
      </c>
      <c r="AQ3">
        <v>-2.0656664492281207E-3</v>
      </c>
      <c r="AR3">
        <v>-9.2448322426509355E-3</v>
      </c>
      <c r="AS3">
        <v>0</v>
      </c>
      <c r="AT3">
        <v>1.0491038904269168E-2</v>
      </c>
      <c r="AU3">
        <v>-3.3381020505484083E-3</v>
      </c>
      <c r="AV3">
        <v>2.0082154267457852E-2</v>
      </c>
      <c r="AW3">
        <v>2.3190895426240088E-2</v>
      </c>
      <c r="AX3">
        <v>-8.2304526748971929E-3</v>
      </c>
      <c r="AY3">
        <v>-2.7086383601756858E-2</v>
      </c>
      <c r="BA3" s="18">
        <f t="shared" ref="BA3:BA53" si="0">SUMPRODUCT(B3:AY3,$B$54:$AY$54)</f>
        <v>-2.4058422517908053E-3</v>
      </c>
      <c r="BB3" s="18"/>
    </row>
    <row r="4" spans="1:54" x14ac:dyDescent="0.2">
      <c r="A4" s="1">
        <v>42839</v>
      </c>
      <c r="B4">
        <v>-5.2986512524084706E-3</v>
      </c>
      <c r="C4">
        <v>2.585315408479838E-3</v>
      </c>
      <c r="D4">
        <v>-1.4021312394839613E-3</v>
      </c>
      <c r="E4">
        <v>-1.6018212170579083E-2</v>
      </c>
      <c r="F4">
        <v>-1.61379310344828E-2</v>
      </c>
      <c r="G4">
        <v>-1.0431758910460776E-2</v>
      </c>
      <c r="H4">
        <v>-1.5732150060508321E-2</v>
      </c>
      <c r="I4">
        <v>-2.680390264822563E-2</v>
      </c>
      <c r="J4">
        <v>-8.837209302325566E-3</v>
      </c>
      <c r="K4">
        <v>-3.7213874455834905E-2</v>
      </c>
      <c r="L4">
        <v>4.8315013890554148E-4</v>
      </c>
      <c r="M4">
        <v>1.5583606046438714E-3</v>
      </c>
      <c r="N4">
        <v>-4.2692939244663441E-2</v>
      </c>
      <c r="O4">
        <v>-2.6944274341702212E-2</v>
      </c>
      <c r="P4">
        <v>-1.8158783783783772E-2</v>
      </c>
      <c r="Q4">
        <v>-8.6567164179104372E-3</v>
      </c>
      <c r="R4">
        <v>-2.6078557630392796E-2</v>
      </c>
      <c r="S4">
        <v>-9.2567748859674337E-3</v>
      </c>
      <c r="T4">
        <v>-1.4577721438757796E-2</v>
      </c>
      <c r="U4">
        <v>-7.725587144623014E-3</v>
      </c>
      <c r="V4">
        <v>2.1342819030680138E-2</v>
      </c>
      <c r="W4">
        <v>-1.6363636363636358E-2</v>
      </c>
      <c r="X4">
        <v>-2.1189591078066949E-2</v>
      </c>
      <c r="Y4">
        <v>-1.5758371634931101E-2</v>
      </c>
      <c r="Z4">
        <v>-1.4614343707713084E-2</v>
      </c>
      <c r="AA4">
        <v>-1.9795918367346954E-2</v>
      </c>
      <c r="AB4">
        <v>3.2137118371717843E-3</v>
      </c>
      <c r="AC4">
        <v>-6.481083404987098E-2</v>
      </c>
      <c r="AD4">
        <v>-1.1966317033535345E-2</v>
      </c>
      <c r="AE4">
        <v>-1.8479033404406486E-2</v>
      </c>
      <c r="AF4">
        <v>-4.0157480314960581E-2</v>
      </c>
      <c r="AG4">
        <v>1.1939858490566113E-2</v>
      </c>
      <c r="AH4">
        <v>-3.1063321385902398E-3</v>
      </c>
      <c r="AI4">
        <v>1.3679890560875929E-3</v>
      </c>
      <c r="AJ4">
        <v>-8.0775444264935548E-4</v>
      </c>
      <c r="AK4">
        <v>1.9369120088545966E-3</v>
      </c>
      <c r="AL4">
        <v>-1.0835372247465891E-2</v>
      </c>
      <c r="AM4">
        <v>-9.1666666666666563E-3</v>
      </c>
      <c r="AN4">
        <v>-4.1191816559116301E-4</v>
      </c>
      <c r="AO4">
        <v>8.033077377436415E-3</v>
      </c>
      <c r="AP4">
        <v>-4.9859154929577487E-2</v>
      </c>
      <c r="AQ4">
        <v>-7.517158731888185E-3</v>
      </c>
      <c r="AR4">
        <v>-3.1138603480813543E-2</v>
      </c>
      <c r="AS4">
        <v>-1.4408099688473563E-2</v>
      </c>
      <c r="AT4">
        <v>-1.3987022350396505E-2</v>
      </c>
      <c r="AU4">
        <v>-2.05741626794258E-2</v>
      </c>
      <c r="AV4">
        <v>2.6845637583892135E-3</v>
      </c>
      <c r="AW4">
        <v>6.7156348373558217E-3</v>
      </c>
      <c r="AX4">
        <v>-4.1493775933609811E-3</v>
      </c>
      <c r="AY4">
        <v>-1.316779533483825E-2</v>
      </c>
      <c r="BA4" s="18">
        <f t="shared" si="0"/>
        <v>-1.0659843447457554E-2</v>
      </c>
      <c r="BB4" s="18"/>
    </row>
    <row r="5" spans="1:54" x14ac:dyDescent="0.2">
      <c r="A5" s="1">
        <v>42846</v>
      </c>
      <c r="B5">
        <v>-1.6464891041162222E-2</v>
      </c>
      <c r="C5">
        <v>-4.3063434760185704E-2</v>
      </c>
      <c r="D5">
        <v>1.3198539736029247E-2</v>
      </c>
      <c r="E5">
        <v>-1.6278972201217101E-2</v>
      </c>
      <c r="F5">
        <v>3.3646432076264166E-3</v>
      </c>
      <c r="G5">
        <v>-2.9282576866763721E-3</v>
      </c>
      <c r="H5">
        <v>-3.2786885245902342E-3</v>
      </c>
      <c r="I5">
        <v>-2.2033711578715476E-2</v>
      </c>
      <c r="J5">
        <v>-1.2670107930549013E-2</v>
      </c>
      <c r="K5">
        <v>3.485997666277707E-2</v>
      </c>
      <c r="L5">
        <v>2.5353132922854238E-2</v>
      </c>
      <c r="M5">
        <v>-3.2985840983351444E-2</v>
      </c>
      <c r="N5">
        <v>6.3464837049742817E-2</v>
      </c>
      <c r="O5">
        <v>2.0767778477029486E-2</v>
      </c>
      <c r="P5">
        <v>1.0537634408602115E-2</v>
      </c>
      <c r="Q5">
        <v>-3.7639265281541601E-3</v>
      </c>
      <c r="R5">
        <v>2.9090909090909056E-2</v>
      </c>
      <c r="S5">
        <v>-7.0412999322951864E-3</v>
      </c>
      <c r="T5">
        <v>-1.222061424666343E-2</v>
      </c>
      <c r="U5">
        <v>-7.7857365306758242E-3</v>
      </c>
      <c r="V5">
        <v>-1.8284719198955135E-2</v>
      </c>
      <c r="W5">
        <v>-3.1885397412199645E-2</v>
      </c>
      <c r="X5">
        <v>-2.8864413216862839E-2</v>
      </c>
      <c r="Y5">
        <v>-3.1354236157438375E-2</v>
      </c>
      <c r="Z5">
        <v>-1.4831090359791244E-2</v>
      </c>
      <c r="AA5">
        <v>-3.2271496981053582E-2</v>
      </c>
      <c r="AB5">
        <v>-1.8286171916711225E-2</v>
      </c>
      <c r="AC5">
        <v>6.3900701068842602E-2</v>
      </c>
      <c r="AD5">
        <v>-2.631578947368407E-2</v>
      </c>
      <c r="AE5">
        <v>2.8964518464880573E-2</v>
      </c>
      <c r="AF5">
        <v>3.1173092698933536E-2</v>
      </c>
      <c r="AG5">
        <v>-3.9329934450110793E-3</v>
      </c>
      <c r="AH5">
        <v>-8.149568552253017E-3</v>
      </c>
      <c r="AI5">
        <v>-3.2786885245901232E-3</v>
      </c>
      <c r="AJ5">
        <v>-2.3443815683104385E-2</v>
      </c>
      <c r="AK5">
        <v>-1.3808340237503325E-3</v>
      </c>
      <c r="AL5">
        <v>-9.8939929328621945E-3</v>
      </c>
      <c r="AM5">
        <v>2.5904121110176703E-2</v>
      </c>
      <c r="AN5">
        <v>1.2774725274725451E-2</v>
      </c>
      <c r="AO5">
        <v>-3.4806047111215266E-2</v>
      </c>
      <c r="AP5">
        <v>3.3353098132226533E-2</v>
      </c>
      <c r="AQ5">
        <v>-1.9758507135015924E-3</v>
      </c>
      <c r="AR5">
        <v>-2.1642679363698125E-4</v>
      </c>
      <c r="AS5">
        <v>-9.4824180165942185E-3</v>
      </c>
      <c r="AT5">
        <v>3.246563322608953E-2</v>
      </c>
      <c r="AU5">
        <v>-7.3277967757693352E-3</v>
      </c>
      <c r="AV5">
        <v>-1.9857206604194544E-2</v>
      </c>
      <c r="AW5">
        <v>-5.6285178236397115E-3</v>
      </c>
      <c r="AX5">
        <v>-1.8888888888888844E-2</v>
      </c>
      <c r="AY5">
        <v>6.7479984750285826E-2</v>
      </c>
      <c r="BA5" s="18">
        <f t="shared" si="0"/>
        <v>-6.8136987260830704E-5</v>
      </c>
      <c r="BB5" s="18"/>
    </row>
    <row r="6" spans="1:54" x14ac:dyDescent="0.2">
      <c r="A6" s="1">
        <v>42853</v>
      </c>
      <c r="B6">
        <v>1.8217626784835073E-2</v>
      </c>
      <c r="C6">
        <v>2.5060630557801167E-2</v>
      </c>
      <c r="D6">
        <v>1.9401330376940029E-2</v>
      </c>
      <c r="E6">
        <v>4.5862961375712219E-2</v>
      </c>
      <c r="F6">
        <v>3.7166410507195824E-2</v>
      </c>
      <c r="G6">
        <v>2.6725403817914994E-2</v>
      </c>
      <c r="H6">
        <v>-2.0559210526315264E-3</v>
      </c>
      <c r="I6">
        <v>7.7728962487326747E-3</v>
      </c>
      <c r="J6">
        <v>7.9847908745247054E-2</v>
      </c>
      <c r="K6">
        <v>3.5799859055673178E-2</v>
      </c>
      <c r="L6">
        <v>3.2026374661485946E-2</v>
      </c>
      <c r="M6">
        <v>3.2662912308930148E-2</v>
      </c>
      <c r="N6">
        <v>4.483870967741943E-2</v>
      </c>
      <c r="O6">
        <v>3.1905055487053247E-2</v>
      </c>
      <c r="P6">
        <v>4.3200680995956642E-2</v>
      </c>
      <c r="Q6">
        <v>3.3701072993803871E-2</v>
      </c>
      <c r="R6">
        <v>6.199807259877943E-2</v>
      </c>
      <c r="S6">
        <v>6.5048411291422248E-2</v>
      </c>
      <c r="T6">
        <v>7.4393618753052282E-2</v>
      </c>
      <c r="U6">
        <v>1.0671688637790444E-2</v>
      </c>
      <c r="V6">
        <v>5.4988913525498839E-2</v>
      </c>
      <c r="W6">
        <v>4.1527446300715809E-2</v>
      </c>
      <c r="X6">
        <v>1.2905748924520788E-2</v>
      </c>
      <c r="Y6">
        <v>-1.7217630853994526E-2</v>
      </c>
      <c r="Z6">
        <v>-2.3696682464455776E-3</v>
      </c>
      <c r="AA6">
        <v>1.4845094664371894E-2</v>
      </c>
      <c r="AB6">
        <v>1.1692726036709677E-2</v>
      </c>
      <c r="AC6">
        <v>8.4800691368694059E-2</v>
      </c>
      <c r="AD6">
        <v>1.3820638820638775E-2</v>
      </c>
      <c r="AE6">
        <v>5.1724137931034475E-2</v>
      </c>
      <c r="AF6">
        <v>6.3643595863166036E-2</v>
      </c>
      <c r="AG6">
        <v>2.9833284586136433E-2</v>
      </c>
      <c r="AH6">
        <v>9.4731754470758878E-2</v>
      </c>
      <c r="AI6">
        <v>-3.5361842105263275E-2</v>
      </c>
      <c r="AJ6">
        <v>8.6506622516556275E-2</v>
      </c>
      <c r="AK6">
        <v>1.1338495575221152E-2</v>
      </c>
      <c r="AL6">
        <v>1.3561741613133504E-2</v>
      </c>
      <c r="AM6">
        <v>4.3449745859976963E-2</v>
      </c>
      <c r="AN6">
        <v>3.1059270310592524E-2</v>
      </c>
      <c r="AO6">
        <v>5.1602719766877136E-2</v>
      </c>
      <c r="AP6">
        <v>5.5892267967292852E-2</v>
      </c>
      <c r="AQ6">
        <v>1.2648482182137988E-2</v>
      </c>
      <c r="AR6">
        <v>7.2626907673990715E-2</v>
      </c>
      <c r="AS6">
        <v>4.986039090546468E-2</v>
      </c>
      <c r="AT6">
        <v>2.6912181303116123E-2</v>
      </c>
      <c r="AU6">
        <v>-4.9212598425207865E-4</v>
      </c>
      <c r="AV6">
        <v>2.6405645344866668E-2</v>
      </c>
      <c r="AW6">
        <v>9.3291404612159123E-3</v>
      </c>
      <c r="AX6">
        <v>3.1426953567383897E-2</v>
      </c>
      <c r="AY6">
        <v>3.9642857142857313E-2</v>
      </c>
      <c r="BA6" s="18">
        <f t="shared" si="0"/>
        <v>3.2691258077658866E-2</v>
      </c>
      <c r="BB6" s="18"/>
    </row>
    <row r="7" spans="1:54" x14ac:dyDescent="0.2">
      <c r="A7" s="1">
        <v>42860</v>
      </c>
      <c r="B7">
        <v>5.7059961315280461E-2</v>
      </c>
      <c r="C7">
        <v>3.0494216614090464E-2</v>
      </c>
      <c r="D7">
        <v>1.3594344752583254E-3</v>
      </c>
      <c r="E7">
        <v>4.1138588997021053E-2</v>
      </c>
      <c r="F7">
        <v>2.2228209618752492E-2</v>
      </c>
      <c r="G7">
        <v>-5.1487414187643132E-3</v>
      </c>
      <c r="H7">
        <v>1.1124845488257096E-2</v>
      </c>
      <c r="I7">
        <v>7.6011625307401687E-3</v>
      </c>
      <c r="J7">
        <v>1.3204225352112742E-2</v>
      </c>
      <c r="K7">
        <v>6.1368893727037577E-2</v>
      </c>
      <c r="L7">
        <v>1.6543069024529178E-2</v>
      </c>
      <c r="M7">
        <v>1.2932377687753238E-2</v>
      </c>
      <c r="N7">
        <v>4.7854276011114472E-2</v>
      </c>
      <c r="O7">
        <v>3.1516056758775113E-2</v>
      </c>
      <c r="P7">
        <v>1.9991840065279431E-2</v>
      </c>
      <c r="Q7">
        <v>1.7543859649120641E-3</v>
      </c>
      <c r="R7">
        <v>5.353901996370225E-2</v>
      </c>
      <c r="S7">
        <v>1.7925736235595569E-2</v>
      </c>
      <c r="T7">
        <v>2.5757575757576756E-3</v>
      </c>
      <c r="U7">
        <v>3.1677018633540222E-2</v>
      </c>
      <c r="V7">
        <v>1.0928961748633892E-2</v>
      </c>
      <c r="W7">
        <v>4.9037580201650055E-2</v>
      </c>
      <c r="X7">
        <v>6.7953667953668084E-2</v>
      </c>
      <c r="Y7">
        <v>2.2424667133847276E-2</v>
      </c>
      <c r="Z7">
        <v>-1.271482464719853E-2</v>
      </c>
      <c r="AA7">
        <v>1.7595929616281536E-2</v>
      </c>
      <c r="AB7">
        <v>6.020696142991544E-2</v>
      </c>
      <c r="AC7">
        <v>3.3260306711810461E-2</v>
      </c>
      <c r="AD7">
        <v>4.4531960012117455E-2</v>
      </c>
      <c r="AE7">
        <v>5.4198728671796648E-2</v>
      </c>
      <c r="AF7">
        <v>6.2827225130890119E-2</v>
      </c>
      <c r="AG7">
        <v>3.1383129792672548E-2</v>
      </c>
      <c r="AH7">
        <v>5.1214128035319995E-2</v>
      </c>
      <c r="AI7">
        <v>2.4722932651321639E-2</v>
      </c>
      <c r="AJ7">
        <v>6.4761904761904798E-2</v>
      </c>
      <c r="AK7">
        <v>3.1173092698933536E-2</v>
      </c>
      <c r="AL7">
        <v>5.6338028169014231E-2</v>
      </c>
      <c r="AM7">
        <v>4.2111879321181434E-2</v>
      </c>
      <c r="AN7">
        <v>2.7755853722704504E-2</v>
      </c>
      <c r="AO7">
        <v>3.5561713428010622E-2</v>
      </c>
      <c r="AP7">
        <v>5.1795873312388663E-2</v>
      </c>
      <c r="AQ7">
        <v>1.9224503095470968E-2</v>
      </c>
      <c r="AR7">
        <v>5.5095862764884096E-2</v>
      </c>
      <c r="AS7">
        <v>3.0395136778116338E-3</v>
      </c>
      <c r="AT7">
        <v>2.7586206896551779E-2</v>
      </c>
      <c r="AU7">
        <v>3.3973412112260126E-2</v>
      </c>
      <c r="AV7">
        <v>1.8407629186072416E-2</v>
      </c>
      <c r="AW7">
        <v>-4.1541177692394626E-4</v>
      </c>
      <c r="AX7">
        <v>2.9096898160856588E-2</v>
      </c>
      <c r="AY7">
        <v>-9.2751631741671003E-3</v>
      </c>
      <c r="BA7" s="18">
        <f t="shared" si="0"/>
        <v>2.3168586924262408E-2</v>
      </c>
      <c r="BB7" s="18"/>
    </row>
    <row r="8" spans="1:54" x14ac:dyDescent="0.2">
      <c r="A8" s="1">
        <v>42867</v>
      </c>
      <c r="B8">
        <v>4.5745654162843152E-4</v>
      </c>
      <c r="C8">
        <v>1.8112244897958929E-2</v>
      </c>
      <c r="D8">
        <v>-4.3171327721965858E-2</v>
      </c>
      <c r="E8">
        <v>-7.3814168269937808E-3</v>
      </c>
      <c r="F8">
        <v>-1.871375856615709E-2</v>
      </c>
      <c r="G8">
        <v>-6.3254744105807337E-3</v>
      </c>
      <c r="H8">
        <v>6.9274653626731908E-3</v>
      </c>
      <c r="I8">
        <v>-6.4344353228311668E-3</v>
      </c>
      <c r="J8">
        <v>1.4335360556038346E-2</v>
      </c>
      <c r="K8">
        <v>-5.282051282051281E-2</v>
      </c>
      <c r="L8">
        <v>-2.0875420875420825E-2</v>
      </c>
      <c r="M8">
        <v>3.2456545146900551E-2</v>
      </c>
      <c r="N8">
        <v>-1.9446081319976383E-2</v>
      </c>
      <c r="O8">
        <v>-2.0996235157833776E-2</v>
      </c>
      <c r="P8">
        <v>-3.0600000000000072E-2</v>
      </c>
      <c r="Q8">
        <v>8.0268534734384556E-3</v>
      </c>
      <c r="R8">
        <v>-1.3207005455067478E-2</v>
      </c>
      <c r="S8">
        <v>-1.2201257861635173E-2</v>
      </c>
      <c r="T8">
        <v>-3.0074051685053615E-2</v>
      </c>
      <c r="U8">
        <v>5.5388320288982662E-2</v>
      </c>
      <c r="V8">
        <v>-8.3160083160083165E-4</v>
      </c>
      <c r="W8">
        <v>-2.6212319790301919E-3</v>
      </c>
      <c r="X8">
        <v>-2.1691973969630851E-3</v>
      </c>
      <c r="Y8">
        <v>2.0562028786840436E-2</v>
      </c>
      <c r="Z8">
        <v>2.0379281064251353E-2</v>
      </c>
      <c r="AA8">
        <v>-4.166666666667318E-4</v>
      </c>
      <c r="AB8">
        <v>7.6055266827226298E-3</v>
      </c>
      <c r="AC8">
        <v>-4.211642251349268E-2</v>
      </c>
      <c r="AD8">
        <v>-1.9721577726218076E-2</v>
      </c>
      <c r="AE8">
        <v>-2.7927642018406917E-2</v>
      </c>
      <c r="AF8">
        <v>-4.9261083743843415E-3</v>
      </c>
      <c r="AG8">
        <v>3.0290513561888055E-3</v>
      </c>
      <c r="AH8">
        <v>-2.7719445611087745E-2</v>
      </c>
      <c r="AI8">
        <v>-2.6622296173045013E-2</v>
      </c>
      <c r="AJ8">
        <v>8.9445438282647061E-3</v>
      </c>
      <c r="AK8">
        <v>7.9554494828957267E-3</v>
      </c>
      <c r="AL8">
        <v>2.1666666666666723E-2</v>
      </c>
      <c r="AM8">
        <v>5.2774427020507719E-3</v>
      </c>
      <c r="AN8">
        <v>-1.40790989376679E-2</v>
      </c>
      <c r="AO8">
        <v>3.4117515888058891E-2</v>
      </c>
      <c r="AP8">
        <v>-4.2722208767256076E-2</v>
      </c>
      <c r="AQ8">
        <v>8.7382779198634797E-3</v>
      </c>
      <c r="AR8">
        <v>-3.8446824789594491E-2</v>
      </c>
      <c r="AS8">
        <v>-1.5151515151515138E-2</v>
      </c>
      <c r="AT8">
        <v>-5.9060402684563806E-2</v>
      </c>
      <c r="AU8">
        <v>-4.2380952380952408E-2</v>
      </c>
      <c r="AV8">
        <v>3.1358885017421567E-2</v>
      </c>
      <c r="AW8">
        <v>2.1194805194805211E-2</v>
      </c>
      <c r="AX8">
        <v>2.6940517471325531E-2</v>
      </c>
      <c r="AY8">
        <v>3.120665742025075E-3</v>
      </c>
      <c r="BA8" s="18">
        <f t="shared" si="0"/>
        <v>-7.0774390955092694E-3</v>
      </c>
      <c r="BB8" s="18"/>
    </row>
    <row r="9" spans="1:54" x14ac:dyDescent="0.2">
      <c r="A9" s="1">
        <v>42874</v>
      </c>
      <c r="B9">
        <v>-3.3379058070415968E-2</v>
      </c>
      <c r="C9">
        <v>1.1275369581558614E-2</v>
      </c>
      <c r="D9">
        <v>-2.0998864926220162E-2</v>
      </c>
      <c r="E9">
        <v>-3.0620994696325843E-2</v>
      </c>
      <c r="F9">
        <v>-9.4010206822453535E-3</v>
      </c>
      <c r="G9">
        <v>-1.736111111111116E-2</v>
      </c>
      <c r="H9">
        <v>-2.5091056252529276E-2</v>
      </c>
      <c r="I9">
        <v>-4.2652970075926833E-2</v>
      </c>
      <c r="J9">
        <v>1.7130620985010836E-3</v>
      </c>
      <c r="K9">
        <v>3.5192203573362058E-3</v>
      </c>
      <c r="L9">
        <v>-1.2150389729481792E-2</v>
      </c>
      <c r="M9">
        <v>-1.8921334922527011E-2</v>
      </c>
      <c r="N9">
        <v>-1.3371394230769273E-2</v>
      </c>
      <c r="O9">
        <v>-3.2243750924419334E-2</v>
      </c>
      <c r="P9">
        <v>-1.8361873323705424E-2</v>
      </c>
      <c r="Q9">
        <v>-1.7084117561893652E-2</v>
      </c>
      <c r="R9">
        <v>-5.5280768111725109E-3</v>
      </c>
      <c r="S9">
        <v>-2.3939895581306492E-2</v>
      </c>
      <c r="T9">
        <v>-1.6360236833904751E-2</v>
      </c>
      <c r="U9">
        <v>1.540216771249292E-2</v>
      </c>
      <c r="V9">
        <v>-1.1652101539742055E-2</v>
      </c>
      <c r="W9">
        <v>2.5843188786684346E-2</v>
      </c>
      <c r="X9">
        <v>-2.3188405797101463E-2</v>
      </c>
      <c r="Y9">
        <v>1.0073875083948858E-2</v>
      </c>
      <c r="Z9">
        <v>2.5658807212205259E-2</v>
      </c>
      <c r="AA9">
        <v>8.7536473530638315E-3</v>
      </c>
      <c r="AB9">
        <v>-4.3401685746634611E-2</v>
      </c>
      <c r="AC9">
        <v>6.5398933494316136E-3</v>
      </c>
      <c r="AD9">
        <v>2.5887573964497257E-2</v>
      </c>
      <c r="AE9">
        <v>-1.4691478942213454E-2</v>
      </c>
      <c r="AF9">
        <v>-9.9009900990099098E-3</v>
      </c>
      <c r="AG9">
        <v>-1.3452299245023891E-2</v>
      </c>
      <c r="AH9">
        <v>-1.0367170626349953E-2</v>
      </c>
      <c r="AI9">
        <v>-1.7948717948717996E-2</v>
      </c>
      <c r="AJ9">
        <v>-1.3297872340425565E-2</v>
      </c>
      <c r="AK9">
        <v>-1.5522230991844355E-2</v>
      </c>
      <c r="AL9">
        <v>-2.283849918433889E-3</v>
      </c>
      <c r="AM9">
        <v>-5.1297435128243585E-2</v>
      </c>
      <c r="AN9">
        <v>-8.6979099052317821E-3</v>
      </c>
      <c r="AO9">
        <v>-4.71159029649596E-2</v>
      </c>
      <c r="AP9">
        <v>-3.2350014336554822E-2</v>
      </c>
      <c r="AQ9">
        <v>-5.9159095710965559E-3</v>
      </c>
      <c r="AR9">
        <v>3.1828128108215559E-3</v>
      </c>
      <c r="AS9">
        <v>-1.4230769230769158E-2</v>
      </c>
      <c r="AT9">
        <v>-2.2824536376604754E-2</v>
      </c>
      <c r="AU9">
        <v>-1.1039283938339195E-2</v>
      </c>
      <c r="AV9">
        <v>-2.9560810810810856E-2</v>
      </c>
      <c r="AW9">
        <v>1.8313154949638477E-3</v>
      </c>
      <c r="AX9">
        <v>-1.6103896103896065E-2</v>
      </c>
      <c r="AY9">
        <v>-3.6294503975112358E-2</v>
      </c>
      <c r="BA9" s="18">
        <f t="shared" si="0"/>
        <v>-1.1024261627661673E-2</v>
      </c>
      <c r="BB9" s="18"/>
    </row>
    <row r="10" spans="1:54" x14ac:dyDescent="0.2">
      <c r="A10" s="1">
        <v>42881</v>
      </c>
      <c r="B10">
        <v>-1.4191106906339401E-3</v>
      </c>
      <c r="C10">
        <v>-2.0069375619425234E-2</v>
      </c>
      <c r="D10">
        <v>-2.0289855072463947E-3</v>
      </c>
      <c r="E10">
        <v>1.3531584783867956E-3</v>
      </c>
      <c r="F10">
        <v>1.8980477223426995E-3</v>
      </c>
      <c r="G10">
        <v>7.3616018845701348E-3</v>
      </c>
      <c r="H10">
        <v>-5.3964300539643961E-3</v>
      </c>
      <c r="I10">
        <v>-2.1926755306741263E-2</v>
      </c>
      <c r="J10">
        <v>-2.1376656690893503E-3</v>
      </c>
      <c r="K10">
        <v>4.8556784461830649E-3</v>
      </c>
      <c r="L10">
        <v>-2.1698770016245095E-2</v>
      </c>
      <c r="M10">
        <v>1.0630220197418438E-2</v>
      </c>
      <c r="N10">
        <v>1.0963910461397885E-2</v>
      </c>
      <c r="O10">
        <v>-2.3842274186153256E-2</v>
      </c>
      <c r="P10">
        <v>-3.5729298024380629E-3</v>
      </c>
      <c r="Q10">
        <v>-3.6971571660038394E-2</v>
      </c>
      <c r="R10">
        <v>-3.5108250438853239E-2</v>
      </c>
      <c r="S10">
        <v>4.5662100456620447E-3</v>
      </c>
      <c r="T10">
        <v>6.3361317915400228E-4</v>
      </c>
      <c r="U10">
        <v>6.1797752808987472E-3</v>
      </c>
      <c r="V10">
        <v>1.0526315789473717E-2</v>
      </c>
      <c r="W10">
        <v>2.6473099914602782E-2</v>
      </c>
      <c r="X10">
        <v>-1.7804154302670683E-2</v>
      </c>
      <c r="Y10">
        <v>-4.8537234042553057E-2</v>
      </c>
      <c r="Z10">
        <v>1.9337390128465248E-2</v>
      </c>
      <c r="AA10">
        <v>-1.9938016528925573E-2</v>
      </c>
      <c r="AB10">
        <v>3.9452919516043128E-3</v>
      </c>
      <c r="AC10">
        <v>-1.3494602159136448E-2</v>
      </c>
      <c r="AD10">
        <v>1.0237923576063457E-2</v>
      </c>
      <c r="AE10">
        <v>7.2895957587806315E-3</v>
      </c>
      <c r="AF10">
        <v>-6.3571428571428501E-2</v>
      </c>
      <c r="AG10">
        <v>9.3223876443579989E-3</v>
      </c>
      <c r="AH10">
        <v>-7.4203404626800307E-3</v>
      </c>
      <c r="AI10">
        <v>1.4505366985784196E-3</v>
      </c>
      <c r="AJ10">
        <v>3.0548068283917429E-2</v>
      </c>
      <c r="AK10">
        <v>1.0689470871191986E-2</v>
      </c>
      <c r="AL10">
        <v>2.877697841726623E-2</v>
      </c>
      <c r="AM10">
        <v>-7.1146245059289237E-3</v>
      </c>
      <c r="AN10">
        <v>4.2037716081718024E-2</v>
      </c>
      <c r="AO10">
        <v>-7.2414573432902918E-3</v>
      </c>
      <c r="AP10">
        <v>5.8217566366283169E-3</v>
      </c>
      <c r="AQ10">
        <v>7.6514346439957581E-3</v>
      </c>
      <c r="AR10">
        <v>-7.5351973031926311E-3</v>
      </c>
      <c r="AS10">
        <v>-1.6387046429964913E-2</v>
      </c>
      <c r="AT10">
        <v>6.7153284671532809E-3</v>
      </c>
      <c r="AU10">
        <v>1.0659694288013055E-2</v>
      </c>
      <c r="AV10">
        <v>9.5735422106177914E-3</v>
      </c>
      <c r="AW10">
        <v>2.6505534680613341E-2</v>
      </c>
      <c r="AX10">
        <v>3.3790918690601801E-2</v>
      </c>
      <c r="AY10">
        <v>-1.0401721664275554E-2</v>
      </c>
      <c r="BA10" s="18">
        <f t="shared" si="0"/>
        <v>-5.8142832454130002E-4</v>
      </c>
      <c r="BB10" s="18"/>
    </row>
    <row r="11" spans="1:54" x14ac:dyDescent="0.2">
      <c r="A11" s="1">
        <v>42888</v>
      </c>
      <c r="B11">
        <v>-6.1582188536237759E-3</v>
      </c>
      <c r="C11">
        <v>-3.5398230088495852E-3</v>
      </c>
      <c r="D11">
        <v>-3.7757769387162243E-3</v>
      </c>
      <c r="E11">
        <v>1.3523213527972811E-3</v>
      </c>
      <c r="F11">
        <v>2.3004059539918575E-2</v>
      </c>
      <c r="G11">
        <v>1.3446360713241567E-2</v>
      </c>
      <c r="H11">
        <v>-7.0951585976627429E-3</v>
      </c>
      <c r="I11">
        <v>1.7290722632959721E-2</v>
      </c>
      <c r="J11">
        <v>4.1988003427592124E-2</v>
      </c>
      <c r="K11">
        <v>-2.8322147651006713E-2</v>
      </c>
      <c r="L11">
        <v>1.9214802514529783E-2</v>
      </c>
      <c r="M11">
        <v>1.157024793388417E-2</v>
      </c>
      <c r="N11">
        <v>-4.5036903148064522E-2</v>
      </c>
      <c r="O11">
        <v>1.5813370909660174E-2</v>
      </c>
      <c r="P11">
        <v>7.5933347395065187E-3</v>
      </c>
      <c r="Q11">
        <v>7.0357907617009108E-3</v>
      </c>
      <c r="R11">
        <v>-5.4578532443905314E-2</v>
      </c>
      <c r="S11">
        <v>1.4155844155844255E-2</v>
      </c>
      <c r="T11">
        <v>3.3243628304574946E-2</v>
      </c>
      <c r="U11">
        <v>-2.9592406476828703E-2</v>
      </c>
      <c r="V11">
        <v>-6.6666666666665986E-3</v>
      </c>
      <c r="W11">
        <v>-1.6222961730449126E-2</v>
      </c>
      <c r="X11">
        <v>1.9637462235649439E-2</v>
      </c>
      <c r="Y11">
        <v>-1.8169112508735097E-2</v>
      </c>
      <c r="Z11">
        <v>3.913504908463783E-2</v>
      </c>
      <c r="AA11">
        <v>-1.3386739749130516E-2</v>
      </c>
      <c r="AB11">
        <v>6.1566675399529203E-3</v>
      </c>
      <c r="AC11">
        <v>-4.1442902016415095E-2</v>
      </c>
      <c r="AD11">
        <v>2.0125606622894754E-2</v>
      </c>
      <c r="AE11">
        <v>-1.7763157894736814E-2</v>
      </c>
      <c r="AF11">
        <v>-1.2204424103737566E-2</v>
      </c>
      <c r="AG11">
        <v>1.089054314860749E-2</v>
      </c>
      <c r="AH11">
        <v>1.7810026385224109E-2</v>
      </c>
      <c r="AI11">
        <v>2.7809965237543421E-2</v>
      </c>
      <c r="AJ11">
        <v>1.6564952048822912E-2</v>
      </c>
      <c r="AK11">
        <v>2.0095187731359099E-2</v>
      </c>
      <c r="AL11">
        <v>-1.1443102352193257E-2</v>
      </c>
      <c r="AM11">
        <v>2.1019108280254883E-2</v>
      </c>
      <c r="AN11">
        <v>2.63918562272214E-3</v>
      </c>
      <c r="AO11">
        <v>1.2878960565306796E-2</v>
      </c>
      <c r="AP11">
        <v>-8.0062386275019382E-3</v>
      </c>
      <c r="AQ11">
        <v>1.3499261759122527E-2</v>
      </c>
      <c r="AR11">
        <v>-9.9900099900096517E-4</v>
      </c>
      <c r="AS11">
        <v>2.7370091233637428E-2</v>
      </c>
      <c r="AT11">
        <v>9.5707656612531444E-3</v>
      </c>
      <c r="AU11">
        <v>-3.4825870646766344E-3</v>
      </c>
      <c r="AV11">
        <v>1.7887931034482829E-2</v>
      </c>
      <c r="AW11">
        <v>1.0882469331222833E-2</v>
      </c>
      <c r="AX11">
        <v>1.736465781409624E-2</v>
      </c>
      <c r="AY11">
        <v>-2.8996013048204761E-3</v>
      </c>
      <c r="BA11" s="18">
        <f t="shared" si="0"/>
        <v>9.2874876526479865E-3</v>
      </c>
      <c r="BB11" s="18"/>
    </row>
    <row r="12" spans="1:54" x14ac:dyDescent="0.2">
      <c r="A12" s="1">
        <v>42895</v>
      </c>
      <c r="B12">
        <v>-3.1935176358436679E-2</v>
      </c>
      <c r="C12">
        <v>-2.1568129916264778E-2</v>
      </c>
      <c r="D12">
        <v>-8.7463556851311575E-3</v>
      </c>
      <c r="E12">
        <v>-1.1700990099009823E-2</v>
      </c>
      <c r="F12">
        <v>-2.5132275132274673E-3</v>
      </c>
      <c r="G12">
        <v>2.8843380444187883E-3</v>
      </c>
      <c r="H12">
        <v>7.9865489701556047E-3</v>
      </c>
      <c r="I12">
        <v>1.5004102684327725E-2</v>
      </c>
      <c r="J12">
        <v>-2.0970394736842035E-2</v>
      </c>
      <c r="K12">
        <v>3.0252797347700033E-2</v>
      </c>
      <c r="L12">
        <v>-1.7456068893285215E-2</v>
      </c>
      <c r="M12">
        <v>-6.0903149138442636E-3</v>
      </c>
      <c r="N12">
        <v>1.7507886435331299E-2</v>
      </c>
      <c r="O12">
        <v>8.7854500616524334E-3</v>
      </c>
      <c r="P12">
        <v>5.8614193008161841E-3</v>
      </c>
      <c r="Q12">
        <v>-5.7715674362091018E-3</v>
      </c>
      <c r="R12">
        <v>1.4432328415651119E-2</v>
      </c>
      <c r="S12">
        <v>-1.0244589576129393E-3</v>
      </c>
      <c r="T12">
        <v>-2.2215412900260412E-2</v>
      </c>
      <c r="U12">
        <v>-1.4672036823935475E-2</v>
      </c>
      <c r="V12">
        <v>-7.9697986577181856E-3</v>
      </c>
      <c r="W12">
        <v>3.5517970401691246E-2</v>
      </c>
      <c r="X12">
        <v>3.1851851851851798E-2</v>
      </c>
      <c r="Y12">
        <v>-1.067615658362997E-2</v>
      </c>
      <c r="Z12">
        <v>0.12306906676879881</v>
      </c>
      <c r="AA12">
        <v>-2.3611111111111027E-2</v>
      </c>
      <c r="AB12">
        <v>1.236818122640293E-2</v>
      </c>
      <c r="AC12">
        <v>1.4799154334038223E-2</v>
      </c>
      <c r="AD12">
        <v>4.1975654120607331E-4</v>
      </c>
      <c r="AE12">
        <v>3.9517749497655741E-2</v>
      </c>
      <c r="AF12">
        <v>-1.5444015444014969E-3</v>
      </c>
      <c r="AG12">
        <v>-7.091231419609878E-3</v>
      </c>
      <c r="AH12">
        <v>-1.5338085979693217E-2</v>
      </c>
      <c r="AI12">
        <v>-5.6369785794807559E-4</v>
      </c>
      <c r="AJ12">
        <v>-3.4305317324184736E-3</v>
      </c>
      <c r="AK12">
        <v>-1.4774494556765161E-2</v>
      </c>
      <c r="AL12">
        <v>-1.8006430868167222E-2</v>
      </c>
      <c r="AM12">
        <v>-1.2476606363068798E-3</v>
      </c>
      <c r="AN12">
        <v>-7.2699924793181436E-3</v>
      </c>
      <c r="AO12">
        <v>-3.0719027793406184E-2</v>
      </c>
      <c r="AP12">
        <v>5.155215484862774E-2</v>
      </c>
      <c r="AQ12">
        <v>-1.0405827263266776E-3</v>
      </c>
      <c r="AR12">
        <v>-6.0000000000004494E-4</v>
      </c>
      <c r="AS12">
        <v>-7.7220077220074845E-4</v>
      </c>
      <c r="AT12">
        <v>-1.0054582016661873E-2</v>
      </c>
      <c r="AU12">
        <v>4.4932601098353064E-3</v>
      </c>
      <c r="AV12">
        <v>-1.1009951302138443E-2</v>
      </c>
      <c r="AW12">
        <v>-1.6441573693482203E-2</v>
      </c>
      <c r="AX12">
        <v>6.5261044176705418E-3</v>
      </c>
      <c r="AY12">
        <v>-3.5986913849509361E-2</v>
      </c>
      <c r="BA12" s="18">
        <f t="shared" si="0"/>
        <v>2.3985228355178898E-3</v>
      </c>
      <c r="BB12" s="18"/>
    </row>
    <row r="13" spans="1:54" x14ac:dyDescent="0.2">
      <c r="A13" s="1">
        <v>42902</v>
      </c>
      <c r="B13">
        <v>4.9236829148191497E-4</v>
      </c>
      <c r="C13">
        <v>-0.1338174273858922</v>
      </c>
      <c r="D13">
        <v>2.3823529411764799E-2</v>
      </c>
      <c r="E13">
        <v>0</v>
      </c>
      <c r="F13">
        <v>-6.3652035539051299E-3</v>
      </c>
      <c r="G13">
        <v>3.451251078515849E-3</v>
      </c>
      <c r="H13">
        <v>-3.2527105921601351E-2</v>
      </c>
      <c r="I13">
        <v>-1.8015937175193453E-2</v>
      </c>
      <c r="J13">
        <v>3.1499370012599837E-2</v>
      </c>
      <c r="K13">
        <v>-1.9710378117457794E-2</v>
      </c>
      <c r="L13">
        <v>-1.2673220419282316E-2</v>
      </c>
      <c r="M13">
        <v>7.7716335375879186E-3</v>
      </c>
      <c r="N13">
        <v>-3.81336226941561E-2</v>
      </c>
      <c r="O13">
        <v>-1.4514896867838134E-2</v>
      </c>
      <c r="P13">
        <v>8.3246618106140868E-3</v>
      </c>
      <c r="Q13">
        <v>-3.9718912312861621E-3</v>
      </c>
      <c r="R13">
        <v>-5.153335441036988E-2</v>
      </c>
      <c r="S13">
        <v>2.0253813613639204E-2</v>
      </c>
      <c r="T13">
        <v>1.4885615794421714E-2</v>
      </c>
      <c r="U13">
        <v>-2.5401459854014541E-2</v>
      </c>
      <c r="V13">
        <v>2.114164904862581E-2</v>
      </c>
      <c r="W13">
        <v>4.4916292364229893E-3</v>
      </c>
      <c r="X13">
        <v>6.1019382627423013E-3</v>
      </c>
      <c r="Y13">
        <v>-3.597122302158362E-3</v>
      </c>
      <c r="Z13">
        <v>4.8880300102307483E-3</v>
      </c>
      <c r="AA13">
        <v>-1.9367545683335097E-2</v>
      </c>
      <c r="AB13">
        <v>2.031893004115215E-2</v>
      </c>
      <c r="AC13">
        <v>-3.1458333333333255E-2</v>
      </c>
      <c r="AD13">
        <v>4.1958041958041203E-3</v>
      </c>
      <c r="AE13">
        <v>-2.448453608247414E-2</v>
      </c>
      <c r="AF13">
        <v>-1.1600928074245842E-2</v>
      </c>
      <c r="AG13">
        <v>-3.2825161378931433E-2</v>
      </c>
      <c r="AH13">
        <v>1.2286090390521975E-2</v>
      </c>
      <c r="AI13">
        <v>-4.230118443316444E-3</v>
      </c>
      <c r="AJ13">
        <v>-1.5490533562822817E-2</v>
      </c>
      <c r="AK13">
        <v>4.9986845566956095E-3</v>
      </c>
      <c r="AL13">
        <v>-3.5036018336607744E-2</v>
      </c>
      <c r="AM13">
        <v>-4.6845721424110254E-3</v>
      </c>
      <c r="AN13">
        <v>1.2752525252525126E-2</v>
      </c>
      <c r="AO13">
        <v>-1.2537729277919629E-2</v>
      </c>
      <c r="AP13">
        <v>-4.3476093962853457E-2</v>
      </c>
      <c r="AQ13">
        <v>-1.6666666666666607E-2</v>
      </c>
      <c r="AR13">
        <v>-3.6621973183910361E-2</v>
      </c>
      <c r="AS13">
        <v>-3.7480680061823812E-2</v>
      </c>
      <c r="AT13">
        <v>-1.9878119558908947E-2</v>
      </c>
      <c r="AU13">
        <v>-4.3240556660039786E-2</v>
      </c>
      <c r="AV13">
        <v>-6.6366944979662224E-3</v>
      </c>
      <c r="AW13">
        <v>-8.7562189054726236E-3</v>
      </c>
      <c r="AX13">
        <v>2.5436408977556058E-2</v>
      </c>
      <c r="AY13">
        <v>-1.0558069381598867E-2</v>
      </c>
      <c r="BA13" s="18">
        <f t="shared" si="0"/>
        <v>-9.3257556691876981E-3</v>
      </c>
      <c r="BB13" s="18"/>
    </row>
    <row r="14" spans="1:54" x14ac:dyDescent="0.2">
      <c r="A14" s="1">
        <v>42909</v>
      </c>
      <c r="B14">
        <v>-6.3976377952754682E-3</v>
      </c>
      <c r="C14">
        <v>2.3353293413173715E-2</v>
      </c>
      <c r="D14">
        <v>-3.1887388681413498E-2</v>
      </c>
      <c r="E14">
        <v>1.5482146542414199E-2</v>
      </c>
      <c r="F14">
        <v>1.0276257840651226E-2</v>
      </c>
      <c r="G14">
        <v>-3.1527658354828514E-3</v>
      </c>
      <c r="H14">
        <v>3.4482758620689724E-2</v>
      </c>
      <c r="I14">
        <v>-5.8802775490995884E-4</v>
      </c>
      <c r="J14">
        <v>-7.3289902280129215E-3</v>
      </c>
      <c r="K14">
        <v>-9.984954178634986E-3</v>
      </c>
      <c r="L14">
        <v>2.8790786948176272E-3</v>
      </c>
      <c r="M14">
        <v>7.4150971377728858E-4</v>
      </c>
      <c r="N14">
        <v>-8.8638195004028253E-3</v>
      </c>
      <c r="O14">
        <v>-2.480620155038693E-3</v>
      </c>
      <c r="P14">
        <v>-1.2590299277605799E-2</v>
      </c>
      <c r="Q14">
        <v>2.1472392638037796E-3</v>
      </c>
      <c r="R14">
        <v>-6.6666666666665986E-3</v>
      </c>
      <c r="S14">
        <v>-7.7899233572057414E-3</v>
      </c>
      <c r="T14">
        <v>3.3966342442488529E-3</v>
      </c>
      <c r="U14">
        <v>-1.7974835230677444E-3</v>
      </c>
      <c r="V14">
        <v>-2.0703933747411973E-2</v>
      </c>
      <c r="W14">
        <v>-4.4715447154471955E-3</v>
      </c>
      <c r="X14">
        <v>-7.1352122725651945E-3</v>
      </c>
      <c r="Y14">
        <v>-1.949458483754507E-2</v>
      </c>
      <c r="Z14">
        <v>7.3529411764705621E-3</v>
      </c>
      <c r="AA14">
        <v>-1.5621513055121716E-2</v>
      </c>
      <c r="AB14">
        <v>-1.3864381144441773E-2</v>
      </c>
      <c r="AC14">
        <v>-8.7115508711551604E-3</v>
      </c>
      <c r="AD14">
        <v>-1.532033426183832E-2</v>
      </c>
      <c r="AE14">
        <v>-1.4200792602377832E-2</v>
      </c>
      <c r="AF14">
        <v>2.3474178403755985E-2</v>
      </c>
      <c r="AG14">
        <v>-9.9403578528827197E-3</v>
      </c>
      <c r="AH14">
        <v>4.1179020372779096E-3</v>
      </c>
      <c r="AI14">
        <v>4.2480883602378228E-3</v>
      </c>
      <c r="AJ14">
        <v>6.9930069930070893E-3</v>
      </c>
      <c r="AK14">
        <v>-1.5183246073298462E-2</v>
      </c>
      <c r="AL14">
        <v>-2.4770953512046168E-2</v>
      </c>
      <c r="AM14">
        <v>3.0279259491684973E-2</v>
      </c>
      <c r="AN14">
        <v>2.0072310185762277E-2</v>
      </c>
      <c r="AO14">
        <v>3.3035504349870681E-2</v>
      </c>
      <c r="AP14">
        <v>-1.0073466835715639E-2</v>
      </c>
      <c r="AQ14">
        <v>1.6207627118643986E-2</v>
      </c>
      <c r="AR14">
        <v>1.3502285002076064E-3</v>
      </c>
      <c r="AS14">
        <v>1.6057808109193328E-3</v>
      </c>
      <c r="AT14">
        <v>3.8638045891931982E-2</v>
      </c>
      <c r="AU14">
        <v>-1.3402597402597305E-2</v>
      </c>
      <c r="AV14">
        <v>3.6637931034482207E-3</v>
      </c>
      <c r="AW14">
        <v>2.0076289901624911E-3</v>
      </c>
      <c r="AX14">
        <v>1.7023346303501885E-3</v>
      </c>
      <c r="AY14">
        <v>1.8673780487804992E-2</v>
      </c>
      <c r="BA14" s="18">
        <f t="shared" si="0"/>
        <v>7.386156769776389E-3</v>
      </c>
      <c r="BB14" s="18"/>
    </row>
    <row r="15" spans="1:54" x14ac:dyDescent="0.2">
      <c r="A15" s="1">
        <v>42916</v>
      </c>
      <c r="B15">
        <v>-4.2000990589400766E-2</v>
      </c>
      <c r="C15">
        <v>-2.0479812755997751E-2</v>
      </c>
      <c r="D15">
        <v>-4.4510385756676429E-3</v>
      </c>
      <c r="E15">
        <v>-2.9596423173604669E-2</v>
      </c>
      <c r="F15">
        <v>-4.8877146631439938E-2</v>
      </c>
      <c r="G15">
        <v>-8.6256469235193034E-3</v>
      </c>
      <c r="H15">
        <v>-4.9166666666666692E-2</v>
      </c>
      <c r="I15">
        <v>-4.5775476582725405E-2</v>
      </c>
      <c r="J15">
        <v>-7.136997538966372E-2</v>
      </c>
      <c r="K15">
        <v>3.7303122409506617E-3</v>
      </c>
      <c r="L15">
        <v>-2.7751196172248749E-2</v>
      </c>
      <c r="M15">
        <v>-2.4748073503260248E-2</v>
      </c>
      <c r="N15">
        <v>2.5365853658536608E-2</v>
      </c>
      <c r="O15">
        <v>-3.7146409698476823E-2</v>
      </c>
      <c r="P15">
        <v>1.2541806020065493E-3</v>
      </c>
      <c r="Q15">
        <v>-3.014998469543928E-2</v>
      </c>
      <c r="R15">
        <v>4.1946308724832182E-2</v>
      </c>
      <c r="S15">
        <v>-5.3691275167785157E-2</v>
      </c>
      <c r="T15">
        <v>1.0001538698261259E-2</v>
      </c>
      <c r="U15">
        <v>-5.6422569027611003E-2</v>
      </c>
      <c r="V15">
        <v>-5.792811839323464E-2</v>
      </c>
      <c r="W15">
        <v>-4.164965291955891E-2</v>
      </c>
      <c r="X15">
        <v>-5.0305425799496928E-2</v>
      </c>
      <c r="Y15">
        <v>-3.0927835051546393E-2</v>
      </c>
      <c r="Z15">
        <v>-7.3778775968556976E-2</v>
      </c>
      <c r="AA15">
        <v>-1.8703241895261957E-2</v>
      </c>
      <c r="AB15">
        <v>-4.0644171779141036E-2</v>
      </c>
      <c r="AC15">
        <v>2.224151025279375E-2</v>
      </c>
      <c r="AD15">
        <v>-1.9377652050919458E-2</v>
      </c>
      <c r="AE15">
        <v>1.1725293132328174E-2</v>
      </c>
      <c r="AF15">
        <v>6.1162079510703293E-2</v>
      </c>
      <c r="AG15">
        <v>-3.5857716580608101E-2</v>
      </c>
      <c r="AH15">
        <v>-5.7630045327001889E-2</v>
      </c>
      <c r="AI15">
        <v>-4.230118443316444E-3</v>
      </c>
      <c r="AJ15">
        <v>-7.0312499999999889E-2</v>
      </c>
      <c r="AK15">
        <v>-3.0303030303030276E-2</v>
      </c>
      <c r="AL15">
        <v>-3.3402922755741082E-2</v>
      </c>
      <c r="AM15">
        <v>-5.2992233896756558E-2</v>
      </c>
      <c r="AN15">
        <v>-1.9310681984844758E-2</v>
      </c>
      <c r="AO15">
        <v>-4.677364288152952E-2</v>
      </c>
      <c r="AP15">
        <v>-5.0879870870401689E-4</v>
      </c>
      <c r="AQ15">
        <v>-4.6700719274471059E-2</v>
      </c>
      <c r="AR15">
        <v>-2.9561248833108511E-2</v>
      </c>
      <c r="AS15">
        <v>-3.5270541082164319E-2</v>
      </c>
      <c r="AT15">
        <v>-4.119156214367159E-2</v>
      </c>
      <c r="AU15">
        <v>-4.8230834035383308E-2</v>
      </c>
      <c r="AV15">
        <v>-5.2394245222246005E-2</v>
      </c>
      <c r="AW15">
        <v>-3.1857343217791989E-2</v>
      </c>
      <c r="AX15">
        <v>-5.3653799465889773E-2</v>
      </c>
      <c r="AY15">
        <v>-2.2446689113356788E-3</v>
      </c>
      <c r="BA15" s="18">
        <f t="shared" si="0"/>
        <v>-2.411213646737409E-2</v>
      </c>
      <c r="BB15" s="18"/>
    </row>
    <row r="16" spans="1:54" x14ac:dyDescent="0.2">
      <c r="A16" s="1">
        <v>42923</v>
      </c>
      <c r="B16">
        <v>6.7211250129253219E-3</v>
      </c>
      <c r="C16">
        <v>-7.1684587813618528E-3</v>
      </c>
      <c r="D16">
        <v>5.0372578241430599E-2</v>
      </c>
      <c r="E16">
        <v>-7.3929787035041938E-3</v>
      </c>
      <c r="F16">
        <v>2.9166666666666563E-2</v>
      </c>
      <c r="G16">
        <v>3.683294663573089E-2</v>
      </c>
      <c r="H16">
        <v>2.103418054338313E-2</v>
      </c>
      <c r="I16">
        <v>3.6995930447658587E-4</v>
      </c>
      <c r="J16">
        <v>-2.8710247349823304E-2</v>
      </c>
      <c r="K16">
        <v>3.6613902271163123E-2</v>
      </c>
      <c r="L16">
        <v>1.2303149606298636E-3</v>
      </c>
      <c r="M16">
        <v>-3.4949095882085279E-3</v>
      </c>
      <c r="N16">
        <v>3.9010466222644924E-2</v>
      </c>
      <c r="O16">
        <v>1.1945117029862784E-2</v>
      </c>
      <c r="P16">
        <v>4.3841336116910323E-2</v>
      </c>
      <c r="Q16">
        <v>1.7358371469149425E-3</v>
      </c>
      <c r="R16">
        <v>7.4396135265700547E-2</v>
      </c>
      <c r="S16">
        <v>-1.1240465676435218E-2</v>
      </c>
      <c r="T16">
        <v>3.0469226081653034E-4</v>
      </c>
      <c r="U16">
        <v>-9.5419847328244156E-3</v>
      </c>
      <c r="V16">
        <v>8.9766606822261341E-3</v>
      </c>
      <c r="W16">
        <v>5.5389859394971985E-3</v>
      </c>
      <c r="X16">
        <v>-9.0805902383653825E-3</v>
      </c>
      <c r="Y16">
        <v>-1.5197568389057725E-2</v>
      </c>
      <c r="Z16">
        <v>-6.0620756547025145E-4</v>
      </c>
      <c r="AA16">
        <v>-1.9059720457433205E-2</v>
      </c>
      <c r="AB16">
        <v>-4.5297095656808839E-3</v>
      </c>
      <c r="AC16">
        <v>4.9140309912969693E-2</v>
      </c>
      <c r="AD16">
        <v>-3.7213327563825227E-2</v>
      </c>
      <c r="AE16">
        <v>3.3112582781456901E-2</v>
      </c>
      <c r="AF16">
        <v>2.3054755043227626E-2</v>
      </c>
      <c r="AG16">
        <v>7.4382624218971571E-4</v>
      </c>
      <c r="AH16">
        <v>-8.7036188731104414E-3</v>
      </c>
      <c r="AI16">
        <v>2.0107618238459191E-2</v>
      </c>
      <c r="AJ16">
        <v>2.2408963585434094E-2</v>
      </c>
      <c r="AK16">
        <v>-1.6721491228070207E-2</v>
      </c>
      <c r="AL16">
        <v>8.2793376529877172E-3</v>
      </c>
      <c r="AM16">
        <v>-4.8239266763150379E-4</v>
      </c>
      <c r="AN16">
        <v>2.1560319042871479E-2</v>
      </c>
      <c r="AO16">
        <v>-1.1938872970392866E-3</v>
      </c>
      <c r="AP16">
        <v>1.9695267518607062E-2</v>
      </c>
      <c r="AQ16">
        <v>-1.1919081465281645E-2</v>
      </c>
      <c r="AR16">
        <v>7.1611799914492735E-3</v>
      </c>
      <c r="AS16">
        <v>4.1545492314083443E-3</v>
      </c>
      <c r="AT16">
        <v>1.932510777464147E-3</v>
      </c>
      <c r="AU16">
        <v>1.438371321088816E-3</v>
      </c>
      <c r="AV16">
        <v>-3.2177656922728226E-2</v>
      </c>
      <c r="AW16">
        <v>-5.173841059602613E-3</v>
      </c>
      <c r="AX16">
        <v>3.0785017957928318E-3</v>
      </c>
      <c r="AY16">
        <v>4.0494938132733527E-2</v>
      </c>
      <c r="BA16" s="18">
        <f t="shared" si="0"/>
        <v>1.3458840093038032E-2</v>
      </c>
      <c r="BB16" s="18"/>
    </row>
    <row r="17" spans="1:54" x14ac:dyDescent="0.2">
      <c r="A17" s="1">
        <v>42930</v>
      </c>
      <c r="B17">
        <v>1.9823336072309017E-2</v>
      </c>
      <c r="C17">
        <v>3.4596871239470417E-2</v>
      </c>
      <c r="D17">
        <v>2.4971623155505052E-2</v>
      </c>
      <c r="E17">
        <v>1.8621129005166104E-2</v>
      </c>
      <c r="F17">
        <v>6.2078272604588758E-3</v>
      </c>
      <c r="G17">
        <v>2.265734265734265E-2</v>
      </c>
      <c r="H17">
        <v>4.3776824034334805E-2</v>
      </c>
      <c r="I17">
        <v>3.2051282051281937E-2</v>
      </c>
      <c r="J17">
        <v>2.5466120964074523E-2</v>
      </c>
      <c r="K17">
        <v>1.9519320143407182E-2</v>
      </c>
      <c r="L17">
        <v>2.8999754239370956E-2</v>
      </c>
      <c r="M17">
        <v>5.4894784995425105E-3</v>
      </c>
      <c r="N17">
        <v>1.1904761904761862E-2</v>
      </c>
      <c r="O17">
        <v>4.6259371510608549E-3</v>
      </c>
      <c r="P17">
        <v>8.599999999999941E-3</v>
      </c>
      <c r="Q17">
        <v>2.1896660365469556E-2</v>
      </c>
      <c r="R17">
        <v>-1.8585131894484297E-2</v>
      </c>
      <c r="S17">
        <v>5.4134524292867692E-2</v>
      </c>
      <c r="T17">
        <v>4.051172707889128E-2</v>
      </c>
      <c r="U17">
        <v>1.7341040462427681E-2</v>
      </c>
      <c r="V17">
        <v>2.0462633451957313E-2</v>
      </c>
      <c r="W17">
        <v>5.2966101694915224E-2</v>
      </c>
      <c r="X17">
        <v>1.6800305460099141E-2</v>
      </c>
      <c r="Y17">
        <v>2.1604938271604812E-2</v>
      </c>
      <c r="Z17">
        <v>3.9912653160256939E-2</v>
      </c>
      <c r="AA17">
        <v>2.0607630711257707E-2</v>
      </c>
      <c r="AB17">
        <v>2.0208779443254832E-2</v>
      </c>
      <c r="AC17">
        <v>-9.0035407182600391E-3</v>
      </c>
      <c r="AD17">
        <v>3.2209737827715301E-2</v>
      </c>
      <c r="AE17">
        <v>6.4102564102563875E-3</v>
      </c>
      <c r="AF17">
        <v>8.4507042253521014E-3</v>
      </c>
      <c r="AG17">
        <v>1.6797978296417604E-2</v>
      </c>
      <c r="AH17">
        <v>1.5480591497227358E-2</v>
      </c>
      <c r="AI17">
        <v>9.4392004441976596E-3</v>
      </c>
      <c r="AJ17">
        <v>3.6529680365298134E-3</v>
      </c>
      <c r="AK17">
        <v>2.6763311959855152E-2</v>
      </c>
      <c r="AL17">
        <v>2.0706890396287037E-2</v>
      </c>
      <c r="AM17">
        <v>2.4453024453024552E-2</v>
      </c>
      <c r="AN17">
        <v>1.7811394412590165E-2</v>
      </c>
      <c r="AO17">
        <v>1.0996892182643991E-2</v>
      </c>
      <c r="AP17">
        <v>-2.4100533654674017E-3</v>
      </c>
      <c r="AQ17">
        <v>1.0845506861443255E-2</v>
      </c>
      <c r="AR17">
        <v>1.3477661042130995E-2</v>
      </c>
      <c r="AS17">
        <v>-4.551096400496446E-3</v>
      </c>
      <c r="AT17">
        <v>1.8991097922848699E-2</v>
      </c>
      <c r="AU17">
        <v>2.6847862114683485E-2</v>
      </c>
      <c r="AV17">
        <v>8.1948021540623195E-3</v>
      </c>
      <c r="AW17">
        <v>3.0892448512585879E-2</v>
      </c>
      <c r="AX17">
        <v>1.3554987212276215E-2</v>
      </c>
      <c r="AY17">
        <v>4.8288288288288239E-2</v>
      </c>
      <c r="BA17" s="18">
        <f t="shared" si="0"/>
        <v>2.3375826915051225E-2</v>
      </c>
      <c r="BB17" s="18"/>
    </row>
    <row r="18" spans="1:54" x14ac:dyDescent="0.2">
      <c r="A18" s="1">
        <v>42937</v>
      </c>
      <c r="B18">
        <v>-7.9564910867157002E-3</v>
      </c>
      <c r="C18">
        <v>-3.198604245420178E-3</v>
      </c>
      <c r="D18">
        <v>-1.8826135105204922E-2</v>
      </c>
      <c r="E18">
        <v>-3.0621037760986236E-2</v>
      </c>
      <c r="F18">
        <v>-4.2784334763948495E-2</v>
      </c>
      <c r="G18">
        <v>-3.254923413566746E-2</v>
      </c>
      <c r="H18">
        <v>8.2236842105263053E-2</v>
      </c>
      <c r="I18">
        <v>-3.3922599139990517E-2</v>
      </c>
      <c r="J18">
        <v>-1.552106430155209E-2</v>
      </c>
      <c r="K18">
        <v>-3.3472258400625066E-2</v>
      </c>
      <c r="L18">
        <v>-3.0451397181753048E-2</v>
      </c>
      <c r="M18">
        <v>-1.9563239308462155E-2</v>
      </c>
      <c r="N18">
        <v>-4.0120663650075383E-2</v>
      </c>
      <c r="O18">
        <v>-3.7789774531597264E-2</v>
      </c>
      <c r="P18">
        <v>-2.5976601229427021E-2</v>
      </c>
      <c r="Q18">
        <v>-3.530137197471872E-2</v>
      </c>
      <c r="R18">
        <v>-4.5510079413561444E-2</v>
      </c>
      <c r="S18">
        <v>-2.272435485941704E-2</v>
      </c>
      <c r="T18">
        <v>-3.1908665105386258E-2</v>
      </c>
      <c r="U18">
        <v>-1.6729797979798011E-2</v>
      </c>
      <c r="V18">
        <v>-5.2310374891020306E-3</v>
      </c>
      <c r="W18">
        <v>-1.2072434607645843E-2</v>
      </c>
      <c r="X18">
        <v>1.9151333082989108E-2</v>
      </c>
      <c r="Y18">
        <v>-1.5105740181268978E-2</v>
      </c>
      <c r="Z18">
        <v>-2.4615025664955548E-2</v>
      </c>
      <c r="AA18">
        <v>-1.4307142032998654E-2</v>
      </c>
      <c r="AB18">
        <v>-3.6337399973763729E-2</v>
      </c>
      <c r="AC18">
        <v>-2.8174765210289832E-2</v>
      </c>
      <c r="AD18">
        <v>-1.6835994194484671E-2</v>
      </c>
      <c r="AE18">
        <v>-1.4968152866241979E-2</v>
      </c>
      <c r="AF18">
        <v>-4.1899441340782495E-3</v>
      </c>
      <c r="AG18">
        <v>-1.6812865497076057E-2</v>
      </c>
      <c r="AH18">
        <v>-2.2753128555176305E-3</v>
      </c>
      <c r="AI18">
        <v>-2.2827282728272835E-2</v>
      </c>
      <c r="AJ18">
        <v>-3.0937215650591487E-2</v>
      </c>
      <c r="AK18">
        <v>-1.7648655986967188E-2</v>
      </c>
      <c r="AL18">
        <v>-4.8968170689052126E-3</v>
      </c>
      <c r="AM18">
        <v>-2.6695979899497568E-2</v>
      </c>
      <c r="AN18">
        <v>-2.8526908785808547E-2</v>
      </c>
      <c r="AO18">
        <v>-3.6178765665642043E-2</v>
      </c>
      <c r="AP18">
        <v>-2.7264883520276006E-2</v>
      </c>
      <c r="AQ18">
        <v>-2.6932340705058122E-2</v>
      </c>
      <c r="AR18">
        <v>-2.3560209424083767E-2</v>
      </c>
      <c r="AS18">
        <v>-3.6159600997506147E-2</v>
      </c>
      <c r="AT18">
        <v>-4.6447291788002554E-2</v>
      </c>
      <c r="AU18">
        <v>-9.6836668818600646E-4</v>
      </c>
      <c r="AV18">
        <v>2.3223409196471145E-4</v>
      </c>
      <c r="AW18">
        <v>2.2197558268590711E-3</v>
      </c>
      <c r="AX18">
        <v>-1.1607368155437836E-2</v>
      </c>
      <c r="AY18">
        <v>-5.2939154348573325E-2</v>
      </c>
      <c r="BA18" s="18">
        <f t="shared" si="0"/>
        <v>-1.4201483307525881E-2</v>
      </c>
      <c r="BB18" s="18"/>
    </row>
    <row r="19" spans="1:54" x14ac:dyDescent="0.2">
      <c r="A19" s="1">
        <v>42944</v>
      </c>
      <c r="B19">
        <v>4.9238578680202982E-2</v>
      </c>
      <c r="C19">
        <v>1.6044340723453843E-2</v>
      </c>
      <c r="D19">
        <v>8.6625282167043016E-2</v>
      </c>
      <c r="E19">
        <v>-9.9015549362041488E-3</v>
      </c>
      <c r="F19">
        <v>1.4151604315538524E-2</v>
      </c>
      <c r="G19">
        <v>2.1487135990952755E-2</v>
      </c>
      <c r="H19">
        <v>-1.3297872340425565E-2</v>
      </c>
      <c r="I19">
        <v>-1.5331355093966326E-2</v>
      </c>
      <c r="J19">
        <v>-2.9729729729729759E-2</v>
      </c>
      <c r="K19">
        <v>3.8674033149171283E-2</v>
      </c>
      <c r="L19">
        <v>-4.113807119103341E-2</v>
      </c>
      <c r="M19">
        <v>-1.5467904098994678E-2</v>
      </c>
      <c r="N19">
        <v>3.865493400377118E-2</v>
      </c>
      <c r="O19">
        <v>-1.86468646864687E-2</v>
      </c>
      <c r="P19">
        <v>2.3819218241042384E-2</v>
      </c>
      <c r="Q19">
        <v>-4.3624161073825496E-2</v>
      </c>
      <c r="R19">
        <v>-1.3759999999999994E-2</v>
      </c>
      <c r="S19">
        <v>-1.0378349973725776E-2</v>
      </c>
      <c r="T19">
        <v>-9.5252494708194524E-3</v>
      </c>
      <c r="U19">
        <v>-6.4205457463883953E-4</v>
      </c>
      <c r="V19">
        <v>-2.1910604732690575E-2</v>
      </c>
      <c r="W19">
        <v>-1.9551934826883888E-2</v>
      </c>
      <c r="X19">
        <v>5.1584377302873463E-3</v>
      </c>
      <c r="Y19">
        <v>1.6871165644171793E-2</v>
      </c>
      <c r="Z19">
        <v>-1.1840688912809538E-2</v>
      </c>
      <c r="AA19">
        <v>6.4380194311131067E-3</v>
      </c>
      <c r="AB19">
        <v>-1.6471549142390352E-2</v>
      </c>
      <c r="AC19">
        <v>4.9474789915966211E-2</v>
      </c>
      <c r="AD19">
        <v>-1.8010038382048954E-2</v>
      </c>
      <c r="AE19">
        <v>2.2308438409311293E-2</v>
      </c>
      <c r="AF19">
        <v>1.8232819074333717E-2</v>
      </c>
      <c r="AG19">
        <v>-3.7174721189591198E-3</v>
      </c>
      <c r="AH19">
        <v>-2.7822120866590638E-2</v>
      </c>
      <c r="AI19">
        <v>1.8294399099352709E-2</v>
      </c>
      <c r="AJ19">
        <v>1.2206572769952961E-2</v>
      </c>
      <c r="AK19">
        <v>-2.6810392482034207E-2</v>
      </c>
      <c r="AL19">
        <v>7.0298769771528491E-3</v>
      </c>
      <c r="AM19">
        <v>4.2271700548563995E-2</v>
      </c>
      <c r="AN19">
        <v>-1.0980876002467665E-2</v>
      </c>
      <c r="AO19">
        <v>8.5868498527985615E-4</v>
      </c>
      <c r="AP19">
        <v>2.8916090118857429E-2</v>
      </c>
      <c r="AQ19">
        <v>1.597659765976589E-2</v>
      </c>
      <c r="AR19">
        <v>1.6836461126005231E-2</v>
      </c>
      <c r="AS19">
        <v>-1.7248814144027458E-3</v>
      </c>
      <c r="AT19">
        <v>2.244617498854784E-2</v>
      </c>
      <c r="AU19">
        <v>3.6295099623047999E-2</v>
      </c>
      <c r="AV19">
        <v>-8.822846528906414E-3</v>
      </c>
      <c r="AW19">
        <v>-4.6310278868417765E-3</v>
      </c>
      <c r="AX19">
        <v>1.2509573653306072E-2</v>
      </c>
      <c r="AY19">
        <v>-4.3194192377495333E-2</v>
      </c>
      <c r="BA19" s="18">
        <f t="shared" si="0"/>
        <v>4.8892996774128634E-3</v>
      </c>
      <c r="BB19" s="18"/>
    </row>
    <row r="20" spans="1:54" x14ac:dyDescent="0.2">
      <c r="A20" s="1">
        <v>42951</v>
      </c>
      <c r="B20">
        <v>-1.1611030478954842E-2</v>
      </c>
      <c r="C20">
        <v>-8.6132644272185477E-4</v>
      </c>
      <c r="D20">
        <v>3.8431576213970198E-2</v>
      </c>
      <c r="E20">
        <v>9.0482900229953422E-3</v>
      </c>
      <c r="F20">
        <v>1.298701298701288E-2</v>
      </c>
      <c r="G20">
        <v>2.8508164959867077E-2</v>
      </c>
      <c r="H20">
        <v>0</v>
      </c>
      <c r="I20">
        <v>3.1014565544952299E-2</v>
      </c>
      <c r="J20">
        <v>-6.4995357474466608E-3</v>
      </c>
      <c r="K20">
        <v>1.6346652828230335E-2</v>
      </c>
      <c r="L20">
        <v>4.4958253050738639E-2</v>
      </c>
      <c r="M20">
        <v>5.3417124901806723E-2</v>
      </c>
      <c r="N20">
        <v>3.0559757942511423E-2</v>
      </c>
      <c r="O20">
        <v>4.8764082730787806E-3</v>
      </c>
      <c r="P20">
        <v>1.2925034798170643E-2</v>
      </c>
      <c r="Q20">
        <v>1.1361737677527239E-2</v>
      </c>
      <c r="R20">
        <v>1.4925373134328401E-2</v>
      </c>
      <c r="S20">
        <v>2.2832868711004872E-2</v>
      </c>
      <c r="T20">
        <v>4.4115402228667389E-2</v>
      </c>
      <c r="U20">
        <v>1.1885640860905822E-2</v>
      </c>
      <c r="V20">
        <v>-4.1218637992831542E-2</v>
      </c>
      <c r="W20">
        <v>3.531366846697126E-2</v>
      </c>
      <c r="X20">
        <v>1.5029325513196579E-2</v>
      </c>
      <c r="Y20">
        <v>2.1870286576169073E-2</v>
      </c>
      <c r="Z20">
        <v>6.632776567417098E-2</v>
      </c>
      <c r="AA20">
        <v>2.1632937892533066E-2</v>
      </c>
      <c r="AB20">
        <v>-3.1833910034602009E-2</v>
      </c>
      <c r="AC20">
        <v>-2.5022520268241921E-3</v>
      </c>
      <c r="AD20">
        <v>2.9615153337342104E-2</v>
      </c>
      <c r="AE20">
        <v>-6.957621758380883E-3</v>
      </c>
      <c r="AF20">
        <v>5.5096418732782926E-3</v>
      </c>
      <c r="AG20">
        <v>1.3731343283582165E-2</v>
      </c>
      <c r="AH20">
        <v>4.1050903119868698E-2</v>
      </c>
      <c r="AI20">
        <v>2.9021558872305064E-2</v>
      </c>
      <c r="AJ20">
        <v>3.1539888682746042E-2</v>
      </c>
      <c r="AK20">
        <v>2.8401022436808088E-3</v>
      </c>
      <c r="AL20">
        <v>9.075043630017543E-3</v>
      </c>
      <c r="AM20">
        <v>-2.012383900928727E-3</v>
      </c>
      <c r="AN20">
        <v>2.0084830339321291E-2</v>
      </c>
      <c r="AO20">
        <v>2.4512807942134174E-4</v>
      </c>
      <c r="AP20">
        <v>2.586206896551646E-3</v>
      </c>
      <c r="AQ20">
        <v>1.2624584717608078E-2</v>
      </c>
      <c r="AR20">
        <v>1.771778105884847E-2</v>
      </c>
      <c r="AS20">
        <v>-3.6285097192224613E-2</v>
      </c>
      <c r="AT20">
        <v>2.7479091995221028E-2</v>
      </c>
      <c r="AU20">
        <v>8.8339222614841617E-3</v>
      </c>
      <c r="AV20">
        <v>3.5137034434293835E-3</v>
      </c>
      <c r="AW20">
        <v>1.1125720643268E-3</v>
      </c>
      <c r="AX20">
        <v>2.16843166918812E-2</v>
      </c>
      <c r="AY20">
        <v>-1.3657056145675361E-2</v>
      </c>
      <c r="BA20" s="18">
        <f t="shared" si="0"/>
        <v>2.0630589817904336E-2</v>
      </c>
      <c r="BB20" s="18"/>
    </row>
    <row r="21" spans="1:54" x14ac:dyDescent="0.2">
      <c r="A21" s="1">
        <v>42958</v>
      </c>
      <c r="B21">
        <v>-3.8668624571708277E-2</v>
      </c>
      <c r="C21">
        <v>-3.4482758620689502E-2</v>
      </c>
      <c r="D21">
        <v>-3.9759939984996162E-2</v>
      </c>
      <c r="E21">
        <v>-2.9259267718873549E-2</v>
      </c>
      <c r="F21">
        <v>-3.5051827605019015E-2</v>
      </c>
      <c r="G21">
        <v>-3.040904198062433E-2</v>
      </c>
      <c r="H21">
        <v>-2.0023103581054968E-2</v>
      </c>
      <c r="I21">
        <v>-2.7280477408354598E-2</v>
      </c>
      <c r="J21">
        <v>-1.2149532710280297E-2</v>
      </c>
      <c r="K21">
        <v>-4.8761807505744104E-2</v>
      </c>
      <c r="L21">
        <v>-1.7209588199139425E-2</v>
      </c>
      <c r="M21">
        <v>-3.1767337807606211E-2</v>
      </c>
      <c r="N21">
        <v>-3.5672342924251366E-2</v>
      </c>
      <c r="O21">
        <v>-3.4471218206157839E-2</v>
      </c>
      <c r="P21">
        <v>-3.5531998429524814E-2</v>
      </c>
      <c r="Q21">
        <v>-1.2060135470014943E-2</v>
      </c>
      <c r="R21">
        <v>-9.0792838874680259E-2</v>
      </c>
      <c r="S21">
        <v>-1.8299805321219997E-2</v>
      </c>
      <c r="T21">
        <v>1.1695906432749315E-3</v>
      </c>
      <c r="U21">
        <v>-1.5873015873015928E-2</v>
      </c>
      <c r="V21">
        <v>-1.8691588785046731E-2</v>
      </c>
      <c r="W21">
        <v>-1.9261637239165297E-2</v>
      </c>
      <c r="X21">
        <v>-2.0585048754062862E-2</v>
      </c>
      <c r="Y21">
        <v>-1.8450184501844991E-2</v>
      </c>
      <c r="Z21">
        <v>5.0851305334846497E-2</v>
      </c>
      <c r="AA21">
        <v>-2.6639344262295084E-2</v>
      </c>
      <c r="AB21">
        <v>-2.2873481057898659E-2</v>
      </c>
      <c r="AC21">
        <v>-5.2478426650611976E-2</v>
      </c>
      <c r="AD21">
        <v>-2.1170973864797826E-2</v>
      </c>
      <c r="AE21">
        <v>-3.5668789808917079E-2</v>
      </c>
      <c r="AF21">
        <v>-2.5342465753424581E-2</v>
      </c>
      <c r="AG21">
        <v>-2.3262661955241404E-2</v>
      </c>
      <c r="AH21">
        <v>-3.3573681838666158E-2</v>
      </c>
      <c r="AI21">
        <v>-5.2914316411496021E-2</v>
      </c>
      <c r="AJ21">
        <v>-5.0359712230215847E-2</v>
      </c>
      <c r="AK21">
        <v>-1.6709147550269088E-2</v>
      </c>
      <c r="AL21">
        <v>-2.6980283638879277E-2</v>
      </c>
      <c r="AM21">
        <v>-2.7299519156196661E-2</v>
      </c>
      <c r="AN21">
        <v>-1.8711018711018768E-2</v>
      </c>
      <c r="AO21">
        <v>-1.2375934321774307E-2</v>
      </c>
      <c r="AP21">
        <v>-5.9157351676698111E-2</v>
      </c>
      <c r="AQ21">
        <v>-3.2917760279964958E-2</v>
      </c>
      <c r="AR21">
        <v>-4.6217616580310761E-2</v>
      </c>
      <c r="AS21">
        <v>-2.1066786194531506E-2</v>
      </c>
      <c r="AT21">
        <v>-3.4302325581395343E-2</v>
      </c>
      <c r="AU21">
        <v>-5.2745441434016715E-2</v>
      </c>
      <c r="AV21">
        <v>-2.8244631185807556E-2</v>
      </c>
      <c r="AW21">
        <v>-6.9711052737926327E-3</v>
      </c>
      <c r="AX21">
        <v>-6.3425468904244831E-2</v>
      </c>
      <c r="AY21">
        <v>-1.9230769230769273E-2</v>
      </c>
      <c r="BA21" s="18">
        <f t="shared" si="0"/>
        <v>-2.5235487590601121E-2</v>
      </c>
      <c r="BB21" s="18"/>
    </row>
    <row r="22" spans="1:54" x14ac:dyDescent="0.2">
      <c r="A22" s="1">
        <v>42965</v>
      </c>
      <c r="B22">
        <v>8.9613034623217125E-3</v>
      </c>
      <c r="C22">
        <v>-6.2499999999999778E-3</v>
      </c>
      <c r="D22">
        <v>-1.432291666666663E-2</v>
      </c>
      <c r="E22">
        <v>1.9443850267379936E-3</v>
      </c>
      <c r="F22">
        <v>1.0600706713780994E-2</v>
      </c>
      <c r="G22">
        <v>1.4154870940882525E-2</v>
      </c>
      <c r="H22">
        <v>1.4538310412573585E-2</v>
      </c>
      <c r="I22">
        <v>1.9156128709152398E-2</v>
      </c>
      <c r="J22">
        <v>2.081362346263016E-2</v>
      </c>
      <c r="K22">
        <v>6.843800322061222E-3</v>
      </c>
      <c r="L22">
        <v>-5.12820512820511E-3</v>
      </c>
      <c r="M22">
        <v>1.9562538508933969E-2</v>
      </c>
      <c r="N22">
        <v>4.5669051606027633E-3</v>
      </c>
      <c r="O22">
        <v>1.5077989601386399E-2</v>
      </c>
      <c r="P22">
        <v>8.7522898432730312E-3</v>
      </c>
      <c r="Q22">
        <v>8.5284280936455126E-3</v>
      </c>
      <c r="R22">
        <v>-8.4388185654009629E-3</v>
      </c>
      <c r="S22">
        <v>1.2295081967212962E-2</v>
      </c>
      <c r="T22">
        <v>2.1612149532710179E-2</v>
      </c>
      <c r="U22">
        <v>6.4516129032266001E-4</v>
      </c>
      <c r="V22">
        <v>-3.8095238095238182E-3</v>
      </c>
      <c r="W22">
        <v>3.6211129296235711E-2</v>
      </c>
      <c r="X22">
        <v>4.3510324483775786E-2</v>
      </c>
      <c r="Y22">
        <v>-3.7593984962406291E-3</v>
      </c>
      <c r="Z22">
        <v>3.9209332469215985E-2</v>
      </c>
      <c r="AA22">
        <v>-2.3391812865497519E-3</v>
      </c>
      <c r="AB22">
        <v>5.1207022677397518E-3</v>
      </c>
      <c r="AC22">
        <v>1.7049666419570064E-2</v>
      </c>
      <c r="AD22">
        <v>4.5644391408114604E-2</v>
      </c>
      <c r="AE22">
        <v>8.2562747688244009E-3</v>
      </c>
      <c r="AF22">
        <v>2.4595924104005462E-2</v>
      </c>
      <c r="AG22">
        <v>8.2906240578835E-3</v>
      </c>
      <c r="AH22">
        <v>1.5155047796689303E-2</v>
      </c>
      <c r="AI22">
        <v>1.3613159387407592E-2</v>
      </c>
      <c r="AJ22">
        <v>-3.7878787878788955E-3</v>
      </c>
      <c r="AK22">
        <v>1.0368663594470195E-2</v>
      </c>
      <c r="AL22">
        <v>1.1375755421258349E-2</v>
      </c>
      <c r="AM22">
        <v>1.1321958220379624E-2</v>
      </c>
      <c r="AN22">
        <v>3.4272183449651106E-2</v>
      </c>
      <c r="AO22">
        <v>2.0595533498759533E-2</v>
      </c>
      <c r="AP22">
        <v>3.4728568817401495E-3</v>
      </c>
      <c r="AQ22">
        <v>9.1597874024651471E-3</v>
      </c>
      <c r="AR22">
        <v>6.3016079965232397E-3</v>
      </c>
      <c r="AS22">
        <v>1.9230769230769162E-2</v>
      </c>
      <c r="AT22">
        <v>1.7760385310054305E-2</v>
      </c>
      <c r="AU22">
        <v>-1.9575856443719841E-3</v>
      </c>
      <c r="AV22">
        <v>2.7143886620225821E-2</v>
      </c>
      <c r="AW22">
        <v>1.4752263709431057E-2</v>
      </c>
      <c r="AX22">
        <v>-1.5810276679842916E-3</v>
      </c>
      <c r="AY22">
        <v>3.9215686274509665E-3</v>
      </c>
      <c r="BA22" s="18">
        <f t="shared" si="0"/>
        <v>1.2781126493283541E-2</v>
      </c>
      <c r="BB22" s="18"/>
    </row>
    <row r="23" spans="1:54" x14ac:dyDescent="0.2">
      <c r="A23" s="1">
        <v>42972</v>
      </c>
      <c r="B23">
        <v>-8.5789261203067513E-3</v>
      </c>
      <c r="C23">
        <v>-7.4573225516621822E-2</v>
      </c>
      <c r="D23">
        <v>-8.1902245706737542E-3</v>
      </c>
      <c r="E23">
        <v>4.8568665418469159E-4</v>
      </c>
      <c r="F23">
        <v>-8.9510489510489233E-3</v>
      </c>
      <c r="G23">
        <v>-2.7367268746578688E-3</v>
      </c>
      <c r="H23">
        <v>3.8729666924863793E-3</v>
      </c>
      <c r="I23">
        <v>1.1056511056510843E-2</v>
      </c>
      <c r="J23">
        <v>1.0194624652456019E-2</v>
      </c>
      <c r="K23">
        <v>-5.7310409169665233E-3</v>
      </c>
      <c r="L23">
        <v>-3.1430726678400855E-3</v>
      </c>
      <c r="M23">
        <v>7.705091403535258E-3</v>
      </c>
      <c r="N23">
        <v>-2.682224579481729E-2</v>
      </c>
      <c r="O23">
        <v>1.2805190370496877E-2</v>
      </c>
      <c r="P23">
        <v>4.0355125100877132E-4</v>
      </c>
      <c r="Q23">
        <v>3.0840656607527661E-2</v>
      </c>
      <c r="R23">
        <v>-2.1631205673758869E-2</v>
      </c>
      <c r="S23">
        <v>-9.1419616037602403E-4</v>
      </c>
      <c r="T23">
        <v>-7.1469411092052182E-3</v>
      </c>
      <c r="U23">
        <v>-1.3539651837524147E-2</v>
      </c>
      <c r="V23">
        <v>4.3021032504779733E-3</v>
      </c>
      <c r="W23">
        <v>5.9230009871666933E-3</v>
      </c>
      <c r="X23">
        <v>1.272084805653706E-2</v>
      </c>
      <c r="Y23">
        <v>-1.0566037735849076E-2</v>
      </c>
      <c r="Z23">
        <v>-1.7149984409105201E-2</v>
      </c>
      <c r="AA23">
        <v>1.5826494724501927E-2</v>
      </c>
      <c r="AB23">
        <v>3.4788937409024667E-2</v>
      </c>
      <c r="AC23">
        <v>-2.280299875052072E-2</v>
      </c>
      <c r="AD23">
        <v>-9.9857346647647116E-3</v>
      </c>
      <c r="AE23">
        <v>-1.9980347199475945E-2</v>
      </c>
      <c r="AF23">
        <v>-2.6063100137174278E-2</v>
      </c>
      <c r="AG23">
        <v>-1.0464942442817149E-3</v>
      </c>
      <c r="AH23">
        <v>-3.215434083601254E-3</v>
      </c>
      <c r="AI23">
        <v>-1.0632344711807407E-2</v>
      </c>
      <c r="AJ23">
        <v>-5.7034220532318214E-3</v>
      </c>
      <c r="AK23">
        <v>1.5108323831242831E-2</v>
      </c>
      <c r="AL23">
        <v>-5.2724077328646368E-3</v>
      </c>
      <c r="AM23">
        <v>1.8763796909492259E-2</v>
      </c>
      <c r="AN23">
        <v>5.542836486323699E-3</v>
      </c>
      <c r="AO23">
        <v>-1.9450522732800124E-3</v>
      </c>
      <c r="AP23">
        <v>-3.6429872495447047E-3</v>
      </c>
      <c r="AQ23">
        <v>-9.9731062303899387E-3</v>
      </c>
      <c r="AR23">
        <v>-7.7736989851003857E-3</v>
      </c>
      <c r="AS23">
        <v>-4.0431266846361336E-3</v>
      </c>
      <c r="AT23">
        <v>-1.7746228926354135E-3</v>
      </c>
      <c r="AU23">
        <v>-6.9739566307072121E-3</v>
      </c>
      <c r="AV23">
        <v>-7.7174929840972961E-3</v>
      </c>
      <c r="AW23">
        <v>1.0026067776218728E-3</v>
      </c>
      <c r="AX23">
        <v>2.2961203483768733E-2</v>
      </c>
      <c r="AY23">
        <v>-5.0781250000000444E-3</v>
      </c>
      <c r="BA23" s="18">
        <f t="shared" si="0"/>
        <v>-8.8972034368045086E-3</v>
      </c>
      <c r="BB23" s="18"/>
    </row>
    <row r="24" spans="1:54" x14ac:dyDescent="0.2">
      <c r="A24" s="1">
        <v>42979</v>
      </c>
      <c r="B24">
        <v>1.6899114323526421E-2</v>
      </c>
      <c r="C24">
        <v>-2.4271844660194164E-2</v>
      </c>
      <c r="D24">
        <v>1.4384656366542403E-2</v>
      </c>
      <c r="E24">
        <v>-1.4552857065123215E-3</v>
      </c>
      <c r="F24">
        <v>6.2094270392323292E-3</v>
      </c>
      <c r="G24">
        <v>-6.8605927552140011E-3</v>
      </c>
      <c r="H24">
        <v>1.9290123456790154E-2</v>
      </c>
      <c r="I24">
        <v>1.7010935601458055E-3</v>
      </c>
      <c r="J24">
        <v>-5.9633027522936199E-3</v>
      </c>
      <c r="K24">
        <v>-3.4852546916890326E-3</v>
      </c>
      <c r="L24">
        <v>-3.6574599571195243E-3</v>
      </c>
      <c r="M24">
        <v>-1.3193403298350947E-2</v>
      </c>
      <c r="N24">
        <v>2.0242914979755611E-3</v>
      </c>
      <c r="O24">
        <v>6.4059339177344743E-3</v>
      </c>
      <c r="P24">
        <v>-1.1899959661153647E-2</v>
      </c>
      <c r="Q24">
        <v>-5.9514235161653994E-3</v>
      </c>
      <c r="R24">
        <v>-1.8847408481333816E-2</v>
      </c>
      <c r="S24">
        <v>2.431372549019617E-2</v>
      </c>
      <c r="T24">
        <v>1.1661387849121851E-2</v>
      </c>
      <c r="U24">
        <v>-1.2091503267973924E-2</v>
      </c>
      <c r="V24">
        <v>1.3802950975725814E-2</v>
      </c>
      <c r="W24">
        <v>8.8321884200195377E-3</v>
      </c>
      <c r="X24">
        <v>-1.6050244242847178E-2</v>
      </c>
      <c r="Y24">
        <v>1.5255530129672179E-2</v>
      </c>
      <c r="Z24">
        <v>1.8295262267343571E-2</v>
      </c>
      <c r="AA24">
        <v>1.1079053664166061E-2</v>
      </c>
      <c r="AB24">
        <v>2.9540019693345965E-3</v>
      </c>
      <c r="AC24">
        <v>9.9094299413959863E-3</v>
      </c>
      <c r="AD24">
        <v>-1.0086455331412059E-2</v>
      </c>
      <c r="AE24">
        <v>-2.0053475935829512E-3</v>
      </c>
      <c r="AF24">
        <v>7.0422535211278614E-4</v>
      </c>
      <c r="AG24">
        <v>-4.6692607003890885E-2</v>
      </c>
      <c r="AH24">
        <v>2.188940092165903E-2</v>
      </c>
      <c r="AI24">
        <v>-1.9513574660633526E-2</v>
      </c>
      <c r="AJ24">
        <v>9.5602294455066072E-4</v>
      </c>
      <c r="AK24">
        <v>-5.6163998876734844E-4</v>
      </c>
      <c r="AL24">
        <v>7.4204946996465626E-3</v>
      </c>
      <c r="AM24">
        <v>-1.0524686581024567E-2</v>
      </c>
      <c r="AN24">
        <v>-1.4499700419412953E-2</v>
      </c>
      <c r="AO24">
        <v>7.4299634591961095E-3</v>
      </c>
      <c r="AP24">
        <v>1.2797074954298271E-3</v>
      </c>
      <c r="AQ24">
        <v>2.8296547821164975E-3</v>
      </c>
      <c r="AR24">
        <v>1.5778019586506931E-2</v>
      </c>
      <c r="AS24">
        <v>-9.0211998195754983E-4</v>
      </c>
      <c r="AT24">
        <v>1.5703703703703775E-2</v>
      </c>
      <c r="AU24">
        <v>-6.2548008339734507E-3</v>
      </c>
      <c r="AV24">
        <v>-5.1850106057035328E-3</v>
      </c>
      <c r="AW24">
        <v>2.804487179487225E-3</v>
      </c>
      <c r="AX24">
        <v>4.6439628482972228E-2</v>
      </c>
      <c r="AY24">
        <v>-6.6745190420102185E-3</v>
      </c>
      <c r="BA24" s="18">
        <f t="shared" si="0"/>
        <v>5.4500303742946125E-3</v>
      </c>
      <c r="BB24" s="18"/>
    </row>
    <row r="25" spans="1:54" x14ac:dyDescent="0.2">
      <c r="A25" s="1">
        <v>42986</v>
      </c>
      <c r="B25">
        <v>1.261387526278912E-2</v>
      </c>
      <c r="C25">
        <v>-6.9651741293531577E-3</v>
      </c>
      <c r="D25">
        <v>2.3897058823529216E-2</v>
      </c>
      <c r="E25">
        <v>3.3999031957165915E-3</v>
      </c>
      <c r="F25">
        <v>-1.1220196353436185E-2</v>
      </c>
      <c r="G25">
        <v>-4.4211108040894675E-3</v>
      </c>
      <c r="H25">
        <v>7.9485238455716534E-3</v>
      </c>
      <c r="I25">
        <v>2.3774866569626463E-2</v>
      </c>
      <c r="J25">
        <v>2.7688047992617815E-3</v>
      </c>
      <c r="K25">
        <v>-3.4974441754102692E-2</v>
      </c>
      <c r="L25">
        <v>4.4556962025316338E-2</v>
      </c>
      <c r="M25">
        <v>2.4764509267700019E-2</v>
      </c>
      <c r="N25">
        <v>-2.1134421134420989E-2</v>
      </c>
      <c r="O25">
        <v>-2.5460636515912904E-2</v>
      </c>
      <c r="P25">
        <v>-2.2045315370483931E-2</v>
      </c>
      <c r="Q25">
        <v>4.9029126213592233E-2</v>
      </c>
      <c r="R25">
        <v>-1.4407092722571124E-2</v>
      </c>
      <c r="S25">
        <v>8.6778968861664918E-3</v>
      </c>
      <c r="T25">
        <v>2.1346235947061754E-3</v>
      </c>
      <c r="U25">
        <v>-5.6235527621568693E-3</v>
      </c>
      <c r="V25">
        <v>2.9107981220657164E-2</v>
      </c>
      <c r="W25">
        <v>6.809338521400754E-3</v>
      </c>
      <c r="X25">
        <v>4.6099290780141855E-2</v>
      </c>
      <c r="Y25">
        <v>1.1269722013523609E-2</v>
      </c>
      <c r="Z25">
        <v>-4.984941323086467E-3</v>
      </c>
      <c r="AA25">
        <v>4.2232621846822749E-3</v>
      </c>
      <c r="AB25">
        <v>-1.4726507713884951E-2</v>
      </c>
      <c r="AC25">
        <v>-2.2578603080818715E-2</v>
      </c>
      <c r="AD25">
        <v>2.9112081513826826E-3</v>
      </c>
      <c r="AE25">
        <v>-1.6075016744809156E-2</v>
      </c>
      <c r="AF25">
        <v>-1.0555946516537573E-2</v>
      </c>
      <c r="AG25">
        <v>-2.9984301412872894E-2</v>
      </c>
      <c r="AH25">
        <v>-8.117249154453221E-3</v>
      </c>
      <c r="AI25">
        <v>-2.2209402942024781E-2</v>
      </c>
      <c r="AJ25">
        <v>-4.565425023877745E-2</v>
      </c>
      <c r="AK25">
        <v>3.6527114357967072E-3</v>
      </c>
      <c r="AL25">
        <v>-3.121711680112238E-2</v>
      </c>
      <c r="AM25">
        <v>4.4892851556389779E-2</v>
      </c>
      <c r="AN25">
        <v>-1.0700389105058328E-2</v>
      </c>
      <c r="AO25">
        <v>-6.0452182323781356E-3</v>
      </c>
      <c r="AP25">
        <v>-2.4283366806646001E-2</v>
      </c>
      <c r="AQ25">
        <v>2.18961625282168E-2</v>
      </c>
      <c r="AR25">
        <v>5.1419389394751214E-3</v>
      </c>
      <c r="AS25">
        <v>1.3544018058690765E-2</v>
      </c>
      <c r="AT25">
        <v>1.4731621936989292E-2</v>
      </c>
      <c r="AU25">
        <v>-1.0931978798586428E-2</v>
      </c>
      <c r="AV25">
        <v>7.3442312248281905E-3</v>
      </c>
      <c r="AW25">
        <v>7.5908909308828321E-3</v>
      </c>
      <c r="AX25">
        <v>-1.6765285996055201E-2</v>
      </c>
      <c r="AY25">
        <v>4.6245059288537504E-2</v>
      </c>
      <c r="BA25" s="18">
        <f t="shared" si="0"/>
        <v>-1.3581844440412275E-3</v>
      </c>
      <c r="BB25" s="18"/>
    </row>
    <row r="26" spans="1:54" x14ac:dyDescent="0.2">
      <c r="A26" s="1">
        <v>42993</v>
      </c>
      <c r="B26">
        <v>4.9431537320798746E-4</v>
      </c>
      <c r="C26">
        <v>2.5050100200400882E-2</v>
      </c>
      <c r="D26">
        <v>1.5132085150038499E-2</v>
      </c>
      <c r="E26">
        <v>2.5169019828749306E-2</v>
      </c>
      <c r="F26">
        <v>2.1276595744680771E-2</v>
      </c>
      <c r="G26">
        <v>2.6644462947543524E-2</v>
      </c>
      <c r="H26">
        <v>2.0277882087870847E-2</v>
      </c>
      <c r="I26">
        <v>2.1327014218009532E-2</v>
      </c>
      <c r="J26">
        <v>1.4726184997698955E-2</v>
      </c>
      <c r="K26">
        <v>2.8296626707555061E-2</v>
      </c>
      <c r="L26">
        <v>2.7993213766359659E-2</v>
      </c>
      <c r="M26">
        <v>-3.4099332839140351E-3</v>
      </c>
      <c r="N26">
        <v>4.7626607397999621E-2</v>
      </c>
      <c r="O26">
        <v>3.0766586455826639E-2</v>
      </c>
      <c r="P26">
        <v>2.4838238363598553E-2</v>
      </c>
      <c r="Q26">
        <v>2.1903439765540655E-2</v>
      </c>
      <c r="R26">
        <v>3.5232383808095902E-2</v>
      </c>
      <c r="S26">
        <v>1.5308704453441235E-2</v>
      </c>
      <c r="T26">
        <v>2.5844930417495027E-2</v>
      </c>
      <c r="U26">
        <v>-1.663339986693213E-3</v>
      </c>
      <c r="V26">
        <v>-3.1934306569343041E-2</v>
      </c>
      <c r="W26">
        <v>-1.3526570048309039E-2</v>
      </c>
      <c r="X26">
        <v>-2.3728813559321993E-2</v>
      </c>
      <c r="Y26">
        <v>2.6002971768201988E-2</v>
      </c>
      <c r="Z26">
        <v>-4.4045506732073747E-2</v>
      </c>
      <c r="AA26">
        <v>2.1254830643328004E-2</v>
      </c>
      <c r="AB26">
        <v>-4.839857651245616E-3</v>
      </c>
      <c r="AC26">
        <v>4.1990500863557934E-2</v>
      </c>
      <c r="AD26">
        <v>-2.0464441219158247E-2</v>
      </c>
      <c r="AE26">
        <v>2.8931245745405176E-2</v>
      </c>
      <c r="AF26">
        <v>3.6273115220483598E-2</v>
      </c>
      <c r="AG26">
        <v>5.6643469817122538E-2</v>
      </c>
      <c r="AH26">
        <v>4.5692202773357726E-2</v>
      </c>
      <c r="AI26">
        <v>3.4218289085545806E-2</v>
      </c>
      <c r="AJ26">
        <v>4.083266613290637E-2</v>
      </c>
      <c r="AK26">
        <v>1.6797312430012479E-3</v>
      </c>
      <c r="AL26">
        <v>6.1549601737871384E-3</v>
      </c>
      <c r="AM26">
        <v>3.4730538922155718E-2</v>
      </c>
      <c r="AN26">
        <v>4.4739429695181965E-2</v>
      </c>
      <c r="AO26">
        <v>-1.0217735068726252E-2</v>
      </c>
      <c r="AP26">
        <v>4.5471556886227393E-2</v>
      </c>
      <c r="AQ26">
        <v>1.6235917826375124E-2</v>
      </c>
      <c r="AR26">
        <v>4.6893317702227488E-2</v>
      </c>
      <c r="AS26">
        <v>3.6080178173719446E-2</v>
      </c>
      <c r="AT26">
        <v>2.7741842748311152E-2</v>
      </c>
      <c r="AU26">
        <v>1.507201071787434E-2</v>
      </c>
      <c r="AV26">
        <v>-2.0225776105362137E-2</v>
      </c>
      <c r="AW26">
        <v>3.7668517049960215E-3</v>
      </c>
      <c r="AX26">
        <v>5.2156469408224604E-2</v>
      </c>
      <c r="AY26">
        <v>3.3245183226293884E-2</v>
      </c>
      <c r="BA26" s="18">
        <f t="shared" si="0"/>
        <v>2.3896837079340292E-2</v>
      </c>
      <c r="BB26" s="18"/>
    </row>
    <row r="27" spans="1:54" x14ac:dyDescent="0.2">
      <c r="A27" s="1">
        <v>43000</v>
      </c>
      <c r="B27">
        <v>-3.6462450592885332E-2</v>
      </c>
      <c r="C27">
        <v>4.5617464972302901E-3</v>
      </c>
      <c r="D27">
        <v>-2.8549772612430524E-2</v>
      </c>
      <c r="E27">
        <v>3.6355062234672886E-2</v>
      </c>
      <c r="F27">
        <v>7.4166666666666714E-2</v>
      </c>
      <c r="G27">
        <v>9.4620167612868844E-3</v>
      </c>
      <c r="H27">
        <v>2.2819285977180748E-2</v>
      </c>
      <c r="I27">
        <v>2.482598607888642E-2</v>
      </c>
      <c r="J27">
        <v>-1.3605442176871652E-3</v>
      </c>
      <c r="K27">
        <v>1.7622339704487011E-2</v>
      </c>
      <c r="L27">
        <v>3.0649534362843234E-3</v>
      </c>
      <c r="M27">
        <v>-7.7357929187741314E-3</v>
      </c>
      <c r="N27">
        <v>1.9851492650401648E-2</v>
      </c>
      <c r="O27">
        <v>2.5346006336501636E-2</v>
      </c>
      <c r="P27">
        <v>1.6496945010183284E-2</v>
      </c>
      <c r="Q27">
        <v>5.2830188679244827E-3</v>
      </c>
      <c r="R27">
        <v>6.517016654598029E-3</v>
      </c>
      <c r="S27">
        <v>-8.7227414330204311E-4</v>
      </c>
      <c r="T27">
        <v>3.0592469545958068E-2</v>
      </c>
      <c r="U27">
        <v>3.0323225591469605E-2</v>
      </c>
      <c r="V27">
        <v>-2.1206409048067809E-2</v>
      </c>
      <c r="W27">
        <v>-9.7943192948102276E-4</v>
      </c>
      <c r="X27">
        <v>-6.9444444444444198E-4</v>
      </c>
      <c r="Y27">
        <v>-2.1723388848661207E-3</v>
      </c>
      <c r="Z27">
        <v>1.6814062670597263E-2</v>
      </c>
      <c r="AA27">
        <v>2.2481914301613948E-2</v>
      </c>
      <c r="AB27">
        <v>-3.1325990559290529E-2</v>
      </c>
      <c r="AC27">
        <v>1.3260126385579607E-2</v>
      </c>
      <c r="AD27">
        <v>-1.8076752111423899E-2</v>
      </c>
      <c r="AE27">
        <v>1.5547469401256953E-2</v>
      </c>
      <c r="AF27">
        <v>1.9903912148249825E-2</v>
      </c>
      <c r="AG27">
        <v>-2.266809618624599E-2</v>
      </c>
      <c r="AH27">
        <v>1.7391304347826875E-3</v>
      </c>
      <c r="AI27">
        <v>1.5402167712492698E-2</v>
      </c>
      <c r="AJ27">
        <v>-2.8846153846153966E-2</v>
      </c>
      <c r="AK27">
        <v>1.1458915595304653E-2</v>
      </c>
      <c r="AL27">
        <v>-8.2763584023030079E-3</v>
      </c>
      <c r="AM27">
        <v>1.41782407407407E-2</v>
      </c>
      <c r="AN27">
        <v>-2.3529411764700026E-4</v>
      </c>
      <c r="AO27">
        <v>3.3796239400270434E-2</v>
      </c>
      <c r="AP27">
        <v>2.7206013960980879E-2</v>
      </c>
      <c r="AQ27">
        <v>8.6947070970544438E-4</v>
      </c>
      <c r="AR27">
        <v>1.2928840476432724E-2</v>
      </c>
      <c r="AS27">
        <v>2.1496130696474491E-3</v>
      </c>
      <c r="AT27">
        <v>9.7902097902098362E-3</v>
      </c>
      <c r="AU27">
        <v>-4.9494060712714782E-3</v>
      </c>
      <c r="AV27">
        <v>-1.5842534805568964E-2</v>
      </c>
      <c r="AW27">
        <v>-2.9626703535453269E-2</v>
      </c>
      <c r="AX27">
        <v>-1.1201143946615755E-2</v>
      </c>
      <c r="AY27">
        <v>6.2157221206580182E-3</v>
      </c>
      <c r="BA27" s="18">
        <f t="shared" si="0"/>
        <v>1.094443110936659E-2</v>
      </c>
      <c r="BB27" s="18"/>
    </row>
    <row r="28" spans="1:54" x14ac:dyDescent="0.2">
      <c r="A28" s="1">
        <v>43007</v>
      </c>
      <c r="B28">
        <v>3.886780842990456E-2</v>
      </c>
      <c r="C28">
        <v>2.627311060655213E-2</v>
      </c>
      <c r="D28">
        <v>-4.4213263979193673E-3</v>
      </c>
      <c r="E28">
        <v>2.824620362083019E-2</v>
      </c>
      <c r="F28">
        <v>3.9694853891905746E-2</v>
      </c>
      <c r="G28">
        <v>1.7407605784681257E-2</v>
      </c>
      <c r="H28">
        <v>3.6703850305865648E-2</v>
      </c>
      <c r="I28">
        <v>1.9243830654290361E-2</v>
      </c>
      <c r="J28">
        <v>4.722979109900094E-2</v>
      </c>
      <c r="K28">
        <v>7.1932862661516772E-3</v>
      </c>
      <c r="L28">
        <v>8.6966741097660449E-3</v>
      </c>
      <c r="M28">
        <v>-4.9475262368815498E-3</v>
      </c>
      <c r="N28">
        <v>1.4115898959881079E-2</v>
      </c>
      <c r="O28">
        <v>4.9764189299073003E-2</v>
      </c>
      <c r="P28">
        <v>2.5445802444399979E-2</v>
      </c>
      <c r="Q28">
        <v>1.3063063063063041E-2</v>
      </c>
      <c r="R28">
        <v>5.2517985611510776E-2</v>
      </c>
      <c r="S28">
        <v>2.7438263906209848E-3</v>
      </c>
      <c r="T28">
        <v>1.1820013431833365E-2</v>
      </c>
      <c r="U28">
        <v>2.1021992238033693E-2</v>
      </c>
      <c r="V28">
        <v>8.6663456909004122E-3</v>
      </c>
      <c r="W28">
        <v>-9.8039215686274161E-4</v>
      </c>
      <c r="X28">
        <v>-1.389854065323215E-3</v>
      </c>
      <c r="Y28">
        <v>1.59651669085632E-2</v>
      </c>
      <c r="Z28">
        <v>2.8240094491570833E-2</v>
      </c>
      <c r="AA28">
        <v>-1.0667247197126417E-2</v>
      </c>
      <c r="AB28">
        <v>7.8263437684584769E-3</v>
      </c>
      <c r="AC28">
        <v>1.2882118392802289E-2</v>
      </c>
      <c r="AD28">
        <v>-8.2993813188471099E-3</v>
      </c>
      <c r="AE28">
        <v>1.6286644951140072E-2</v>
      </c>
      <c r="AF28">
        <v>6.7294751009421283E-3</v>
      </c>
      <c r="AG28">
        <v>-6.2686099357467384E-4</v>
      </c>
      <c r="AH28">
        <v>1.3237847222222099E-2</v>
      </c>
      <c r="AI28">
        <v>1.6292134831460636E-2</v>
      </c>
      <c r="AJ28">
        <v>5.9405940594059459E-3</v>
      </c>
      <c r="AK28">
        <v>-5.8027079303674123E-3</v>
      </c>
      <c r="AL28">
        <v>5.8055152394775877E-3</v>
      </c>
      <c r="AM28">
        <v>-3.4236804564906631E-3</v>
      </c>
      <c r="AN28">
        <v>1.718051306189694E-2</v>
      </c>
      <c r="AO28">
        <v>-1.3076557299096514E-3</v>
      </c>
      <c r="AP28">
        <v>2.927339257710404E-2</v>
      </c>
      <c r="AQ28">
        <v>6.5153654034095787E-3</v>
      </c>
      <c r="AR28">
        <v>1.3467336683417042E-2</v>
      </c>
      <c r="AS28">
        <v>2.2737022737022716E-2</v>
      </c>
      <c r="AT28">
        <v>1.9806094182825307E-2</v>
      </c>
      <c r="AU28">
        <v>1.6027412401901087E-2</v>
      </c>
      <c r="AV28">
        <v>3.6585365853658569E-3</v>
      </c>
      <c r="AW28">
        <v>1.8522287807856586E-2</v>
      </c>
      <c r="AX28">
        <v>3.2537960954446943E-2</v>
      </c>
      <c r="AY28">
        <v>2.9069767441860517E-3</v>
      </c>
      <c r="BA28" s="18">
        <f t="shared" si="0"/>
        <v>1.8242121493571673E-2</v>
      </c>
      <c r="BB28" s="18"/>
    </row>
    <row r="29" spans="1:54" x14ac:dyDescent="0.2">
      <c r="A29" s="1">
        <v>43014</v>
      </c>
      <c r="B29">
        <v>2.2704837117472731E-2</v>
      </c>
      <c r="C29">
        <v>9.4816687737053762E-4</v>
      </c>
      <c r="D29">
        <v>5.7471264367816577E-3</v>
      </c>
      <c r="E29">
        <v>1.6171999660788527E-2</v>
      </c>
      <c r="F29">
        <v>1.0695187165775444E-2</v>
      </c>
      <c r="G29">
        <v>2.0531718873387783E-2</v>
      </c>
      <c r="H29">
        <v>-4.5123221103783306E-3</v>
      </c>
      <c r="I29">
        <v>-7.7743225233239954E-4</v>
      </c>
      <c r="J29">
        <v>1.647875108412844E-2</v>
      </c>
      <c r="K29">
        <v>-3.2006348366618198E-2</v>
      </c>
      <c r="L29">
        <v>3.7516020039613185E-2</v>
      </c>
      <c r="M29">
        <v>2.9380744312189178E-2</v>
      </c>
      <c r="N29">
        <v>2.19780219780219E-3</v>
      </c>
      <c r="O29">
        <v>-4.2137877614252472E-2</v>
      </c>
      <c r="P29">
        <v>1.3677217663149666E-2</v>
      </c>
      <c r="Q29">
        <v>1.8230324588706104E-2</v>
      </c>
      <c r="R29">
        <v>6.1517429938482415E-3</v>
      </c>
      <c r="S29">
        <v>-6.2189054726368154E-3</v>
      </c>
      <c r="T29">
        <v>-1.1549183592194368E-2</v>
      </c>
      <c r="U29">
        <v>-5.7016154577129718E-3</v>
      </c>
      <c r="V29">
        <v>2.3866348448686736E-3</v>
      </c>
      <c r="W29">
        <v>-2.1786064769381719E-2</v>
      </c>
      <c r="X29">
        <v>-4.1753653444676075E-3</v>
      </c>
      <c r="Y29">
        <v>-1.0714285714285787E-2</v>
      </c>
      <c r="Z29">
        <v>-1.8379281537176273E-2</v>
      </c>
      <c r="AA29">
        <v>2.42050830674434E-3</v>
      </c>
      <c r="AB29">
        <v>3.1208791208791054E-2</v>
      </c>
      <c r="AC29">
        <v>-1.2617341273846727E-2</v>
      </c>
      <c r="AD29">
        <v>-1.7041996348143629E-2</v>
      </c>
      <c r="AE29">
        <v>7.692307692307665E-3</v>
      </c>
      <c r="AF29">
        <v>-2.0721925133689756E-2</v>
      </c>
      <c r="AG29">
        <v>-2.9480947153834092E-2</v>
      </c>
      <c r="AH29">
        <v>-1.3064896123366809E-2</v>
      </c>
      <c r="AI29">
        <v>2.2664455500276404E-2</v>
      </c>
      <c r="AJ29">
        <v>-4.9212598425197873E-3</v>
      </c>
      <c r="AK29">
        <v>4.7248471372984824E-3</v>
      </c>
      <c r="AL29">
        <v>-1.8037518037516964E-3</v>
      </c>
      <c r="AM29">
        <v>1.4314342971657457E-3</v>
      </c>
      <c r="AN29">
        <v>5.6686719111522788E-3</v>
      </c>
      <c r="AO29">
        <v>2.6782525889774922E-2</v>
      </c>
      <c r="AP29">
        <v>-2.2515659387167819E-2</v>
      </c>
      <c r="AQ29">
        <v>1.7369727047146455E-2</v>
      </c>
      <c r="AR29">
        <v>-2.3800079333597846E-2</v>
      </c>
      <c r="AS29">
        <v>3.3557046979864058E-3</v>
      </c>
      <c r="AT29">
        <v>7.6055955452940527E-3</v>
      </c>
      <c r="AU29">
        <v>-2.0778938207136721E-2</v>
      </c>
      <c r="AV29">
        <v>2.4301336573517851E-4</v>
      </c>
      <c r="AW29">
        <v>1.3988808952838383E-3</v>
      </c>
      <c r="AX29">
        <v>-1.2138188608776912E-2</v>
      </c>
      <c r="AY29">
        <v>3.4782608695652195E-2</v>
      </c>
      <c r="BA29" s="18">
        <f t="shared" si="0"/>
        <v>-8.2127568137864947E-4</v>
      </c>
      <c r="BB29" s="18"/>
    </row>
    <row r="30" spans="1:54" x14ac:dyDescent="0.2">
      <c r="A30" s="1">
        <v>43021</v>
      </c>
      <c r="B30">
        <v>2.4613899613899815E-2</v>
      </c>
      <c r="C30">
        <v>-5.0520997789705868E-3</v>
      </c>
      <c r="D30">
        <v>3.1168831168830735E-3</v>
      </c>
      <c r="E30">
        <v>1.4388489208634336E-3</v>
      </c>
      <c r="F30">
        <v>-5.0079980312538352E-2</v>
      </c>
      <c r="G30">
        <v>8.7696672685066979E-3</v>
      </c>
      <c r="H30">
        <v>3.4170153417015348E-2</v>
      </c>
      <c r="I30">
        <v>-1.1892853173279927E-2</v>
      </c>
      <c r="J30">
        <v>8.1058020477815518E-3</v>
      </c>
      <c r="K30">
        <v>1.7761989342806039E-3</v>
      </c>
      <c r="L30">
        <v>-1.998877035373392E-2</v>
      </c>
      <c r="M30">
        <v>8.3430913348947477E-3</v>
      </c>
      <c r="N30">
        <v>-3.4356725146198919E-2</v>
      </c>
      <c r="O30">
        <v>2.7494743651950149E-3</v>
      </c>
      <c r="P30">
        <v>-2.4286815728604583E-2</v>
      </c>
      <c r="Q30">
        <v>-1.1499272197962207E-2</v>
      </c>
      <c r="R30">
        <v>-4.9252717391304435E-2</v>
      </c>
      <c r="S30">
        <v>8.635794743429237E-3</v>
      </c>
      <c r="T30">
        <v>2.6188557614826857E-2</v>
      </c>
      <c r="U30">
        <v>-1.5610066900286768E-2</v>
      </c>
      <c r="V30">
        <v>-2.9523809523809508E-2</v>
      </c>
      <c r="W30">
        <v>3.7319422150882797E-2</v>
      </c>
      <c r="X30">
        <v>8.3857442348007627E-3</v>
      </c>
      <c r="Y30">
        <v>8.6642599277979571E-3</v>
      </c>
      <c r="Z30">
        <v>6.2765957446808462E-2</v>
      </c>
      <c r="AA30">
        <v>4.9390846229833141E-3</v>
      </c>
      <c r="AB30">
        <v>-1.3213981244671658E-2</v>
      </c>
      <c r="AC30">
        <v>-3.2508689429564419E-2</v>
      </c>
      <c r="AD30">
        <v>4.8297213622291002E-2</v>
      </c>
      <c r="AE30">
        <v>-9.223918575063661E-3</v>
      </c>
      <c r="AF30">
        <v>-2.3890784982935287E-2</v>
      </c>
      <c r="AG30">
        <v>7.5941185975116898E-3</v>
      </c>
      <c r="AH30">
        <v>4.9479166666666741E-2</v>
      </c>
      <c r="AI30">
        <v>-1.8918918918918726E-3</v>
      </c>
      <c r="AJ30">
        <v>-9.8911968348169843E-3</v>
      </c>
      <c r="AK30">
        <v>4.2876901798063694E-2</v>
      </c>
      <c r="AL30">
        <v>-3.6140224069391991E-4</v>
      </c>
      <c r="AM30">
        <v>-1.0577472841623692E-2</v>
      </c>
      <c r="AN30">
        <v>-1.265385942712538E-2</v>
      </c>
      <c r="AO30">
        <v>-3.0837004405286472E-2</v>
      </c>
      <c r="AP30">
        <v>-3.6369934187738151E-2</v>
      </c>
      <c r="AQ30">
        <v>8.6956521739132153E-3</v>
      </c>
      <c r="AR30">
        <v>1.9910605444941165E-2</v>
      </c>
      <c r="AS30">
        <v>2.5083612040135428E-3</v>
      </c>
      <c r="AT30">
        <v>-1.4018061733387155E-2</v>
      </c>
      <c r="AU30">
        <v>2.2553049661148794E-2</v>
      </c>
      <c r="AV30">
        <v>1.1661807580174877E-2</v>
      </c>
      <c r="AW30">
        <v>3.272799840351226E-2</v>
      </c>
      <c r="AX30">
        <v>4.4896030245746843E-3</v>
      </c>
      <c r="AY30">
        <v>9.4537815126050084E-3</v>
      </c>
      <c r="BA30" s="18">
        <f t="shared" si="0"/>
        <v>6.3574962946543008E-3</v>
      </c>
      <c r="BB30" s="18"/>
    </row>
    <row r="31" spans="1:54" x14ac:dyDescent="0.2">
      <c r="A31" s="1">
        <v>43028</v>
      </c>
      <c r="B31">
        <v>3.7682524729156786E-3</v>
      </c>
      <c r="C31">
        <v>3.5861631228181423E-2</v>
      </c>
      <c r="D31">
        <v>-3.0295183842568574E-2</v>
      </c>
      <c r="E31">
        <v>5.268199233716464E-3</v>
      </c>
      <c r="F31">
        <v>4.5595854922279688E-2</v>
      </c>
      <c r="G31">
        <v>7.4149833802095166E-3</v>
      </c>
      <c r="H31">
        <v>1.3486176668913163E-3</v>
      </c>
      <c r="I31">
        <v>1.7435320584926917E-2</v>
      </c>
      <c r="J31">
        <v>-1.6927634363097521E-3</v>
      </c>
      <c r="K31">
        <v>-1.909438079650827E-3</v>
      </c>
      <c r="L31">
        <v>-1.1114930674916867E-2</v>
      </c>
      <c r="M31">
        <v>2.0322252866889379E-2</v>
      </c>
      <c r="N31">
        <v>3.02800908402725E-2</v>
      </c>
      <c r="O31">
        <v>8.0645161290322509E-3</v>
      </c>
      <c r="P31">
        <v>6.5191623864087056E-3</v>
      </c>
      <c r="Q31">
        <v>6.6264173170373919E-3</v>
      </c>
      <c r="R31">
        <v>2.893890675241173E-2</v>
      </c>
      <c r="S31">
        <v>6.0801588286387709E-3</v>
      </c>
      <c r="T31">
        <v>3.9261876717699984E-4</v>
      </c>
      <c r="U31">
        <v>-2.9126213592233219E-3</v>
      </c>
      <c r="V31">
        <v>-8.3415112855741436E-3</v>
      </c>
      <c r="W31">
        <v>1.9342359767891004E-3</v>
      </c>
      <c r="X31">
        <v>-7.6230076230076049E-3</v>
      </c>
      <c r="Y31">
        <v>-8.58983536148894E-3</v>
      </c>
      <c r="Z31">
        <v>5.0050050050050032E-3</v>
      </c>
      <c r="AA31">
        <v>3.9318479685452878E-3</v>
      </c>
      <c r="AB31">
        <v>2.4766018718502592E-2</v>
      </c>
      <c r="AC31">
        <v>2.7472527472527375E-2</v>
      </c>
      <c r="AD31">
        <v>-1.0632014176018889E-2</v>
      </c>
      <c r="AE31">
        <v>1.7656500802568198E-2</v>
      </c>
      <c r="AF31">
        <v>2.7972027972027469E-3</v>
      </c>
      <c r="AG31">
        <v>-6.0936497754972008E-3</v>
      </c>
      <c r="AH31">
        <v>-1.7162944582299389E-2</v>
      </c>
      <c r="AI31">
        <v>2.0037909558624278E-2</v>
      </c>
      <c r="AJ31">
        <v>3.096903096903092E-2</v>
      </c>
      <c r="AK31">
        <v>-1.56498673740052E-2</v>
      </c>
      <c r="AL31">
        <v>-1.3015184381778733E-2</v>
      </c>
      <c r="AM31">
        <v>2.2970239815082394E-2</v>
      </c>
      <c r="AN31">
        <v>5.9419783292555817E-3</v>
      </c>
      <c r="AO31">
        <v>2.5119617224882429E-3</v>
      </c>
      <c r="AP31">
        <v>6.4701653486698429E-3</v>
      </c>
      <c r="AQ31">
        <v>1.0513036164843115E-3</v>
      </c>
      <c r="AR31">
        <v>7.171314741035939E-3</v>
      </c>
      <c r="AS31">
        <v>-3.3361134278565463E-2</v>
      </c>
      <c r="AT31">
        <v>1.2303485987694707E-3</v>
      </c>
      <c r="AU31">
        <v>-3.6940460669274255E-2</v>
      </c>
      <c r="AV31">
        <v>-6.2439961575407876E-3</v>
      </c>
      <c r="AW31">
        <v>-7.6521739130434807E-2</v>
      </c>
      <c r="AX31">
        <v>-2.0701011526699453E-2</v>
      </c>
      <c r="AY31">
        <v>-1.8036767256330188E-2</v>
      </c>
      <c r="BA31" s="18">
        <f t="shared" si="0"/>
        <v>2.6417678395672861E-3</v>
      </c>
      <c r="BB31" s="18"/>
    </row>
    <row r="32" spans="1:54" x14ac:dyDescent="0.2">
      <c r="A32" s="1">
        <v>43035</v>
      </c>
      <c r="B32">
        <v>-2.9094321914594046E-2</v>
      </c>
      <c r="C32">
        <v>-9.4975490196078649E-3</v>
      </c>
      <c r="D32">
        <v>2.2162883845126879E-2</v>
      </c>
      <c r="E32">
        <v>4.0495474035254775E-2</v>
      </c>
      <c r="F32">
        <v>7.2348860257680947E-2</v>
      </c>
      <c r="G32">
        <v>1.2944162436548279E-2</v>
      </c>
      <c r="H32">
        <v>3.2323232323232309E-2</v>
      </c>
      <c r="I32">
        <v>3.7368711995577675E-2</v>
      </c>
      <c r="J32">
        <v>-5.2988554472234051E-2</v>
      </c>
      <c r="K32">
        <v>-1.7081169718502376E-2</v>
      </c>
      <c r="L32">
        <v>1.0660486674391567E-2</v>
      </c>
      <c r="M32">
        <v>-4.1257646891450506E-3</v>
      </c>
      <c r="N32">
        <v>6.6127847171197907E-3</v>
      </c>
      <c r="O32">
        <v>3.9039999999999964E-2</v>
      </c>
      <c r="P32">
        <v>1.0991167811579938E-2</v>
      </c>
      <c r="Q32">
        <v>4.022820362785251E-2</v>
      </c>
      <c r="R32">
        <v>-1.6666666666666718E-2</v>
      </c>
      <c r="S32">
        <v>2.3063640848544731E-2</v>
      </c>
      <c r="T32">
        <v>2.3024594453165959E-2</v>
      </c>
      <c r="U32">
        <v>1.2658227848101333E-2</v>
      </c>
      <c r="V32">
        <v>6.1850569025235114E-2</v>
      </c>
      <c r="W32">
        <v>2.0270270270270396E-2</v>
      </c>
      <c r="X32">
        <v>1.2569832402234526E-2</v>
      </c>
      <c r="Y32">
        <v>-5.0541516245488083E-3</v>
      </c>
      <c r="Z32">
        <v>3.4860557768925382E-3</v>
      </c>
      <c r="AA32">
        <v>2.8503046127067E-2</v>
      </c>
      <c r="AB32">
        <v>1.2786286356610832E-2</v>
      </c>
      <c r="AC32">
        <v>0</v>
      </c>
      <c r="AD32">
        <v>-2.9850746268657025E-3</v>
      </c>
      <c r="AE32">
        <v>2.5236593059938528E-3</v>
      </c>
      <c r="AF32">
        <v>1.6736401673640211E-2</v>
      </c>
      <c r="AG32">
        <v>8.7124878993225519E-3</v>
      </c>
      <c r="AH32">
        <v>6.8588260046286376E-2</v>
      </c>
      <c r="AI32">
        <v>2.3891691000796467E-2</v>
      </c>
      <c r="AJ32">
        <v>-0.18178294573643405</v>
      </c>
      <c r="AK32">
        <v>2.5060630557800945E-2</v>
      </c>
      <c r="AL32">
        <v>2.19780219780219E-2</v>
      </c>
      <c r="AM32">
        <v>-1.1015393306030186E-2</v>
      </c>
      <c r="AN32">
        <v>5.6520731989807782E-2</v>
      </c>
      <c r="AO32">
        <v>-1.8255578093306246E-2</v>
      </c>
      <c r="AP32">
        <v>1.7500000000000071E-2</v>
      </c>
      <c r="AQ32">
        <v>3.2556185675278293E-2</v>
      </c>
      <c r="AR32">
        <v>5.7357594936708889E-3</v>
      </c>
      <c r="AS32">
        <v>3.9689387402933596E-2</v>
      </c>
      <c r="AT32">
        <v>2.007099945385038E-2</v>
      </c>
      <c r="AU32">
        <v>-1.9404332129963953E-2</v>
      </c>
      <c r="AV32">
        <v>2.8999516674722114E-2</v>
      </c>
      <c r="AW32">
        <v>2.9399455953128317E-2</v>
      </c>
      <c r="AX32">
        <v>-1.2490992073024287E-2</v>
      </c>
      <c r="AY32">
        <v>7.3825503355704702E-2</v>
      </c>
      <c r="BA32" s="18">
        <f t="shared" si="0"/>
        <v>2.4978671410772479E-2</v>
      </c>
      <c r="BB32" s="18"/>
    </row>
    <row r="33" spans="1:54" x14ac:dyDescent="0.2">
      <c r="A33" s="1">
        <v>43042</v>
      </c>
      <c r="B33">
        <v>1.6916384726921141E-2</v>
      </c>
      <c r="C33">
        <v>6.495515001546659E-3</v>
      </c>
      <c r="D33">
        <v>-2.298850574712652E-2</v>
      </c>
      <c r="E33">
        <v>2.0604395604395531E-2</v>
      </c>
      <c r="F33">
        <v>7.0471349353049551E-3</v>
      </c>
      <c r="G33">
        <v>1.6537208719619167E-2</v>
      </c>
      <c r="H33">
        <v>2.8049575994781417E-2</v>
      </c>
      <c r="I33">
        <v>3.389107961206439E-2</v>
      </c>
      <c r="J33">
        <v>3.8495971351835356E-2</v>
      </c>
      <c r="K33">
        <v>1.9046295009036651E-2</v>
      </c>
      <c r="L33">
        <v>2.6943361614308659E-2</v>
      </c>
      <c r="M33">
        <v>7.5714285714285623E-3</v>
      </c>
      <c r="N33">
        <v>-3.9999999999999925E-2</v>
      </c>
      <c r="O33">
        <v>-3.0489682784108352E-2</v>
      </c>
      <c r="P33">
        <v>-1.0871675402834291E-2</v>
      </c>
      <c r="Q33">
        <v>3.0094220222190993E-2</v>
      </c>
      <c r="R33">
        <v>2.4717514124293682E-2</v>
      </c>
      <c r="S33">
        <v>3.4719710669077752E-2</v>
      </c>
      <c r="T33">
        <v>2.8516624040920702E-2</v>
      </c>
      <c r="U33">
        <v>2.564102564102555E-3</v>
      </c>
      <c r="V33">
        <v>6.5237651444547406E-3</v>
      </c>
      <c r="W33">
        <v>1.7029328287606393E-2</v>
      </c>
      <c r="X33">
        <v>9.3103448275861922E-3</v>
      </c>
      <c r="Y33">
        <v>4.3541364296081353E-2</v>
      </c>
      <c r="Z33">
        <v>2.8784119106699757E-2</v>
      </c>
      <c r="AA33">
        <v>2.5491855299344168E-2</v>
      </c>
      <c r="AB33">
        <v>-3.2047724750277506E-2</v>
      </c>
      <c r="AC33">
        <v>-6.0057589469354022E-2</v>
      </c>
      <c r="AD33">
        <v>2.6796407185628812E-2</v>
      </c>
      <c r="AE33">
        <v>-8.4959093769666483E-3</v>
      </c>
      <c r="AF33">
        <v>-2.2633744855967031E-2</v>
      </c>
      <c r="AG33">
        <v>-3.5188739603327912E-3</v>
      </c>
      <c r="AH33">
        <v>1.6538688718251482E-2</v>
      </c>
      <c r="AI33">
        <v>1.0370754472387889E-2</v>
      </c>
      <c r="AJ33">
        <v>2.3685457129322574E-2</v>
      </c>
      <c r="AK33">
        <v>1.2618296529968376E-2</v>
      </c>
      <c r="AL33">
        <v>2.4372759856630788E-2</v>
      </c>
      <c r="AM33">
        <v>2.1704983578466397E-2</v>
      </c>
      <c r="AN33">
        <v>1.315500986625695E-3</v>
      </c>
      <c r="AO33">
        <v>-3.9620807000486202E-2</v>
      </c>
      <c r="AP33">
        <v>2.2815022815023678E-3</v>
      </c>
      <c r="AQ33">
        <v>5.390561432058627E-3</v>
      </c>
      <c r="AR33">
        <v>-2.015732546705995E-2</v>
      </c>
      <c r="AS33">
        <v>3.0705394190871482E-2</v>
      </c>
      <c r="AT33">
        <v>3.0785704724936025E-3</v>
      </c>
      <c r="AU33">
        <v>2.2894615738610291E-2</v>
      </c>
      <c r="AV33">
        <v>1.4795678722404837E-2</v>
      </c>
      <c r="AW33">
        <v>4.5736355320662447E-3</v>
      </c>
      <c r="AX33">
        <v>5.765020676234478E-2</v>
      </c>
      <c r="AY33">
        <v>7.2039473684210487E-2</v>
      </c>
      <c r="BA33" s="18">
        <f t="shared" si="0"/>
        <v>1.476949774845656E-2</v>
      </c>
      <c r="BB33" s="18"/>
    </row>
    <row r="34" spans="1:54" x14ac:dyDescent="0.2">
      <c r="A34" s="1">
        <v>43049</v>
      </c>
      <c r="B34">
        <v>-4.5627376425855459E-2</v>
      </c>
      <c r="C34">
        <v>4.8555623847572171E-2</v>
      </c>
      <c r="D34">
        <v>-3.208556149732622E-2</v>
      </c>
      <c r="E34">
        <v>-4.3068640646029555E-2</v>
      </c>
      <c r="F34">
        <v>-3.9577836411609502E-2</v>
      </c>
      <c r="G34">
        <v>-1.4789253142716285E-2</v>
      </c>
      <c r="H34">
        <v>-2.9187817258883197E-2</v>
      </c>
      <c r="I34">
        <v>-2.659519637150809E-2</v>
      </c>
      <c r="J34">
        <v>-5.3448275862069017E-2</v>
      </c>
      <c r="K34">
        <v>-2.4965893587994503E-2</v>
      </c>
      <c r="L34">
        <v>-3.6061181199062098E-2</v>
      </c>
      <c r="M34">
        <v>-2.2260031192400498E-2</v>
      </c>
      <c r="N34">
        <v>-1.5206812652068136E-2</v>
      </c>
      <c r="O34">
        <v>-2.7954256670902122E-2</v>
      </c>
      <c r="P34">
        <v>-1.0206084396467197E-2</v>
      </c>
      <c r="Q34">
        <v>-3.6587030716723645E-2</v>
      </c>
      <c r="R34">
        <v>6.5472088215024149E-2</v>
      </c>
      <c r="S34">
        <v>-1.7592916229756561E-2</v>
      </c>
      <c r="T34">
        <v>-2.5115006838244525E-2</v>
      </c>
      <c r="U34">
        <v>-3.6125319693094737E-2</v>
      </c>
      <c r="V34">
        <v>-2.4074074074074026E-2</v>
      </c>
      <c r="W34">
        <v>-1.8604651162790642E-2</v>
      </c>
      <c r="X34">
        <v>6.8329347454731959E-3</v>
      </c>
      <c r="Y34">
        <v>2.0862308762168436E-3</v>
      </c>
      <c r="Z34">
        <v>-1.0612638687891862E-2</v>
      </c>
      <c r="AA34">
        <v>-8.7674058793193455E-3</v>
      </c>
      <c r="AB34">
        <v>-1.9779274759925358E-2</v>
      </c>
      <c r="AC34">
        <v>-4.2997811816192666E-2</v>
      </c>
      <c r="AD34">
        <v>-3.8343781892404172E-2</v>
      </c>
      <c r="AE34">
        <v>-9.5207870517296511E-3</v>
      </c>
      <c r="AF34">
        <v>-7.0175438596491446E-3</v>
      </c>
      <c r="AG34">
        <v>-5.1203852327447841E-2</v>
      </c>
      <c r="AH34">
        <v>-3.7381367422041345E-2</v>
      </c>
      <c r="AI34">
        <v>2.8226841159866289E-3</v>
      </c>
      <c r="AJ34">
        <v>-2.7302174919019095E-2</v>
      </c>
      <c r="AK34">
        <v>-3.3229491173416448E-2</v>
      </c>
      <c r="AL34">
        <v>-1.7494751574527179E-3</v>
      </c>
      <c r="AM34">
        <v>-6.2893081761006275E-2</v>
      </c>
      <c r="AN34">
        <v>-4.7514779943069851E-2</v>
      </c>
      <c r="AO34">
        <v>-2.0121488230827489E-2</v>
      </c>
      <c r="AP34">
        <v>-2.5914901068114227E-2</v>
      </c>
      <c r="AQ34">
        <v>-2.6201315123924984E-2</v>
      </c>
      <c r="AR34">
        <v>-2.4987456096337235E-2</v>
      </c>
      <c r="AS34">
        <v>-5.8373590982286672E-2</v>
      </c>
      <c r="AT34">
        <v>-4.6570589805177365E-2</v>
      </c>
      <c r="AU34">
        <v>-3.1380047238780739E-2</v>
      </c>
      <c r="AV34">
        <v>1.2959962971534233E-2</v>
      </c>
      <c r="AW34">
        <v>-1.234318089842168E-2</v>
      </c>
      <c r="AX34">
        <v>-3.9788408463661384E-2</v>
      </c>
      <c r="AY34">
        <v>-3.9582694077937908E-2</v>
      </c>
      <c r="BA34" s="18">
        <f t="shared" si="0"/>
        <v>-2.1716319076279255E-2</v>
      </c>
      <c r="BB34" s="18"/>
    </row>
    <row r="35" spans="1:54" x14ac:dyDescent="0.2">
      <c r="A35" s="1">
        <v>43056</v>
      </c>
      <c r="B35">
        <v>-2.9980079681274918E-2</v>
      </c>
      <c r="C35">
        <v>-3.2239155920281704E-3</v>
      </c>
      <c r="D35">
        <v>2.6519337016574607E-2</v>
      </c>
      <c r="E35">
        <v>-1.453352086263493E-2</v>
      </c>
      <c r="F35">
        <v>1.3855709507883285E-2</v>
      </c>
      <c r="G35">
        <v>-1.4010507880910628E-2</v>
      </c>
      <c r="H35">
        <v>-9.8039215686274161E-4</v>
      </c>
      <c r="I35">
        <v>-2.5627448903950079E-2</v>
      </c>
      <c r="J35">
        <v>-2.0491803278688492E-2</v>
      </c>
      <c r="K35">
        <v>6.0165104239542355E-3</v>
      </c>
      <c r="L35">
        <v>-1.6330785267546832E-2</v>
      </c>
      <c r="M35">
        <v>-5.8004640371223104E-4</v>
      </c>
      <c r="N35">
        <v>-2.4861025324274366E-2</v>
      </c>
      <c r="O35">
        <v>-9.1503267973856994E-3</v>
      </c>
      <c r="P35">
        <v>-2.9744199881023281E-3</v>
      </c>
      <c r="Q35">
        <v>-2.2672523735298156E-2</v>
      </c>
      <c r="R35">
        <v>4.9482535575679165E-2</v>
      </c>
      <c r="S35">
        <v>6.4041745730551991E-3</v>
      </c>
      <c r="T35">
        <v>-3.4434383369467136E-3</v>
      </c>
      <c r="U35">
        <v>-7.6285240464344373E-3</v>
      </c>
      <c r="V35">
        <v>1.1385199240986577E-2</v>
      </c>
      <c r="W35">
        <v>-1.1374407582938506E-2</v>
      </c>
      <c r="X35">
        <v>-2.9182219205972193E-2</v>
      </c>
      <c r="Y35">
        <v>-4.7189451769604429E-2</v>
      </c>
      <c r="Z35">
        <v>-4.6513895660653337E-2</v>
      </c>
      <c r="AA35">
        <v>-3.6732570239334073E-2</v>
      </c>
      <c r="AB35">
        <v>-7.3402544231612854E-2</v>
      </c>
      <c r="AC35">
        <v>-1.0289242025837475E-2</v>
      </c>
      <c r="AD35">
        <v>-1.9102486355366932E-2</v>
      </c>
      <c r="AE35">
        <v>-2.1147068247356571E-2</v>
      </c>
      <c r="AF35">
        <v>-2.0494699646643078E-2</v>
      </c>
      <c r="AG35">
        <v>-9.8122145153104467E-3</v>
      </c>
      <c r="AH35">
        <v>-7.64587525150906E-3</v>
      </c>
      <c r="AI35">
        <v>-2.3541453428863823E-2</v>
      </c>
      <c r="AJ35">
        <v>-6.1845861084680598E-3</v>
      </c>
      <c r="AK35">
        <v>-4.2964554242749253E-3</v>
      </c>
      <c r="AL35">
        <v>-1.0865755345250694E-2</v>
      </c>
      <c r="AM35">
        <v>-1.0887397464578785E-2</v>
      </c>
      <c r="AN35">
        <v>2.4137931034482474E-3</v>
      </c>
      <c r="AO35">
        <v>-2.5829781738344271E-2</v>
      </c>
      <c r="AP35">
        <v>-1.4740248067589445E-2</v>
      </c>
      <c r="AQ35">
        <v>2.5971327654270571E-3</v>
      </c>
      <c r="AR35">
        <v>-1.5541375051461359E-2</v>
      </c>
      <c r="AS35">
        <v>-1.7528858486532628E-2</v>
      </c>
      <c r="AT35">
        <v>-8.9573128061581908E-3</v>
      </c>
      <c r="AU35">
        <v>-9.289363678588014E-3</v>
      </c>
      <c r="AV35">
        <v>-2.970070824765858E-3</v>
      </c>
      <c r="AW35">
        <v>-2.5097316123745217E-2</v>
      </c>
      <c r="AX35">
        <v>8.3113772455089885E-2</v>
      </c>
      <c r="AY35">
        <v>1.437699680511173E-2</v>
      </c>
      <c r="BA35" s="18">
        <f t="shared" si="0"/>
        <v>-2.8785134902926978E-4</v>
      </c>
      <c r="BB35" s="18"/>
    </row>
    <row r="36" spans="1:54" x14ac:dyDescent="0.2">
      <c r="A36" s="1">
        <v>43063</v>
      </c>
      <c r="B36">
        <v>1.0267994660642765E-2</v>
      </c>
      <c r="C36">
        <v>5.8806233460750867E-4</v>
      </c>
      <c r="D36">
        <v>-3.1216361679225035E-2</v>
      </c>
      <c r="E36">
        <v>1.1417697431018059E-2</v>
      </c>
      <c r="F36">
        <v>1.0838831291234641E-2</v>
      </c>
      <c r="G36">
        <v>4.5673686881499975E-3</v>
      </c>
      <c r="H36">
        <v>1.9299967288191056E-2</v>
      </c>
      <c r="I36">
        <v>3.3583306162373594E-2</v>
      </c>
      <c r="J36">
        <v>1.8596001859600975E-3</v>
      </c>
      <c r="K36">
        <v>-8.4840055632824374E-3</v>
      </c>
      <c r="L36">
        <v>1.7072883551159546E-2</v>
      </c>
      <c r="M36">
        <v>2.7132907719094712E-2</v>
      </c>
      <c r="N36">
        <v>7.7593032462390799E-3</v>
      </c>
      <c r="O36">
        <v>-2.5230870712401043E-2</v>
      </c>
      <c r="P36">
        <v>8.3532219570405797E-3</v>
      </c>
      <c r="Q36">
        <v>1.4934029288096395E-2</v>
      </c>
      <c r="R36">
        <v>-1.0785824345146411E-2</v>
      </c>
      <c r="S36">
        <v>2.1093565873202991E-2</v>
      </c>
      <c r="T36">
        <v>1.2541592014333247E-2</v>
      </c>
      <c r="U36">
        <v>-1.0360962566845044E-2</v>
      </c>
      <c r="V36">
        <v>1.5009380863039379E-2</v>
      </c>
      <c r="W36">
        <v>2.6845637583892801E-2</v>
      </c>
      <c r="X36">
        <v>1.0485844110450948E-2</v>
      </c>
      <c r="Y36">
        <v>6.5549890750182804E-3</v>
      </c>
      <c r="Z36">
        <v>-5.7271425649417784E-3</v>
      </c>
      <c r="AA36">
        <v>2.3009614345900431E-2</v>
      </c>
      <c r="AB36">
        <v>-4.1186681394981828E-2</v>
      </c>
      <c r="AC36">
        <v>5.3136190366178671E-3</v>
      </c>
      <c r="AD36">
        <v>-6.0278207109736304E-3</v>
      </c>
      <c r="AE36">
        <v>1.309328968903456E-3</v>
      </c>
      <c r="AF36">
        <v>1.6594516594516495E-2</v>
      </c>
      <c r="AG36">
        <v>7.1758072783187909E-3</v>
      </c>
      <c r="AH36">
        <v>1.2165450121654597E-2</v>
      </c>
      <c r="AI36">
        <v>-6.2893081761007386E-3</v>
      </c>
      <c r="AJ36">
        <v>1.96266156055529E-2</v>
      </c>
      <c r="AK36">
        <v>9.7087378640776656E-3</v>
      </c>
      <c r="AL36">
        <v>1.0985116938341699E-2</v>
      </c>
      <c r="AM36">
        <v>-7.539203860072341E-3</v>
      </c>
      <c r="AN36">
        <v>-4.7012957229675134E-3</v>
      </c>
      <c r="AO36">
        <v>2.6779795837200027E-2</v>
      </c>
      <c r="AP36">
        <v>1.3866082831600179E-2</v>
      </c>
      <c r="AQ36">
        <v>7.6675992125168069E-3</v>
      </c>
      <c r="AR36">
        <v>1.7877679038159844E-2</v>
      </c>
      <c r="AS36">
        <v>-7.397737162750273E-3</v>
      </c>
      <c r="AT36">
        <v>1.3274961163677323E-2</v>
      </c>
      <c r="AU36">
        <v>5.8602906704185997E-4</v>
      </c>
      <c r="AV36">
        <v>4.5829514207151867E-4</v>
      </c>
      <c r="AW36">
        <v>1.8493222654197838E-2</v>
      </c>
      <c r="AX36">
        <v>2.9411764705882248E-2</v>
      </c>
      <c r="AY36">
        <v>6.7401574803149567E-2</v>
      </c>
      <c r="BA36" s="18">
        <f t="shared" si="0"/>
        <v>8.4862099968880979E-3</v>
      </c>
      <c r="BB36" s="18"/>
    </row>
    <row r="37" spans="1:54" x14ac:dyDescent="0.2">
      <c r="A37" s="1">
        <v>43070</v>
      </c>
      <c r="B37">
        <v>-2.0327269031405582E-2</v>
      </c>
      <c r="C37">
        <v>5.759623861298846E-2</v>
      </c>
      <c r="D37">
        <v>-2.7222222222222259E-2</v>
      </c>
      <c r="E37">
        <v>-2.9162746942615225E-2</v>
      </c>
      <c r="F37">
        <v>-5.7109557109557008E-3</v>
      </c>
      <c r="G37">
        <v>-1.1113917655973693E-2</v>
      </c>
      <c r="H37">
        <v>-7.477535301668814E-2</v>
      </c>
      <c r="I37">
        <v>-2.5867507886435215E-2</v>
      </c>
      <c r="J37">
        <v>-1.345707656612527E-2</v>
      </c>
      <c r="K37">
        <v>-7.7149670360499023E-3</v>
      </c>
      <c r="L37">
        <v>-3.2530678397777346E-2</v>
      </c>
      <c r="M37">
        <v>-1.4126289023873473E-2</v>
      </c>
      <c r="N37">
        <v>-1.2413576367064749E-2</v>
      </c>
      <c r="O37">
        <v>-2.4361360175943148E-2</v>
      </c>
      <c r="P37">
        <v>-4.7337278106509562E-3</v>
      </c>
      <c r="Q37">
        <v>-2.4428571428571355E-2</v>
      </c>
      <c r="R37">
        <v>-1.7133956386292892E-2</v>
      </c>
      <c r="S37">
        <v>-1.9965377957299579E-2</v>
      </c>
      <c r="T37">
        <v>-7.5834175935288739E-3</v>
      </c>
      <c r="U37">
        <v>1.1482607227288E-2</v>
      </c>
      <c r="V37">
        <v>-4.6210720887245316E-3</v>
      </c>
      <c r="W37">
        <v>2.8011204481792618E-3</v>
      </c>
      <c r="X37">
        <v>1.6257350397786086E-2</v>
      </c>
      <c r="Y37">
        <v>0</v>
      </c>
      <c r="Z37">
        <v>-1.1108825344579132E-2</v>
      </c>
      <c r="AA37">
        <v>9.5036958817318329E-4</v>
      </c>
      <c r="AB37">
        <v>-2.6333113890717463E-3</v>
      </c>
      <c r="AC37">
        <v>-3.5734804090543526E-2</v>
      </c>
      <c r="AD37">
        <v>2.254703778572531E-2</v>
      </c>
      <c r="AE37">
        <v>-1.9614253023864103E-2</v>
      </c>
      <c r="AF37">
        <v>-1.7743080198722616E-2</v>
      </c>
      <c r="AG37">
        <v>3.223070398642891E-3</v>
      </c>
      <c r="AH37">
        <v>-2.5240384615384581E-2</v>
      </c>
      <c r="AI37">
        <v>-2.7162447257384037E-2</v>
      </c>
      <c r="AJ37">
        <v>-3.0046948356807546E-2</v>
      </c>
      <c r="AK37">
        <v>-1.388888888888884E-2</v>
      </c>
      <c r="AL37">
        <v>1.2968804766911868E-2</v>
      </c>
      <c r="AM37">
        <v>-2.7955028866605836E-2</v>
      </c>
      <c r="AN37">
        <v>1.0944700460829626E-2</v>
      </c>
      <c r="AO37">
        <v>-3.3957391865719888E-2</v>
      </c>
      <c r="AP37">
        <v>-9.7174734569012156E-3</v>
      </c>
      <c r="AQ37">
        <v>-4.1953727506426675E-2</v>
      </c>
      <c r="AR37">
        <v>-3.8414133114215265E-2</v>
      </c>
      <c r="AS37">
        <v>-8.7680841736080817E-3</v>
      </c>
      <c r="AT37">
        <v>-1.0592334494773592E-2</v>
      </c>
      <c r="AU37">
        <v>2.9284291905820048E-3</v>
      </c>
      <c r="AV37">
        <v>-1.7178195144296859E-2</v>
      </c>
      <c r="AW37">
        <v>-1.434024553801716E-2</v>
      </c>
      <c r="AX37">
        <v>-5.2631578947368363E-2</v>
      </c>
      <c r="AY37">
        <v>2.3015638831513696E-2</v>
      </c>
      <c r="BA37" s="18">
        <f t="shared" si="0"/>
        <v>-1.3780015780606922E-2</v>
      </c>
      <c r="BB37" s="18"/>
    </row>
    <row r="38" spans="1:54" x14ac:dyDescent="0.2">
      <c r="A38" s="1">
        <v>43077</v>
      </c>
      <c r="B38">
        <v>-2.0334059549745764E-2</v>
      </c>
      <c r="C38">
        <v>3.1675465407057457E-2</v>
      </c>
      <c r="D38">
        <v>3.1410622501427676E-2</v>
      </c>
      <c r="E38">
        <v>4.505813953488369E-2</v>
      </c>
      <c r="F38">
        <v>2.8836009846442412E-2</v>
      </c>
      <c r="G38">
        <v>1.7369093231162314E-2</v>
      </c>
      <c r="H38">
        <v>1.8730489073881307E-2</v>
      </c>
      <c r="I38">
        <v>1.5544041450777257E-2</v>
      </c>
      <c r="J38">
        <v>-1.5051740357478804E-2</v>
      </c>
      <c r="K38">
        <v>1.9225332202431389E-2</v>
      </c>
      <c r="L38">
        <v>2.2855091540026518E-2</v>
      </c>
      <c r="M38">
        <v>1.6478005444906074E-2</v>
      </c>
      <c r="N38">
        <v>3.4844868735083523E-2</v>
      </c>
      <c r="O38">
        <v>3.7627882781342104E-2</v>
      </c>
      <c r="P38">
        <v>1.5854141894569018E-3</v>
      </c>
      <c r="Q38">
        <v>2.9433299165324112E-2</v>
      </c>
      <c r="R38">
        <v>4.5324881141045825E-2</v>
      </c>
      <c r="S38">
        <v>3.3443240697126786E-2</v>
      </c>
      <c r="T38">
        <v>2.9291900152827344E-2</v>
      </c>
      <c r="U38">
        <v>3.6393989983305453E-2</v>
      </c>
      <c r="V38">
        <v>6.1745589600742834E-2</v>
      </c>
      <c r="W38">
        <v>3.9106145251396551E-2</v>
      </c>
      <c r="X38">
        <v>8.509189925119065E-3</v>
      </c>
      <c r="Y38">
        <v>5.7887120115773794E-3</v>
      </c>
      <c r="Z38">
        <v>1.8306636155606348E-2</v>
      </c>
      <c r="AA38">
        <v>-7.8067306677920278E-3</v>
      </c>
      <c r="AB38">
        <v>9.2739273927392674E-2</v>
      </c>
      <c r="AC38">
        <v>4.6591992373689273E-2</v>
      </c>
      <c r="AD38">
        <v>2.1441605839416011E-2</v>
      </c>
      <c r="AE38">
        <v>4.3681227075691886E-2</v>
      </c>
      <c r="AF38">
        <v>4.0462427745664886E-2</v>
      </c>
      <c r="AG38">
        <v>5.0896178559350691E-2</v>
      </c>
      <c r="AH38">
        <v>1.6851623510069746E-2</v>
      </c>
      <c r="AI38">
        <v>1.8975332068311701E-3</v>
      </c>
      <c r="AJ38">
        <v>-4.7918683446272925E-2</v>
      </c>
      <c r="AK38">
        <v>2.0585048754062862E-2</v>
      </c>
      <c r="AL38">
        <v>1.314878892733562E-2</v>
      </c>
      <c r="AM38">
        <v>1.8912160050015725E-2</v>
      </c>
      <c r="AN38">
        <v>1.50427350427349E-2</v>
      </c>
      <c r="AO38">
        <v>-2.1919272921678501E-2</v>
      </c>
      <c r="AP38">
        <v>2.3078320915864037E-2</v>
      </c>
      <c r="AQ38">
        <v>2.543737254481071E-2</v>
      </c>
      <c r="AR38">
        <v>1.9440290536210103E-2</v>
      </c>
      <c r="AS38">
        <v>1.9018133569217222E-2</v>
      </c>
      <c r="AT38">
        <v>2.5355683899142001E-3</v>
      </c>
      <c r="AU38">
        <v>7.4748890446156846E-3</v>
      </c>
      <c r="AV38">
        <v>4.6376136098811305E-2</v>
      </c>
      <c r="AW38">
        <v>2.1875654176261028E-2</v>
      </c>
      <c r="AX38">
        <v>6.5759637188207432E-3</v>
      </c>
      <c r="AY38">
        <v>-6.9224113066050919E-3</v>
      </c>
      <c r="BA38" s="18">
        <f t="shared" si="0"/>
        <v>2.0439826093318937E-2</v>
      </c>
      <c r="BB38" s="18"/>
    </row>
    <row r="39" spans="1:54" x14ac:dyDescent="0.2">
      <c r="A39" s="1">
        <v>43084</v>
      </c>
      <c r="B39">
        <v>-5.0831303611140743E-3</v>
      </c>
      <c r="C39">
        <v>-1.7506059789927475E-2</v>
      </c>
      <c r="D39">
        <v>-4.6234772978958949E-2</v>
      </c>
      <c r="E39">
        <v>5.0996754751970741E-3</v>
      </c>
      <c r="F39">
        <v>-2.8711404808020924E-2</v>
      </c>
      <c r="G39">
        <v>-1.0042681395932673E-2</v>
      </c>
      <c r="H39">
        <v>-6.8096697310180421E-3</v>
      </c>
      <c r="I39">
        <v>-4.3579931972789199E-3</v>
      </c>
      <c r="J39">
        <v>1.7191977077363862E-2</v>
      </c>
      <c r="K39">
        <v>-8.4604715672677022E-3</v>
      </c>
      <c r="L39">
        <v>5.4983621899860058E-3</v>
      </c>
      <c r="M39">
        <v>3.6650690724555623E-3</v>
      </c>
      <c r="N39">
        <v>-3.2595325953259646E-2</v>
      </c>
      <c r="O39">
        <v>-4.6122994652406546E-2</v>
      </c>
      <c r="P39">
        <v>1.9786307874936071E-4</v>
      </c>
      <c r="Q39">
        <v>1.009957325746802E-2</v>
      </c>
      <c r="R39">
        <v>3.0321406913280669E-3</v>
      </c>
      <c r="S39">
        <v>-8.3181403828623823E-3</v>
      </c>
      <c r="T39">
        <v>-1.3610492452362788E-3</v>
      </c>
      <c r="U39">
        <v>-2.9317010309278357E-2</v>
      </c>
      <c r="V39">
        <v>-1.6615653694796562E-2</v>
      </c>
      <c r="W39">
        <v>-4.0322580645161255E-2</v>
      </c>
      <c r="X39">
        <v>-1.8562267971650392E-2</v>
      </c>
      <c r="Y39">
        <v>2.8776978417266452E-3</v>
      </c>
      <c r="Z39">
        <v>-4.1164453524003997E-2</v>
      </c>
      <c r="AA39">
        <v>-1.0951621477937268E-2</v>
      </c>
      <c r="AB39">
        <v>-3.0806402899426044E-2</v>
      </c>
      <c r="AC39">
        <v>-1.6395309119890622E-2</v>
      </c>
      <c r="AD39">
        <v>-2.0247134137263645E-2</v>
      </c>
      <c r="AE39">
        <v>-1.1182108626198173E-2</v>
      </c>
      <c r="AF39">
        <v>-2.7083333333333237E-2</v>
      </c>
      <c r="AG39">
        <v>-3.6041834271922757E-2</v>
      </c>
      <c r="AH39">
        <v>-9.094583670169798E-3</v>
      </c>
      <c r="AI39">
        <v>8.116883116883189E-3</v>
      </c>
      <c r="AJ39">
        <v>-3.558718861210064E-3</v>
      </c>
      <c r="AK39">
        <v>-6.1040339702760349E-3</v>
      </c>
      <c r="AL39">
        <v>1.366120218579292E-3</v>
      </c>
      <c r="AM39">
        <v>3.2213529682467712E-3</v>
      </c>
      <c r="AN39">
        <v>-3.3232289210733068E-2</v>
      </c>
      <c r="AO39">
        <v>5.0560262366765585E-3</v>
      </c>
      <c r="AP39">
        <v>-1.065719360568429E-3</v>
      </c>
      <c r="AQ39">
        <v>1.8944944525852936E-2</v>
      </c>
      <c r="AR39">
        <v>-1.5088013411567402E-2</v>
      </c>
      <c r="AS39">
        <v>1.085069444444442E-2</v>
      </c>
      <c r="AT39">
        <v>5.6203456512560201E-4</v>
      </c>
      <c r="AU39">
        <v>-4.3473220496174414E-2</v>
      </c>
      <c r="AV39">
        <v>-5.5456570155901996E-2</v>
      </c>
      <c r="AW39">
        <v>-5.9407968862029703E-3</v>
      </c>
      <c r="AX39">
        <v>1.01374183374634E-2</v>
      </c>
      <c r="AY39">
        <v>-1.7136218414173787E-2</v>
      </c>
      <c r="BA39" s="18">
        <f t="shared" si="0"/>
        <v>-1.6366918155455278E-2</v>
      </c>
      <c r="BB39" s="18"/>
    </row>
    <row r="40" spans="1:54" x14ac:dyDescent="0.2">
      <c r="A40" s="1">
        <v>43091</v>
      </c>
      <c r="B40">
        <v>4.2575838211811323E-4</v>
      </c>
      <c r="C40">
        <v>-2.1929824561403022E-3</v>
      </c>
      <c r="D40">
        <v>-1.6545718432510848E-2</v>
      </c>
      <c r="E40">
        <v>-1.7066420664206716E-2</v>
      </c>
      <c r="F40">
        <v>-8.2111436950147443E-3</v>
      </c>
      <c r="G40">
        <v>-9.637331980725361E-3</v>
      </c>
      <c r="H40">
        <v>7.8848131642097474E-3</v>
      </c>
      <c r="I40">
        <v>-1.7081242660402784E-3</v>
      </c>
      <c r="J40">
        <v>-9.8591549295774517E-3</v>
      </c>
      <c r="K40">
        <v>1.6086165897328364E-2</v>
      </c>
      <c r="L40">
        <v>1.8266433973240126E-2</v>
      </c>
      <c r="M40">
        <v>-8.4269662921349076E-3</v>
      </c>
      <c r="N40">
        <v>4.7679593134142273E-4</v>
      </c>
      <c r="O40">
        <v>4.9754730203223518E-2</v>
      </c>
      <c r="P40">
        <v>-3.9564787339266827E-3</v>
      </c>
      <c r="Q40">
        <v>4.2247570764679665E-3</v>
      </c>
      <c r="R40">
        <v>-1.3603385731559725E-2</v>
      </c>
      <c r="S40">
        <v>-1.263931977479027E-2</v>
      </c>
      <c r="T40">
        <v>3.4692107545533091E-3</v>
      </c>
      <c r="U40">
        <v>-3.982741453700589E-3</v>
      </c>
      <c r="V40">
        <v>2.4899955535793605E-2</v>
      </c>
      <c r="W40">
        <v>-1.3071895424836666E-2</v>
      </c>
      <c r="X40">
        <v>1.7193947730398396E-3</v>
      </c>
      <c r="Y40">
        <v>5.7388809182210565E-3</v>
      </c>
      <c r="Z40">
        <v>-1.8536273569830786E-2</v>
      </c>
      <c r="AA40">
        <v>-8.6003010105351052E-4</v>
      </c>
      <c r="AB40">
        <v>1.8385789965721377E-2</v>
      </c>
      <c r="AC40">
        <v>6.0192151869429278E-3</v>
      </c>
      <c r="AD40">
        <v>-9.5730132198753592E-3</v>
      </c>
      <c r="AE40">
        <v>4.5234248788368348E-3</v>
      </c>
      <c r="AF40">
        <v>1.3561741613133504E-2</v>
      </c>
      <c r="AG40">
        <v>-1.135035887164082E-2</v>
      </c>
      <c r="AH40">
        <v>1.7744238221496955E-2</v>
      </c>
      <c r="AI40">
        <v>-1.5029522275899154E-2</v>
      </c>
      <c r="AJ40">
        <v>2.9081632653061185E-2</v>
      </c>
      <c r="AK40">
        <v>-2.4032042723630687E-3</v>
      </c>
      <c r="AL40">
        <v>-1.3642564802182067E-3</v>
      </c>
      <c r="AM40">
        <v>-2.2935779816513846E-2</v>
      </c>
      <c r="AN40">
        <v>2.2529322959006004E-2</v>
      </c>
      <c r="AO40">
        <v>-1.3596193065941509E-2</v>
      </c>
      <c r="AP40">
        <v>-5.3342816500709933E-3</v>
      </c>
      <c r="AQ40">
        <v>-2.8454031843862304E-2</v>
      </c>
      <c r="AR40">
        <v>-1.1702127659574457E-2</v>
      </c>
      <c r="AS40">
        <v>8.587376556461912E-3</v>
      </c>
      <c r="AT40">
        <v>1.5587698356972268E-2</v>
      </c>
      <c r="AU40">
        <v>4.8478972245802332E-4</v>
      </c>
      <c r="AV40">
        <v>-6.6022164583824372E-3</v>
      </c>
      <c r="AW40">
        <v>-2.1535291087068531E-2</v>
      </c>
      <c r="AX40">
        <v>1.5388046387154297E-2</v>
      </c>
      <c r="AY40">
        <v>-1.1820330969266601E-3</v>
      </c>
      <c r="BA40" s="18">
        <f t="shared" si="0"/>
        <v>1.4322852788429118E-3</v>
      </c>
      <c r="BB40" s="18"/>
    </row>
    <row r="41" spans="1:54" x14ac:dyDescent="0.2">
      <c r="A41" s="1">
        <v>43098</v>
      </c>
      <c r="B41">
        <v>-9.1499095648472917E-3</v>
      </c>
      <c r="C41">
        <v>7.4175824175826133E-3</v>
      </c>
      <c r="D41">
        <v>-1.3282172373081491E-2</v>
      </c>
      <c r="E41">
        <v>-1.4077897700610076E-2</v>
      </c>
      <c r="F41">
        <v>-1.8332347723240661E-2</v>
      </c>
      <c r="G41">
        <v>-1.9206145966709331E-2</v>
      </c>
      <c r="H41">
        <v>-1.2585034013605445E-2</v>
      </c>
      <c r="I41">
        <v>-1.8928456849534925E-2</v>
      </c>
      <c r="J41">
        <v>-1.3750592697961195E-2</v>
      </c>
      <c r="K41">
        <v>-2.0925110132158586E-2</v>
      </c>
      <c r="L41">
        <v>-7.8839122486288327E-3</v>
      </c>
      <c r="M41">
        <v>-9.2067988668553813E-3</v>
      </c>
      <c r="N41">
        <v>-1.1119936457505974E-2</v>
      </c>
      <c r="O41">
        <v>-1.6688918558083188E-4</v>
      </c>
      <c r="P41">
        <v>-1.7477656405163855E-2</v>
      </c>
      <c r="Q41">
        <v>-7.1518721076988534E-3</v>
      </c>
      <c r="R41">
        <v>-2.6969046889365744E-2</v>
      </c>
      <c r="S41">
        <v>-9.0771558245082984E-3</v>
      </c>
      <c r="T41">
        <v>-1.8397333004074534E-2</v>
      </c>
      <c r="U41">
        <v>-1.399533488837057E-2</v>
      </c>
      <c r="V41">
        <v>-2.6030368763557687E-3</v>
      </c>
      <c r="W41">
        <v>-2.9328287606433356E-2</v>
      </c>
      <c r="X41">
        <v>-1.5791280466872504E-2</v>
      </c>
      <c r="Y41">
        <v>-1.5691868758915706E-2</v>
      </c>
      <c r="Z41">
        <v>-1.6498426136980271E-2</v>
      </c>
      <c r="AA41">
        <v>-9.1456853884225309E-3</v>
      </c>
      <c r="AB41">
        <v>-4.4369645042841022E-3</v>
      </c>
      <c r="AC41">
        <v>-9.3199861926130945E-3</v>
      </c>
      <c r="AD41">
        <v>-8.8984351027922015E-3</v>
      </c>
      <c r="AE41">
        <v>-1.4152460598263139E-2</v>
      </c>
      <c r="AF41">
        <v>-2.4647887323943629E-2</v>
      </c>
      <c r="AG41">
        <v>-1.924700320783379E-2</v>
      </c>
      <c r="AH41">
        <v>-1.6432865731462853E-2</v>
      </c>
      <c r="AI41">
        <v>-1.498637602179842E-2</v>
      </c>
      <c r="AJ41">
        <v>-3.4705007436787283E-2</v>
      </c>
      <c r="AK41">
        <v>-9.9036402569594451E-3</v>
      </c>
      <c r="AL41">
        <v>-1.127049180327877E-2</v>
      </c>
      <c r="AM41">
        <v>-1.2832550860719882E-2</v>
      </c>
      <c r="AN41">
        <v>-2.4304372515616124E-2</v>
      </c>
      <c r="AO41">
        <v>-9.6485182632667366E-3</v>
      </c>
      <c r="AP41">
        <v>-2.0557740436181637E-2</v>
      </c>
      <c r="AQ41">
        <v>-1.1947557623176119E-2</v>
      </c>
      <c r="AR41">
        <v>-1.011840688912824E-2</v>
      </c>
      <c r="AS41">
        <v>-1.1068539804171995E-2</v>
      </c>
      <c r="AT41">
        <v>-2.018805309734506E-2</v>
      </c>
      <c r="AU41">
        <v>-1.5748031496063075E-2</v>
      </c>
      <c r="AV41">
        <v>-3.0856871587942036E-3</v>
      </c>
      <c r="AW41">
        <v>-1.1057287278854244E-2</v>
      </c>
      <c r="AX41">
        <v>-1.5154842960685255E-2</v>
      </c>
      <c r="AY41">
        <v>-1.508875739644977E-2</v>
      </c>
      <c r="BA41" s="18">
        <f t="shared" si="0"/>
        <v>-1.4896741212059821E-2</v>
      </c>
      <c r="BB41" s="18"/>
    </row>
    <row r="42" spans="1:54" x14ac:dyDescent="0.2">
      <c r="A42" s="1">
        <v>43105</v>
      </c>
      <c r="B42">
        <v>2.2549124879201132E-2</v>
      </c>
      <c r="C42">
        <v>7.5811289882736776E-3</v>
      </c>
      <c r="D42">
        <v>2.9314986539036747E-2</v>
      </c>
      <c r="E42">
        <v>3.3793431699190801E-2</v>
      </c>
      <c r="F42">
        <v>3.1325301204819134E-2</v>
      </c>
      <c r="G42">
        <v>3.6866840731070605E-2</v>
      </c>
      <c r="H42">
        <v>4.6159145711333061E-2</v>
      </c>
      <c r="I42">
        <v>3.3900152605188527E-2</v>
      </c>
      <c r="J42">
        <v>4.0576923076923066E-2</v>
      </c>
      <c r="K42">
        <v>1.9825646794150664E-2</v>
      </c>
      <c r="L42">
        <v>1.923298399170803E-2</v>
      </c>
      <c r="M42">
        <v>2.5732666190135811E-2</v>
      </c>
      <c r="N42">
        <v>2.6345381526104328E-2</v>
      </c>
      <c r="O42">
        <v>3.7222500417292581E-2</v>
      </c>
      <c r="P42">
        <v>3.1129977764301486E-2</v>
      </c>
      <c r="Q42">
        <v>3.07909604519776E-2</v>
      </c>
      <c r="R42">
        <v>-2.425196850393696E-2</v>
      </c>
      <c r="S42">
        <v>3.6288901937756801E-2</v>
      </c>
      <c r="T42">
        <v>2.5408805031446491E-2</v>
      </c>
      <c r="U42">
        <v>1.0476512335248378E-2</v>
      </c>
      <c r="V42">
        <v>-5.2196607220531543E-3</v>
      </c>
      <c r="W42">
        <v>4.0935672514619936E-2</v>
      </c>
      <c r="X42">
        <v>1.8137425880711433E-2</v>
      </c>
      <c r="Y42">
        <v>4.5652173913043326E-2</v>
      </c>
      <c r="Z42">
        <v>1.9423904646286294E-2</v>
      </c>
      <c r="AA42">
        <v>3.8657834726897544E-2</v>
      </c>
      <c r="AB42">
        <v>3.0582449669586786E-2</v>
      </c>
      <c r="AC42">
        <v>4.7038327526132573E-2</v>
      </c>
      <c r="AD42">
        <v>4.3034055727554144E-2</v>
      </c>
      <c r="AE42">
        <v>3.1778140293637902E-2</v>
      </c>
      <c r="AF42">
        <v>1.6606498194945862E-2</v>
      </c>
      <c r="AG42">
        <v>1.9108280254777066E-2</v>
      </c>
      <c r="AH42">
        <v>1.6707416462917735E-2</v>
      </c>
      <c r="AI42">
        <v>2.2130013831258566E-2</v>
      </c>
      <c r="AJ42">
        <v>4.3143297380585643E-2</v>
      </c>
      <c r="AK42">
        <v>1.0543390105433925E-2</v>
      </c>
      <c r="AL42">
        <v>1.0017271157167551E-2</v>
      </c>
      <c r="AM42">
        <v>4.3436905516804014E-2</v>
      </c>
      <c r="AN42">
        <v>3.8295891048772068E-2</v>
      </c>
      <c r="AO42">
        <v>3.4933890048712612E-2</v>
      </c>
      <c r="AP42">
        <v>3.577295126847968E-2</v>
      </c>
      <c r="AQ42">
        <v>3.1995719636169095E-2</v>
      </c>
      <c r="AR42">
        <v>3.8821226620269655E-2</v>
      </c>
      <c r="AS42">
        <v>3.4179939733103737E-2</v>
      </c>
      <c r="AT42">
        <v>3.3587355348574599E-2</v>
      </c>
      <c r="AU42">
        <v>2.8676923076923044E-2</v>
      </c>
      <c r="AV42">
        <v>5.2380952380952639E-3</v>
      </c>
      <c r="AW42">
        <v>2.3426685124054991E-3</v>
      </c>
      <c r="AX42">
        <v>5.0401427297056101E-2</v>
      </c>
      <c r="AY42">
        <v>7.6599579453289213E-2</v>
      </c>
      <c r="BA42" s="18">
        <f t="shared" si="0"/>
        <v>3.0007960394998662E-2</v>
      </c>
      <c r="BB42" s="18"/>
    </row>
    <row r="43" spans="1:54" x14ac:dyDescent="0.2">
      <c r="A43" s="1">
        <v>43112</v>
      </c>
      <c r="B43">
        <v>-5.0404284364171659E-3</v>
      </c>
      <c r="C43">
        <v>-5.6295333982894213E-3</v>
      </c>
      <c r="D43">
        <v>-2.034292356873002E-2</v>
      </c>
      <c r="E43">
        <v>-7.3664825046040328E-3</v>
      </c>
      <c r="F43">
        <v>5.6074766355140415E-2</v>
      </c>
      <c r="G43">
        <v>1.7324738114423921E-2</v>
      </c>
      <c r="H43">
        <v>-1.646361540994401E-2</v>
      </c>
      <c r="I43">
        <v>2.108592514498131E-4</v>
      </c>
      <c r="J43">
        <v>-3.1047865459249646E-2</v>
      </c>
      <c r="K43">
        <v>2.6885426719978067E-2</v>
      </c>
      <c r="L43">
        <v>1.4802259887005675E-2</v>
      </c>
      <c r="M43">
        <v>-3.0104529616724718E-2</v>
      </c>
      <c r="N43">
        <v>5.5877289090624505E-2</v>
      </c>
      <c r="O43">
        <v>-2.0598648213711046E-2</v>
      </c>
      <c r="P43">
        <v>5.3126837874926558E-2</v>
      </c>
      <c r="Q43">
        <v>1.6442861057823999E-2</v>
      </c>
      <c r="R43">
        <v>-1.3169786959328689E-2</v>
      </c>
      <c r="S43">
        <v>-3.4451495920217456E-2</v>
      </c>
      <c r="T43">
        <v>-7.8508341511285273E-3</v>
      </c>
      <c r="U43">
        <v>-3.2775919732441317E-2</v>
      </c>
      <c r="V43">
        <v>-1.8801923917796115E-2</v>
      </c>
      <c r="W43">
        <v>-1.7790262172284632E-2</v>
      </c>
      <c r="X43">
        <v>-2.3980815347721673E-3</v>
      </c>
      <c r="Y43">
        <v>2.009702009702008E-2</v>
      </c>
      <c r="Z43">
        <v>-3.5942405542925271E-2</v>
      </c>
      <c r="AA43">
        <v>1.6414009409304597E-2</v>
      </c>
      <c r="AB43">
        <v>-2.4455711303310479E-2</v>
      </c>
      <c r="AC43">
        <v>3.0726566833056079E-2</v>
      </c>
      <c r="AD43">
        <v>-3.0869694271297043E-2</v>
      </c>
      <c r="AE43">
        <v>5.0594485201113093E-2</v>
      </c>
      <c r="AF43">
        <v>7.4573863636363535E-2</v>
      </c>
      <c r="AG43">
        <v>-3.074324324324329E-2</v>
      </c>
      <c r="AH43">
        <v>-2.9458917835671339E-2</v>
      </c>
      <c r="AI43">
        <v>2.8416779431664319E-2</v>
      </c>
      <c r="AJ43">
        <v>-1.6001969473166011E-2</v>
      </c>
      <c r="AK43">
        <v>-1.5248796147672494E-2</v>
      </c>
      <c r="AL43">
        <v>-1.0601915184678457E-2</v>
      </c>
      <c r="AM43">
        <v>1.549680948040133E-2</v>
      </c>
      <c r="AN43">
        <v>1.4349775784753271E-2</v>
      </c>
      <c r="AO43">
        <v>-9.2791823561053643E-3</v>
      </c>
      <c r="AP43">
        <v>4.2819383259911969E-2</v>
      </c>
      <c r="AQ43">
        <v>-5.9207797594359124E-2</v>
      </c>
      <c r="AR43">
        <v>6.9088244530512988E-3</v>
      </c>
      <c r="AS43">
        <v>1.9314019314019326E-2</v>
      </c>
      <c r="AT43">
        <v>2.157291097760794E-2</v>
      </c>
      <c r="AU43">
        <v>-1.9023689877961325E-2</v>
      </c>
      <c r="AV43">
        <v>-3.1738512553292186E-2</v>
      </c>
      <c r="AW43">
        <v>-2.868373525974699E-2</v>
      </c>
      <c r="AX43">
        <v>-7.2186836518047803E-3</v>
      </c>
      <c r="AY43">
        <v>3.4598214285714857E-3</v>
      </c>
      <c r="BA43" s="18">
        <f t="shared" si="0"/>
        <v>2.9747303099205502E-3</v>
      </c>
      <c r="BB43" s="18"/>
    </row>
    <row r="44" spans="1:54" x14ac:dyDescent="0.2">
      <c r="A44" s="1">
        <v>43119</v>
      </c>
      <c r="B44">
        <v>-4.1160949868074281E-3</v>
      </c>
      <c r="C44">
        <v>2.4605334784975508E-2</v>
      </c>
      <c r="D44">
        <v>8.4544645505784555E-2</v>
      </c>
      <c r="E44">
        <v>1.1131725417439675E-2</v>
      </c>
      <c r="F44">
        <v>2.6438053097345149E-2</v>
      </c>
      <c r="G44">
        <v>1.7079207920791983E-2</v>
      </c>
      <c r="H44">
        <v>0.11750920656176778</v>
      </c>
      <c r="I44">
        <v>2.9514071887846605E-2</v>
      </c>
      <c r="J44">
        <v>-7.4384894144573499E-3</v>
      </c>
      <c r="K44">
        <v>-6.4446831364124435E-3</v>
      </c>
      <c r="L44">
        <v>5.4225587351074633E-2</v>
      </c>
      <c r="M44">
        <v>1.1495904583991967E-2</v>
      </c>
      <c r="N44">
        <v>-7.5600355766378691E-3</v>
      </c>
      <c r="O44">
        <v>-4.6007229707525354E-3</v>
      </c>
      <c r="P44">
        <v>1.7684288905435608E-2</v>
      </c>
      <c r="Q44">
        <v>1.1188999730385563E-2</v>
      </c>
      <c r="R44">
        <v>3.1401282219023496E-3</v>
      </c>
      <c r="S44">
        <v>3.0046948356807546E-2</v>
      </c>
      <c r="T44">
        <v>1.2858555885262302E-2</v>
      </c>
      <c r="U44">
        <v>-2.0746887966806016E-3</v>
      </c>
      <c r="V44">
        <v>-1.3368983957219305E-3</v>
      </c>
      <c r="W44">
        <v>2.7645376549094269E-2</v>
      </c>
      <c r="X44">
        <v>-9.6153846153846922E-3</v>
      </c>
      <c r="Y44">
        <v>7.472826086956541E-3</v>
      </c>
      <c r="Z44">
        <v>1.6844469399215356E-3</v>
      </c>
      <c r="AA44">
        <v>-2.7154906397860556E-2</v>
      </c>
      <c r="AB44">
        <v>2.6291653928462333E-2</v>
      </c>
      <c r="AC44">
        <v>-2.4321997417133034E-2</v>
      </c>
      <c r="AD44">
        <v>2.2664624808575784E-2</v>
      </c>
      <c r="AE44">
        <v>-9.7519865157716934E-3</v>
      </c>
      <c r="AF44">
        <v>2.0489094514210215E-2</v>
      </c>
      <c r="AG44">
        <v>-4.5311955385152203E-3</v>
      </c>
      <c r="AH44">
        <v>-4.9556060293207693E-3</v>
      </c>
      <c r="AI44">
        <v>1.1842105263157876E-2</v>
      </c>
      <c r="AJ44">
        <v>-5.7543157368025177E-3</v>
      </c>
      <c r="AK44">
        <v>9.5082857919044361E-3</v>
      </c>
      <c r="AL44">
        <v>-1.0369858278603816E-3</v>
      </c>
      <c r="AM44">
        <v>4.9371633752244293E-3</v>
      </c>
      <c r="AN44">
        <v>8.6206896551723755E-3</v>
      </c>
      <c r="AO44">
        <v>-9.7733134247318665E-3</v>
      </c>
      <c r="AP44">
        <v>2.0277120648866109E-3</v>
      </c>
      <c r="AQ44">
        <v>1.7304089055439231E-2</v>
      </c>
      <c r="AR44">
        <v>2.0792182139506288E-4</v>
      </c>
      <c r="AS44">
        <v>1.0290754655341461E-2</v>
      </c>
      <c r="AT44">
        <v>1.0959636460839528E-2</v>
      </c>
      <c r="AU44">
        <v>7.1959995121355647E-3</v>
      </c>
      <c r="AV44">
        <v>-6.8493150684931781E-3</v>
      </c>
      <c r="AW44">
        <v>2.9640161872470649E-2</v>
      </c>
      <c r="AX44">
        <v>1.1120615911035081E-2</v>
      </c>
      <c r="AY44">
        <v>2.1688355021688421E-2</v>
      </c>
      <c r="BA44" s="18">
        <f t="shared" si="0"/>
        <v>2.4094242349250942E-2</v>
      </c>
      <c r="BB44" s="18"/>
    </row>
    <row r="45" spans="1:54" x14ac:dyDescent="0.2">
      <c r="A45" s="1">
        <v>43126</v>
      </c>
      <c r="B45">
        <v>-1.9181856718948787E-2</v>
      </c>
      <c r="C45">
        <v>-2.0295399001168724E-2</v>
      </c>
      <c r="D45">
        <v>9.2997811816191156E-3</v>
      </c>
      <c r="E45">
        <v>-1.3761467889908952E-3</v>
      </c>
      <c r="F45">
        <v>-3.4809785537234683E-2</v>
      </c>
      <c r="G45">
        <v>-7.5444146994401162E-3</v>
      </c>
      <c r="H45">
        <v>-6.5907729179148777E-3</v>
      </c>
      <c r="I45">
        <v>-2.436776901812221E-2</v>
      </c>
      <c r="J45">
        <v>2.9016141429669462E-2</v>
      </c>
      <c r="K45">
        <v>3.1621621621621632E-2</v>
      </c>
      <c r="L45">
        <v>-8.9776087874947619E-3</v>
      </c>
      <c r="M45">
        <v>-7.5294786191220098E-3</v>
      </c>
      <c r="N45">
        <v>1.9865571321882047E-2</v>
      </c>
      <c r="O45">
        <v>2.4430505117200463E-2</v>
      </c>
      <c r="P45">
        <v>-1.5182001097494013E-2</v>
      </c>
      <c r="Q45">
        <v>-2.6663111585122357E-3</v>
      </c>
      <c r="R45">
        <v>2.060779966088444E-2</v>
      </c>
      <c r="S45">
        <v>3.6463081130355679E-3</v>
      </c>
      <c r="T45">
        <v>-4.8828125E-2</v>
      </c>
      <c r="U45">
        <v>1.0048510048509929E-2</v>
      </c>
      <c r="V45">
        <v>1.7402945113788482E-2</v>
      </c>
      <c r="W45">
        <v>-3.8961038961038974E-2</v>
      </c>
      <c r="X45">
        <v>-2.9472954230235882E-2</v>
      </c>
      <c r="Y45">
        <v>8.0917060013485642E-3</v>
      </c>
      <c r="Z45">
        <v>-3.385650224215242E-2</v>
      </c>
      <c r="AA45">
        <v>4.8636075280186208E-3</v>
      </c>
      <c r="AB45">
        <v>3.7533512064343189E-2</v>
      </c>
      <c r="AC45">
        <v>3.0222810500772246E-2</v>
      </c>
      <c r="AD45">
        <v>1.7969451931716396E-3</v>
      </c>
      <c r="AE45">
        <v>-1.3373860182370745E-2</v>
      </c>
      <c r="AF45">
        <v>2.3316062176165886E-2</v>
      </c>
      <c r="AG45">
        <v>1.5756302521008569E-2</v>
      </c>
      <c r="AH45">
        <v>4.5445113094003009E-2</v>
      </c>
      <c r="AI45">
        <v>-6.2418725617684467E-3</v>
      </c>
      <c r="AJ45">
        <v>-2.4911927528938116E-2</v>
      </c>
      <c r="AK45">
        <v>-1.7222820236813874E-2</v>
      </c>
      <c r="AL45">
        <v>2.733564013840839E-2</v>
      </c>
      <c r="AM45">
        <v>1.1910078904271426E-3</v>
      </c>
      <c r="AN45">
        <v>-1.3368397983782532E-2</v>
      </c>
      <c r="AO45">
        <v>7.2652501713501572E-3</v>
      </c>
      <c r="AP45">
        <v>2.1416526138280156E-2</v>
      </c>
      <c r="AQ45">
        <v>-6.2838569880823147E-3</v>
      </c>
      <c r="AR45">
        <v>-3.6378754807192548E-3</v>
      </c>
      <c r="AS45">
        <v>-2.1341956345998336E-2</v>
      </c>
      <c r="AT45">
        <v>-3.1729243786355887E-3</v>
      </c>
      <c r="AU45">
        <v>2.9668200532816824E-2</v>
      </c>
      <c r="AV45">
        <v>1.0344827586206806E-2</v>
      </c>
      <c r="AW45">
        <v>-1.9439133205863546E-2</v>
      </c>
      <c r="AX45">
        <v>-1.6497461928934087E-2</v>
      </c>
      <c r="AY45">
        <v>-9.9063792728063538E-3</v>
      </c>
      <c r="BA45" s="18">
        <f t="shared" si="0"/>
        <v>-7.1960804039960559E-3</v>
      </c>
      <c r="BB45" s="18"/>
    </row>
    <row r="46" spans="1:54" x14ac:dyDescent="0.2">
      <c r="A46" s="1">
        <v>43133</v>
      </c>
      <c r="B46">
        <v>-3.0902215018908663E-2</v>
      </c>
      <c r="C46">
        <v>-3.1995661605206061E-2</v>
      </c>
      <c r="D46">
        <v>-2.3035230352303482E-2</v>
      </c>
      <c r="E46">
        <v>-4.0422599908130352E-2</v>
      </c>
      <c r="F46">
        <v>-1.7753461366681544E-2</v>
      </c>
      <c r="G46">
        <v>-1.7410495340853371E-2</v>
      </c>
      <c r="H46">
        <v>-4.613992762364294E-2</v>
      </c>
      <c r="I46">
        <v>-5.1421975023612232E-2</v>
      </c>
      <c r="J46">
        <v>-4.7619047619047561E-2</v>
      </c>
      <c r="K46">
        <v>-3.6678019386953142E-2</v>
      </c>
      <c r="L46">
        <v>-3.8900138548438545E-2</v>
      </c>
      <c r="M46">
        <v>-1.9467506441454341E-2</v>
      </c>
      <c r="N46">
        <v>-3.3391915641476255E-2</v>
      </c>
      <c r="O46">
        <v>-6.8965517241379337E-2</v>
      </c>
      <c r="P46">
        <v>-1.3187221396731119E-2</v>
      </c>
      <c r="Q46">
        <v>-4.8656596711669553E-2</v>
      </c>
      <c r="R46">
        <v>-0.11463258785942498</v>
      </c>
      <c r="S46">
        <v>-3.6330608537692988E-2</v>
      </c>
      <c r="T46">
        <v>-4.440451745379892E-2</v>
      </c>
      <c r="U46">
        <v>-5.2830188679245271E-2</v>
      </c>
      <c r="V46">
        <v>-2.5877192982456165E-2</v>
      </c>
      <c r="W46">
        <v>-4.0540540540540571E-2</v>
      </c>
      <c r="X46">
        <v>-3.0010718113612E-2</v>
      </c>
      <c r="Y46">
        <v>-4.0267558528428005E-2</v>
      </c>
      <c r="Z46">
        <v>-4.4441865862149044E-2</v>
      </c>
      <c r="AA46">
        <v>-2.9145622895622947E-2</v>
      </c>
      <c r="AB46">
        <v>-4.2779213321848863E-2</v>
      </c>
      <c r="AC46">
        <v>-1.6595289079229247E-2</v>
      </c>
      <c r="AD46">
        <v>-4.3049327354260036E-2</v>
      </c>
      <c r="AE46">
        <v>-3.4996919285274153E-2</v>
      </c>
      <c r="AF46">
        <v>-1.4082278481012733E-2</v>
      </c>
      <c r="AG46">
        <v>-4.6880386073767766E-2</v>
      </c>
      <c r="AH46">
        <v>-1.5879317189360864E-2</v>
      </c>
      <c r="AI46">
        <v>-8.3747710023555078E-3</v>
      </c>
      <c r="AJ46">
        <v>0.13548387096774195</v>
      </c>
      <c r="AK46">
        <v>-1.0679079956188331E-2</v>
      </c>
      <c r="AL46">
        <v>-4.6143482654092294E-2</v>
      </c>
      <c r="AM46">
        <v>-4.8773234200743532E-2</v>
      </c>
      <c r="AN46">
        <v>-3.6650377609951268E-2</v>
      </c>
      <c r="AO46">
        <v>-4.8040283070223233E-2</v>
      </c>
      <c r="AP46">
        <v>-3.3514941390127118E-2</v>
      </c>
      <c r="AQ46">
        <v>-4.0558220671609191E-2</v>
      </c>
      <c r="AR46">
        <v>-4.7882328395576934E-2</v>
      </c>
      <c r="AS46">
        <v>-5.1049066578556124E-2</v>
      </c>
      <c r="AT46">
        <v>-4.0053050397878098E-2</v>
      </c>
      <c r="AU46">
        <v>-5.3040103492884905E-2</v>
      </c>
      <c r="AV46">
        <v>-1.9502681618722595E-2</v>
      </c>
      <c r="AW46">
        <v>1.1916368757447726E-2</v>
      </c>
      <c r="AX46">
        <v>-2.5376344086021518E-2</v>
      </c>
      <c r="AY46">
        <v>-5.4095656954370575E-2</v>
      </c>
      <c r="BA46" s="18">
        <f t="shared" si="0"/>
        <v>-3.0293995384525853E-2</v>
      </c>
      <c r="BB46" s="18"/>
    </row>
    <row r="47" spans="1:54" x14ac:dyDescent="0.2">
      <c r="A47" s="1">
        <v>43140</v>
      </c>
      <c r="B47">
        <v>-6.4332701527483493E-2</v>
      </c>
      <c r="C47">
        <v>-1.770308123249309E-2</v>
      </c>
      <c r="D47">
        <v>-1.8862690707350915E-2</v>
      </c>
      <c r="E47">
        <v>-6.2326471996170474E-2</v>
      </c>
      <c r="F47">
        <v>-5.0358076617028402E-2</v>
      </c>
      <c r="G47">
        <v>-7.5817319690541507E-2</v>
      </c>
      <c r="H47">
        <v>-6.9238065128043091E-2</v>
      </c>
      <c r="I47">
        <v>-6.1511229118265343E-2</v>
      </c>
      <c r="J47">
        <v>-5.7450980392156903E-2</v>
      </c>
      <c r="K47">
        <v>-4.6913244492792994E-2</v>
      </c>
      <c r="L47">
        <v>-3.9254823685961449E-2</v>
      </c>
      <c r="M47">
        <v>-6.8759124087591217E-2</v>
      </c>
      <c r="N47">
        <v>-4.2424242424242364E-2</v>
      </c>
      <c r="O47">
        <v>-7.3727933541017587E-2</v>
      </c>
      <c r="P47">
        <v>-6.2300018821757952E-2</v>
      </c>
      <c r="Q47">
        <v>-1.461289869326976E-2</v>
      </c>
      <c r="R47">
        <v>-9.6853348729792232E-2</v>
      </c>
      <c r="S47">
        <v>-8.2469368520263875E-2</v>
      </c>
      <c r="T47">
        <v>-3.4380875637926245E-2</v>
      </c>
      <c r="U47">
        <v>-6.1209706628033267E-2</v>
      </c>
      <c r="V47">
        <v>-4.3223773075191319E-2</v>
      </c>
      <c r="W47">
        <v>-6.7605633802816811E-2</v>
      </c>
      <c r="X47">
        <v>-6.9244935543278041E-2</v>
      </c>
      <c r="Y47">
        <v>-6.6211318650683082E-2</v>
      </c>
      <c r="Z47">
        <v>-2.9508196721311442E-2</v>
      </c>
      <c r="AA47">
        <v>-3.09959900292619E-2</v>
      </c>
      <c r="AB47">
        <v>-7.5884823035393012E-2</v>
      </c>
      <c r="AC47">
        <v>-3.8976592270005384E-2</v>
      </c>
      <c r="AD47">
        <v>-6.6229303342705492E-2</v>
      </c>
      <c r="AE47">
        <v>-5.9123994381305112E-2</v>
      </c>
      <c r="AF47">
        <v>-1.0271224522548583E-2</v>
      </c>
      <c r="AG47">
        <v>-5.5696202531645533E-2</v>
      </c>
      <c r="AH47">
        <v>-5.2440500201694218E-2</v>
      </c>
      <c r="AI47">
        <v>-6.3341250989706999E-2</v>
      </c>
      <c r="AJ47">
        <v>-4.3181818181818876E-3</v>
      </c>
      <c r="AK47">
        <v>-4.5945197896484991E-2</v>
      </c>
      <c r="AL47">
        <v>-5.3672316384180796E-2</v>
      </c>
      <c r="AM47">
        <v>-7.3628263248397663E-2</v>
      </c>
      <c r="AN47">
        <v>-4.196449158404425E-2</v>
      </c>
      <c r="AO47">
        <v>-9.378127233738387E-2</v>
      </c>
      <c r="AP47">
        <v>-6.3375469764263781E-2</v>
      </c>
      <c r="AQ47">
        <v>-5.8409090909090966E-2</v>
      </c>
      <c r="AR47">
        <v>-6.814944669661438E-2</v>
      </c>
      <c r="AS47">
        <v>-6.8419220055710328E-2</v>
      </c>
      <c r="AT47">
        <v>-4.2000552638850386E-2</v>
      </c>
      <c r="AU47">
        <v>-6.5822155986090314E-2</v>
      </c>
      <c r="AV47">
        <v>-6.8373943311785146E-2</v>
      </c>
      <c r="AW47">
        <v>-6.3804731827427408E-2</v>
      </c>
      <c r="AX47">
        <v>-6.0458958517210948E-2</v>
      </c>
      <c r="AY47">
        <v>-5.1493665000581279E-2</v>
      </c>
      <c r="BA47" s="18">
        <f t="shared" si="0"/>
        <v>-4.4505937381316071E-2</v>
      </c>
      <c r="BB47" s="18"/>
    </row>
    <row r="48" spans="1:54" x14ac:dyDescent="0.2">
      <c r="A48" s="1">
        <v>43147</v>
      </c>
      <c r="B48">
        <v>1.537178265014294E-2</v>
      </c>
      <c r="C48">
        <v>1.4486141211360826E-2</v>
      </c>
      <c r="D48">
        <v>1.9225332202431389E-2</v>
      </c>
      <c r="E48">
        <v>4.1453951398815692E-2</v>
      </c>
      <c r="F48">
        <v>0.14352406033038068</v>
      </c>
      <c r="G48">
        <v>2.9379995679412296E-2</v>
      </c>
      <c r="H48">
        <v>5.8423913043478493E-2</v>
      </c>
      <c r="I48">
        <v>2.2515619474242632E-2</v>
      </c>
      <c r="J48">
        <v>2.4963594757645202E-2</v>
      </c>
      <c r="K48">
        <v>7.1336852618062441E-3</v>
      </c>
      <c r="L48">
        <v>1.7082179132040576E-2</v>
      </c>
      <c r="M48">
        <v>2.6649945132465769E-2</v>
      </c>
      <c r="N48">
        <v>2.2943037974683556E-2</v>
      </c>
      <c r="O48">
        <v>4.8579970104633663E-2</v>
      </c>
      <c r="P48">
        <v>1.2444801284624551E-2</v>
      </c>
      <c r="Q48">
        <v>3.3794381862255918E-2</v>
      </c>
      <c r="R48">
        <v>3.2603484097810664E-2</v>
      </c>
      <c r="S48">
        <v>6.5998972778633869E-2</v>
      </c>
      <c r="T48">
        <v>3.6439499304589562E-2</v>
      </c>
      <c r="U48">
        <v>1.5432098765431945E-2</v>
      </c>
      <c r="V48">
        <v>4.4705882352941151E-2</v>
      </c>
      <c r="W48">
        <v>4.8769961156668096E-2</v>
      </c>
      <c r="X48">
        <v>1.1871784724970524E-3</v>
      </c>
      <c r="Y48">
        <v>1.7465293327362241E-2</v>
      </c>
      <c r="Z48">
        <v>1.8518518518518601E-2</v>
      </c>
      <c r="AA48">
        <v>2.6730790739290855E-2</v>
      </c>
      <c r="AB48">
        <v>3.7650113599480672E-2</v>
      </c>
      <c r="AC48">
        <v>5.4038744760394275E-2</v>
      </c>
      <c r="AD48">
        <v>2.4088323854131843E-2</v>
      </c>
      <c r="AE48">
        <v>5.4288816503800241E-4</v>
      </c>
      <c r="AF48">
        <v>1.7512566888276293E-2</v>
      </c>
      <c r="AG48">
        <v>2.7192646495595607E-2</v>
      </c>
      <c r="AH48">
        <v>5.7896977437207342E-2</v>
      </c>
      <c r="AI48">
        <v>2.6204564666103103E-2</v>
      </c>
      <c r="AJ48">
        <v>6.3227573613330312E-2</v>
      </c>
      <c r="AK48">
        <v>2.5819553234696979E-2</v>
      </c>
      <c r="AL48">
        <v>1.8283582089552164E-2</v>
      </c>
      <c r="AM48">
        <v>6.3786702666216666E-2</v>
      </c>
      <c r="AN48">
        <v>7.2202166064981865E-2</v>
      </c>
      <c r="AO48">
        <v>1.7510648367250248E-2</v>
      </c>
      <c r="AP48">
        <v>2.4074411818347796E-2</v>
      </c>
      <c r="AQ48">
        <v>1.7499396572532078E-2</v>
      </c>
      <c r="AR48">
        <v>2.5749559082892448E-2</v>
      </c>
      <c r="AS48">
        <v>3.8871239020743964E-2</v>
      </c>
      <c r="AT48">
        <v>4.0669166426305026E-2</v>
      </c>
      <c r="AU48">
        <v>1.5155543738367472E-2</v>
      </c>
      <c r="AV48">
        <v>8.0064051240993361E-3</v>
      </c>
      <c r="AW48">
        <v>5.4888507718697799E-3</v>
      </c>
      <c r="AX48">
        <v>-2.0197275716298702E-2</v>
      </c>
      <c r="AY48">
        <v>2.5000000000000133E-2</v>
      </c>
      <c r="BA48" s="18">
        <f t="shared" si="0"/>
        <v>3.7473850198891379E-2</v>
      </c>
      <c r="BB48" s="18"/>
    </row>
    <row r="49" spans="1:54" x14ac:dyDescent="0.2">
      <c r="A49" s="1">
        <v>43154</v>
      </c>
      <c r="B49">
        <v>1.6429996479286446E-2</v>
      </c>
      <c r="C49">
        <v>-9.4445693726107338E-3</v>
      </c>
      <c r="D49">
        <v>8.5991678224688339E-3</v>
      </c>
      <c r="E49">
        <v>8.3333333333333037E-3</v>
      </c>
      <c r="F49">
        <v>2.8996126871139838E-2</v>
      </c>
      <c r="G49">
        <v>4.7219307450157011E-3</v>
      </c>
      <c r="H49">
        <v>1.7650834403080795E-2</v>
      </c>
      <c r="I49">
        <v>1.5333179617246895E-2</v>
      </c>
      <c r="J49">
        <v>-6.2918611731277441E-3</v>
      </c>
      <c r="K49">
        <v>-2.1107805638192367E-2</v>
      </c>
      <c r="L49">
        <v>-1.2142532909668713E-2</v>
      </c>
      <c r="M49">
        <v>5.0389372423269574E-3</v>
      </c>
      <c r="N49">
        <v>3.7122969837586339E-3</v>
      </c>
      <c r="O49">
        <v>-2.1382751247326359E-3</v>
      </c>
      <c r="P49">
        <v>1.0309278350515427E-2</v>
      </c>
      <c r="Q49">
        <v>-2.8827586206896627E-2</v>
      </c>
      <c r="R49">
        <v>2.8942888097817532E-2</v>
      </c>
      <c r="S49">
        <v>-1.4454348349793866E-3</v>
      </c>
      <c r="T49">
        <v>4.5625335480408147E-3</v>
      </c>
      <c r="U49">
        <v>1.7857142857142794E-2</v>
      </c>
      <c r="V49">
        <v>-1.0360360360360366E-2</v>
      </c>
      <c r="W49">
        <v>-5.1440329218107594E-3</v>
      </c>
      <c r="X49">
        <v>2.5691699604742935E-2</v>
      </c>
      <c r="Y49">
        <v>1.1590375586854496E-2</v>
      </c>
      <c r="Z49">
        <v>6.6830466830466673E-2</v>
      </c>
      <c r="AA49">
        <v>2.5490196078431504E-2</v>
      </c>
      <c r="AB49">
        <v>-7.1942446043166131E-3</v>
      </c>
      <c r="AC49">
        <v>3.2244196044706186E-4</v>
      </c>
      <c r="AD49">
        <v>-2.9402156158118142E-3</v>
      </c>
      <c r="AE49">
        <v>-5.4259359739550206E-4</v>
      </c>
      <c r="AF49">
        <v>-1.7370517928286811E-2</v>
      </c>
      <c r="AG49">
        <v>-6.785980611483966E-2</v>
      </c>
      <c r="AH49">
        <v>-7.0422535211267512E-3</v>
      </c>
      <c r="AI49">
        <v>7.9626578802856063E-3</v>
      </c>
      <c r="AJ49">
        <v>5.7964791756117684E-3</v>
      </c>
      <c r="AK49">
        <v>1.0746606334841591E-2</v>
      </c>
      <c r="AL49">
        <v>2.7116159765481873E-2</v>
      </c>
      <c r="AM49">
        <v>-6.3451776649747771E-4</v>
      </c>
      <c r="AN49">
        <v>1.3468013468013407E-2</v>
      </c>
      <c r="AO49">
        <v>8.5271317829456184E-3</v>
      </c>
      <c r="AP49">
        <v>6.7675868210150814E-3</v>
      </c>
      <c r="AQ49">
        <v>2.4908077333649636E-3</v>
      </c>
      <c r="AR49">
        <v>4.0233837689133578E-2</v>
      </c>
      <c r="AS49">
        <v>-4.1374347904300501E-3</v>
      </c>
      <c r="AT49">
        <v>-2.2172949002217113E-3</v>
      </c>
      <c r="AU49">
        <v>5.0419067574646537E-2</v>
      </c>
      <c r="AV49">
        <v>1.9592268996558193E-2</v>
      </c>
      <c r="AW49">
        <v>-1.0917775503241356E-2</v>
      </c>
      <c r="AX49">
        <v>1.9175455417066445E-3</v>
      </c>
      <c r="AY49">
        <v>-2.7977044476327206E-2</v>
      </c>
      <c r="BA49" s="18">
        <f t="shared" si="0"/>
        <v>7.5144309875447264E-3</v>
      </c>
      <c r="BB49" s="18"/>
    </row>
    <row r="50" spans="1:54" x14ac:dyDescent="0.2">
      <c r="A50" s="1">
        <v>43161</v>
      </c>
      <c r="B50">
        <v>2.4823923334488018E-2</v>
      </c>
      <c r="C50">
        <v>4.3019296254256378E-2</v>
      </c>
      <c r="D50">
        <v>-5.2805280528052889E-2</v>
      </c>
      <c r="E50">
        <v>-3.140495867768589E-2</v>
      </c>
      <c r="F50">
        <v>-4.4252288911495352E-2</v>
      </c>
      <c r="G50">
        <v>-4.0208877284595212E-2</v>
      </c>
      <c r="H50">
        <v>-2.6490066225165698E-2</v>
      </c>
      <c r="I50">
        <v>-5.9611672533212201E-2</v>
      </c>
      <c r="J50">
        <v>-5.3410947712418388E-2</v>
      </c>
      <c r="K50">
        <v>-3.8784370477568664E-2</v>
      </c>
      <c r="L50">
        <v>-3.5381964388282561E-2</v>
      </c>
      <c r="M50">
        <v>-3.1145548465511874E-2</v>
      </c>
      <c r="N50">
        <v>-3.097549699491442E-2</v>
      </c>
      <c r="O50">
        <v>-1.7857142857142905E-2</v>
      </c>
      <c r="P50">
        <v>-1.6875981161695419E-2</v>
      </c>
      <c r="Q50">
        <v>-4.3459735832978352E-2</v>
      </c>
      <c r="R50">
        <v>-5.6107099879663003E-2</v>
      </c>
      <c r="S50">
        <v>-4.8733413751507859E-2</v>
      </c>
      <c r="T50">
        <v>-3.4998664173123251E-2</v>
      </c>
      <c r="U50">
        <v>-3.8820455393803632E-2</v>
      </c>
      <c r="V50">
        <v>2.4123805188893899E-2</v>
      </c>
      <c r="W50">
        <v>-3.6814891416752871E-2</v>
      </c>
      <c r="X50">
        <v>-5.4335260115606965E-2</v>
      </c>
      <c r="Y50">
        <v>-2.9876722262509037E-2</v>
      </c>
      <c r="Z50">
        <v>-7.5656379548595165E-2</v>
      </c>
      <c r="AA50">
        <v>-3.3354578287656644E-2</v>
      </c>
      <c r="AB50">
        <v>-9.1367359798361081E-3</v>
      </c>
      <c r="AC50">
        <v>-2.8902976254432167E-2</v>
      </c>
      <c r="AD50">
        <v>-2.8833551769331556E-2</v>
      </c>
      <c r="AE50">
        <v>-4.1666666666666741E-2</v>
      </c>
      <c r="AF50">
        <v>-2.4813493350632543E-2</v>
      </c>
      <c r="AG50">
        <v>-4.0000000000000036E-2</v>
      </c>
      <c r="AH50">
        <v>-3.2421479229989836E-2</v>
      </c>
      <c r="AI50">
        <v>-2.9964587305911228E-2</v>
      </c>
      <c r="AJ50">
        <v>-7.4706510138741189E-3</v>
      </c>
      <c r="AK50">
        <v>-4.2529378847229959E-2</v>
      </c>
      <c r="AL50">
        <v>-1.9621833749554063E-2</v>
      </c>
      <c r="AM50">
        <v>-2.0000000000000018E-2</v>
      </c>
      <c r="AN50">
        <v>-6.0465116279069697E-2</v>
      </c>
      <c r="AO50">
        <v>-2.5365103766333608E-2</v>
      </c>
      <c r="AP50">
        <v>-2.9895630638599013E-2</v>
      </c>
      <c r="AQ50">
        <v>-2.4254614292475107E-2</v>
      </c>
      <c r="AR50">
        <v>-1.1680440771349887E-2</v>
      </c>
      <c r="AS50">
        <v>-6.9906069364161771E-2</v>
      </c>
      <c r="AT50">
        <v>-4.9444444444444513E-2</v>
      </c>
      <c r="AU50">
        <v>-2.3563146739808083E-2</v>
      </c>
      <c r="AV50">
        <v>-2.6746299662425366E-2</v>
      </c>
      <c r="AW50">
        <v>-3.0240312751523502E-2</v>
      </c>
      <c r="AX50">
        <v>-2.631578947368407E-2</v>
      </c>
      <c r="AY50">
        <v>-5.4366543665436695E-2</v>
      </c>
      <c r="BA50" s="18">
        <f t="shared" si="0"/>
        <v>-3.3782213567941713E-2</v>
      </c>
      <c r="BB50" s="18"/>
    </row>
    <row r="51" spans="1:54" x14ac:dyDescent="0.2">
      <c r="A51" s="1">
        <v>43168</v>
      </c>
      <c r="B51">
        <v>5.081117620549791E-2</v>
      </c>
      <c r="C51">
        <v>-9.5766677549242729E-3</v>
      </c>
      <c r="D51">
        <v>8.7108013937282625E-3</v>
      </c>
      <c r="E51">
        <v>3.6940373418992145E-2</v>
      </c>
      <c r="F51">
        <v>4.6620542841937063E-2</v>
      </c>
      <c r="G51">
        <v>3.384113166485303E-2</v>
      </c>
      <c r="H51">
        <v>9.6209912536443065E-2</v>
      </c>
      <c r="I51">
        <v>2.6201400627867688E-2</v>
      </c>
      <c r="J51">
        <v>5.5237889739993662E-2</v>
      </c>
      <c r="K51">
        <v>6.022282445046212E-4</v>
      </c>
      <c r="L51">
        <v>1.3814457544361058E-2</v>
      </c>
      <c r="M51">
        <v>5.849145366159636E-2</v>
      </c>
      <c r="N51">
        <v>7.9516539440205314E-4</v>
      </c>
      <c r="O51">
        <v>7.2727272727268755E-4</v>
      </c>
      <c r="P51">
        <v>-0.10219560878243517</v>
      </c>
      <c r="Q51">
        <v>8.4632516703786465E-3</v>
      </c>
      <c r="R51">
        <v>3.8884462151394406E-2</v>
      </c>
      <c r="S51">
        <v>2.967283794065434E-2</v>
      </c>
      <c r="T51">
        <v>2.9623477297895828E-2</v>
      </c>
      <c r="U51">
        <v>2.7184466019417375E-2</v>
      </c>
      <c r="V51">
        <v>3.1111111111110645E-3</v>
      </c>
      <c r="W51">
        <v>3.8436761863860802E-2</v>
      </c>
      <c r="X51">
        <v>7.3757131214344129E-2</v>
      </c>
      <c r="Y51">
        <v>1.5996412019734008E-2</v>
      </c>
      <c r="Z51">
        <v>5.3070885760558184E-2</v>
      </c>
      <c r="AA51">
        <v>2.1098901098901113E-2</v>
      </c>
      <c r="AB51">
        <v>4.7694753577106619E-2</v>
      </c>
      <c r="AC51">
        <v>1.7260455853064904E-2</v>
      </c>
      <c r="AD51">
        <v>2.0917678812415685E-2</v>
      </c>
      <c r="AE51">
        <v>1.4728791955813669E-2</v>
      </c>
      <c r="AF51">
        <v>1.0477299185098987E-2</v>
      </c>
      <c r="AG51">
        <v>2.9166666666666785E-3</v>
      </c>
      <c r="AH51">
        <v>3.0157068062827141E-2</v>
      </c>
      <c r="AI51">
        <v>3.734905925301879E-2</v>
      </c>
      <c r="AJ51">
        <v>3.0537634408602132E-2</v>
      </c>
      <c r="AK51">
        <v>6.1659848042080689E-2</v>
      </c>
      <c r="AL51">
        <v>3.4934497816593968E-2</v>
      </c>
      <c r="AM51">
        <v>3.1908001295756439E-2</v>
      </c>
      <c r="AN51">
        <v>4.620462046204632E-2</v>
      </c>
      <c r="AO51">
        <v>3.4384858044164135E-2</v>
      </c>
      <c r="AP51">
        <v>-4.5587162654997515E-3</v>
      </c>
      <c r="AQ51">
        <v>7.1783678913544424E-2</v>
      </c>
      <c r="AR51">
        <v>2.4640428141375903E-2</v>
      </c>
      <c r="AS51">
        <v>2.6412895707904394E-2</v>
      </c>
      <c r="AT51">
        <v>4.0035067212156772E-2</v>
      </c>
      <c r="AU51">
        <v>4.3156281920326833E-2</v>
      </c>
      <c r="AV51">
        <v>1.7876200640341455E-2</v>
      </c>
      <c r="AW51">
        <v>6.0825231207019215E-2</v>
      </c>
      <c r="AX51">
        <v>4.520884520884505E-2</v>
      </c>
      <c r="AY51">
        <v>2.0291363163371434E-2</v>
      </c>
      <c r="BA51" s="18">
        <f t="shared" si="0"/>
        <v>3.3285092706575127E-2</v>
      </c>
      <c r="BB51" s="18"/>
    </row>
    <row r="52" spans="1:54" x14ac:dyDescent="0.2">
      <c r="A52" s="1">
        <v>43175</v>
      </c>
      <c r="B52">
        <v>-1.5975125978342386E-2</v>
      </c>
      <c r="C52">
        <v>1.8569387979342711E-2</v>
      </c>
      <c r="D52">
        <v>0.11744386873920565</v>
      </c>
      <c r="E52">
        <v>-1.5972894482090938E-2</v>
      </c>
      <c r="F52">
        <v>-2.369571849893215E-2</v>
      </c>
      <c r="G52">
        <v>-5.7888643300706422E-3</v>
      </c>
      <c r="H52">
        <v>2.9550827423167947E-2</v>
      </c>
      <c r="I52">
        <v>-2.9415225320625904E-3</v>
      </c>
      <c r="J52">
        <v>-2.3208260914016954E-2</v>
      </c>
      <c r="K52">
        <v>7.5233222991277771E-4</v>
      </c>
      <c r="L52">
        <v>8.5751204040878104E-3</v>
      </c>
      <c r="M52">
        <v>-3.259259259259295E-3</v>
      </c>
      <c r="N52">
        <v>-7.6275226442078514E-3</v>
      </c>
      <c r="O52">
        <v>2.4345930232558155E-2</v>
      </c>
      <c r="P52">
        <v>1.3561582925744942E-2</v>
      </c>
      <c r="Q52">
        <v>1.8404004711425115E-2</v>
      </c>
      <c r="R52">
        <v>-1.5032980518484451E-2</v>
      </c>
      <c r="S52">
        <v>1.0837438423645374E-2</v>
      </c>
      <c r="T52">
        <v>-8.8733530518956272E-3</v>
      </c>
      <c r="U52">
        <v>1.3988657844990593E-2</v>
      </c>
      <c r="V52">
        <v>-1.1962782454585708E-2</v>
      </c>
      <c r="W52">
        <v>1.9437551695616007E-2</v>
      </c>
      <c r="X52">
        <v>2.770398481973424E-2</v>
      </c>
      <c r="Y52">
        <v>3.7374926427310218E-2</v>
      </c>
      <c r="Z52">
        <v>6.8614693008399508E-2</v>
      </c>
      <c r="AA52">
        <v>2.8411536805854398E-2</v>
      </c>
      <c r="AB52">
        <v>-3.0045523520485617E-2</v>
      </c>
      <c r="AC52">
        <v>-1.7076354144006878E-2</v>
      </c>
      <c r="AD52">
        <v>-8.5922009253138754E-3</v>
      </c>
      <c r="AE52">
        <v>1.5352407536637358E-3</v>
      </c>
      <c r="AF52">
        <v>1.283739302172493E-2</v>
      </c>
      <c r="AG52">
        <v>7.4781886165351086E-2</v>
      </c>
      <c r="AH52">
        <v>6.3020939215288063E-3</v>
      </c>
      <c r="AI52">
        <v>2.3280996210070404E-2</v>
      </c>
      <c r="AJ52">
        <v>-2.3789649415692837E-2</v>
      </c>
      <c r="AK52">
        <v>-8.8081475364711892E-3</v>
      </c>
      <c r="AL52">
        <v>-1.3009845288326383E-2</v>
      </c>
      <c r="AM52">
        <v>3.139224611520941E-2</v>
      </c>
      <c r="AN52">
        <v>-8.7877422262280236E-3</v>
      </c>
      <c r="AO52">
        <v>8.9966453186947071E-3</v>
      </c>
      <c r="AP52">
        <v>-3.4804909324051003E-3</v>
      </c>
      <c r="AQ52">
        <v>-1.1766036882000286E-2</v>
      </c>
      <c r="AR52">
        <v>8.7051142546235027E-4</v>
      </c>
      <c r="AS52">
        <v>1.3812677388836292E-2</v>
      </c>
      <c r="AT52">
        <v>1.5734756954200568E-2</v>
      </c>
      <c r="AU52">
        <v>3.6719706242349659E-3</v>
      </c>
      <c r="AV52">
        <v>4.4560943643512374E-3</v>
      </c>
      <c r="AW52">
        <v>-3.3866100368838747E-2</v>
      </c>
      <c r="AX52">
        <v>2.1156558533145242E-2</v>
      </c>
      <c r="AY52">
        <v>3.3401325854156116E-2</v>
      </c>
      <c r="BA52" s="18">
        <f t="shared" si="0"/>
        <v>1.9807593689543976E-2</v>
      </c>
      <c r="BB52" s="18"/>
    </row>
    <row r="53" spans="1:54" x14ac:dyDescent="0.2">
      <c r="A53" s="1">
        <v>43182</v>
      </c>
      <c r="B53">
        <v>-4.9030289823491002E-2</v>
      </c>
      <c r="C53">
        <v>8.1984897518878608E-3</v>
      </c>
      <c r="D53">
        <v>7.7279752704790816E-3</v>
      </c>
      <c r="E53">
        <v>-2.3708804722085697E-2</v>
      </c>
      <c r="F53">
        <v>-3.2083333333333353E-2</v>
      </c>
      <c r="G53">
        <v>-4.5310184204954362E-2</v>
      </c>
      <c r="H53">
        <v>-6.1423650975889754E-2</v>
      </c>
      <c r="I53">
        <v>-4.3308945008260546E-2</v>
      </c>
      <c r="J53">
        <v>-5.4322796734352252E-2</v>
      </c>
      <c r="K53">
        <v>-5.6683205533002545E-2</v>
      </c>
      <c r="L53">
        <v>-1.9566736547868557E-2</v>
      </c>
      <c r="M53">
        <v>-4.6373365041617154E-2</v>
      </c>
      <c r="N53">
        <v>-5.1401120896717334E-2</v>
      </c>
      <c r="O53">
        <v>-3.0862007804185909E-2</v>
      </c>
      <c r="P53">
        <v>-6.5145865321342478E-2</v>
      </c>
      <c r="Q53">
        <v>-4.9154257626138564E-2</v>
      </c>
      <c r="R53">
        <v>-0.11867310387790075</v>
      </c>
      <c r="S53">
        <v>-4.3859649122806932E-2</v>
      </c>
      <c r="T53">
        <v>-4.9376017362995128E-2</v>
      </c>
      <c r="U53">
        <v>-3.4302759134973937E-2</v>
      </c>
      <c r="V53">
        <v>-3.4080717488789158E-2</v>
      </c>
      <c r="W53">
        <v>-1.6024340770791068E-2</v>
      </c>
      <c r="X53">
        <v>-2.1048744460856583E-2</v>
      </c>
      <c r="Y53">
        <v>5.6737588652477911E-4</v>
      </c>
      <c r="Z53">
        <v>-1.8709177460422777E-2</v>
      </c>
      <c r="AA53">
        <v>-4.1335286730849741E-2</v>
      </c>
      <c r="AB53">
        <v>-4.9749687108886054E-2</v>
      </c>
      <c r="AC53">
        <v>-3.6184574526944902E-2</v>
      </c>
      <c r="AD53">
        <v>-3.9333333333333331E-2</v>
      </c>
      <c r="AE53">
        <v>-6.5635451505016706E-2</v>
      </c>
      <c r="AF53">
        <v>-4.0461488462788409E-2</v>
      </c>
      <c r="AG53">
        <v>-3.0537301894085878E-2</v>
      </c>
      <c r="AH53">
        <v>-1.8585858585858595E-2</v>
      </c>
      <c r="AI53">
        <v>-2.2486772486772444E-2</v>
      </c>
      <c r="AJ53">
        <v>-3.591278324070124E-2</v>
      </c>
      <c r="AK53">
        <v>-2.2771452374340639E-2</v>
      </c>
      <c r="AL53">
        <v>-3.4200213751335973E-2</v>
      </c>
      <c r="AM53">
        <v>-6.0873535230558384E-2</v>
      </c>
      <c r="AN53">
        <v>-5.7058422368720274E-2</v>
      </c>
      <c r="AO53">
        <v>-3.7176968414689426E-2</v>
      </c>
      <c r="AP53">
        <v>-4.7794117647058987E-2</v>
      </c>
      <c r="AQ53">
        <v>-3.755008586147679E-2</v>
      </c>
      <c r="AR53">
        <v>-7.1102413568167044E-2</v>
      </c>
      <c r="AS53">
        <v>-5.3378126166479967E-2</v>
      </c>
      <c r="AT53">
        <v>-4.6196403872752478E-2</v>
      </c>
      <c r="AU53">
        <v>-5.0365853658536519E-2</v>
      </c>
      <c r="AV53">
        <v>-3.0532359081419602E-2</v>
      </c>
      <c r="AW53">
        <v>5.0902360018509896E-3</v>
      </c>
      <c r="AX53">
        <v>-3.0847145488029359E-2</v>
      </c>
      <c r="AY53">
        <v>-5.2060202319269666E-2</v>
      </c>
      <c r="BA53" s="18">
        <f t="shared" si="0"/>
        <v>-3.2351548678132204E-2</v>
      </c>
      <c r="BB53" s="18"/>
    </row>
    <row r="54" spans="1:54" x14ac:dyDescent="0.2">
      <c r="A54" t="s">
        <v>199</v>
      </c>
      <c r="B54" s="42">
        <v>5.0000000000000001E-3</v>
      </c>
      <c r="C54" s="42">
        <v>7.0000000000000007E-2</v>
      </c>
      <c r="D54" s="42">
        <v>7.0000000000000007E-2</v>
      </c>
      <c r="E54" s="42">
        <v>5.0000000000000001E-3</v>
      </c>
      <c r="F54" s="42">
        <v>7.0000000000000007E-2</v>
      </c>
      <c r="G54" s="42">
        <v>5.0000000000000001E-3</v>
      </c>
      <c r="H54" s="42">
        <v>7.0000000000000007E-2</v>
      </c>
      <c r="I54" s="42">
        <v>5.0000000000000001E-3</v>
      </c>
      <c r="J54" s="42">
        <v>5.0000000000000001E-3</v>
      </c>
      <c r="K54" s="42">
        <v>5.0000000000000001E-3</v>
      </c>
      <c r="L54" s="42">
        <v>5.0000000000000001E-3</v>
      </c>
      <c r="M54" s="42">
        <v>5.0000000000000001E-3</v>
      </c>
      <c r="N54" s="42">
        <v>5.0000000000000001E-3</v>
      </c>
      <c r="O54" s="42">
        <v>5.0000000000000001E-3</v>
      </c>
      <c r="P54" s="42">
        <v>5.0000000000000001E-3</v>
      </c>
      <c r="Q54" s="42">
        <v>5.0000000000000001E-3</v>
      </c>
      <c r="R54" s="42">
        <v>5.0000000000000001E-3</v>
      </c>
      <c r="S54" s="42">
        <v>5.0000000000000001E-3</v>
      </c>
      <c r="T54" s="42">
        <v>7.0000000000000007E-2</v>
      </c>
      <c r="U54" s="42">
        <v>5.0000000000000001E-3</v>
      </c>
      <c r="V54" s="42">
        <v>5.0000000000000001E-3</v>
      </c>
      <c r="W54" s="42">
        <v>5.0000000000000001E-3</v>
      </c>
      <c r="X54" s="42">
        <v>5.0000000000000001E-3</v>
      </c>
      <c r="Y54" s="42">
        <v>5.0000000000000001E-3</v>
      </c>
      <c r="Z54" s="42">
        <v>7.0000000000000007E-2</v>
      </c>
      <c r="AA54" s="42">
        <v>5.0000000000000001E-3</v>
      </c>
      <c r="AB54" s="42">
        <v>5.0000000000000001E-3</v>
      </c>
      <c r="AC54" s="42">
        <v>5.0000000000000001E-3</v>
      </c>
      <c r="AD54" s="42">
        <v>5.0000000000000001E-3</v>
      </c>
      <c r="AE54" s="42">
        <v>5.0000000000000001E-3</v>
      </c>
      <c r="AF54" s="42">
        <v>7.0000000000000007E-2</v>
      </c>
      <c r="AG54" s="42">
        <v>5.0000000000000001E-3</v>
      </c>
      <c r="AH54" s="42">
        <v>7.0000000000000007E-2</v>
      </c>
      <c r="AI54" s="42">
        <v>5.9704919583718825E-2</v>
      </c>
      <c r="AJ54" s="42">
        <v>6.9721113917606947E-3</v>
      </c>
      <c r="AK54" s="42">
        <v>5.0000000000000001E-3</v>
      </c>
      <c r="AL54" s="42">
        <v>5.0000000000000001E-3</v>
      </c>
      <c r="AM54" s="42">
        <v>5.0000000000000001E-3</v>
      </c>
      <c r="AN54" s="42">
        <v>7.0000000000000007E-2</v>
      </c>
      <c r="AO54" s="42">
        <v>5.0000000000000001E-3</v>
      </c>
      <c r="AP54" s="42">
        <v>5.0000000000000001E-3</v>
      </c>
      <c r="AQ54" s="42">
        <v>5.0000000000000001E-3</v>
      </c>
      <c r="AR54" s="42">
        <v>5.0000000000000001E-3</v>
      </c>
      <c r="AS54" s="42">
        <v>5.0000000000000001E-3</v>
      </c>
      <c r="AT54" s="42">
        <v>5.0000000000000001E-3</v>
      </c>
      <c r="AU54" s="42">
        <v>5.0000000000000001E-3</v>
      </c>
      <c r="AV54" s="42">
        <v>5.0000000000000001E-3</v>
      </c>
      <c r="AW54" s="42">
        <v>5.0000000000000001E-3</v>
      </c>
      <c r="AX54" s="42">
        <v>7.0000000000000007E-2</v>
      </c>
      <c r="AY54" s="43">
        <v>4.8322969024520435E-2</v>
      </c>
      <c r="AZ54" s="9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4:N111"/>
  <sheetViews>
    <sheetView tabSelected="1" topLeftCell="A53" zoomScale="107" workbookViewId="0">
      <selection activeCell="E72" sqref="E72"/>
    </sheetView>
  </sheetViews>
  <sheetFormatPr baseColWidth="10" defaultRowHeight="15" x14ac:dyDescent="0.2"/>
  <cols>
    <col min="1" max="1" width="22.5" customWidth="1"/>
  </cols>
  <sheetData>
    <row r="4" spans="1:12" x14ac:dyDescent="0.2">
      <c r="A4" s="137" t="s">
        <v>278</v>
      </c>
      <c r="B4" s="263" t="s">
        <v>245</v>
      </c>
      <c r="C4" s="264"/>
      <c r="D4" s="138"/>
      <c r="E4" s="265" t="s">
        <v>252</v>
      </c>
      <c r="F4" s="264"/>
      <c r="G4" s="265" t="s">
        <v>246</v>
      </c>
      <c r="H4" s="264"/>
      <c r="I4" s="138"/>
      <c r="J4" s="265" t="s">
        <v>279</v>
      </c>
      <c r="K4" s="264"/>
      <c r="L4" t="s">
        <v>261</v>
      </c>
    </row>
    <row r="5" spans="1:12" x14ac:dyDescent="0.2">
      <c r="A5" s="139"/>
      <c r="B5" s="140" t="s">
        <v>170</v>
      </c>
      <c r="C5" s="140" t="s">
        <v>249</v>
      </c>
      <c r="D5" s="141"/>
      <c r="E5" s="140" t="s">
        <v>170</v>
      </c>
      <c r="F5" s="142" t="s">
        <v>249</v>
      </c>
      <c r="G5" s="173" t="s">
        <v>170</v>
      </c>
      <c r="H5" s="142" t="s">
        <v>249</v>
      </c>
      <c r="I5" s="141"/>
      <c r="J5" s="140" t="s">
        <v>280</v>
      </c>
      <c r="K5" s="142" t="s">
        <v>260</v>
      </c>
    </row>
    <row r="6" spans="1:12" x14ac:dyDescent="0.2">
      <c r="A6" s="143" t="s">
        <v>18</v>
      </c>
      <c r="B6" s="166">
        <v>0.1537</v>
      </c>
      <c r="C6" s="166">
        <v>0.23599999999999999</v>
      </c>
      <c r="D6" s="148"/>
      <c r="E6" s="168">
        <v>-0.193</v>
      </c>
      <c r="F6" s="170">
        <v>1.6899999999999998E-2</v>
      </c>
      <c r="G6" s="171">
        <f>B6*E6</f>
        <v>-2.9664100000000002E-2</v>
      </c>
      <c r="H6" s="172">
        <f>C6*F6</f>
        <v>3.9883999999999996E-3</v>
      </c>
      <c r="I6" s="148"/>
      <c r="J6" s="174">
        <f>(C6-B6)*(E6-$E$18)</f>
        <v>4.4617694039999975E-3</v>
      </c>
      <c r="K6" s="175">
        <f>(F6-E6)*C6</f>
        <v>4.9536400000000001E-2</v>
      </c>
    </row>
    <row r="7" spans="1:12" x14ac:dyDescent="0.2">
      <c r="A7" s="144" t="s">
        <v>11</v>
      </c>
      <c r="B7" s="166">
        <v>0.15129999999999999</v>
      </c>
      <c r="C7" s="166">
        <v>0.38600000000000001</v>
      </c>
      <c r="D7" s="148"/>
      <c r="E7" s="168">
        <v>-0.10489999999999999</v>
      </c>
      <c r="F7" s="169">
        <v>0.15190000000000001</v>
      </c>
      <c r="G7" s="171">
        <f t="shared" ref="G7:G16" si="0">B7*E7</f>
        <v>-1.5871369999999999E-2</v>
      </c>
      <c r="H7" s="172">
        <f t="shared" ref="H7:H16" si="1">C7*F7</f>
        <v>5.8633400000000002E-2</v>
      </c>
      <c r="I7" s="148"/>
      <c r="J7" s="174">
        <f t="shared" ref="J7:J16" si="2">(C7-B7)*(E7-$E$18)</f>
        <v>3.3400973755999999E-2</v>
      </c>
      <c r="K7" s="175">
        <f t="shared" ref="K7:K16" si="3">(F7-E7)*C7</f>
        <v>9.9124800000000013E-2</v>
      </c>
    </row>
    <row r="8" spans="1:12" x14ac:dyDescent="0.2">
      <c r="A8" s="145" t="s">
        <v>89</v>
      </c>
      <c r="B8" s="166">
        <v>6.2600000000000003E-2</v>
      </c>
      <c r="C8" s="166">
        <v>0</v>
      </c>
      <c r="D8" s="148"/>
      <c r="E8" s="168">
        <v>-4.0800000000000003E-2</v>
      </c>
      <c r="F8" s="169">
        <v>0</v>
      </c>
      <c r="G8" s="171">
        <f t="shared" si="0"/>
        <v>-2.5540800000000002E-3</v>
      </c>
      <c r="H8" s="172">
        <f t="shared" si="1"/>
        <v>0</v>
      </c>
      <c r="I8" s="148"/>
      <c r="J8" s="174">
        <f t="shared" si="2"/>
        <v>-1.2921483847999999E-2</v>
      </c>
      <c r="K8" s="175">
        <f t="shared" si="3"/>
        <v>0</v>
      </c>
    </row>
    <row r="9" spans="1:12" x14ac:dyDescent="0.2">
      <c r="A9" s="144" t="s">
        <v>30</v>
      </c>
      <c r="B9" s="166">
        <v>0.18809999999999999</v>
      </c>
      <c r="C9" s="166">
        <v>0.04</v>
      </c>
      <c r="D9" s="148"/>
      <c r="E9" s="168">
        <v>-0.54979999999999996</v>
      </c>
      <c r="F9" s="169">
        <v>1.3599999999999999E-2</v>
      </c>
      <c r="G9" s="171">
        <f t="shared" si="0"/>
        <v>-0.10341737999999999</v>
      </c>
      <c r="H9" s="172">
        <f t="shared" si="1"/>
        <v>5.44E-4</v>
      </c>
      <c r="I9" s="148"/>
      <c r="J9" s="174">
        <f t="shared" si="2"/>
        <v>4.4813063611999993E-2</v>
      </c>
      <c r="K9" s="175">
        <f t="shared" si="3"/>
        <v>2.2535999999999997E-2</v>
      </c>
    </row>
    <row r="10" spans="1:12" x14ac:dyDescent="0.2">
      <c r="A10" s="145" t="s">
        <v>41</v>
      </c>
      <c r="B10" s="166">
        <v>7.7100000000000002E-2</v>
      </c>
      <c r="C10" s="166">
        <v>3.5999999999999997E-2</v>
      </c>
      <c r="D10" s="148"/>
      <c r="E10" s="168">
        <v>-0.17530000000000001</v>
      </c>
      <c r="F10" s="169">
        <v>2.1700000000000001E-2</v>
      </c>
      <c r="G10" s="171">
        <f t="shared" si="0"/>
        <v>-1.3515630000000001E-2</v>
      </c>
      <c r="H10" s="172">
        <f t="shared" si="1"/>
        <v>7.8119999999999991E-4</v>
      </c>
      <c r="I10" s="148"/>
      <c r="J10" s="174">
        <f t="shared" si="2"/>
        <v>-2.9556440279999993E-3</v>
      </c>
      <c r="K10" s="175">
        <f t="shared" si="3"/>
        <v>7.0919999999999993E-3</v>
      </c>
    </row>
    <row r="11" spans="1:12" x14ac:dyDescent="0.2">
      <c r="A11" s="144" t="s">
        <v>26</v>
      </c>
      <c r="B11" s="166">
        <v>0.13639999999999999</v>
      </c>
      <c r="C11" s="166">
        <v>0.104</v>
      </c>
      <c r="D11" s="148"/>
      <c r="E11" s="168">
        <v>-0.41389999999999999</v>
      </c>
      <c r="F11" s="169">
        <v>7.0599999999999996E-2</v>
      </c>
      <c r="G11" s="171">
        <f t="shared" si="0"/>
        <v>-5.6455959999999993E-2</v>
      </c>
      <c r="H11" s="172">
        <f t="shared" si="1"/>
        <v>7.3423999999999989E-3</v>
      </c>
      <c r="I11" s="148"/>
      <c r="J11" s="174">
        <f t="shared" si="2"/>
        <v>5.400643248E-3</v>
      </c>
      <c r="K11" s="175">
        <f t="shared" si="3"/>
        <v>5.0387999999999995E-2</v>
      </c>
    </row>
    <row r="12" spans="1:12" x14ac:dyDescent="0.2">
      <c r="A12" s="145" t="s">
        <v>34</v>
      </c>
      <c r="B12" s="166">
        <v>7.2499999999999995E-2</v>
      </c>
      <c r="C12" s="166">
        <v>0</v>
      </c>
      <c r="D12" s="148"/>
      <c r="E12" s="168">
        <v>-0.13489999999999999</v>
      </c>
      <c r="F12" s="169">
        <v>0</v>
      </c>
      <c r="G12" s="171">
        <f t="shared" si="0"/>
        <v>-9.780249999999999E-3</v>
      </c>
      <c r="H12" s="172">
        <f t="shared" si="1"/>
        <v>0</v>
      </c>
      <c r="I12" s="148"/>
      <c r="J12" s="174">
        <f t="shared" si="2"/>
        <v>-8.1427272999999994E-3</v>
      </c>
      <c r="K12" s="175">
        <f t="shared" si="3"/>
        <v>0</v>
      </c>
    </row>
    <row r="13" spans="1:12" x14ac:dyDescent="0.2">
      <c r="A13" s="144" t="s">
        <v>22</v>
      </c>
      <c r="B13" s="166">
        <v>5.0900000000000001E-2</v>
      </c>
      <c r="C13" s="166">
        <v>3.5999999999999997E-2</v>
      </c>
      <c r="D13" s="148"/>
      <c r="E13" s="168">
        <v>-9.7900000000000001E-2</v>
      </c>
      <c r="F13" s="169">
        <v>1.7299999999999999E-2</v>
      </c>
      <c r="G13" s="171">
        <f t="shared" si="0"/>
        <v>-4.9831099999999998E-3</v>
      </c>
      <c r="H13" s="172">
        <f t="shared" si="1"/>
        <v>6.2279999999999996E-4</v>
      </c>
      <c r="I13" s="148"/>
      <c r="J13" s="174">
        <f t="shared" si="2"/>
        <v>-2.2247708520000005E-3</v>
      </c>
      <c r="K13" s="175">
        <f t="shared" si="3"/>
        <v>4.1471999999999993E-3</v>
      </c>
    </row>
    <row r="14" spans="1:12" x14ac:dyDescent="0.2">
      <c r="A14" s="145" t="s">
        <v>159</v>
      </c>
      <c r="B14" s="166">
        <v>6.7999999999999996E-3</v>
      </c>
      <c r="C14" s="166">
        <v>3.5999999999999997E-2</v>
      </c>
      <c r="D14" s="148"/>
      <c r="E14" s="168">
        <v>-3.0499999999999999E-2</v>
      </c>
      <c r="F14" s="169">
        <v>-5.0000000000000001E-4</v>
      </c>
      <c r="G14" s="171">
        <f t="shared" si="0"/>
        <v>-2.0739999999999997E-4</v>
      </c>
      <c r="H14" s="172">
        <f t="shared" si="1"/>
        <v>-1.8E-5</v>
      </c>
      <c r="I14" s="148"/>
      <c r="J14" s="174">
        <f t="shared" si="2"/>
        <v>6.3280336159999987E-3</v>
      </c>
      <c r="K14" s="175">
        <f t="shared" si="3"/>
        <v>1.0799999999999998E-3</v>
      </c>
    </row>
    <row r="15" spans="1:12" x14ac:dyDescent="0.2">
      <c r="A15" s="144" t="s">
        <v>75</v>
      </c>
      <c r="B15" s="166">
        <v>5.0299999999999997E-2</v>
      </c>
      <c r="C15" s="166">
        <v>0</v>
      </c>
      <c r="D15" s="148"/>
      <c r="E15" s="168">
        <v>-0.11890000000000001</v>
      </c>
      <c r="F15" s="169">
        <v>0</v>
      </c>
      <c r="G15" s="171">
        <f t="shared" si="0"/>
        <v>-5.9806699999999996E-3</v>
      </c>
      <c r="H15" s="172">
        <f t="shared" si="1"/>
        <v>0</v>
      </c>
      <c r="I15" s="148"/>
      <c r="J15" s="174">
        <f t="shared" si="2"/>
        <v>-6.4541680439999987E-3</v>
      </c>
      <c r="K15" s="175">
        <f>(F15-E15)*C15</f>
        <v>0</v>
      </c>
    </row>
    <row r="16" spans="1:12" x14ac:dyDescent="0.2">
      <c r="A16" s="146" t="s">
        <v>82</v>
      </c>
      <c r="B16" s="166">
        <v>5.0299999999999997E-2</v>
      </c>
      <c r="C16" s="166">
        <v>0.126</v>
      </c>
      <c r="D16" s="149"/>
      <c r="E16" s="168">
        <v>-9.5100000000000004E-2</v>
      </c>
      <c r="F16" s="169">
        <v>4.02E-2</v>
      </c>
      <c r="G16" s="171">
        <f t="shared" si="0"/>
        <v>-4.7835300000000002E-3</v>
      </c>
      <c r="H16" s="172">
        <f t="shared" si="1"/>
        <v>5.0651999999999997E-3</v>
      </c>
      <c r="I16" s="149"/>
      <c r="J16" s="174">
        <f t="shared" si="2"/>
        <v>1.1514990435999998E-2</v>
      </c>
      <c r="K16" s="175">
        <f t="shared" si="3"/>
        <v>1.7047800000000002E-2</v>
      </c>
    </row>
    <row r="17" spans="1:12" x14ac:dyDescent="0.2">
      <c r="A17" s="147"/>
      <c r="B17" s="151"/>
      <c r="C17" s="151"/>
      <c r="D17" s="150"/>
      <c r="E17" s="151"/>
      <c r="F17" s="152"/>
      <c r="G17" s="152"/>
      <c r="H17" s="152"/>
      <c r="I17" s="150"/>
      <c r="J17" s="153"/>
      <c r="K17" s="154"/>
    </row>
    <row r="18" spans="1:12" x14ac:dyDescent="0.2">
      <c r="A18" s="158" t="s">
        <v>225</v>
      </c>
      <c r="B18" s="167"/>
      <c r="C18" s="167"/>
      <c r="D18" s="160"/>
      <c r="E18" s="161">
        <f t="array" ref="E18">SUM(B6:B16*E6:E16)</f>
        <v>-0.24721347999999999</v>
      </c>
      <c r="F18" s="162">
        <f t="array" ref="F18">SUM(C6:C16*F6:F16)</f>
        <v>7.6959400000000011E-2</v>
      </c>
      <c r="G18" s="162">
        <f>SUM(G6:G16)</f>
        <v>-0.24721347999999999</v>
      </c>
      <c r="H18" s="162">
        <f>SUM(H6:H16)</f>
        <v>7.6959400000000011E-2</v>
      </c>
      <c r="I18" s="160"/>
      <c r="J18" s="161">
        <f>SUM(J6:J16)</f>
        <v>7.3220679999999996E-2</v>
      </c>
      <c r="K18" s="162">
        <f>SUM(K6:K16)</f>
        <v>0.25095219999999996</v>
      </c>
      <c r="L18" s="7">
        <f>J18+K18-(F18-E18)</f>
        <v>0</v>
      </c>
    </row>
    <row r="19" spans="1:12" x14ac:dyDescent="0.2">
      <c r="A19" s="163"/>
      <c r="B19" s="266"/>
      <c r="C19" s="266"/>
      <c r="D19" s="155"/>
      <c r="E19" s="266"/>
      <c r="F19" s="266"/>
      <c r="G19" s="266"/>
      <c r="H19" s="266"/>
      <c r="I19" s="155"/>
      <c r="J19" s="266"/>
      <c r="K19" s="266"/>
      <c r="L19" s="32"/>
    </row>
    <row r="20" spans="1:12" x14ac:dyDescent="0.2">
      <c r="A20" s="137" t="s">
        <v>281</v>
      </c>
      <c r="B20" s="263" t="s">
        <v>245</v>
      </c>
      <c r="C20" s="264"/>
      <c r="D20" s="138"/>
      <c r="E20" s="265" t="s">
        <v>252</v>
      </c>
      <c r="F20" s="264"/>
      <c r="G20" s="265" t="s">
        <v>246</v>
      </c>
      <c r="H20" s="264"/>
      <c r="I20" s="138"/>
      <c r="J20" s="265" t="s">
        <v>279</v>
      </c>
      <c r="K20" s="264"/>
      <c r="L20" t="s">
        <v>261</v>
      </c>
    </row>
    <row r="21" spans="1:12" x14ac:dyDescent="0.2">
      <c r="A21" s="139"/>
      <c r="B21" s="140" t="s">
        <v>170</v>
      </c>
      <c r="C21" s="140" t="s">
        <v>249</v>
      </c>
      <c r="D21" s="141"/>
      <c r="E21" s="140" t="s">
        <v>170</v>
      </c>
      <c r="F21" s="142" t="s">
        <v>249</v>
      </c>
      <c r="G21" s="140" t="s">
        <v>170</v>
      </c>
      <c r="H21" s="142" t="s">
        <v>249</v>
      </c>
      <c r="I21" s="141"/>
      <c r="J21" s="140" t="s">
        <v>280</v>
      </c>
      <c r="K21" s="142" t="s">
        <v>260</v>
      </c>
    </row>
    <row r="22" spans="1:12" x14ac:dyDescent="0.2">
      <c r="A22" s="143" t="s">
        <v>18</v>
      </c>
      <c r="B22" s="168">
        <v>0.15540000000000001</v>
      </c>
      <c r="C22" s="168">
        <v>0.27999999999999997</v>
      </c>
      <c r="D22" s="176"/>
      <c r="E22" s="168">
        <v>0.19289999999999999</v>
      </c>
      <c r="F22" s="169">
        <v>3.4500000000000003E-2</v>
      </c>
      <c r="G22" s="177">
        <f>B22*E22</f>
        <v>2.9976659999999999E-2</v>
      </c>
      <c r="H22" s="169">
        <f>C22*F22</f>
        <v>9.6600000000000002E-3</v>
      </c>
      <c r="I22" s="176"/>
      <c r="J22" s="168">
        <f>(C22-B22)*(E22-$E$34)</f>
        <v>8.873177179999997E-3</v>
      </c>
      <c r="K22" s="169">
        <f>(F22-E22)*C22</f>
        <v>-4.4351999999999989E-2</v>
      </c>
    </row>
    <row r="23" spans="1:12" x14ac:dyDescent="0.2">
      <c r="A23" s="144" t="s">
        <v>11</v>
      </c>
      <c r="B23" s="168">
        <v>0.1532</v>
      </c>
      <c r="C23" s="168">
        <v>0.19999999999999998</v>
      </c>
      <c r="D23" s="176"/>
      <c r="E23" s="168">
        <v>0.17480000000000001</v>
      </c>
      <c r="F23" s="169">
        <v>8.0799999999999997E-2</v>
      </c>
      <c r="G23" s="178">
        <f>B23*E23</f>
        <v>2.6779360000000002E-2</v>
      </c>
      <c r="H23" s="169">
        <f t="shared" ref="H23:H32" si="4">C23*F23</f>
        <v>1.6159999999999997E-2</v>
      </c>
      <c r="I23" s="176"/>
      <c r="J23" s="168">
        <f t="shared" ref="J23:J32" si="5">(C23-B23)*(E23-$E$34)</f>
        <v>2.4857024399999998E-3</v>
      </c>
      <c r="K23" s="169">
        <f t="shared" ref="K23:K31" si="6">(F23-E23)*C23</f>
        <v>-1.8800000000000001E-2</v>
      </c>
    </row>
    <row r="24" spans="1:12" x14ac:dyDescent="0.2">
      <c r="A24" s="145" t="s">
        <v>89</v>
      </c>
      <c r="B24" s="168">
        <v>6.3899999999999998E-2</v>
      </c>
      <c r="C24" s="168">
        <v>0</v>
      </c>
      <c r="D24" s="176"/>
      <c r="E24" s="168">
        <v>1.9900000000000001E-2</v>
      </c>
      <c r="F24" s="169">
        <v>0</v>
      </c>
      <c r="G24" s="178">
        <f t="shared" ref="G24:G32" si="7">B24*E24</f>
        <v>1.2716100000000001E-3</v>
      </c>
      <c r="H24" s="169">
        <f>C24*F24</f>
        <v>0</v>
      </c>
      <c r="I24" s="176"/>
      <c r="J24" s="168">
        <f t="shared" si="5"/>
        <v>6.5041701299999996E-3</v>
      </c>
      <c r="K24" s="169">
        <f t="shared" si="6"/>
        <v>0</v>
      </c>
    </row>
    <row r="25" spans="1:12" x14ac:dyDescent="0.2">
      <c r="A25" s="144" t="s">
        <v>30</v>
      </c>
      <c r="B25" s="168">
        <v>0.1862</v>
      </c>
      <c r="C25" s="168">
        <v>0.1</v>
      </c>
      <c r="D25" s="176"/>
      <c r="E25" s="168">
        <v>0.15190000000000001</v>
      </c>
      <c r="F25" s="169">
        <v>3.6299999999999999E-2</v>
      </c>
      <c r="G25" s="178">
        <f t="shared" si="7"/>
        <v>2.8283780000000001E-2</v>
      </c>
      <c r="H25" s="169">
        <f t="shared" si="4"/>
        <v>3.63E-3</v>
      </c>
      <c r="I25" s="176"/>
      <c r="J25" s="168">
        <f t="shared" si="5"/>
        <v>-2.604386460000001E-3</v>
      </c>
      <c r="K25" s="169">
        <f t="shared" si="6"/>
        <v>-1.1560000000000001E-2</v>
      </c>
    </row>
    <row r="26" spans="1:12" x14ac:dyDescent="0.2">
      <c r="A26" s="145" t="s">
        <v>41</v>
      </c>
      <c r="B26" s="168">
        <v>7.7399999999999997E-2</v>
      </c>
      <c r="C26" s="168">
        <v>0.04</v>
      </c>
      <c r="D26" s="176"/>
      <c r="E26" s="168">
        <v>8.0699999999999994E-2</v>
      </c>
      <c r="F26" s="169">
        <v>4.1099999999999998E-2</v>
      </c>
      <c r="G26" s="178">
        <f t="shared" si="7"/>
        <v>6.2461799999999996E-3</v>
      </c>
      <c r="H26" s="169">
        <f t="shared" si="4"/>
        <v>1.6439999999999998E-3</v>
      </c>
      <c r="I26" s="176"/>
      <c r="J26" s="168">
        <f t="shared" si="5"/>
        <v>1.5329025799999999E-3</v>
      </c>
      <c r="K26" s="169">
        <f t="shared" si="6"/>
        <v>-1.5839999999999999E-3</v>
      </c>
    </row>
    <row r="27" spans="1:12" x14ac:dyDescent="0.2">
      <c r="A27" s="144" t="s">
        <v>26</v>
      </c>
      <c r="B27" s="168">
        <v>0.13500000000000001</v>
      </c>
      <c r="C27" s="168">
        <v>0.18</v>
      </c>
      <c r="D27" s="176"/>
      <c r="E27" s="168">
        <v>0.14599999999999999</v>
      </c>
      <c r="F27" s="169">
        <v>4.24E-2</v>
      </c>
      <c r="G27" s="178">
        <f t="shared" si="7"/>
        <v>1.9709999999999998E-2</v>
      </c>
      <c r="H27" s="169">
        <f t="shared" si="4"/>
        <v>7.6319999999999999E-3</v>
      </c>
      <c r="I27" s="176"/>
      <c r="J27" s="168">
        <f t="shared" si="5"/>
        <v>1.0940984999999995E-3</v>
      </c>
      <c r="K27" s="169">
        <f t="shared" si="6"/>
        <v>-1.8647999999999998E-2</v>
      </c>
    </row>
    <row r="28" spans="1:12" x14ac:dyDescent="0.2">
      <c r="A28" s="145" t="s">
        <v>34</v>
      </c>
      <c r="B28" s="168">
        <v>7.0599999999999996E-2</v>
      </c>
      <c r="C28" s="168">
        <v>0</v>
      </c>
      <c r="D28" s="176"/>
      <c r="E28" s="168">
        <v>-1.5299999999999999E-2</v>
      </c>
      <c r="F28" s="169">
        <v>0</v>
      </c>
      <c r="G28" s="178">
        <f t="shared" si="7"/>
        <v>-1.0801799999999998E-3</v>
      </c>
      <c r="H28" s="169">
        <f t="shared" si="4"/>
        <v>0</v>
      </c>
      <c r="I28" s="176"/>
      <c r="J28" s="168">
        <f t="shared" si="5"/>
        <v>9.6712610199999986E-3</v>
      </c>
      <c r="K28" s="169">
        <f t="shared" si="6"/>
        <v>0</v>
      </c>
    </row>
    <row r="29" spans="1:12" x14ac:dyDescent="0.2">
      <c r="A29" s="144" t="s">
        <v>22</v>
      </c>
      <c r="B29" s="168">
        <v>5.0500000000000003E-2</v>
      </c>
      <c r="C29" s="168">
        <v>0.02</v>
      </c>
      <c r="D29" s="176"/>
      <c r="E29" s="168">
        <v>2.8799999999999999E-2</v>
      </c>
      <c r="F29" s="169">
        <v>1.84E-2</v>
      </c>
      <c r="G29" s="178">
        <f t="shared" si="7"/>
        <v>1.4544E-3</v>
      </c>
      <c r="H29" s="169">
        <f t="shared" si="4"/>
        <v>3.68E-4</v>
      </c>
      <c r="I29" s="176"/>
      <c r="J29" s="168">
        <f t="shared" si="5"/>
        <v>2.8330443499999997E-3</v>
      </c>
      <c r="K29" s="169">
        <f t="shared" si="6"/>
        <v>-2.0799999999999999E-4</v>
      </c>
    </row>
    <row r="30" spans="1:12" x14ac:dyDescent="0.2">
      <c r="A30" s="145" t="s">
        <v>159</v>
      </c>
      <c r="B30" s="168">
        <v>6.7000000000000002E-3</v>
      </c>
      <c r="C30" s="168">
        <v>0.02</v>
      </c>
      <c r="D30" s="176"/>
      <c r="E30" s="168">
        <v>-5.0000000000000001E-4</v>
      </c>
      <c r="F30" s="169">
        <v>2.3400000000000001E-2</v>
      </c>
      <c r="G30" s="178">
        <f t="shared" si="7"/>
        <v>-3.3500000000000001E-6</v>
      </c>
      <c r="H30" s="169">
        <f t="shared" si="4"/>
        <v>4.6800000000000005E-4</v>
      </c>
      <c r="I30" s="176"/>
      <c r="J30" s="168">
        <f t="shared" si="5"/>
        <v>-1.6250831099999998E-3</v>
      </c>
      <c r="K30" s="169">
        <f t="shared" si="6"/>
        <v>4.7800000000000002E-4</v>
      </c>
    </row>
    <row r="31" spans="1:12" x14ac:dyDescent="0.2">
      <c r="A31" s="144" t="s">
        <v>75</v>
      </c>
      <c r="B31" s="168">
        <v>5.04E-2</v>
      </c>
      <c r="C31" s="168">
        <v>0</v>
      </c>
      <c r="D31" s="176"/>
      <c r="E31" s="168">
        <v>7.1099999999999997E-2</v>
      </c>
      <c r="F31" s="169">
        <v>0</v>
      </c>
      <c r="G31" s="178">
        <f t="shared" si="7"/>
        <v>3.5834399999999998E-3</v>
      </c>
      <c r="H31" s="169">
        <f t="shared" si="4"/>
        <v>0</v>
      </c>
      <c r="I31" s="176"/>
      <c r="J31" s="168">
        <f t="shared" si="5"/>
        <v>2.5495696800000001E-3</v>
      </c>
      <c r="K31" s="169">
        <f t="shared" si="6"/>
        <v>0</v>
      </c>
    </row>
    <row r="32" spans="1:12" x14ac:dyDescent="0.2">
      <c r="A32" s="146" t="s">
        <v>82</v>
      </c>
      <c r="B32" s="168">
        <v>5.0599999999999999E-2</v>
      </c>
      <c r="C32" s="168">
        <v>0.16</v>
      </c>
      <c r="D32" s="176"/>
      <c r="E32" s="168">
        <v>0.108</v>
      </c>
      <c r="F32" s="169">
        <v>3.6400000000000002E-2</v>
      </c>
      <c r="G32" s="178">
        <f t="shared" si="7"/>
        <v>5.4647999999999997E-3</v>
      </c>
      <c r="H32" s="169">
        <f t="shared" si="4"/>
        <v>5.8240000000000002E-3</v>
      </c>
      <c r="I32" s="176"/>
      <c r="J32" s="168">
        <f t="shared" si="5"/>
        <v>-1.4973249799999995E-3</v>
      </c>
      <c r="K32" s="169">
        <f>(F32-E32)*C32</f>
        <v>-1.1455999999999999E-2</v>
      </c>
    </row>
    <row r="33" spans="1:12" x14ac:dyDescent="0.2">
      <c r="A33" s="147"/>
      <c r="B33" s="151"/>
      <c r="C33" s="151"/>
      <c r="D33" s="150"/>
      <c r="E33" s="151"/>
      <c r="F33" s="152"/>
      <c r="G33" s="152"/>
      <c r="H33" s="152"/>
      <c r="I33" s="150"/>
      <c r="J33" s="153"/>
      <c r="K33" s="154"/>
    </row>
    <row r="34" spans="1:12" x14ac:dyDescent="0.2">
      <c r="A34" s="158" t="s">
        <v>225</v>
      </c>
      <c r="B34" s="159"/>
      <c r="C34" s="159"/>
      <c r="D34" s="160"/>
      <c r="E34" s="161">
        <f t="array" ref="E34">SUM(B22:B32*E22:E32)</f>
        <v>0.12168669999999999</v>
      </c>
      <c r="F34" s="162">
        <f t="array" ref="F34">SUM(C22:C32*F22:F32)</f>
        <v>4.5386000000000003E-2</v>
      </c>
      <c r="G34" s="162">
        <f>SUM(G22:G32)</f>
        <v>0.12168669999999999</v>
      </c>
      <c r="H34" s="162">
        <f>SUM(H22:H32)</f>
        <v>4.5386000000000003E-2</v>
      </c>
      <c r="I34" s="160"/>
      <c r="J34" s="161">
        <f>SUM(J22:J32)</f>
        <v>2.9817131329999996E-2</v>
      </c>
      <c r="K34" s="162">
        <f>SUM(K22:K32)</f>
        <v>-0.10612999999999997</v>
      </c>
      <c r="L34" s="7">
        <f>J34+K34-(F34-E34)</f>
        <v>-1.2168669999979009E-5</v>
      </c>
    </row>
    <row r="35" spans="1:12" x14ac:dyDescent="0.2">
      <c r="A35" s="32"/>
      <c r="B35" s="156"/>
      <c r="C35" s="156"/>
      <c r="D35" s="164"/>
      <c r="E35" s="156"/>
      <c r="F35" s="156"/>
      <c r="G35" s="157"/>
      <c r="H35" s="157"/>
      <c r="I35" s="164"/>
      <c r="J35" s="157"/>
      <c r="K35" s="157"/>
      <c r="L35" s="32"/>
    </row>
    <row r="36" spans="1:12" x14ac:dyDescent="0.2">
      <c r="A36" s="137" t="s">
        <v>282</v>
      </c>
      <c r="B36" s="263" t="s">
        <v>245</v>
      </c>
      <c r="C36" s="264"/>
      <c r="D36" s="138"/>
      <c r="E36" s="265" t="s">
        <v>252</v>
      </c>
      <c r="F36" s="264"/>
      <c r="G36" s="265" t="s">
        <v>246</v>
      </c>
      <c r="H36" s="264"/>
      <c r="I36" s="138"/>
      <c r="J36" s="265" t="s">
        <v>279</v>
      </c>
      <c r="K36" s="264"/>
      <c r="L36" t="s">
        <v>261</v>
      </c>
    </row>
    <row r="37" spans="1:12" x14ac:dyDescent="0.2">
      <c r="A37" s="139"/>
      <c r="B37" s="140" t="s">
        <v>170</v>
      </c>
      <c r="C37" s="140" t="s">
        <v>249</v>
      </c>
      <c r="D37" s="141"/>
      <c r="E37" s="140" t="s">
        <v>170</v>
      </c>
      <c r="F37" s="142" t="s">
        <v>249</v>
      </c>
      <c r="G37" s="140" t="s">
        <v>170</v>
      </c>
      <c r="H37" s="142" t="s">
        <v>249</v>
      </c>
      <c r="I37" s="141"/>
      <c r="J37" s="140" t="s">
        <v>280</v>
      </c>
      <c r="K37" s="142" t="s">
        <v>260</v>
      </c>
    </row>
    <row r="38" spans="1:12" x14ac:dyDescent="0.2">
      <c r="A38" s="143" t="s">
        <v>18</v>
      </c>
      <c r="B38" s="168">
        <v>0.15540000000000001</v>
      </c>
      <c r="C38" s="168">
        <v>0.27999999999999997</v>
      </c>
      <c r="D38" s="176"/>
      <c r="E38" s="168">
        <v>0.1065</v>
      </c>
      <c r="F38" s="169">
        <v>-2.9999999999999997E-4</v>
      </c>
      <c r="G38" s="178">
        <f>E38*B38</f>
        <v>1.6550100000000002E-2</v>
      </c>
      <c r="H38" s="178">
        <f>F38*C38</f>
        <v>-8.3999999999999982E-5</v>
      </c>
      <c r="I38" s="176"/>
      <c r="J38" s="168">
        <f>(C38-B38)*(E38-$E$50)</f>
        <v>4.3766958619999973E-3</v>
      </c>
      <c r="K38" s="169">
        <f>(F38-E38)*C38</f>
        <v>-2.9903999999999993E-2</v>
      </c>
    </row>
    <row r="39" spans="1:12" x14ac:dyDescent="0.2">
      <c r="A39" s="144" t="s">
        <v>11</v>
      </c>
      <c r="B39" s="168">
        <v>0.1532</v>
      </c>
      <c r="C39" s="168">
        <v>0.19999999999999998</v>
      </c>
      <c r="D39" s="176"/>
      <c r="E39" s="168">
        <v>0.08</v>
      </c>
      <c r="F39" s="169">
        <v>-5.7000000000000002E-2</v>
      </c>
      <c r="G39" s="178">
        <f>E39*B39</f>
        <v>1.2256000000000001E-2</v>
      </c>
      <c r="H39" s="178">
        <f t="shared" ref="H39:H48" si="8">F39*C39</f>
        <v>-1.1399999999999999E-2</v>
      </c>
      <c r="I39" s="176"/>
      <c r="J39" s="168">
        <f t="shared" ref="J39:J48" si="9">(C39-B39)*(E39-$E$50)</f>
        <v>4.0369539599999969E-4</v>
      </c>
      <c r="K39" s="169">
        <f t="shared" ref="K39:K48" si="10">(F39-E39)*C39</f>
        <v>-2.7400000000000001E-2</v>
      </c>
    </row>
    <row r="40" spans="1:12" x14ac:dyDescent="0.2">
      <c r="A40" s="145" t="s">
        <v>89</v>
      </c>
      <c r="B40" s="168">
        <v>6.3899999999999998E-2</v>
      </c>
      <c r="C40" s="168">
        <v>0</v>
      </c>
      <c r="D40" s="176"/>
      <c r="E40" s="168">
        <v>9.2799999999999994E-2</v>
      </c>
      <c r="F40" s="169">
        <v>0</v>
      </c>
      <c r="G40" s="178">
        <f t="shared" ref="G40:G48" si="11">E40*B40</f>
        <v>5.9299199999999991E-3</v>
      </c>
      <c r="H40" s="178">
        <f t="shared" si="8"/>
        <v>0</v>
      </c>
      <c r="I40" s="176"/>
      <c r="J40" s="168">
        <f t="shared" si="9"/>
        <v>-1.3691194829999992E-3</v>
      </c>
      <c r="K40" s="169">
        <f t="shared" si="10"/>
        <v>0</v>
      </c>
    </row>
    <row r="41" spans="1:12" x14ac:dyDescent="0.2">
      <c r="A41" s="144" t="s">
        <v>30</v>
      </c>
      <c r="B41" s="168">
        <v>0.1862</v>
      </c>
      <c r="C41" s="168">
        <v>0.1</v>
      </c>
      <c r="D41" s="176"/>
      <c r="E41" s="168">
        <v>8.2199999999999995E-2</v>
      </c>
      <c r="F41" s="169">
        <v>4.6600000000000003E-2</v>
      </c>
      <c r="G41" s="178">
        <f t="shared" si="11"/>
        <v>1.5305639999999999E-2</v>
      </c>
      <c r="H41" s="178">
        <f t="shared" si="8"/>
        <v>4.6600000000000001E-3</v>
      </c>
      <c r="I41" s="176"/>
      <c r="J41" s="168">
        <f t="shared" si="9"/>
        <v>-9.3319861399999916E-4</v>
      </c>
      <c r="K41" s="169">
        <f t="shared" si="10"/>
        <v>-3.5599999999999994E-3</v>
      </c>
    </row>
    <row r="42" spans="1:12" x14ac:dyDescent="0.2">
      <c r="A42" s="145" t="s">
        <v>41</v>
      </c>
      <c r="B42" s="168">
        <v>7.7399999999999997E-2</v>
      </c>
      <c r="C42" s="168">
        <v>0.04</v>
      </c>
      <c r="D42" s="176"/>
      <c r="E42" s="168">
        <v>7.8399999999999997E-2</v>
      </c>
      <c r="F42" s="169">
        <v>6.4600000000000005E-2</v>
      </c>
      <c r="G42" s="178">
        <f t="shared" si="11"/>
        <v>6.0681599999999995E-3</v>
      </c>
      <c r="H42" s="178">
        <f t="shared" si="8"/>
        <v>2.5840000000000004E-3</v>
      </c>
      <c r="I42" s="176"/>
      <c r="J42" s="168">
        <f t="shared" si="9"/>
        <v>-2.6277127799999967E-4</v>
      </c>
      <c r="K42" s="169">
        <f t="shared" si="10"/>
        <v>-5.5199999999999976E-4</v>
      </c>
    </row>
    <row r="43" spans="1:12" x14ac:dyDescent="0.2">
      <c r="A43" s="144" t="s">
        <v>26</v>
      </c>
      <c r="B43" s="168">
        <v>0.13500000000000001</v>
      </c>
      <c r="C43" s="168">
        <v>0.18</v>
      </c>
      <c r="D43" s="176"/>
      <c r="E43" s="168">
        <v>5.21E-2</v>
      </c>
      <c r="F43" s="169">
        <v>2.8000000000000001E-2</v>
      </c>
      <c r="G43" s="178">
        <f t="shared" si="11"/>
        <v>7.0335000000000007E-3</v>
      </c>
      <c r="H43" s="178">
        <f t="shared" si="8"/>
        <v>5.0400000000000002E-3</v>
      </c>
      <c r="I43" s="176"/>
      <c r="J43" s="168">
        <f t="shared" si="9"/>
        <v>-8.6733134999999995E-4</v>
      </c>
      <c r="K43" s="169">
        <f t="shared" si="10"/>
        <v>-4.3379999999999998E-3</v>
      </c>
    </row>
    <row r="44" spans="1:12" x14ac:dyDescent="0.2">
      <c r="A44" s="145" t="s">
        <v>34</v>
      </c>
      <c r="B44" s="168">
        <v>7.0599999999999996E-2</v>
      </c>
      <c r="C44" s="168">
        <v>0</v>
      </c>
      <c r="D44" s="176"/>
      <c r="E44" s="168">
        <v>1.5699999999999999E-2</v>
      </c>
      <c r="F44" s="169">
        <v>0</v>
      </c>
      <c r="G44" s="178">
        <f t="shared" si="11"/>
        <v>1.1084199999999999E-3</v>
      </c>
      <c r="H44" s="178">
        <f t="shared" si="8"/>
        <v>0</v>
      </c>
      <c r="I44" s="176"/>
      <c r="J44" s="168">
        <f t="shared" si="9"/>
        <v>3.9305865180000003E-3</v>
      </c>
      <c r="K44" s="169">
        <f t="shared" si="10"/>
        <v>0</v>
      </c>
    </row>
    <row r="45" spans="1:12" x14ac:dyDescent="0.2">
      <c r="A45" s="144" t="s">
        <v>22</v>
      </c>
      <c r="B45" s="168">
        <v>5.0500000000000003E-2</v>
      </c>
      <c r="C45" s="168">
        <v>0.02</v>
      </c>
      <c r="D45" s="176"/>
      <c r="E45" s="168">
        <v>3.73E-2</v>
      </c>
      <c r="F45" s="169">
        <v>1.5E-3</v>
      </c>
      <c r="G45" s="178">
        <f t="shared" si="11"/>
        <v>1.8836500000000002E-3</v>
      </c>
      <c r="H45" s="178">
        <f t="shared" si="8"/>
        <v>3.0000000000000001E-5</v>
      </c>
      <c r="I45" s="176"/>
      <c r="J45" s="168">
        <f t="shared" si="9"/>
        <v>1.0392579150000003E-3</v>
      </c>
      <c r="K45" s="169">
        <f t="shared" si="10"/>
        <v>-7.1599999999999995E-4</v>
      </c>
    </row>
    <row r="46" spans="1:12" x14ac:dyDescent="0.2">
      <c r="A46" s="145" t="s">
        <v>159</v>
      </c>
      <c r="B46" s="168">
        <v>6.7000000000000002E-3</v>
      </c>
      <c r="C46" s="168">
        <v>0.02</v>
      </c>
      <c r="D46" s="176"/>
      <c r="E46" s="168">
        <v>2.3400000000000001E-2</v>
      </c>
      <c r="F46" s="169">
        <v>4.4999999999999997E-3</v>
      </c>
      <c r="G46" s="178">
        <f t="shared" si="11"/>
        <v>1.5678E-4</v>
      </c>
      <c r="H46" s="178">
        <f t="shared" si="8"/>
        <v>8.9999999999999992E-5</v>
      </c>
      <c r="I46" s="176"/>
      <c r="J46" s="168">
        <f t="shared" si="9"/>
        <v>-6.3805459899999998E-4</v>
      </c>
      <c r="K46" s="169">
        <f t="shared" si="10"/>
        <v>-3.7800000000000003E-4</v>
      </c>
    </row>
    <row r="47" spans="1:12" x14ac:dyDescent="0.2">
      <c r="A47" s="144" t="s">
        <v>75</v>
      </c>
      <c r="B47" s="168">
        <v>5.04E-2</v>
      </c>
      <c r="C47" s="168">
        <v>0</v>
      </c>
      <c r="D47" s="176"/>
      <c r="E47" s="168">
        <v>4.2500000000000003E-2</v>
      </c>
      <c r="F47" s="169">
        <v>0</v>
      </c>
      <c r="G47" s="178">
        <f t="shared" si="11"/>
        <v>2.1420000000000002E-3</v>
      </c>
      <c r="H47" s="178">
        <f t="shared" si="8"/>
        <v>0</v>
      </c>
      <c r="I47" s="176"/>
      <c r="J47" s="168">
        <f t="shared" si="9"/>
        <v>1.4552511120000001E-3</v>
      </c>
      <c r="K47" s="169">
        <f t="shared" si="10"/>
        <v>0</v>
      </c>
    </row>
    <row r="48" spans="1:12" x14ac:dyDescent="0.2">
      <c r="A48" s="146" t="s">
        <v>82</v>
      </c>
      <c r="B48" s="168">
        <v>5.0599999999999999E-2</v>
      </c>
      <c r="C48" s="168">
        <v>0.16</v>
      </c>
      <c r="D48" s="176"/>
      <c r="E48" s="168">
        <v>5.8099999999999999E-2</v>
      </c>
      <c r="F48" s="169">
        <v>-8.6E-3</v>
      </c>
      <c r="G48" s="178">
        <f t="shared" si="11"/>
        <v>2.9398599999999999E-3</v>
      </c>
      <c r="H48" s="178">
        <f t="shared" si="8"/>
        <v>-1.3760000000000001E-3</v>
      </c>
      <c r="I48" s="176"/>
      <c r="J48" s="168">
        <f t="shared" si="9"/>
        <v>-1.4521788820000005E-3</v>
      </c>
      <c r="K48" s="169">
        <f t="shared" si="10"/>
        <v>-1.0671999999999999E-2</v>
      </c>
    </row>
    <row r="49" spans="1:12" x14ac:dyDescent="0.2">
      <c r="A49" s="147"/>
      <c r="B49" s="151"/>
      <c r="C49" s="151"/>
      <c r="D49" s="150"/>
      <c r="E49" s="151"/>
      <c r="F49" s="152"/>
      <c r="G49" s="152"/>
      <c r="H49" s="152"/>
      <c r="I49" s="150"/>
      <c r="J49" s="153"/>
      <c r="K49" s="154"/>
    </row>
    <row r="50" spans="1:12" x14ac:dyDescent="0.2">
      <c r="A50" s="158" t="s">
        <v>225</v>
      </c>
      <c r="B50" s="159"/>
      <c r="C50" s="159"/>
      <c r="D50" s="160"/>
      <c r="E50" s="161">
        <f t="array" ref="E50">SUM(B38:B48*E38:E48)</f>
        <v>7.1374030000000005E-2</v>
      </c>
      <c r="F50" s="162">
        <f t="array" ref="F50">SUM(C38:C48*F38:F48)</f>
        <v>-4.5599999999999883E-4</v>
      </c>
      <c r="G50" s="162">
        <f>SUM(G38:G48)</f>
        <v>7.1374030000000005E-2</v>
      </c>
      <c r="H50" s="162">
        <f>SUM(H38:H48)</f>
        <v>-4.5599999999999883E-4</v>
      </c>
      <c r="I50" s="160"/>
      <c r="J50" s="161">
        <f>SUM(J38:J48)</f>
        <v>5.6828325970000003E-3</v>
      </c>
      <c r="K50" s="162">
        <f>SUM(K38:K48)</f>
        <v>-7.7519999999999992E-2</v>
      </c>
      <c r="L50" s="7">
        <f>J50+K50-(F50-E50)</f>
        <v>-7.1374029999848876E-6</v>
      </c>
    </row>
    <row r="52" spans="1:12" x14ac:dyDescent="0.2">
      <c r="A52" s="137" t="s">
        <v>283</v>
      </c>
      <c r="B52" s="263" t="s">
        <v>245</v>
      </c>
      <c r="C52" s="264"/>
      <c r="D52" s="138"/>
      <c r="E52" s="265" t="s">
        <v>252</v>
      </c>
      <c r="F52" s="264"/>
      <c r="G52" s="265" t="s">
        <v>246</v>
      </c>
      <c r="H52" s="264"/>
      <c r="I52" s="138"/>
      <c r="J52" s="265" t="s">
        <v>279</v>
      </c>
      <c r="K52" s="264"/>
      <c r="L52" t="s">
        <v>261</v>
      </c>
    </row>
    <row r="53" spans="1:12" x14ac:dyDescent="0.2">
      <c r="A53" s="139"/>
      <c r="B53" s="140" t="s">
        <v>170</v>
      </c>
      <c r="C53" s="140" t="s">
        <v>249</v>
      </c>
      <c r="D53" s="141"/>
      <c r="E53" s="140" t="s">
        <v>170</v>
      </c>
      <c r="F53" s="142" t="s">
        <v>249</v>
      </c>
      <c r="G53" s="140" t="s">
        <v>170</v>
      </c>
      <c r="H53" s="142" t="s">
        <v>249</v>
      </c>
      <c r="I53" s="141"/>
      <c r="J53" s="140" t="s">
        <v>280</v>
      </c>
      <c r="K53" s="142" t="s">
        <v>260</v>
      </c>
    </row>
    <row r="54" spans="1:12" x14ac:dyDescent="0.2">
      <c r="A54" s="143" t="s">
        <v>18</v>
      </c>
      <c r="B54" s="168">
        <v>0.15759999999999999</v>
      </c>
      <c r="C54" s="168">
        <v>0.27332296902452047</v>
      </c>
      <c r="D54" s="176"/>
      <c r="E54" s="168">
        <v>0.1474</v>
      </c>
      <c r="F54" s="169">
        <v>-5.5599999999999997E-2</v>
      </c>
      <c r="G54" s="178">
        <f>B54*E54</f>
        <v>2.3230239999999999E-2</v>
      </c>
      <c r="H54" s="178">
        <f>C54*F54</f>
        <v>-1.5196757077763337E-2</v>
      </c>
      <c r="I54" s="176"/>
      <c r="J54" s="168">
        <f>(C54-B54)*(E54-$E$66)</f>
        <v>9.8383536954653131E-3</v>
      </c>
      <c r="K54" s="169">
        <f>(F54-E54)*C54</f>
        <v>-5.5484562711977659E-2</v>
      </c>
    </row>
    <row r="55" spans="1:12" x14ac:dyDescent="0.2">
      <c r="A55" s="144" t="s">
        <v>11</v>
      </c>
      <c r="B55" s="168">
        <v>0.1482</v>
      </c>
      <c r="C55" s="168">
        <v>0.09</v>
      </c>
      <c r="D55" s="176"/>
      <c r="E55" s="168">
        <v>-0.10150000000000001</v>
      </c>
      <c r="F55" s="169">
        <v>3.3099999999999997E-2</v>
      </c>
      <c r="G55" s="178">
        <f>B55*E55</f>
        <v>-1.5042300000000002E-2</v>
      </c>
      <c r="H55" s="178">
        <f>C55*F55</f>
        <v>2.9789999999999999E-3</v>
      </c>
      <c r="I55" s="176"/>
      <c r="J55" s="168">
        <f t="shared" ref="J55:J64" si="12">(C55-B55)*(E55-$E$66)</f>
        <v>9.5380237740000009E-3</v>
      </c>
      <c r="K55" s="169">
        <f t="shared" ref="K55:K64" si="13">(F55-E55)*C55</f>
        <v>1.2114E-2</v>
      </c>
    </row>
    <row r="56" spans="1:12" x14ac:dyDescent="0.2">
      <c r="A56" s="145" t="s">
        <v>89</v>
      </c>
      <c r="B56" s="168">
        <v>6.4299999999999996E-2</v>
      </c>
      <c r="C56" s="168">
        <v>0.01</v>
      </c>
      <c r="D56" s="176"/>
      <c r="E56" s="168">
        <v>3.9100000000000003E-2</v>
      </c>
      <c r="F56" s="169">
        <v>7.5700000000000003E-2</v>
      </c>
      <c r="G56" s="178">
        <f t="shared" ref="G56:H64" si="14">B56*E56</f>
        <v>2.5141299999999998E-3</v>
      </c>
      <c r="H56" s="178">
        <f t="shared" si="14"/>
        <v>7.5700000000000008E-4</v>
      </c>
      <c r="I56" s="176"/>
      <c r="J56" s="168">
        <f t="shared" si="12"/>
        <v>1.2642978509999994E-3</v>
      </c>
      <c r="K56" s="169">
        <f t="shared" si="13"/>
        <v>3.6600000000000001E-4</v>
      </c>
    </row>
    <row r="57" spans="1:12" x14ac:dyDescent="0.2">
      <c r="A57" s="144" t="s">
        <v>30</v>
      </c>
      <c r="B57" s="168">
        <v>0.18720000000000001</v>
      </c>
      <c r="C57" s="168">
        <v>0.16969999999999999</v>
      </c>
      <c r="D57" s="176"/>
      <c r="E57" s="168">
        <v>0.1512</v>
      </c>
      <c r="F57" s="169">
        <v>0.20749999999999999</v>
      </c>
      <c r="G57" s="178">
        <f t="shared" si="14"/>
        <v>2.8304640000000002E-2</v>
      </c>
      <c r="H57" s="178">
        <f t="shared" si="14"/>
        <v>3.5212749999999994E-2</v>
      </c>
      <c r="I57" s="176"/>
      <c r="J57" s="168">
        <f t="shared" si="12"/>
        <v>-1.5542875250000015E-3</v>
      </c>
      <c r="K57" s="169">
        <f t="shared" si="13"/>
        <v>9.5541099999999976E-3</v>
      </c>
    </row>
    <row r="58" spans="1:12" x14ac:dyDescent="0.2">
      <c r="A58" s="145" t="s">
        <v>41</v>
      </c>
      <c r="B58" s="168">
        <v>7.8299999999999995E-2</v>
      </c>
      <c r="C58" s="168">
        <v>0.02</v>
      </c>
      <c r="D58" s="176"/>
      <c r="E58" s="168">
        <v>7.1800000000000003E-2</v>
      </c>
      <c r="F58" s="169">
        <v>2.76E-2</v>
      </c>
      <c r="G58" s="178">
        <f t="shared" si="14"/>
        <v>5.6219399999999997E-3</v>
      </c>
      <c r="H58" s="178">
        <f t="shared" si="14"/>
        <v>5.5199999999999997E-4</v>
      </c>
      <c r="I58" s="176"/>
      <c r="J58" s="168">
        <f t="shared" si="12"/>
        <v>-5.4897786900000051E-4</v>
      </c>
      <c r="K58" s="169">
        <f t="shared" si="13"/>
        <v>-8.8400000000000013E-4</v>
      </c>
    </row>
    <row r="59" spans="1:12" x14ac:dyDescent="0.2">
      <c r="A59" s="144" t="s">
        <v>26</v>
      </c>
      <c r="B59" s="168">
        <v>0.1343</v>
      </c>
      <c r="C59" s="168">
        <v>0.23499999999999999</v>
      </c>
      <c r="D59" s="176"/>
      <c r="E59" s="168">
        <v>5.8599999999999999E-2</v>
      </c>
      <c r="F59" s="169">
        <v>0.24379999999999999</v>
      </c>
      <c r="G59" s="178">
        <f t="shared" si="14"/>
        <v>7.8699800000000004E-3</v>
      </c>
      <c r="H59" s="178">
        <f t="shared" si="14"/>
        <v>5.7292999999999997E-2</v>
      </c>
      <c r="I59" s="176"/>
      <c r="J59" s="168">
        <f t="shared" si="12"/>
        <v>-3.8100549899999921E-4</v>
      </c>
      <c r="K59" s="169">
        <f t="shared" si="13"/>
        <v>4.3521999999999991E-2</v>
      </c>
    </row>
    <row r="60" spans="1:12" x14ac:dyDescent="0.2">
      <c r="A60" s="145" t="s">
        <v>34</v>
      </c>
      <c r="B60" s="168">
        <v>7.1599999999999997E-2</v>
      </c>
      <c r="C60" s="168">
        <v>8.2000000000000003E-2</v>
      </c>
      <c r="D60" s="176"/>
      <c r="E60" s="168">
        <v>7.0400000000000004E-2</v>
      </c>
      <c r="F60" s="169">
        <v>5.5999999999999999E-3</v>
      </c>
      <c r="G60" s="178">
        <f t="shared" si="14"/>
        <v>5.0406399999999999E-3</v>
      </c>
      <c r="H60" s="178">
        <f t="shared" si="14"/>
        <v>4.5919999999999999E-4</v>
      </c>
      <c r="I60" s="176"/>
      <c r="J60" s="168">
        <f t="shared" si="12"/>
        <v>8.3370872000000171E-5</v>
      </c>
      <c r="K60" s="169">
        <f t="shared" si="13"/>
        <v>-5.3136000000000008E-3</v>
      </c>
    </row>
    <row r="61" spans="1:12" x14ac:dyDescent="0.2">
      <c r="A61" s="144" t="s">
        <v>22</v>
      </c>
      <c r="B61" s="168">
        <v>0.05</v>
      </c>
      <c r="C61" s="168">
        <v>1.4999999999999999E-2</v>
      </c>
      <c r="D61" s="176"/>
      <c r="E61" s="168">
        <v>-4.1999999999999997E-3</v>
      </c>
      <c r="F61" s="169">
        <v>0.1298</v>
      </c>
      <c r="G61" s="178">
        <f t="shared" si="14"/>
        <v>-2.1000000000000001E-4</v>
      </c>
      <c r="H61" s="178">
        <f t="shared" si="14"/>
        <v>1.9469999999999999E-3</v>
      </c>
      <c r="I61" s="176"/>
      <c r="J61" s="168">
        <f t="shared" si="12"/>
        <v>2.3304249499999999E-3</v>
      </c>
      <c r="K61" s="169">
        <f t="shared" si="13"/>
        <v>2.0100000000000001E-3</v>
      </c>
    </row>
    <row r="62" spans="1:12" x14ac:dyDescent="0.2">
      <c r="A62" s="145" t="s">
        <v>159</v>
      </c>
      <c r="B62" s="168">
        <v>6.6E-3</v>
      </c>
      <c r="C62" s="168">
        <v>5.0000000000000001E-3</v>
      </c>
      <c r="D62" s="176"/>
      <c r="E62" s="168">
        <v>4.4999999999999997E-3</v>
      </c>
      <c r="F62" s="169">
        <v>1.1299999999999999E-2</v>
      </c>
      <c r="G62" s="178">
        <f t="shared" si="14"/>
        <v>2.9699999999999997E-5</v>
      </c>
      <c r="H62" s="178">
        <f t="shared" si="14"/>
        <v>5.6499999999999998E-5</v>
      </c>
      <c r="I62" s="176"/>
      <c r="J62" s="168">
        <f t="shared" si="12"/>
        <v>9.261371199999999E-5</v>
      </c>
      <c r="K62" s="169">
        <f t="shared" si="13"/>
        <v>3.4E-5</v>
      </c>
    </row>
    <row r="63" spans="1:12" x14ac:dyDescent="0.2">
      <c r="A63" s="144" t="s">
        <v>75</v>
      </c>
      <c r="B63" s="168">
        <v>5.0999999999999997E-2</v>
      </c>
      <c r="C63" s="168">
        <v>1.4999999999999999E-2</v>
      </c>
      <c r="D63" s="176"/>
      <c r="E63" s="168">
        <v>5.3199999999999997E-2</v>
      </c>
      <c r="F63" s="169">
        <v>6.0100000000000001E-2</v>
      </c>
      <c r="G63" s="178">
        <f t="shared" si="14"/>
        <v>2.7131999999999998E-3</v>
      </c>
      <c r="H63" s="178">
        <f t="shared" si="14"/>
        <v>9.0149999999999996E-4</v>
      </c>
      <c r="I63" s="176"/>
      <c r="J63" s="168">
        <f t="shared" si="12"/>
        <v>3.306085199999998E-4</v>
      </c>
      <c r="K63" s="169">
        <f t="shared" si="13"/>
        <v>1.0350000000000005E-4</v>
      </c>
    </row>
    <row r="64" spans="1:12" x14ac:dyDescent="0.2">
      <c r="A64" s="146" t="s">
        <v>82</v>
      </c>
      <c r="B64" s="168">
        <v>5.0799999999999998E-2</v>
      </c>
      <c r="C64" s="168">
        <v>8.5000000000000006E-2</v>
      </c>
      <c r="D64" s="176"/>
      <c r="E64" s="168">
        <v>4.5499999999999999E-2</v>
      </c>
      <c r="F64" s="169">
        <v>2.01E-2</v>
      </c>
      <c r="G64" s="178">
        <f t="shared" si="14"/>
        <v>2.3113999999999999E-3</v>
      </c>
      <c r="H64" s="178">
        <f t="shared" si="14"/>
        <v>1.7085000000000002E-3</v>
      </c>
      <c r="I64" s="176"/>
      <c r="J64" s="168">
        <f t="shared" si="12"/>
        <v>-5.7741809399999996E-4</v>
      </c>
      <c r="K64" s="169">
        <f t="shared" si="13"/>
        <v>-2.1589999999999999E-3</v>
      </c>
    </row>
    <row r="65" spans="1:14" x14ac:dyDescent="0.2">
      <c r="A65" s="147"/>
      <c r="B65" s="151"/>
      <c r="C65" s="151"/>
      <c r="D65" s="150"/>
      <c r="E65" s="151"/>
      <c r="F65" s="152"/>
      <c r="G65" s="152"/>
      <c r="H65" s="152"/>
      <c r="I65" s="150"/>
      <c r="J65" s="153"/>
      <c r="K65" s="154"/>
    </row>
    <row r="66" spans="1:14" x14ac:dyDescent="0.2">
      <c r="A66" s="158" t="s">
        <v>225</v>
      </c>
      <c r="B66" s="159"/>
      <c r="C66" s="159"/>
      <c r="D66" s="160"/>
      <c r="E66" s="161">
        <f t="array" ref="E66">SUM(B54:B64*E54:E64)</f>
        <v>6.2383569999999992E-2</v>
      </c>
      <c r="F66" s="162">
        <f t="array" ref="F66">SUM(C54:C64*F54:F64)</f>
        <v>8.6669692922236669E-2</v>
      </c>
      <c r="G66" s="162">
        <f>SUM(G64:G64)</f>
        <v>2.3113999999999999E-3</v>
      </c>
      <c r="H66" s="162">
        <f>SUM(H64:H64)</f>
        <v>1.7085000000000002E-3</v>
      </c>
      <c r="I66" s="160"/>
      <c r="J66" s="161">
        <f>SUM(J54:J64)</f>
        <v>2.0416004387465318E-2</v>
      </c>
      <c r="K66" s="162">
        <f>SUM(K54:K64)</f>
        <v>3.8624472880223258E-3</v>
      </c>
      <c r="L66" s="7">
        <f>J66+K66-(F66-E66)</f>
        <v>-7.6712467490316905E-6</v>
      </c>
    </row>
    <row r="68" spans="1:14" x14ac:dyDescent="0.2">
      <c r="A68" s="137" t="s">
        <v>284</v>
      </c>
      <c r="B68" s="263" t="s">
        <v>245</v>
      </c>
      <c r="C68" s="264"/>
      <c r="D68" s="138"/>
      <c r="E68" s="265" t="s">
        <v>252</v>
      </c>
      <c r="F68" s="264"/>
      <c r="G68" s="265" t="s">
        <v>246</v>
      </c>
      <c r="H68" s="264"/>
      <c r="I68" s="138"/>
      <c r="J68" s="265" t="s">
        <v>279</v>
      </c>
      <c r="K68" s="264"/>
      <c r="L68" t="s">
        <v>261</v>
      </c>
    </row>
    <row r="69" spans="1:14" x14ac:dyDescent="0.2">
      <c r="A69" s="139"/>
      <c r="B69" s="140" t="s">
        <v>170</v>
      </c>
      <c r="C69" s="140" t="s">
        <v>249</v>
      </c>
      <c r="D69" s="141"/>
      <c r="E69" s="140" t="s">
        <v>170</v>
      </c>
      <c r="F69" s="142" t="s">
        <v>249</v>
      </c>
      <c r="G69" s="140" t="s">
        <v>170</v>
      </c>
      <c r="H69" s="142" t="s">
        <v>249</v>
      </c>
      <c r="I69" s="141"/>
      <c r="J69" s="140" t="s">
        <v>286</v>
      </c>
      <c r="K69" s="142" t="s">
        <v>290</v>
      </c>
    </row>
    <row r="70" spans="1:14" x14ac:dyDescent="0.2">
      <c r="A70" s="143" t="s">
        <v>18</v>
      </c>
      <c r="B70" s="168">
        <f>AVERAGE(B6,B22,B38,B54)</f>
        <v>0.155525</v>
      </c>
      <c r="C70" s="168">
        <f>AVERAGE(C6,C22,C38,C54)</f>
        <v>0.26733074225613013</v>
      </c>
      <c r="D70" s="176"/>
      <c r="E70" s="168">
        <f>(1+E6)*(1+E22)*(1+E38)*(1+E54)-1</f>
        <v>0.22220438380643004</v>
      </c>
      <c r="F70" s="168">
        <f>(1+F6)*(1+F22)*(1+F38)*(1+F54)-1</f>
        <v>-6.8052554177261415E-3</v>
      </c>
      <c r="G70" s="178">
        <f>G6*(1+$F$18)*(1+$F$34)*(1+$F$66)+G22*(1+$F$34)*(1+$F$66)+G38*(1+$F$34)+G54</f>
        <v>3.8293162114431692E-2</v>
      </c>
      <c r="H70" s="178">
        <f>H6*(1+$F$18)*(1+$F$34)*(1+$F$66)+H22*(1+$F$34)*(1+$F$66)+H38*(1+$F$34)+H54</f>
        <v>5.6855272066208724E-4</v>
      </c>
      <c r="I70" s="176"/>
      <c r="J70" s="168">
        <f>J98*(1+$E$66)+J54*(1+$F$50)*(1+$F$34)*(1+$F$18)</f>
        <v>3.2879392025421408E-2</v>
      </c>
      <c r="K70" s="168">
        <f>K98*(1+$E$66)+K54*(1+$F$50)*(1+$F$34)*(1+$F$18)</f>
        <v>-8.9328578336011016E-2</v>
      </c>
      <c r="N70" s="7"/>
    </row>
    <row r="71" spans="1:14" x14ac:dyDescent="0.2">
      <c r="A71" s="144" t="s">
        <v>11</v>
      </c>
      <c r="B71" s="168">
        <f t="shared" ref="B71:C80" si="15">AVERAGE(B7,B23,B39,B55)</f>
        <v>0.151475</v>
      </c>
      <c r="C71" s="168">
        <f t="shared" si="15"/>
        <v>0.21899999999999997</v>
      </c>
      <c r="D71" s="176"/>
      <c r="E71" s="168">
        <f>(1+E7)*(1+E23)*(1+E39)*(1+E55)-1</f>
        <v>2.0416169722399902E-2</v>
      </c>
      <c r="F71" s="168">
        <f t="shared" ref="E71:F80" si="16">(1+F7)*(1+F23)*(1+F39)*(1+F55)-1</f>
        <v>0.21286976133181557</v>
      </c>
      <c r="G71" s="178">
        <f t="shared" ref="G71:H80" si="17">G7*(1+$F$18)*(1+$F$34)*(1+$F$66)+G23*(1+$F$34)*(1+$F$66)+G39*(1+$F$34)+G55</f>
        <v>8.7737551875636775E-3</v>
      </c>
      <c r="H71" s="178">
        <f t="shared" si="17"/>
        <v>8.115212862640965E-2</v>
      </c>
      <c r="I71" s="176"/>
      <c r="J71" s="168">
        <f t="shared" ref="J71:K80" si="18">J99*(1+$E$66)+J55*(1+$F$50)*(1+$F$34)*(1+$F$18)</f>
        <v>5.6906744813079828E-2</v>
      </c>
      <c r="K71" s="168">
        <f t="shared" si="18"/>
        <v>8.436879456689006E-2</v>
      </c>
      <c r="N71" s="5"/>
    </row>
    <row r="72" spans="1:14" x14ac:dyDescent="0.2">
      <c r="A72" s="145" t="s">
        <v>89</v>
      </c>
      <c r="B72" s="168">
        <f t="shared" si="15"/>
        <v>6.3675000000000009E-2</v>
      </c>
      <c r="C72" s="168">
        <f t="shared" si="15"/>
        <v>2.5000000000000001E-3</v>
      </c>
      <c r="D72" s="176"/>
      <c r="E72" s="168">
        <f t="shared" si="16"/>
        <v>0.11087397648451858</v>
      </c>
      <c r="F72" s="168">
        <f t="shared" si="16"/>
        <v>7.5700000000000101E-2</v>
      </c>
      <c r="G72" s="178">
        <f t="shared" si="17"/>
        <v>7.0330225914904962E-3</v>
      </c>
      <c r="H72" s="178">
        <f t="shared" si="17"/>
        <v>7.5700000000000008E-4</v>
      </c>
      <c r="I72" s="176"/>
      <c r="J72" s="168">
        <f t="shared" si="18"/>
        <v>-8.7390229946338396E-3</v>
      </c>
      <c r="K72" s="168">
        <f t="shared" si="18"/>
        <v>4.1186891232872756E-4</v>
      </c>
    </row>
    <row r="73" spans="1:14" x14ac:dyDescent="0.2">
      <c r="A73" s="144" t="s">
        <v>30</v>
      </c>
      <c r="B73" s="168">
        <f t="shared" si="15"/>
        <v>0.18692500000000001</v>
      </c>
      <c r="C73" s="168">
        <f t="shared" si="15"/>
        <v>0.102425</v>
      </c>
      <c r="D73" s="176"/>
      <c r="E73" s="168">
        <f>(1+E9)*(1+E25)*(1+E41)*(1+E57)-1</f>
        <v>-0.35393148131071683</v>
      </c>
      <c r="F73" s="168">
        <f>(1+F9)*(1+F25)*(1+F41)*(1+F57)-1</f>
        <v>0.32745549577675992</v>
      </c>
      <c r="G73" s="178">
        <f t="shared" si="17"/>
        <v>-5.0087292658828636E-2</v>
      </c>
      <c r="H73" s="178">
        <f t="shared" si="17"/>
        <v>4.4873427258966064E-2</v>
      </c>
      <c r="I73" s="176"/>
      <c r="J73" s="168">
        <f t="shared" si="18"/>
        <v>5.1155795561109031E-2</v>
      </c>
      <c r="K73" s="168">
        <f t="shared" si="18"/>
        <v>2.1095196131768329E-2</v>
      </c>
    </row>
    <row r="74" spans="1:14" x14ac:dyDescent="0.2">
      <c r="A74" s="145" t="s">
        <v>41</v>
      </c>
      <c r="B74" s="168">
        <f t="shared" si="15"/>
        <v>7.7549999999999994E-2</v>
      </c>
      <c r="C74" s="168">
        <f t="shared" si="15"/>
        <v>3.3999999999999996E-2</v>
      </c>
      <c r="D74" s="176"/>
      <c r="E74" s="168">
        <f t="shared" si="16"/>
        <v>3.013650587780492E-2</v>
      </c>
      <c r="F74" s="168">
        <f t="shared" si="16"/>
        <v>0.16366078047053523</v>
      </c>
      <c r="G74" s="178">
        <f t="shared" si="17"/>
        <v>2.5258875338859659E-3</v>
      </c>
      <c r="H74" s="178">
        <f t="shared" si="17"/>
        <v>6.0765750865284466E-3</v>
      </c>
      <c r="I74" s="176"/>
      <c r="J74" s="168">
        <f t="shared" si="18"/>
        <v>-2.8265461374976163E-3</v>
      </c>
      <c r="K74" s="168">
        <f t="shared" si="18"/>
        <v>5.4577683142355482E-3</v>
      </c>
    </row>
    <row r="75" spans="1:14" x14ac:dyDescent="0.2">
      <c r="A75" s="144" t="s">
        <v>26</v>
      </c>
      <c r="B75" s="168">
        <f t="shared" si="15"/>
        <v>0.13517499999999999</v>
      </c>
      <c r="C75" s="168">
        <f t="shared" si="15"/>
        <v>0.17474999999999999</v>
      </c>
      <c r="D75" s="176"/>
      <c r="E75" s="168">
        <f t="shared" si="16"/>
        <v>-0.25192481393796395</v>
      </c>
      <c r="F75" s="168">
        <f t="shared" si="16"/>
        <v>0.42693867461081614</v>
      </c>
      <c r="G75" s="178">
        <f t="shared" si="17"/>
        <v>-3.1455979677928569E-2</v>
      </c>
      <c r="H75" s="178">
        <f t="shared" si="17"/>
        <v>8.0214413082504113E-2</v>
      </c>
      <c r="I75" s="176"/>
      <c r="J75" s="168">
        <f t="shared" si="18"/>
        <v>6.7700902187376785E-3</v>
      </c>
      <c r="K75" s="168">
        <f t="shared" si="18"/>
        <v>8.5260122369869684E-2</v>
      </c>
    </row>
    <row r="76" spans="1:14" x14ac:dyDescent="0.2">
      <c r="A76" s="145" t="s">
        <v>34</v>
      </c>
      <c r="B76" s="168">
        <f t="shared" si="15"/>
        <v>7.1325E-2</v>
      </c>
      <c r="C76" s="168">
        <f t="shared" si="15"/>
        <v>2.0500000000000001E-2</v>
      </c>
      <c r="D76" s="176"/>
      <c r="E76" s="168">
        <f t="shared" si="16"/>
        <v>-7.3848993974238386E-2</v>
      </c>
      <c r="F76" s="168">
        <f t="shared" si="16"/>
        <v>5.6000000000000494E-3</v>
      </c>
      <c r="G76" s="178">
        <f t="shared" si="17"/>
        <v>-6.9930042264067698E-3</v>
      </c>
      <c r="H76" s="178">
        <f t="shared" si="17"/>
        <v>4.5919999999999999E-4</v>
      </c>
      <c r="I76" s="176"/>
      <c r="J76" s="168">
        <f t="shared" si="18"/>
        <v>6.254231513249978E-3</v>
      </c>
      <c r="K76" s="168">
        <f t="shared" si="18"/>
        <v>-5.9795263730872327E-3</v>
      </c>
    </row>
    <row r="77" spans="1:14" x14ac:dyDescent="0.2">
      <c r="A77" s="144" t="s">
        <v>22</v>
      </c>
      <c r="B77" s="168">
        <f t="shared" si="15"/>
        <v>5.0475000000000006E-2</v>
      </c>
      <c r="C77" s="168">
        <f t="shared" si="15"/>
        <v>2.2749999999999999E-2</v>
      </c>
      <c r="D77" s="176"/>
      <c r="E77" s="168">
        <f t="shared" si="16"/>
        <v>-4.134544919999672E-2</v>
      </c>
      <c r="F77" s="168">
        <f t="shared" si="16"/>
        <v>0.17224923818290416</v>
      </c>
      <c r="G77" s="178">
        <f t="shared" si="17"/>
        <v>-2.6850840652574235E-3</v>
      </c>
      <c r="H77" s="178">
        <f t="shared" si="17"/>
        <v>3.158348085623386E-3</v>
      </c>
      <c r="I77" s="176"/>
      <c r="J77" s="168">
        <f t="shared" si="18"/>
        <v>4.4978769818247279E-3</v>
      </c>
      <c r="K77" s="168">
        <f t="shared" si="18"/>
        <v>6.4453410515080828E-3</v>
      </c>
    </row>
    <row r="78" spans="1:14" x14ac:dyDescent="0.2">
      <c r="A78" s="145" t="s">
        <v>159</v>
      </c>
      <c r="B78" s="168">
        <f t="shared" si="15"/>
        <v>6.6999999999999994E-3</v>
      </c>
      <c r="C78" s="168">
        <f t="shared" si="15"/>
        <v>2.0250000000000001E-2</v>
      </c>
      <c r="D78" s="176"/>
      <c r="E78" s="168">
        <f t="shared" si="16"/>
        <v>-3.8471872191748746E-3</v>
      </c>
      <c r="F78" s="168">
        <f>(1+F14)*(1+F30)*(1+F46)*(1+F62)-1</f>
        <v>3.9101949010055259E-2</v>
      </c>
      <c r="G78" s="178">
        <f t="shared" si="17"/>
        <v>-6.3946080571512109E-5</v>
      </c>
      <c r="H78" s="178">
        <f t="shared" si="17"/>
        <v>6.6020626665623408E-4</v>
      </c>
      <c r="I78" s="176"/>
      <c r="J78" s="168">
        <f t="shared" si="18"/>
        <v>5.4281211073860629E-3</v>
      </c>
      <c r="K78" s="168">
        <f t="shared" si="18"/>
        <v>1.5509335527993857E-3</v>
      </c>
    </row>
    <row r="79" spans="1:14" x14ac:dyDescent="0.2">
      <c r="A79" s="144" t="s">
        <v>75</v>
      </c>
      <c r="B79" s="168">
        <f t="shared" si="15"/>
        <v>5.0525E-2</v>
      </c>
      <c r="C79" s="168">
        <f t="shared" si="15"/>
        <v>3.7499999999999999E-3</v>
      </c>
      <c r="D79" s="176"/>
      <c r="E79" s="168">
        <f t="shared" si="16"/>
        <v>3.619653247780974E-2</v>
      </c>
      <c r="F79" s="168">
        <f t="shared" si="16"/>
        <v>6.0100000000000042E-2</v>
      </c>
      <c r="G79" s="178">
        <f t="shared" si="17"/>
        <v>1.7063288259144692E-3</v>
      </c>
      <c r="H79" s="178">
        <f t="shared" si="17"/>
        <v>9.0149999999999996E-4</v>
      </c>
      <c r="I79" s="176"/>
      <c r="J79" s="168">
        <f t="shared" si="18"/>
        <v>-3.002229081047636E-3</v>
      </c>
      <c r="K79" s="168">
        <f t="shared" si="18"/>
        <v>1.1647112684705828E-4</v>
      </c>
    </row>
    <row r="80" spans="1:14" x14ac:dyDescent="0.2">
      <c r="A80" s="146" t="s">
        <v>82</v>
      </c>
      <c r="B80" s="168">
        <f t="shared" si="15"/>
        <v>5.0574999999999995E-2</v>
      </c>
      <c r="C80" s="168">
        <f t="shared" si="15"/>
        <v>0.13275000000000001</v>
      </c>
      <c r="D80" s="176"/>
      <c r="E80" s="168">
        <f t="shared" si="16"/>
        <v>0.10915208554166012</v>
      </c>
      <c r="F80" s="168">
        <f t="shared" si="16"/>
        <v>9.0274653701419183E-2</v>
      </c>
      <c r="G80" s="178">
        <f t="shared" si="17"/>
        <v>5.7404035382068105E-3</v>
      </c>
      <c r="H80" s="178">
        <f t="shared" si="17"/>
        <v>1.3082888752896692E-2</v>
      </c>
      <c r="I80" s="176"/>
      <c r="J80" s="168">
        <f t="shared" si="18"/>
        <v>1.0479239645637902E-2</v>
      </c>
      <c r="K80" s="168">
        <f t="shared" si="18"/>
        <v>-7.471707435204273E-3</v>
      </c>
    </row>
    <row r="81" spans="1:12" x14ac:dyDescent="0.2">
      <c r="A81" s="147"/>
      <c r="B81" s="151"/>
      <c r="C81" s="151"/>
      <c r="D81" s="150"/>
      <c r="E81" s="151"/>
      <c r="F81" s="152"/>
      <c r="G81" s="152"/>
      <c r="H81" s="152"/>
      <c r="I81" s="150"/>
      <c r="J81" s="153"/>
      <c r="K81" s="154"/>
    </row>
    <row r="82" spans="1:12" x14ac:dyDescent="0.2">
      <c r="A82" s="158" t="s">
        <v>225</v>
      </c>
      <c r="B82" s="159"/>
      <c r="C82" s="159"/>
      <c r="D82" s="160"/>
      <c r="E82" s="161">
        <f>(1+E18)*(1+E34)*(1+E50)*(1+E66)-1</f>
        <v>-3.8906003118984622E-2</v>
      </c>
      <c r="F82" s="161">
        <f>(1+F18)*(1+F34)*(1+F50)*(1+F66)-1</f>
        <v>0.22285646034009265</v>
      </c>
      <c r="G82" s="162">
        <f>SUM(G70:G80)</f>
        <v>-2.7212746917499794E-2</v>
      </c>
      <c r="H82" s="162">
        <f>SUM(H70:H80)</f>
        <v>0.23190423988024664</v>
      </c>
      <c r="I82" s="160"/>
      <c r="J82" s="161">
        <f>SUM(J70:J80)</f>
        <v>0.15980369365326749</v>
      </c>
      <c r="K82" s="162">
        <f>SUM(K70:K80)</f>
        <v>0.10192668388194435</v>
      </c>
      <c r="L82" s="7">
        <f>J82+K82-(F82-E82)</f>
        <v>-3.2085923865443622E-5</v>
      </c>
    </row>
    <row r="83" spans="1:12" x14ac:dyDescent="0.2">
      <c r="F83" s="20">
        <f>F82-E82</f>
        <v>0.26176246345907728</v>
      </c>
      <c r="H83" s="7">
        <f>H82-G82</f>
        <v>0.25911698679774642</v>
      </c>
      <c r="K83" s="20">
        <f>K82+J82</f>
        <v>0.26173037753521183</v>
      </c>
    </row>
    <row r="85" spans="1:12" x14ac:dyDescent="0.2">
      <c r="J85" t="s">
        <v>302</v>
      </c>
    </row>
    <row r="86" spans="1:12" x14ac:dyDescent="0.2">
      <c r="J86" s="7">
        <f>J6*(1+$E$34)+J22*(1+$F$18)</f>
        <v>1.4560758970800213E-2</v>
      </c>
      <c r="K86" s="7">
        <f>K6*(1+$E$34)+K22*(1+$F$18)</f>
        <v>7.7990177370800134E-3</v>
      </c>
    </row>
    <row r="87" spans="1:12" x14ac:dyDescent="0.2">
      <c r="J87" s="7">
        <f t="shared" ref="J87:K96" si="19">J7*(1+$E$34)+J23*(1+$F$18)</f>
        <v>4.014242863751518E-2</v>
      </c>
      <c r="K87" s="7">
        <f t="shared" si="19"/>
        <v>9.0940133080159996E-2</v>
      </c>
    </row>
    <row r="88" spans="1:12" x14ac:dyDescent="0.2">
      <c r="J88" s="7">
        <f t="shared" si="19"/>
        <v>-7.4891294158636974E-3</v>
      </c>
      <c r="K88" s="7">
        <f t="shared" si="19"/>
        <v>0</v>
      </c>
    </row>
    <row r="89" spans="1:12" x14ac:dyDescent="0.2">
      <c r="J89" s="7">
        <f t="shared" si="19"/>
        <v>4.7461398960504629E-2</v>
      </c>
      <c r="K89" s="7">
        <f t="shared" si="19"/>
        <v>1.2828680807199993E-2</v>
      </c>
    </row>
    <row r="90" spans="1:12" x14ac:dyDescent="0.2">
      <c r="J90" s="7">
        <f t="shared" si="19"/>
        <v>-1.6644327533267746E-3</v>
      </c>
      <c r="K90" s="7">
        <f t="shared" si="19"/>
        <v>6.2490983867999981E-3</v>
      </c>
    </row>
    <row r="91" spans="1:12" x14ac:dyDescent="0.2">
      <c r="J91" s="7">
        <f t="shared" si="19"/>
        <v>7.2361293668273003E-3</v>
      </c>
      <c r="K91" s="7">
        <f t="shared" si="19"/>
        <v>3.6436410548399994E-2</v>
      </c>
    </row>
    <row r="92" spans="1:12" x14ac:dyDescent="0.2">
      <c r="J92" s="7">
        <f t="shared" si="19"/>
        <v>1.281966551205679E-3</v>
      </c>
      <c r="K92" s="7">
        <f t="shared" si="19"/>
        <v>0</v>
      </c>
    </row>
    <row r="93" spans="1:12" x14ac:dyDescent="0.2">
      <c r="J93" s="7">
        <f t="shared" si="19"/>
        <v>5.5557786811332105E-4</v>
      </c>
      <c r="K93" s="7">
        <f t="shared" si="19"/>
        <v>4.4278515270399993E-3</v>
      </c>
    </row>
    <row r="94" spans="1:12" x14ac:dyDescent="0.2">
      <c r="J94" s="7">
        <f t="shared" si="19"/>
        <v>5.3479226131243722E-3</v>
      </c>
      <c r="K94" s="7">
        <f t="shared" si="19"/>
        <v>1.7262082291999996E-3</v>
      </c>
    </row>
    <row r="95" spans="1:12" x14ac:dyDescent="0.2">
      <c r="J95" s="7">
        <f t="shared" si="19"/>
        <v>-4.4937714216888207E-3</v>
      </c>
      <c r="K95" s="7">
        <f t="shared" si="19"/>
        <v>0</v>
      </c>
    </row>
    <row r="96" spans="1:12" x14ac:dyDescent="0.2">
      <c r="J96" s="7">
        <f t="shared" si="19"/>
        <v>1.1303653410622587E-2</v>
      </c>
      <c r="K96" s="7">
        <f t="shared" si="19"/>
        <v>6.7846436378600009E-3</v>
      </c>
    </row>
    <row r="97" spans="9:11" x14ac:dyDescent="0.2">
      <c r="J97" s="7"/>
    </row>
    <row r="98" spans="9:11" x14ac:dyDescent="0.2">
      <c r="I98" t="s">
        <v>301</v>
      </c>
      <c r="J98" s="5">
        <f>J86*(1+$E$50)+J38*(1+$F$34)*(1+$F$18)</f>
        <v>2.0527470756822683E-2</v>
      </c>
      <c r="K98" s="5">
        <f>K86*(1+$E$50)+K38*(1+$F$34)*(1+$F$18)</f>
        <v>-2.5311402842019562E-2</v>
      </c>
    </row>
    <row r="99" spans="9:11" x14ac:dyDescent="0.2">
      <c r="J99" s="5">
        <f t="shared" ref="J99:K108" si="20">J87*(1+$E$50)+J39*(1+$F$34)*(1+$F$18)</f>
        <v>4.346205127336749E-2</v>
      </c>
      <c r="K99" s="5">
        <f t="shared" si="20"/>
        <v>6.6582928013229181E-2</v>
      </c>
    </row>
    <row r="100" spans="9:11" x14ac:dyDescent="0.2">
      <c r="J100" s="5">
        <f t="shared" si="20"/>
        <v>-9.5650658864011445E-3</v>
      </c>
      <c r="K100" s="5">
        <f t="shared" si="20"/>
        <v>0</v>
      </c>
    </row>
    <row r="101" spans="9:11" x14ac:dyDescent="0.2">
      <c r="J101" s="5">
        <f t="shared" si="20"/>
        <v>4.9798279551896259E-2</v>
      </c>
      <c r="K101" s="5">
        <f t="shared" si="20"/>
        <v>9.7363311815844081E-3</v>
      </c>
    </row>
    <row r="102" spans="9:11" x14ac:dyDescent="0.2">
      <c r="J102" s="5">
        <f t="shared" si="20"/>
        <v>-2.0790679900761469E-3</v>
      </c>
      <c r="K102" s="5">
        <f t="shared" si="20"/>
        <v>6.0736589923431365E-3</v>
      </c>
    </row>
    <row r="103" spans="9:11" x14ac:dyDescent="0.2">
      <c r="J103" s="5">
        <f t="shared" si="20"/>
        <v>6.7761262466475361E-3</v>
      </c>
      <c r="K103" s="5">
        <f t="shared" si="20"/>
        <v>3.4153137552247213E-2</v>
      </c>
    </row>
    <row r="104" spans="9:11" x14ac:dyDescent="0.2">
      <c r="J104" s="5">
        <f t="shared" si="20"/>
        <v>5.7986704324669569E-3</v>
      </c>
      <c r="K104" s="5">
        <f t="shared" si="20"/>
        <v>0</v>
      </c>
    </row>
    <row r="105" spans="9:11" x14ac:dyDescent="0.2">
      <c r="J105" s="5">
        <f t="shared" si="20"/>
        <v>1.7652680423413981E-3</v>
      </c>
      <c r="K105" s="5">
        <f t="shared" si="20"/>
        <v>3.937784926767364E-3</v>
      </c>
    </row>
    <row r="106" spans="9:11" x14ac:dyDescent="0.2">
      <c r="J106" s="5">
        <f t="shared" si="20"/>
        <v>5.0112791102954581E-3</v>
      </c>
      <c r="K106" s="5">
        <f t="shared" si="20"/>
        <v>1.4238477975510322E-3</v>
      </c>
    </row>
    <row r="107" spans="9:11" x14ac:dyDescent="0.2">
      <c r="J107" s="5">
        <f t="shared" si="20"/>
        <v>-3.176132590028761E-3</v>
      </c>
      <c r="K107" s="5">
        <f t="shared" si="20"/>
        <v>0</v>
      </c>
    </row>
    <row r="108" spans="9:11" x14ac:dyDescent="0.2">
      <c r="J108" s="5">
        <f t="shared" si="20"/>
        <v>1.0475522134474046E-2</v>
      </c>
      <c r="K108" s="5">
        <f t="shared" si="20"/>
        <v>-4.746055120584753E-3</v>
      </c>
    </row>
    <row r="109" spans="9:11" x14ac:dyDescent="0.2">
      <c r="J109" s="5"/>
    </row>
    <row r="110" spans="9:11" x14ac:dyDescent="0.2">
      <c r="J110" s="5"/>
    </row>
    <row r="111" spans="9:11" x14ac:dyDescent="0.2">
      <c r="J111" s="5"/>
    </row>
  </sheetData>
  <mergeCells count="24">
    <mergeCell ref="B52:C52"/>
    <mergeCell ref="E52:F52"/>
    <mergeCell ref="G52:H52"/>
    <mergeCell ref="J52:K52"/>
    <mergeCell ref="B68:C68"/>
    <mergeCell ref="E68:F68"/>
    <mergeCell ref="G68:H68"/>
    <mergeCell ref="J68:K68"/>
    <mergeCell ref="B20:C20"/>
    <mergeCell ref="E20:F20"/>
    <mergeCell ref="G20:H20"/>
    <mergeCell ref="J20:K20"/>
    <mergeCell ref="B36:C36"/>
    <mergeCell ref="E36:F36"/>
    <mergeCell ref="G36:H36"/>
    <mergeCell ref="J36:K36"/>
    <mergeCell ref="B4:C4"/>
    <mergeCell ref="E4:F4"/>
    <mergeCell ref="G4:H4"/>
    <mergeCell ref="J4:K4"/>
    <mergeCell ref="B19:C19"/>
    <mergeCell ref="E19:F19"/>
    <mergeCell ref="G19:H19"/>
    <mergeCell ref="J19:K19"/>
  </mergeCells>
  <pageMargins left="0.7" right="0.7" top="0.75" bottom="0.75" header="0.3" footer="0.3"/>
  <pageSetup paperSize="9" orientation="portrait" horizontalDpi="0" verticalDpi="0"/>
  <drawing r:id="rId1"/>
  <legacyDrawing r:id="rId2"/>
  <oleObjects>
    <mc:AlternateContent xmlns:mc="http://schemas.openxmlformats.org/markup-compatibility/2006">
      <mc:Choice Requires="x14">
        <oleObject progId="Equation.3" shapeId="15361" r:id="rId3">
          <objectPr defaultSize="0" autoPict="0" r:id="rId4">
            <anchor moveWithCells="1" sizeWithCells="1">
              <from>
                <xdr:col>11</xdr:col>
                <xdr:colOff>571500</xdr:colOff>
                <xdr:row>52</xdr:row>
                <xdr:rowOff>25400</xdr:rowOff>
              </from>
              <to>
                <xdr:col>15</xdr:col>
                <xdr:colOff>584200</xdr:colOff>
                <xdr:row>53</xdr:row>
                <xdr:rowOff>165100</xdr:rowOff>
              </to>
            </anchor>
          </objectPr>
        </oleObject>
      </mc:Choice>
      <mc:Fallback>
        <oleObject progId="Equation.3" shapeId="15361" r:id="rId3"/>
      </mc:Fallback>
    </mc:AlternateContent>
  </oleObjec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AA130"/>
  <sheetViews>
    <sheetView zoomScale="65" workbookViewId="0">
      <selection activeCell="O120" sqref="O120"/>
    </sheetView>
  </sheetViews>
  <sheetFormatPr baseColWidth="10" defaultRowHeight="15" x14ac:dyDescent="0.2"/>
  <cols>
    <col min="1" max="1" width="21.83203125" customWidth="1"/>
    <col min="3" max="3" width="11.6640625" customWidth="1"/>
    <col min="4" max="5" width="11.5" customWidth="1"/>
    <col min="6" max="6" width="12" customWidth="1"/>
    <col min="11" max="11" width="9" customWidth="1"/>
    <col min="12" max="12" width="27" customWidth="1"/>
    <col min="13" max="13" width="12" customWidth="1"/>
    <col min="14" max="14" width="11.33203125" customWidth="1"/>
    <col min="15" max="15" width="14.6640625" customWidth="1"/>
    <col min="16" max="16" width="16.6640625" customWidth="1"/>
  </cols>
  <sheetData>
    <row r="2" spans="1:20" ht="19" x14ac:dyDescent="0.25">
      <c r="A2" s="59"/>
      <c r="B2" s="59" t="s">
        <v>169</v>
      </c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</row>
    <row r="4" spans="1:20" x14ac:dyDescent="0.2">
      <c r="B4" t="s">
        <v>292</v>
      </c>
      <c r="C4" t="s">
        <v>293</v>
      </c>
      <c r="D4" t="s">
        <v>294</v>
      </c>
      <c r="E4" t="s">
        <v>295</v>
      </c>
      <c r="F4" t="s">
        <v>170</v>
      </c>
    </row>
    <row r="5" spans="1:20" x14ac:dyDescent="0.2">
      <c r="B5" s="1">
        <v>42825</v>
      </c>
      <c r="C5" s="15">
        <v>1.7058646468740845E-2</v>
      </c>
      <c r="D5" s="15">
        <v>2.174258520877162E-2</v>
      </c>
      <c r="E5" s="15">
        <v>1.7909362208763976E-2</v>
      </c>
      <c r="F5" s="15">
        <v>1.6485925409752689E-2</v>
      </c>
    </row>
    <row r="6" spans="1:20" x14ac:dyDescent="0.2">
      <c r="B6" s="1">
        <v>42832</v>
      </c>
      <c r="C6" s="15">
        <v>1.3354542503156864E-3</v>
      </c>
      <c r="D6" s="15">
        <v>-3.5362369269728417E-3</v>
      </c>
      <c r="E6" s="15">
        <v>-2.4058422517908053E-3</v>
      </c>
      <c r="F6" s="15">
        <v>-1.4653249279475977E-3</v>
      </c>
    </row>
    <row r="7" spans="1:20" x14ac:dyDescent="0.2">
      <c r="B7" s="1">
        <v>42839</v>
      </c>
      <c r="C7" s="15">
        <v>-5.1159461531968872E-3</v>
      </c>
      <c r="D7" s="15">
        <v>-5.7791393017797513E-3</v>
      </c>
      <c r="E7" s="15">
        <v>-1.0659843447457554E-2</v>
      </c>
      <c r="F7" s="15">
        <v>-1.3599176154242221E-2</v>
      </c>
    </row>
    <row r="8" spans="1:20" x14ac:dyDescent="0.2">
      <c r="B8" s="1">
        <v>42846</v>
      </c>
      <c r="C8" s="15">
        <v>-1.1752628403084078E-2</v>
      </c>
      <c r="D8" s="15">
        <v>-1.0801218871466003E-2</v>
      </c>
      <c r="E8" s="15">
        <v>-6.8136987260830704E-5</v>
      </c>
      <c r="F8" s="15">
        <v>-2.3171106587090984E-3</v>
      </c>
    </row>
    <row r="9" spans="1:20" x14ac:dyDescent="0.2">
      <c r="B9" s="1">
        <v>42853</v>
      </c>
      <c r="C9" s="15">
        <v>2.7084353534630391E-2</v>
      </c>
      <c r="D9" s="15">
        <v>2.8239280752338052E-2</v>
      </c>
      <c r="E9" s="15">
        <v>3.2691258077658866E-2</v>
      </c>
      <c r="F9" s="15">
        <v>3.4683324273966809E-2</v>
      </c>
    </row>
    <row r="10" spans="1:20" x14ac:dyDescent="0.2">
      <c r="B10" s="1">
        <v>42860</v>
      </c>
      <c r="C10" s="15">
        <v>1.7506242747315454E-2</v>
      </c>
      <c r="D10" s="15">
        <v>1.9183566803743453E-2</v>
      </c>
      <c r="E10" s="15">
        <v>2.3168586924262408E-2</v>
      </c>
      <c r="F10" s="15">
        <v>2.7868378099724866E-2</v>
      </c>
    </row>
    <row r="11" spans="1:20" x14ac:dyDescent="0.2">
      <c r="B11" s="1">
        <v>42867</v>
      </c>
      <c r="C11" s="15">
        <v>5.6136877192608839E-4</v>
      </c>
      <c r="D11" s="15">
        <v>2.3895276622977308E-3</v>
      </c>
      <c r="E11" s="15">
        <v>-7.0774390955092694E-3</v>
      </c>
      <c r="F11" s="15">
        <v>-5.8133973253452487E-3</v>
      </c>
    </row>
    <row r="12" spans="1:20" x14ac:dyDescent="0.2">
      <c r="B12" s="1">
        <v>42874</v>
      </c>
      <c r="C12" s="15">
        <v>-1.7992300562134272E-2</v>
      </c>
      <c r="D12" s="15">
        <v>-1.1233687354657155E-2</v>
      </c>
      <c r="E12" s="15">
        <v>-1.1024261627661673E-2</v>
      </c>
      <c r="F12" s="15">
        <v>-1.3885834304691036E-2</v>
      </c>
    </row>
    <row r="13" spans="1:20" x14ac:dyDescent="0.2">
      <c r="B13" s="1">
        <v>42881</v>
      </c>
      <c r="C13" s="15">
        <v>5.2903560868166966E-3</v>
      </c>
      <c r="D13" s="15">
        <v>4.519126529815792E-3</v>
      </c>
      <c r="E13" s="15">
        <v>-5.8142832454130002E-4</v>
      </c>
      <c r="F13" s="15">
        <v>-2.2274819417844594E-3</v>
      </c>
    </row>
    <row r="14" spans="1:20" x14ac:dyDescent="0.2">
      <c r="B14" s="1">
        <v>42888</v>
      </c>
      <c r="C14" s="15">
        <v>1.3639302669889121E-2</v>
      </c>
      <c r="D14" s="15">
        <v>1.6690936253886582E-2</v>
      </c>
      <c r="E14" s="15">
        <v>9.2874876526479865E-3</v>
      </c>
      <c r="F14" s="15">
        <v>3.5763980083933777E-3</v>
      </c>
    </row>
    <row r="15" spans="1:20" x14ac:dyDescent="0.2">
      <c r="B15" s="1">
        <v>42895</v>
      </c>
      <c r="C15" s="15">
        <v>2.4351606687974636E-4</v>
      </c>
      <c r="D15" s="15">
        <v>5.2451643571588226E-3</v>
      </c>
      <c r="E15" s="15">
        <v>2.3985228355178898E-3</v>
      </c>
      <c r="F15" s="15">
        <v>-1.6008597312783257E-3</v>
      </c>
    </row>
    <row r="16" spans="1:20" x14ac:dyDescent="0.2">
      <c r="B16" s="1">
        <v>42902</v>
      </c>
      <c r="C16" s="15">
        <v>-3.2382956197316909E-3</v>
      </c>
      <c r="D16" s="15">
        <v>-5.7707666662827912E-3</v>
      </c>
      <c r="E16" s="15">
        <v>-9.3257556691876981E-3</v>
      </c>
      <c r="F16" s="15">
        <v>-1.1764968335810533E-2</v>
      </c>
    </row>
    <row r="17" spans="2:6" x14ac:dyDescent="0.2">
      <c r="B17" s="1">
        <v>42909</v>
      </c>
      <c r="C17" s="15">
        <v>-3.3401476941322776E-3</v>
      </c>
      <c r="D17" s="15">
        <v>1.3866501747616632E-3</v>
      </c>
      <c r="E17" s="15">
        <v>7.386156769776389E-3</v>
      </c>
      <c r="F17" s="15">
        <v>-5.6435319480407919E-5</v>
      </c>
    </row>
    <row r="18" spans="2:6" x14ac:dyDescent="0.2">
      <c r="B18" s="1">
        <v>42916</v>
      </c>
      <c r="C18" s="15">
        <v>-3.1076647414835915E-2</v>
      </c>
      <c r="D18" s="15">
        <v>-3.0846718584755503E-2</v>
      </c>
      <c r="E18" s="15">
        <v>-2.411213646737409E-2</v>
      </c>
      <c r="F18" s="15">
        <v>-2.8727198844139323E-2</v>
      </c>
    </row>
    <row r="19" spans="2:6" x14ac:dyDescent="0.2">
      <c r="B19" s="1">
        <v>42923</v>
      </c>
      <c r="C19" s="15">
        <v>4.0300247434713141E-3</v>
      </c>
      <c r="D19" s="15">
        <v>2.6873420112591391E-3</v>
      </c>
      <c r="E19" s="15">
        <v>1.3458840093038032E-2</v>
      </c>
      <c r="F19" s="15">
        <v>6.3802340581309291E-3</v>
      </c>
    </row>
    <row r="20" spans="2:6" x14ac:dyDescent="0.2">
      <c r="B20" s="1">
        <v>42930</v>
      </c>
      <c r="C20" s="15">
        <v>2.0829671710418607E-2</v>
      </c>
      <c r="D20" s="15">
        <v>2.3458398044418734E-2</v>
      </c>
      <c r="E20" s="15">
        <v>2.3375826915051225E-2</v>
      </c>
      <c r="F20" s="15">
        <v>1.7928079818929188E-2</v>
      </c>
    </row>
    <row r="21" spans="2:6" x14ac:dyDescent="0.2">
      <c r="B21" s="1">
        <v>42937</v>
      </c>
      <c r="C21" s="15">
        <v>-1.6159960237297308E-2</v>
      </c>
      <c r="D21" s="15">
        <v>-1.8801534204957837E-2</v>
      </c>
      <c r="E21" s="15">
        <v>-1.4201483307525881E-2</v>
      </c>
      <c r="F21" s="15">
        <v>-2.1052542017164222E-2</v>
      </c>
    </row>
    <row r="22" spans="2:6" x14ac:dyDescent="0.2">
      <c r="B22" s="1">
        <v>42944</v>
      </c>
      <c r="C22" s="15">
        <v>1.0083735531007568E-2</v>
      </c>
      <c r="D22" s="15">
        <v>-5.1172659764314463E-3</v>
      </c>
      <c r="E22" s="15">
        <v>4.8892996774128634E-3</v>
      </c>
      <c r="F22" s="15">
        <v>4.6411778509782842E-3</v>
      </c>
    </row>
    <row r="23" spans="2:6" x14ac:dyDescent="0.2">
      <c r="B23" s="1">
        <v>42951</v>
      </c>
      <c r="C23" s="15">
        <v>1.9319898683653698E-2</v>
      </c>
      <c r="D23" s="15">
        <v>2.4437756533882415E-2</v>
      </c>
      <c r="E23" s="15">
        <v>2.0630589817904336E-2</v>
      </c>
      <c r="F23" s="15">
        <v>1.1442644035146943E-2</v>
      </c>
    </row>
    <row r="24" spans="2:6" x14ac:dyDescent="0.2">
      <c r="B24" s="1">
        <v>42958</v>
      </c>
      <c r="C24" s="15">
        <v>-2.7253047604315971E-2</v>
      </c>
      <c r="D24" s="15">
        <v>-1.9086296157371539E-2</v>
      </c>
      <c r="E24" s="15">
        <v>-2.5235487590601121E-2</v>
      </c>
      <c r="F24" s="15">
        <v>-2.8816134982793451E-2</v>
      </c>
    </row>
    <row r="25" spans="2:6" x14ac:dyDescent="0.2">
      <c r="B25" s="1">
        <v>42965</v>
      </c>
      <c r="C25" s="15">
        <v>1.1934678276136593E-2</v>
      </c>
      <c r="D25" s="15">
        <v>1.5927782401237704E-2</v>
      </c>
      <c r="E25" s="15">
        <v>1.2781126493283541E-2</v>
      </c>
      <c r="F25" s="15">
        <v>1.1651802227610863E-2</v>
      </c>
    </row>
    <row r="26" spans="2:6" x14ac:dyDescent="0.2">
      <c r="B26" s="1">
        <v>42972</v>
      </c>
      <c r="C26" s="15">
        <v>-2.0183873342446207E-3</v>
      </c>
      <c r="D26" s="15">
        <v>-1.9111407998725922E-3</v>
      </c>
      <c r="E26" s="15">
        <v>-8.8972034368045086E-3</v>
      </c>
      <c r="F26" s="15">
        <v>-2.1706137207162524E-3</v>
      </c>
    </row>
    <row r="27" spans="2:6" x14ac:dyDescent="0.2">
      <c r="B27" s="1">
        <v>42979</v>
      </c>
      <c r="C27" s="15">
        <v>3.6292130302638943E-3</v>
      </c>
      <c r="D27" s="15">
        <v>-1.310892226710571E-3</v>
      </c>
      <c r="E27" s="15">
        <v>5.4500303742946125E-3</v>
      </c>
      <c r="F27" s="15">
        <v>1.5500719780139338E-3</v>
      </c>
    </row>
    <row r="28" spans="2:6" x14ac:dyDescent="0.2">
      <c r="B28" s="1">
        <v>42986</v>
      </c>
      <c r="C28" s="15">
        <v>4.8049444976355042E-3</v>
      </c>
      <c r="D28" s="15">
        <v>7.4135531021448731E-3</v>
      </c>
      <c r="E28" s="15">
        <v>-1.3581844440412275E-3</v>
      </c>
      <c r="F28" s="15">
        <v>1.1063103244015604E-3</v>
      </c>
    </row>
    <row r="29" spans="2:6" x14ac:dyDescent="0.2">
      <c r="B29" s="1">
        <v>42993</v>
      </c>
      <c r="C29" s="15">
        <v>1.4201932727673009E-2</v>
      </c>
      <c r="D29" s="15">
        <v>1.4020963296914098E-2</v>
      </c>
      <c r="E29" s="15">
        <v>2.3896837079340292E-2</v>
      </c>
      <c r="F29" s="15">
        <v>1.9682744098222349E-2</v>
      </c>
    </row>
    <row r="30" spans="2:6" x14ac:dyDescent="0.2">
      <c r="B30" s="1">
        <v>43000</v>
      </c>
      <c r="C30" s="15">
        <v>-4.6750626980563773E-3</v>
      </c>
      <c r="D30" s="15">
        <v>2.8746375485337165E-3</v>
      </c>
      <c r="E30" s="15">
        <v>1.094443110936659E-2</v>
      </c>
      <c r="F30" s="15">
        <v>7.3587347641193013E-3</v>
      </c>
    </row>
    <row r="31" spans="2:6" x14ac:dyDescent="0.2">
      <c r="B31" s="1">
        <v>43007</v>
      </c>
      <c r="C31" s="15">
        <v>1.1765120296162595E-2</v>
      </c>
      <c r="D31" s="15">
        <v>1.3454840552013302E-2</v>
      </c>
      <c r="E31" s="15">
        <v>1.8242121493571673E-2</v>
      </c>
      <c r="F31" s="15">
        <v>1.5087168423965513E-2</v>
      </c>
    </row>
    <row r="32" spans="2:6" x14ac:dyDescent="0.2">
      <c r="B32" s="1">
        <v>43014</v>
      </c>
      <c r="C32" s="15">
        <v>-2.7419129774233515E-4</v>
      </c>
      <c r="D32" s="15">
        <v>5.4038806161596214E-3</v>
      </c>
      <c r="E32" s="15">
        <v>-8.2127568137864947E-4</v>
      </c>
      <c r="F32" s="15">
        <v>2.3561483789309445E-3</v>
      </c>
    </row>
    <row r="33" spans="2:6" x14ac:dyDescent="0.2">
      <c r="B33" s="1">
        <v>43021</v>
      </c>
      <c r="C33" s="15">
        <v>7.7199335589381128E-3</v>
      </c>
      <c r="D33" s="15">
        <v>1.0026424425118854E-2</v>
      </c>
      <c r="E33" s="15">
        <v>6.3574962946543008E-3</v>
      </c>
      <c r="F33" s="15">
        <v>3.4135186439177012E-4</v>
      </c>
    </row>
    <row r="34" spans="2:6" x14ac:dyDescent="0.2">
      <c r="B34" s="1">
        <v>43028</v>
      </c>
      <c r="C34" s="15">
        <v>-7.2706041356426802E-3</v>
      </c>
      <c r="D34" s="15">
        <v>-3.8925876203371691E-4</v>
      </c>
      <c r="E34" s="15">
        <v>2.6417678395672861E-3</v>
      </c>
      <c r="F34" s="15">
        <v>1.4981065597652332E-4</v>
      </c>
    </row>
    <row r="35" spans="2:6" x14ac:dyDescent="0.2">
      <c r="B35" s="1">
        <v>43035</v>
      </c>
      <c r="C35" s="15">
        <v>1.7427549329646082E-2</v>
      </c>
      <c r="D35" s="15">
        <v>1.299916602261756E-2</v>
      </c>
      <c r="E35" s="15">
        <v>2.4978671410772479E-2</v>
      </c>
      <c r="F35" s="15">
        <v>1.3075956494844831E-2</v>
      </c>
    </row>
    <row r="36" spans="2:6" x14ac:dyDescent="0.2">
      <c r="B36" s="1">
        <v>43042</v>
      </c>
      <c r="C36" s="15">
        <v>1.2964103639739917E-2</v>
      </c>
      <c r="D36" s="15">
        <v>1.7321992488301134E-2</v>
      </c>
      <c r="E36" s="15">
        <v>1.476949774845656E-2</v>
      </c>
      <c r="F36" s="15">
        <v>1.0330674683686425E-2</v>
      </c>
    </row>
    <row r="37" spans="2:6" x14ac:dyDescent="0.2">
      <c r="B37" s="1">
        <v>43049</v>
      </c>
      <c r="C37" s="15">
        <v>-1.8101915935631117E-2</v>
      </c>
      <c r="D37" s="15">
        <v>-1.9671820260606241E-2</v>
      </c>
      <c r="E37" s="15">
        <v>-2.1716319076279255E-2</v>
      </c>
      <c r="F37" s="15">
        <v>-2.6070743314290601E-2</v>
      </c>
    </row>
    <row r="38" spans="2:6" x14ac:dyDescent="0.2">
      <c r="B38" s="1">
        <v>43056</v>
      </c>
      <c r="C38" s="15">
        <v>3.9643839243130889E-3</v>
      </c>
      <c r="D38" s="15">
        <v>-6.0454531185091826E-3</v>
      </c>
      <c r="E38" s="15">
        <v>-2.8785134902926978E-4</v>
      </c>
      <c r="F38" s="15">
        <v>-1.2883442411290691E-2</v>
      </c>
    </row>
    <row r="39" spans="2:6" x14ac:dyDescent="0.2">
      <c r="B39" s="1">
        <v>43063</v>
      </c>
      <c r="C39" s="15">
        <v>3.7256382050953026E-3</v>
      </c>
      <c r="D39" s="15">
        <v>8.1875918646097598E-3</v>
      </c>
      <c r="E39" s="15">
        <v>8.4862099968880979E-3</v>
      </c>
      <c r="F39" s="15">
        <v>9.5194871823782723E-3</v>
      </c>
    </row>
    <row r="40" spans="2:6" x14ac:dyDescent="0.2">
      <c r="B40" s="1">
        <v>43070</v>
      </c>
      <c r="C40" s="15">
        <v>-1.3609559875999579E-2</v>
      </c>
      <c r="D40" s="15">
        <v>-7.362941945637966E-3</v>
      </c>
      <c r="E40" s="15">
        <v>-1.3780015780606922E-2</v>
      </c>
      <c r="F40" s="15">
        <v>-1.4989263465345681E-2</v>
      </c>
    </row>
    <row r="41" spans="2:6" x14ac:dyDescent="0.2">
      <c r="B41" s="1">
        <v>43077</v>
      </c>
      <c r="C41" s="15">
        <v>2.6935744412987499E-2</v>
      </c>
      <c r="D41" s="15">
        <v>2.0811670615396693E-2</v>
      </c>
      <c r="E41" s="15">
        <v>2.0439826093318937E-2</v>
      </c>
      <c r="F41" s="15">
        <v>1.8114555427988233E-2</v>
      </c>
    </row>
    <row r="42" spans="2:6" x14ac:dyDescent="0.2">
      <c r="B42" s="1">
        <v>43084</v>
      </c>
      <c r="C42" s="15">
        <v>-2.1016452659807221E-2</v>
      </c>
      <c r="D42" s="15">
        <v>-1.1503724091261715E-2</v>
      </c>
      <c r="E42" s="15">
        <v>-1.6366918155455278E-2</v>
      </c>
      <c r="F42" s="15">
        <v>-8.6093360620360659E-3</v>
      </c>
    </row>
    <row r="43" spans="2:6" x14ac:dyDescent="0.2">
      <c r="B43" s="1">
        <v>43091</v>
      </c>
      <c r="C43" s="15">
        <v>-2.2819781388113713E-3</v>
      </c>
      <c r="D43" s="15">
        <v>8.0686363845401622E-4</v>
      </c>
      <c r="E43" s="15">
        <v>1.4322852788429118E-3</v>
      </c>
      <c r="F43" s="15">
        <v>-2.0053194327811497E-3</v>
      </c>
    </row>
    <row r="44" spans="2:6" x14ac:dyDescent="0.2">
      <c r="B44" s="1">
        <v>43098</v>
      </c>
      <c r="C44" s="15">
        <v>-1.1861768066861634E-2</v>
      </c>
      <c r="D44" s="15">
        <v>-1.2704058248211499E-2</v>
      </c>
      <c r="E44" s="15">
        <v>-1.4896741212059821E-2</v>
      </c>
      <c r="F44" s="15">
        <v>-1.3910659961332672E-2</v>
      </c>
    </row>
    <row r="45" spans="2:6" x14ac:dyDescent="0.2">
      <c r="B45" s="1">
        <v>43105</v>
      </c>
      <c r="C45" s="15">
        <v>2.4632900482481949E-2</v>
      </c>
      <c r="D45" s="15">
        <v>2.5273245789779478E-2</v>
      </c>
      <c r="E45" s="15">
        <v>3.0007960394998662E-2</v>
      </c>
      <c r="F45" s="15">
        <v>2.9586524960330651E-2</v>
      </c>
    </row>
    <row r="46" spans="2:6" x14ac:dyDescent="0.2">
      <c r="B46" s="1">
        <v>43112</v>
      </c>
      <c r="C46" s="15">
        <v>-1.2176477141361065E-2</v>
      </c>
      <c r="D46" s="15">
        <v>-6.1916354983578203E-3</v>
      </c>
      <c r="E46" s="15">
        <v>2.9747303099205502E-3</v>
      </c>
      <c r="F46" s="15">
        <v>1.3804076360379725E-3</v>
      </c>
    </row>
    <row r="47" spans="2:6" x14ac:dyDescent="0.2">
      <c r="B47" s="1">
        <v>43119</v>
      </c>
      <c r="C47" s="15">
        <v>2.1406396838352944E-2</v>
      </c>
      <c r="D47" s="15">
        <v>1.5133371065984834E-2</v>
      </c>
      <c r="E47" s="15">
        <v>2.4094242349250942E-2</v>
      </c>
      <c r="F47" s="15">
        <v>1.0092426251380626E-2</v>
      </c>
    </row>
    <row r="48" spans="2:6" x14ac:dyDescent="0.2">
      <c r="B48" s="1">
        <v>43126</v>
      </c>
      <c r="C48" s="15">
        <v>-1.0140772112134128E-2</v>
      </c>
      <c r="D48" s="15">
        <v>-1.5908385139194417E-2</v>
      </c>
      <c r="E48" s="15">
        <v>-7.1960804039960559E-3</v>
      </c>
      <c r="F48" s="15">
        <v>-4.549104292327355E-4</v>
      </c>
    </row>
    <row r="49" spans="1:6" x14ac:dyDescent="0.2">
      <c r="B49" s="1">
        <v>43133</v>
      </c>
      <c r="C49" s="15">
        <v>-2.9004027183622778E-2</v>
      </c>
      <c r="D49" s="15">
        <v>-3.05912374001901E-2</v>
      </c>
      <c r="E49" s="15">
        <v>-3.0293995384525853E-2</v>
      </c>
      <c r="F49" s="15">
        <v>-3.4032368173580574E-2</v>
      </c>
    </row>
    <row r="50" spans="1:6" x14ac:dyDescent="0.2">
      <c r="B50" s="1">
        <v>43140</v>
      </c>
      <c r="C50" s="15">
        <v>-4.9802984432222502E-2</v>
      </c>
      <c r="D50" s="15">
        <v>-4.9581295137642693E-2</v>
      </c>
      <c r="E50" s="15">
        <v>-4.4505937381316071E-2</v>
      </c>
      <c r="F50" s="15">
        <v>-5.5996117254376698E-2</v>
      </c>
    </row>
    <row r="51" spans="1:6" x14ac:dyDescent="0.2">
      <c r="B51" s="1">
        <v>43147</v>
      </c>
      <c r="C51" s="15">
        <v>1.6647444464990696E-2</v>
      </c>
      <c r="D51" s="15">
        <v>2.2328491774600966E-2</v>
      </c>
      <c r="E51" s="15">
        <v>3.7473850198891379E-2</v>
      </c>
      <c r="F51" s="15">
        <v>3.0309772428660509E-2</v>
      </c>
    </row>
    <row r="52" spans="1:6" x14ac:dyDescent="0.2">
      <c r="B52" s="1">
        <v>43154</v>
      </c>
      <c r="C52" s="15">
        <v>7.07933312920404E-3</v>
      </c>
      <c r="D52" s="15">
        <v>7.4833542105087678E-3</v>
      </c>
      <c r="E52" s="15">
        <v>7.5144309875447264E-3</v>
      </c>
      <c r="F52" s="15">
        <v>4.2780436558889079E-3</v>
      </c>
    </row>
    <row r="53" spans="1:6" x14ac:dyDescent="0.2">
      <c r="B53" s="1">
        <v>43161</v>
      </c>
      <c r="C53" s="15">
        <v>-3.5581452605909343E-2</v>
      </c>
      <c r="D53" s="15">
        <v>-3.6685275296241472E-2</v>
      </c>
      <c r="E53" s="15">
        <v>-3.3782213567941713E-2</v>
      </c>
      <c r="F53" s="15">
        <v>-3.3912932301988108E-2</v>
      </c>
    </row>
    <row r="54" spans="1:6" x14ac:dyDescent="0.2">
      <c r="B54" s="1">
        <v>43168</v>
      </c>
      <c r="C54" s="15">
        <v>2.4447714532953052E-2</v>
      </c>
      <c r="D54" s="15">
        <v>3.553048429710394E-2</v>
      </c>
      <c r="E54" s="15">
        <v>3.3285092706575127E-2</v>
      </c>
      <c r="F54" s="15">
        <v>2.8811188811188826E-2</v>
      </c>
    </row>
    <row r="55" spans="1:6" x14ac:dyDescent="0.2">
      <c r="B55" s="1">
        <v>43175</v>
      </c>
      <c r="C55" s="15">
        <v>2.5320764044664955E-2</v>
      </c>
      <c r="D55" s="15">
        <v>1.1776164406452988E-2</v>
      </c>
      <c r="E55" s="15">
        <v>1.9807593689543976E-2</v>
      </c>
      <c r="F55" s="15">
        <v>4.9290462909366006E-3</v>
      </c>
    </row>
    <row r="56" spans="1:6" x14ac:dyDescent="0.2">
      <c r="B56" s="1">
        <v>43182</v>
      </c>
      <c r="C56" s="15">
        <v>-2.6955836596440262E-2</v>
      </c>
      <c r="D56" s="15">
        <v>-3.1495242998006066E-2</v>
      </c>
      <c r="E56" s="15">
        <v>-3.2351548678132204E-2</v>
      </c>
      <c r="F56" s="15">
        <v>-4.0533542793972144E-2</v>
      </c>
    </row>
    <row r="59" spans="1:6" x14ac:dyDescent="0.2">
      <c r="A59" t="s">
        <v>291</v>
      </c>
      <c r="B59" s="204">
        <v>1000</v>
      </c>
    </row>
    <row r="61" spans="1:6" ht="16" thickBot="1" x14ac:dyDescent="0.25">
      <c r="B61" s="201" t="s">
        <v>292</v>
      </c>
      <c r="C61" s="202" t="s">
        <v>293</v>
      </c>
      <c r="D61" s="202" t="s">
        <v>294</v>
      </c>
      <c r="E61" s="202" t="s">
        <v>295</v>
      </c>
      <c r="F61" s="203" t="s">
        <v>170</v>
      </c>
    </row>
    <row r="62" spans="1:6" ht="16" thickTop="1" x14ac:dyDescent="0.2">
      <c r="B62" s="198">
        <v>42825</v>
      </c>
      <c r="C62" s="205">
        <f>B59*(1+C5)</f>
        <v>1017.0586464687408</v>
      </c>
      <c r="D62" s="205">
        <f>B59*(1+D5)</f>
        <v>1021.7425852087716</v>
      </c>
      <c r="E62" s="205">
        <f>B59*(1+E5)</f>
        <v>1017.909362208764</v>
      </c>
      <c r="F62" s="205">
        <f>B59*(1+F5)</f>
        <v>1016.4859254097527</v>
      </c>
    </row>
    <row r="63" spans="1:6" x14ac:dyDescent="0.2">
      <c r="B63" s="199">
        <v>42832</v>
      </c>
      <c r="C63" s="205">
        <f>C62*(1+C6)</f>
        <v>1018.4168817609877</v>
      </c>
      <c r="D63" s="205">
        <f>D62*(1+D6)</f>
        <v>1018.1294613490957</v>
      </c>
      <c r="E63" s="205">
        <f>E62*(1+E6)</f>
        <v>1015.4604328566687</v>
      </c>
      <c r="F63" s="205">
        <f>F62*(1+F6)</f>
        <v>1014.9964432443419</v>
      </c>
    </row>
    <row r="64" spans="1:6" x14ac:dyDescent="0.2">
      <c r="B64" s="198">
        <v>42839</v>
      </c>
      <c r="C64" s="205">
        <f t="shared" ref="C64:C113" si="0">C63*(1+C7)</f>
        <v>1013.2067158323919</v>
      </c>
      <c r="D64" s="205">
        <f t="shared" ref="D64:D113" si="1">D63*(1+D7)</f>
        <v>1012.2455493647133</v>
      </c>
      <c r="E64" s="205">
        <f t="shared" ref="E64:E113" si="2">E63*(1+E7)</f>
        <v>1004.6357836153292</v>
      </c>
      <c r="F64" s="205">
        <f t="shared" ref="F64:F113" si="3">F63*(1+F7)</f>
        <v>1001.1933278167328</v>
      </c>
    </row>
    <row r="65" spans="2:27" x14ac:dyDescent="0.2">
      <c r="B65" s="199">
        <v>42846</v>
      </c>
      <c r="C65" s="205">
        <f t="shared" si="0"/>
        <v>1001.2988738057045</v>
      </c>
      <c r="D65" s="205">
        <f t="shared" si="1"/>
        <v>1001.3120636343576</v>
      </c>
      <c r="E65" s="205">
        <f t="shared" si="2"/>
        <v>1004.5673307597392</v>
      </c>
      <c r="F65" s="205">
        <f t="shared" si="3"/>
        <v>998.87345208542024</v>
      </c>
      <c r="I65" t="s">
        <v>215</v>
      </c>
      <c r="S65" t="s">
        <v>215</v>
      </c>
    </row>
    <row r="66" spans="2:27" ht="16" thickBot="1" x14ac:dyDescent="0.25">
      <c r="B66" s="198">
        <v>42853</v>
      </c>
      <c r="C66" s="205">
        <f t="shared" si="0"/>
        <v>1028.4184064976855</v>
      </c>
      <c r="D66" s="205">
        <f t="shared" si="1"/>
        <v>1029.5883961200311</v>
      </c>
      <c r="E66" s="205">
        <f t="shared" si="2"/>
        <v>1037.4079006259908</v>
      </c>
      <c r="F66" s="205">
        <f t="shared" si="3"/>
        <v>1033.5177039327555</v>
      </c>
    </row>
    <row r="67" spans="2:27" x14ac:dyDescent="0.2">
      <c r="B67" s="199">
        <v>42860</v>
      </c>
      <c r="C67" s="205">
        <f t="shared" si="0"/>
        <v>1046.4221487676411</v>
      </c>
      <c r="D67" s="205">
        <f t="shared" si="1"/>
        <v>1049.3395738973588</v>
      </c>
      <c r="E67" s="205">
        <f t="shared" si="2"/>
        <v>1061.4431757475606</v>
      </c>
      <c r="F67" s="205">
        <f t="shared" si="3"/>
        <v>1062.3201660787131</v>
      </c>
      <c r="I67" s="57" t="s">
        <v>216</v>
      </c>
      <c r="J67" s="57"/>
      <c r="S67" s="57" t="s">
        <v>216</v>
      </c>
      <c r="T67" s="57"/>
    </row>
    <row r="68" spans="2:27" x14ac:dyDescent="0.2">
      <c r="B68" s="198">
        <v>42867</v>
      </c>
      <c r="C68" s="205">
        <f t="shared" si="0"/>
        <v>1047.0095774842111</v>
      </c>
      <c r="D68" s="205">
        <f t="shared" si="1"/>
        <v>1051.8469998363305</v>
      </c>
      <c r="E68" s="205">
        <f t="shared" si="2"/>
        <v>1053.9308763178633</v>
      </c>
      <c r="F68" s="205">
        <f t="shared" si="3"/>
        <v>1056.1444768665708</v>
      </c>
      <c r="I68" s="54" t="s">
        <v>217</v>
      </c>
      <c r="J68" s="54">
        <v>0.91392139444890963</v>
      </c>
      <c r="S68" s="54" t="s">
        <v>217</v>
      </c>
      <c r="T68" s="54">
        <v>0.94287843613365496</v>
      </c>
    </row>
    <row r="69" spans="2:27" x14ac:dyDescent="0.2">
      <c r="B69" s="199">
        <v>42874</v>
      </c>
      <c r="C69" s="205">
        <f t="shared" si="0"/>
        <v>1028.1714664746819</v>
      </c>
      <c r="D69" s="205">
        <f t="shared" si="1"/>
        <v>1040.030879495235</v>
      </c>
      <c r="E69" s="205">
        <f t="shared" si="2"/>
        <v>1042.3120665998645</v>
      </c>
      <c r="F69" s="205">
        <f t="shared" si="3"/>
        <v>1041.479029658987</v>
      </c>
      <c r="I69" s="54" t="s">
        <v>218</v>
      </c>
      <c r="J69" s="54">
        <v>0.83525231523143939</v>
      </c>
      <c r="S69" s="54" t="s">
        <v>218</v>
      </c>
      <c r="T69" s="54">
        <v>0.88901974532584693</v>
      </c>
    </row>
    <row r="70" spans="2:27" x14ac:dyDescent="0.2">
      <c r="B70" s="198">
        <v>42881</v>
      </c>
      <c r="C70" s="205">
        <f t="shared" si="0"/>
        <v>1033.6108596506374</v>
      </c>
      <c r="D70" s="205">
        <f t="shared" si="1"/>
        <v>1044.7309106345897</v>
      </c>
      <c r="E70" s="205">
        <f t="shared" si="2"/>
        <v>1041.706036841332</v>
      </c>
      <c r="F70" s="205">
        <f t="shared" si="3"/>
        <v>1039.1591539276744</v>
      </c>
      <c r="I70" s="54" t="s">
        <v>219</v>
      </c>
      <c r="J70" s="54">
        <v>0.83195736153606814</v>
      </c>
      <c r="S70" s="54" t="s">
        <v>219</v>
      </c>
      <c r="T70" s="54">
        <v>0.88680014023236386</v>
      </c>
    </row>
    <row r="71" spans="2:27" x14ac:dyDescent="0.2">
      <c r="B71" s="199">
        <v>42888</v>
      </c>
      <c r="C71" s="205">
        <f t="shared" si="0"/>
        <v>1047.7085910082967</v>
      </c>
      <c r="D71" s="205">
        <f t="shared" si="1"/>
        <v>1062.1684476664564</v>
      </c>
      <c r="E71" s="205">
        <f t="shared" si="2"/>
        <v>1051.3808687961848</v>
      </c>
      <c r="F71" s="205">
        <f t="shared" si="3"/>
        <v>1042.875600656185</v>
      </c>
      <c r="I71" s="54" t="s">
        <v>220</v>
      </c>
      <c r="J71" s="54">
        <v>7.2898813155744032E-3</v>
      </c>
      <c r="S71" s="54" t="s">
        <v>220</v>
      </c>
      <c r="T71" s="54">
        <v>6.0527399183850873E-3</v>
      </c>
    </row>
    <row r="72" spans="2:27" ht="16" thickBot="1" x14ac:dyDescent="0.25">
      <c r="B72" s="198">
        <v>42895</v>
      </c>
      <c r="C72" s="205">
        <f t="shared" si="0"/>
        <v>1047.963724883615</v>
      </c>
      <c r="D72" s="205">
        <f t="shared" si="1"/>
        <v>1067.739695749455</v>
      </c>
      <c r="E72" s="205">
        <f t="shared" si="2"/>
        <v>1053.9026298188192</v>
      </c>
      <c r="F72" s="205">
        <f t="shared" si="3"/>
        <v>1041.2061031023618</v>
      </c>
      <c r="I72" s="55" t="s">
        <v>221</v>
      </c>
      <c r="J72" s="55">
        <v>52</v>
      </c>
      <c r="S72" s="55" t="s">
        <v>221</v>
      </c>
      <c r="T72" s="55">
        <v>52</v>
      </c>
    </row>
    <row r="73" spans="2:27" x14ac:dyDescent="0.2">
      <c r="B73" s="199">
        <v>42902</v>
      </c>
      <c r="C73" s="205">
        <f t="shared" si="0"/>
        <v>1044.5701085436867</v>
      </c>
      <c r="D73" s="205">
        <f t="shared" si="1"/>
        <v>1061.5780191049571</v>
      </c>
      <c r="E73" s="205">
        <f t="shared" si="2"/>
        <v>1044.0741913940144</v>
      </c>
      <c r="F73" s="205">
        <f t="shared" si="3"/>
        <v>1028.9563462683097</v>
      </c>
    </row>
    <row r="74" spans="2:27" ht="16" thickBot="1" x14ac:dyDescent="0.25">
      <c r="B74" s="198">
        <v>42909</v>
      </c>
      <c r="C74" s="205">
        <f t="shared" si="0"/>
        <v>1041.0810901042751</v>
      </c>
      <c r="D74" s="205">
        <f t="shared" si="1"/>
        <v>1063.0500564506722</v>
      </c>
      <c r="E74" s="205">
        <f t="shared" si="2"/>
        <v>1051.7858870509281</v>
      </c>
      <c r="F74" s="205">
        <f t="shared" si="3"/>
        <v>1028.8982767881766</v>
      </c>
      <c r="I74" t="s">
        <v>222</v>
      </c>
      <c r="S74" t="s">
        <v>222</v>
      </c>
    </row>
    <row r="75" spans="2:27" x14ac:dyDescent="0.2">
      <c r="B75" s="199">
        <v>42916</v>
      </c>
      <c r="C75" s="205">
        <f t="shared" si="0"/>
        <v>1008.7277801368515</v>
      </c>
      <c r="D75" s="205">
        <f t="shared" si="1"/>
        <v>1030.2584505178297</v>
      </c>
      <c r="E75" s="205">
        <f t="shared" si="2"/>
        <v>1026.425082207898</v>
      </c>
      <c r="F75" s="205">
        <f t="shared" si="3"/>
        <v>999.34091140049043</v>
      </c>
      <c r="I75" s="56"/>
      <c r="J75" s="56" t="s">
        <v>227</v>
      </c>
      <c r="K75" s="56" t="s">
        <v>228</v>
      </c>
      <c r="L75" s="56" t="s">
        <v>229</v>
      </c>
      <c r="M75" s="56" t="s">
        <v>230</v>
      </c>
      <c r="N75" s="56" t="s">
        <v>231</v>
      </c>
      <c r="S75" s="56"/>
      <c r="T75" s="56" t="s">
        <v>227</v>
      </c>
      <c r="U75" s="56" t="s">
        <v>228</v>
      </c>
      <c r="V75" s="56" t="s">
        <v>229</v>
      </c>
      <c r="W75" s="56" t="s">
        <v>230</v>
      </c>
      <c r="X75" s="56" t="s">
        <v>231</v>
      </c>
    </row>
    <row r="76" spans="2:27" x14ac:dyDescent="0.2">
      <c r="B76" s="198">
        <v>42923</v>
      </c>
      <c r="C76" s="205">
        <f t="shared" si="0"/>
        <v>1012.7929780502299</v>
      </c>
      <c r="D76" s="205">
        <f t="shared" si="1"/>
        <v>1033.0271073343611</v>
      </c>
      <c r="E76" s="205">
        <f t="shared" si="2"/>
        <v>1040.2395732568175</v>
      </c>
      <c r="F76" s="205">
        <f t="shared" si="3"/>
        <v>1005.7169403190915</v>
      </c>
      <c r="I76" s="54" t="s">
        <v>223</v>
      </c>
      <c r="J76" s="54">
        <v>1</v>
      </c>
      <c r="K76" s="54">
        <v>1.3471293178899186E-2</v>
      </c>
      <c r="L76" s="54">
        <v>1.3471293178899186E-2</v>
      </c>
      <c r="M76" s="54">
        <v>253.49440157681448</v>
      </c>
      <c r="N76" s="54">
        <v>3.2227396916419572E-21</v>
      </c>
      <c r="S76" s="54" t="s">
        <v>223</v>
      </c>
      <c r="T76" s="54">
        <v>1</v>
      </c>
      <c r="U76" s="54">
        <v>1.467370284949226E-2</v>
      </c>
      <c r="V76" s="54">
        <v>1.467370284949226E-2</v>
      </c>
      <c r="W76" s="54">
        <v>400.53059345379967</v>
      </c>
      <c r="X76" s="54">
        <v>1.606698085167894E-25</v>
      </c>
    </row>
    <row r="77" spans="2:27" x14ac:dyDescent="0.2">
      <c r="B77" s="199">
        <v>42930</v>
      </c>
      <c r="C77" s="205">
        <f t="shared" si="0"/>
        <v>1033.8891232936332</v>
      </c>
      <c r="D77" s="205">
        <f t="shared" si="1"/>
        <v>1057.2602684088849</v>
      </c>
      <c r="E77" s="205">
        <f t="shared" si="2"/>
        <v>1064.5560334714555</v>
      </c>
      <c r="F77" s="205">
        <f t="shared" si="3"/>
        <v>1023.7475139003814</v>
      </c>
      <c r="I77" s="54" t="s">
        <v>224</v>
      </c>
      <c r="J77" s="54">
        <v>50</v>
      </c>
      <c r="K77" s="54">
        <v>2.6571184797580397E-3</v>
      </c>
      <c r="L77" s="54">
        <v>5.3142369595160792E-5</v>
      </c>
      <c r="M77" s="54"/>
      <c r="N77" s="54"/>
      <c r="S77" s="54" t="s">
        <v>224</v>
      </c>
      <c r="T77" s="54">
        <v>50</v>
      </c>
      <c r="U77" s="54">
        <v>1.8317830259806157E-3</v>
      </c>
      <c r="V77" s="54">
        <v>3.6635660519612317E-5</v>
      </c>
      <c r="W77" s="54"/>
      <c r="X77" s="54"/>
    </row>
    <row r="78" spans="2:27" ht="16" thickBot="1" x14ac:dyDescent="0.25">
      <c r="B78" s="198">
        <v>42937</v>
      </c>
      <c r="C78" s="205">
        <f t="shared" si="0"/>
        <v>1017.1815161714341</v>
      </c>
      <c r="D78" s="205">
        <f t="shared" si="1"/>
        <v>1037.3821533088524</v>
      </c>
      <c r="E78" s="205">
        <f t="shared" si="2"/>
        <v>1049.4377587321846</v>
      </c>
      <c r="F78" s="205">
        <f t="shared" si="3"/>
        <v>1002.1950263490262</v>
      </c>
      <c r="I78" s="55" t="s">
        <v>225</v>
      </c>
      <c r="J78" s="55">
        <v>51</v>
      </c>
      <c r="K78" s="55">
        <v>1.6128411658657225E-2</v>
      </c>
      <c r="L78" s="55"/>
      <c r="M78" s="55"/>
      <c r="N78" s="55"/>
      <c r="S78" s="55" t="s">
        <v>225</v>
      </c>
      <c r="T78" s="55">
        <v>51</v>
      </c>
      <c r="U78" s="55">
        <v>1.6505485875472875E-2</v>
      </c>
      <c r="V78" s="55"/>
      <c r="W78" s="55"/>
      <c r="X78" s="55"/>
    </row>
    <row r="79" spans="2:27" ht="16" thickBot="1" x14ac:dyDescent="0.25">
      <c r="B79" s="199">
        <v>42944</v>
      </c>
      <c r="C79" s="205">
        <f t="shared" si="0"/>
        <v>1027.4385055675359</v>
      </c>
      <c r="D79" s="205">
        <f t="shared" si="1"/>
        <v>1032.0735929111677</v>
      </c>
      <c r="E79" s="205">
        <f t="shared" si="2"/>
        <v>1054.5687744274187</v>
      </c>
      <c r="F79" s="205">
        <f t="shared" si="3"/>
        <v>1006.8463917076779</v>
      </c>
    </row>
    <row r="80" spans="2:27" x14ac:dyDescent="0.2">
      <c r="B80" s="198">
        <v>42951</v>
      </c>
      <c r="C80" s="205">
        <f t="shared" si="0"/>
        <v>1047.2885133987854</v>
      </c>
      <c r="D80" s="205">
        <f t="shared" si="1"/>
        <v>1057.2951560997801</v>
      </c>
      <c r="E80" s="205">
        <f t="shared" si="2"/>
        <v>1076.3251502474009</v>
      </c>
      <c r="F80" s="205">
        <f t="shared" si="3"/>
        <v>1018.3673765660609</v>
      </c>
      <c r="I80" s="56"/>
      <c r="J80" s="56" t="s">
        <v>232</v>
      </c>
      <c r="K80" s="56" t="s">
        <v>220</v>
      </c>
      <c r="L80" s="56" t="s">
        <v>233</v>
      </c>
      <c r="M80" s="56" t="s">
        <v>234</v>
      </c>
      <c r="N80" s="56" t="s">
        <v>235</v>
      </c>
      <c r="O80" s="56" t="s">
        <v>236</v>
      </c>
      <c r="P80" s="56" t="s">
        <v>237</v>
      </c>
      <c r="Q80" s="56" t="s">
        <v>238</v>
      </c>
      <c r="S80" s="56"/>
      <c r="T80" s="56" t="s">
        <v>232</v>
      </c>
      <c r="U80" s="56" t="s">
        <v>220</v>
      </c>
      <c r="V80" s="56" t="s">
        <v>233</v>
      </c>
      <c r="W80" s="56" t="s">
        <v>234</v>
      </c>
      <c r="X80" s="56" t="s">
        <v>235</v>
      </c>
      <c r="Y80" s="56" t="s">
        <v>236</v>
      </c>
      <c r="Z80" s="56" t="s">
        <v>237</v>
      </c>
      <c r="AA80" s="56" t="s">
        <v>238</v>
      </c>
    </row>
    <row r="81" spans="2:27" x14ac:dyDescent="0.2">
      <c r="B81" s="199">
        <v>42958</v>
      </c>
      <c r="C81" s="205">
        <f t="shared" si="0"/>
        <v>1018.746709687675</v>
      </c>
      <c r="D81" s="205">
        <f t="shared" si="1"/>
        <v>1037.1153076247053</v>
      </c>
      <c r="E81" s="205">
        <f t="shared" si="2"/>
        <v>1049.1635602748806</v>
      </c>
      <c r="F81" s="205">
        <f t="shared" si="3"/>
        <v>989.02196478086</v>
      </c>
      <c r="I81" s="54" t="s">
        <v>226</v>
      </c>
      <c r="J81" s="54">
        <v>8.5281823077535692E-4</v>
      </c>
      <c r="K81" s="54">
        <v>1.011550553033446E-3</v>
      </c>
      <c r="L81" s="54">
        <v>0.84308018834839116</v>
      </c>
      <c r="M81" s="54">
        <v>0.40319878819268029</v>
      </c>
      <c r="N81" s="54">
        <v>-1.1789408498705351E-3</v>
      </c>
      <c r="O81" s="54">
        <v>2.8845773114212492E-3</v>
      </c>
      <c r="P81" s="54">
        <v>-1.1789408498705351E-3</v>
      </c>
      <c r="Q81" s="54">
        <v>2.8845773114212492E-3</v>
      </c>
      <c r="S81" s="54" t="s">
        <v>226</v>
      </c>
      <c r="T81" s="54">
        <v>1.6379370437066879E-3</v>
      </c>
      <c r="U81" s="54">
        <v>8.3988368901553466E-4</v>
      </c>
      <c r="V81" s="54">
        <v>1.9501950866870477</v>
      </c>
      <c r="W81" s="54">
        <v>5.6770451779775868E-2</v>
      </c>
      <c r="X81" s="54">
        <v>-4.9018992970266189E-5</v>
      </c>
      <c r="Y81" s="54">
        <v>3.3248930803836422E-3</v>
      </c>
      <c r="Z81" s="54">
        <v>-4.9018992970266189E-5</v>
      </c>
      <c r="AA81" s="54">
        <v>3.3248930803836422E-3</v>
      </c>
    </row>
    <row r="82" spans="2:27" ht="16" thickBot="1" x14ac:dyDescent="0.25">
      <c r="B82" s="198">
        <v>42965</v>
      </c>
      <c r="C82" s="205">
        <f t="shared" si="0"/>
        <v>1030.9051239126702</v>
      </c>
      <c r="D82" s="205">
        <f t="shared" si="1"/>
        <v>1053.6342545695443</v>
      </c>
      <c r="E82" s="205">
        <f t="shared" si="2"/>
        <v>1062.5730524508976</v>
      </c>
      <c r="F82" s="205">
        <f t="shared" si="3"/>
        <v>1000.5458531132497</v>
      </c>
      <c r="I82" s="55" t="s">
        <v>239</v>
      </c>
      <c r="J82" s="55">
        <v>0.86187624640845251</v>
      </c>
      <c r="K82" s="55">
        <v>5.4132829165279624E-2</v>
      </c>
      <c r="L82" s="55">
        <v>15.921507515835755</v>
      </c>
      <c r="M82" s="55">
        <v>3.2227396916419805E-21</v>
      </c>
      <c r="N82" s="55">
        <v>0.75314725912473623</v>
      </c>
      <c r="O82" s="55">
        <v>0.97060523369216878</v>
      </c>
      <c r="P82" s="55">
        <v>0.75314725912473623</v>
      </c>
      <c r="Q82" s="55">
        <v>0.97060523369216878</v>
      </c>
      <c r="S82" s="55" t="s">
        <v>170</v>
      </c>
      <c r="T82" s="55">
        <v>0.8995185579528775</v>
      </c>
      <c r="U82" s="55">
        <v>4.494612762539759E-2</v>
      </c>
      <c r="V82" s="55">
        <v>20.01326044036303</v>
      </c>
      <c r="W82" s="55">
        <v>1.606698085167894E-25</v>
      </c>
      <c r="X82" s="55">
        <v>0.80924160375724141</v>
      </c>
      <c r="Y82" s="55">
        <v>0.98979551214851358</v>
      </c>
      <c r="Z82" s="55">
        <v>0.80924160375724141</v>
      </c>
      <c r="AA82" s="55">
        <v>0.98979551214851358</v>
      </c>
    </row>
    <row r="83" spans="2:27" x14ac:dyDescent="0.2">
      <c r="B83" s="199">
        <v>42972</v>
      </c>
      <c r="C83" s="205">
        <f t="shared" si="0"/>
        <v>1028.824358067757</v>
      </c>
      <c r="D83" s="205">
        <f t="shared" si="1"/>
        <v>1051.6206111574929</v>
      </c>
      <c r="E83" s="205">
        <f t="shared" si="2"/>
        <v>1053.1191238367755</v>
      </c>
      <c r="F83" s="205">
        <f t="shared" si="3"/>
        <v>998.37405455627629</v>
      </c>
    </row>
    <row r="84" spans="2:27" x14ac:dyDescent="0.2">
      <c r="B84" s="198">
        <v>42979</v>
      </c>
      <c r="C84" s="205">
        <f t="shared" si="0"/>
        <v>1032.5581808339095</v>
      </c>
      <c r="D84" s="205">
        <f t="shared" si="1"/>
        <v>1050.2420498728779</v>
      </c>
      <c r="E84" s="205">
        <f t="shared" si="2"/>
        <v>1058.8586550494365</v>
      </c>
      <c r="F84" s="205">
        <f t="shared" si="3"/>
        <v>999.92160620182017</v>
      </c>
    </row>
    <row r="85" spans="2:27" x14ac:dyDescent="0.2">
      <c r="B85" s="199">
        <v>42986</v>
      </c>
      <c r="C85" s="205">
        <f t="shared" si="0"/>
        <v>1037.5195655833959</v>
      </c>
      <c r="D85" s="205">
        <f t="shared" si="1"/>
        <v>1058.028075079716</v>
      </c>
      <c r="E85" s="205">
        <f t="shared" si="2"/>
        <v>1057.42052969571</v>
      </c>
      <c r="F85" s="205">
        <f t="shared" si="3"/>
        <v>1001.0278297983534</v>
      </c>
      <c r="I85" t="s">
        <v>215</v>
      </c>
    </row>
    <row r="86" spans="2:27" ht="16" thickBot="1" x14ac:dyDescent="0.25">
      <c r="B86" s="198">
        <v>42993</v>
      </c>
      <c r="C86" s="205">
        <f t="shared" si="0"/>
        <v>1052.2543486574557</v>
      </c>
      <c r="D86" s="205">
        <f t="shared" si="1"/>
        <v>1072.8626478875135</v>
      </c>
      <c r="E86" s="205">
        <f t="shared" si="2"/>
        <v>1082.689535818198</v>
      </c>
      <c r="F86" s="205">
        <f t="shared" si="3"/>
        <v>1020.7308044074733</v>
      </c>
    </row>
    <row r="87" spans="2:27" x14ac:dyDescent="0.2">
      <c r="B87" s="199">
        <v>43000</v>
      </c>
      <c r="C87" s="205">
        <f t="shared" si="0"/>
        <v>1047.3349936031796</v>
      </c>
      <c r="D87" s="205">
        <f t="shared" si="1"/>
        <v>1075.9467391395503</v>
      </c>
      <c r="E87" s="205">
        <f t="shared" si="2"/>
        <v>1094.5389568557923</v>
      </c>
      <c r="F87" s="205">
        <f t="shared" si="3"/>
        <v>1028.2420916626741</v>
      </c>
      <c r="I87" s="57" t="s">
        <v>216</v>
      </c>
      <c r="J87" s="57"/>
    </row>
    <row r="88" spans="2:27" x14ac:dyDescent="0.2">
      <c r="B88" s="198">
        <v>43007</v>
      </c>
      <c r="C88" s="205">
        <f t="shared" si="0"/>
        <v>1059.6570157933018</v>
      </c>
      <c r="D88" s="205">
        <f t="shared" si="1"/>
        <v>1090.4234309571318</v>
      </c>
      <c r="E88" s="205">
        <f t="shared" si="2"/>
        <v>1114.505669486203</v>
      </c>
      <c r="F88" s="205">
        <f t="shared" si="3"/>
        <v>1043.7553532801994</v>
      </c>
      <c r="I88" s="54" t="s">
        <v>217</v>
      </c>
      <c r="J88" s="54">
        <v>0.96597770948270467</v>
      </c>
    </row>
    <row r="89" spans="2:27" x14ac:dyDescent="0.2">
      <c r="B89" s="199">
        <v>43014</v>
      </c>
      <c r="C89" s="205">
        <f t="shared" si="0"/>
        <v>1059.3664670609796</v>
      </c>
      <c r="D89" s="205">
        <f t="shared" si="1"/>
        <v>1096.3159489990874</v>
      </c>
      <c r="E89" s="205">
        <f t="shared" si="2"/>
        <v>1113.5903530830954</v>
      </c>
      <c r="F89" s="205">
        <f t="shared" si="3"/>
        <v>1046.2145957638311</v>
      </c>
      <c r="I89" s="54" t="s">
        <v>218</v>
      </c>
      <c r="J89" s="54">
        <v>0.93311293521745253</v>
      </c>
    </row>
    <row r="90" spans="2:27" x14ac:dyDescent="0.2">
      <c r="B90" s="198">
        <v>43021</v>
      </c>
      <c r="C90" s="205">
        <f t="shared" si="0"/>
        <v>1067.5447058012576</v>
      </c>
      <c r="D90" s="205">
        <f t="shared" si="1"/>
        <v>1107.3080780077792</v>
      </c>
      <c r="E90" s="205">
        <f t="shared" si="2"/>
        <v>1120.6699996265838</v>
      </c>
      <c r="F90" s="205">
        <f t="shared" si="3"/>
        <v>1046.5717230666489</v>
      </c>
      <c r="I90" s="54" t="s">
        <v>219</v>
      </c>
      <c r="J90" s="54">
        <v>0.93177519392180164</v>
      </c>
    </row>
    <row r="91" spans="2:27" x14ac:dyDescent="0.2">
      <c r="B91" s="199">
        <v>43028</v>
      </c>
      <c r="C91" s="205">
        <f t="shared" si="0"/>
        <v>1059.7830108482754</v>
      </c>
      <c r="D91" s="205">
        <f t="shared" si="1"/>
        <v>1106.8770486361441</v>
      </c>
      <c r="E91" s="205">
        <f t="shared" si="2"/>
        <v>1123.6305495903653</v>
      </c>
      <c r="F91" s="205">
        <f t="shared" si="3"/>
        <v>1046.7285106630079</v>
      </c>
      <c r="I91" s="54" t="s">
        <v>220</v>
      </c>
      <c r="J91" s="54">
        <v>4.9266694583523967E-3</v>
      </c>
    </row>
    <row r="92" spans="2:27" ht="16" thickBot="1" x14ac:dyDescent="0.25">
      <c r="B92" s="198">
        <v>43035</v>
      </c>
      <c r="C92" s="205">
        <f t="shared" si="0"/>
        <v>1078.2524315485546</v>
      </c>
      <c r="D92" s="205">
        <f t="shared" si="1"/>
        <v>1121.2655271579904</v>
      </c>
      <c r="E92" s="205">
        <f t="shared" si="2"/>
        <v>1151.6973478756886</v>
      </c>
      <c r="F92" s="205">
        <f t="shared" si="3"/>
        <v>1060.415487130351</v>
      </c>
      <c r="I92" s="55" t="s">
        <v>221</v>
      </c>
      <c r="J92" s="55">
        <v>52</v>
      </c>
    </row>
    <row r="93" spans="2:27" x14ac:dyDescent="0.2">
      <c r="B93" s="199">
        <v>43042</v>
      </c>
      <c r="C93" s="205">
        <f t="shared" si="0"/>
        <v>1092.2310078209516</v>
      </c>
      <c r="D93" s="205">
        <f t="shared" si="1"/>
        <v>1140.6880801968123</v>
      </c>
      <c r="E93" s="205">
        <f t="shared" si="2"/>
        <v>1168.7073392620418</v>
      </c>
      <c r="F93" s="205">
        <f t="shared" si="3"/>
        <v>1071.3702945574375</v>
      </c>
    </row>
    <row r="94" spans="2:27" ht="16" thickBot="1" x14ac:dyDescent="0.25">
      <c r="B94" s="198">
        <v>43049</v>
      </c>
      <c r="C94" s="205">
        <f t="shared" si="0"/>
        <v>1072.4595339350872</v>
      </c>
      <c r="D94" s="205">
        <f t="shared" si="1"/>
        <v>1118.2486693097646</v>
      </c>
      <c r="E94" s="205">
        <f t="shared" si="2"/>
        <v>1143.3273177758381</v>
      </c>
      <c r="F94" s="205">
        <f t="shared" si="3"/>
        <v>1043.4388746134746</v>
      </c>
      <c r="I94" t="s">
        <v>222</v>
      </c>
    </row>
    <row r="95" spans="2:27" x14ac:dyDescent="0.2">
      <c r="B95" s="199">
        <v>43056</v>
      </c>
      <c r="C95" s="205">
        <f t="shared" si="0"/>
        <v>1076.7111752708956</v>
      </c>
      <c r="D95" s="205">
        <f t="shared" si="1"/>
        <v>1111.4883494046171</v>
      </c>
      <c r="E95" s="205">
        <f t="shared" si="2"/>
        <v>1142.9982094650343</v>
      </c>
      <c r="F95" s="205">
        <f t="shared" si="3"/>
        <v>1029.99578996269</v>
      </c>
      <c r="I95" s="56"/>
      <c r="J95" s="56" t="s">
        <v>227</v>
      </c>
      <c r="K95" s="56" t="s">
        <v>228</v>
      </c>
      <c r="L95" s="56" t="s">
        <v>229</v>
      </c>
      <c r="M95" s="56" t="s">
        <v>230</v>
      </c>
      <c r="N95" s="56" t="s">
        <v>231</v>
      </c>
    </row>
    <row r="96" spans="2:27" x14ac:dyDescent="0.2">
      <c r="B96" s="198">
        <v>43063</v>
      </c>
      <c r="C96" s="205">
        <f t="shared" si="0"/>
        <v>1080.7226115613378</v>
      </c>
      <c r="D96" s="205">
        <f t="shared" si="1"/>
        <v>1120.5887623718108</v>
      </c>
      <c r="E96" s="205">
        <f t="shared" si="2"/>
        <v>1152.6979322966217</v>
      </c>
      <c r="F96" s="205">
        <f t="shared" si="3"/>
        <v>1039.8008216831433</v>
      </c>
      <c r="I96" s="54" t="s">
        <v>223</v>
      </c>
      <c r="J96" s="54">
        <v>1</v>
      </c>
      <c r="K96" s="54">
        <v>1.6930466583070191E-2</v>
      </c>
      <c r="L96" s="54">
        <v>1.6930466583070191E-2</v>
      </c>
      <c r="M96" s="54">
        <v>697.52869127314807</v>
      </c>
      <c r="N96" s="54">
        <v>4.9919861024331958E-31</v>
      </c>
    </row>
    <row r="97" spans="2:17" x14ac:dyDescent="0.2">
      <c r="B97" s="199">
        <v>43070</v>
      </c>
      <c r="C97" s="205">
        <f t="shared" si="0"/>
        <v>1066.0144524699472</v>
      </c>
      <c r="D97" s="205">
        <f t="shared" si="1"/>
        <v>1112.3379323695331</v>
      </c>
      <c r="E97" s="205">
        <f t="shared" si="2"/>
        <v>1136.8137365993014</v>
      </c>
      <c r="F97" s="205">
        <f t="shared" si="3"/>
        <v>1024.2149732154519</v>
      </c>
      <c r="I97" s="54" t="s">
        <v>224</v>
      </c>
      <c r="J97" s="54">
        <v>50</v>
      </c>
      <c r="K97" s="54">
        <v>1.2136035975931147E-3</v>
      </c>
      <c r="L97" s="54">
        <v>2.4272071951862295E-5</v>
      </c>
      <c r="M97" s="54"/>
      <c r="N97" s="54"/>
    </row>
    <row r="98" spans="2:17" ht="16" thickBot="1" x14ac:dyDescent="0.25">
      <c r="B98" s="198">
        <v>43077</v>
      </c>
      <c r="C98" s="205">
        <f t="shared" si="0"/>
        <v>1094.7283453022285</v>
      </c>
      <c r="D98" s="205">
        <f t="shared" si="1"/>
        <v>1135.4875430310192</v>
      </c>
      <c r="E98" s="205">
        <f t="shared" si="2"/>
        <v>1160.0500116758872</v>
      </c>
      <c r="F98" s="205">
        <f t="shared" si="3"/>
        <v>1042.7681721179388</v>
      </c>
      <c r="I98" s="55" t="s">
        <v>225</v>
      </c>
      <c r="J98" s="55">
        <v>51</v>
      </c>
      <c r="K98" s="55">
        <v>1.8144070180663305E-2</v>
      </c>
      <c r="L98" s="55"/>
      <c r="M98" s="55"/>
      <c r="N98" s="55"/>
    </row>
    <row r="99" spans="2:17" ht="16" thickBot="1" x14ac:dyDescent="0.25">
      <c r="B99" s="199">
        <v>43084</v>
      </c>
      <c r="C99" s="205">
        <f t="shared" si="0"/>
        <v>1071.7210388578351</v>
      </c>
      <c r="D99" s="205">
        <f t="shared" si="1"/>
        <v>1122.4252076269256</v>
      </c>
      <c r="E99" s="205">
        <f t="shared" si="2"/>
        <v>1141.0635680785529</v>
      </c>
      <c r="F99" s="205">
        <f t="shared" si="3"/>
        <v>1033.7906304893804</v>
      </c>
    </row>
    <row r="100" spans="2:17" x14ac:dyDescent="0.2">
      <c r="B100" s="198">
        <v>43091</v>
      </c>
      <c r="C100" s="205">
        <f t="shared" si="0"/>
        <v>1069.2753948762572</v>
      </c>
      <c r="D100" s="205">
        <f t="shared" si="1"/>
        <v>1123.3308517138439</v>
      </c>
      <c r="E100" s="205">
        <f t="shared" si="2"/>
        <v>1142.6978966293357</v>
      </c>
      <c r="F100" s="205">
        <f t="shared" si="3"/>
        <v>1031.717550048633</v>
      </c>
      <c r="I100" s="56"/>
      <c r="J100" s="56" t="s">
        <v>232</v>
      </c>
      <c r="K100" s="56" t="s">
        <v>220</v>
      </c>
      <c r="L100" s="56" t="s">
        <v>233</v>
      </c>
      <c r="M100" s="56" t="s">
        <v>234</v>
      </c>
      <c r="N100" s="56" t="s">
        <v>235</v>
      </c>
      <c r="O100" s="56" t="s">
        <v>236</v>
      </c>
      <c r="P100" s="56" t="s">
        <v>237</v>
      </c>
      <c r="Q100" s="56" t="s">
        <v>238</v>
      </c>
    </row>
    <row r="101" spans="2:17" x14ac:dyDescent="0.2">
      <c r="B101" s="199">
        <v>43098</v>
      </c>
      <c r="C101" s="205">
        <f t="shared" si="0"/>
        <v>1056.5918981426332</v>
      </c>
      <c r="D101" s="205">
        <f t="shared" si="1"/>
        <v>1109.0599911416582</v>
      </c>
      <c r="E101" s="205">
        <f t="shared" si="2"/>
        <v>1125.6754217796833</v>
      </c>
      <c r="F101" s="205">
        <f t="shared" si="3"/>
        <v>1017.3656780337673</v>
      </c>
      <c r="I101" s="54" t="s">
        <v>226</v>
      </c>
      <c r="J101" s="54">
        <v>3.1317452112935959E-3</v>
      </c>
      <c r="K101" s="54">
        <v>6.8362912912755354E-4</v>
      </c>
      <c r="L101" s="54">
        <v>4.5810587610424447</v>
      </c>
      <c r="M101" s="54">
        <v>3.1027446296885529E-5</v>
      </c>
      <c r="N101" s="54">
        <v>1.7586356946869405E-3</v>
      </c>
      <c r="O101" s="54">
        <v>4.5048547279002513E-3</v>
      </c>
      <c r="P101" s="54">
        <v>1.7586356946869405E-3</v>
      </c>
      <c r="Q101" s="54">
        <v>4.5048547279002513E-3</v>
      </c>
    </row>
    <row r="102" spans="2:17" ht="16" thickBot="1" x14ac:dyDescent="0.25">
      <c r="B102" s="198">
        <v>43105</v>
      </c>
      <c r="C102" s="205">
        <f t="shared" si="0"/>
        <v>1082.6188212201773</v>
      </c>
      <c r="D102" s="205">
        <f t="shared" si="1"/>
        <v>1137.0895368933921</v>
      </c>
      <c r="E102" s="205">
        <f t="shared" si="2"/>
        <v>1159.4546452540717</v>
      </c>
      <c r="F102" s="205">
        <f t="shared" si="3"/>
        <v>1047.465993060697</v>
      </c>
      <c r="I102" s="55" t="s">
        <v>170</v>
      </c>
      <c r="J102" s="55">
        <v>0.96621712618821154</v>
      </c>
      <c r="K102" s="55">
        <v>3.6584210990241187E-2</v>
      </c>
      <c r="L102" s="55">
        <v>26.410768471840196</v>
      </c>
      <c r="M102" s="55">
        <v>4.9919861024331958E-31</v>
      </c>
      <c r="N102" s="55">
        <v>0.89273557584474583</v>
      </c>
      <c r="O102" s="55">
        <v>1.0396986765316774</v>
      </c>
      <c r="P102" s="55">
        <v>0.89273557584474583</v>
      </c>
      <c r="Q102" s="55">
        <v>1.0396986765316774</v>
      </c>
    </row>
    <row r="103" spans="2:17" x14ac:dyDescent="0.2">
      <c r="B103" s="199">
        <v>43112</v>
      </c>
      <c r="C103" s="205">
        <f t="shared" si="0"/>
        <v>1069.4363378907826</v>
      </c>
      <c r="D103" s="205">
        <f t="shared" si="1"/>
        <v>1130.0490929519517</v>
      </c>
      <c r="E103" s="205">
        <f t="shared" si="2"/>
        <v>1162.9037101302872</v>
      </c>
      <c r="F103" s="205">
        <f t="shared" si="3"/>
        <v>1048.911923116008</v>
      </c>
    </row>
    <row r="104" spans="2:17" x14ac:dyDescent="0.2">
      <c r="B104" s="198">
        <v>43119</v>
      </c>
      <c r="C104" s="205">
        <f t="shared" si="0"/>
        <v>1092.3291165330274</v>
      </c>
      <c r="D104" s="205">
        <f t="shared" si="1"/>
        <v>1147.1505451983733</v>
      </c>
      <c r="E104" s="205">
        <f t="shared" si="2"/>
        <v>1190.9229939510094</v>
      </c>
      <c r="F104" s="205">
        <f t="shared" si="3"/>
        <v>1059.4979893442501</v>
      </c>
    </row>
    <row r="105" spans="2:17" x14ac:dyDescent="0.2">
      <c r="B105" s="199">
        <v>43126</v>
      </c>
      <c r="C105" s="205">
        <f t="shared" si="0"/>
        <v>1081.2520558908172</v>
      </c>
      <c r="D105" s="205">
        <f t="shared" si="1"/>
        <v>1128.9012325127208</v>
      </c>
      <c r="E105" s="205">
        <f t="shared" si="2"/>
        <v>1182.3530163315702</v>
      </c>
      <c r="F105" s="205">
        <f t="shared" si="3"/>
        <v>1059.0160126591463</v>
      </c>
    </row>
    <row r="106" spans="2:17" x14ac:dyDescent="0.2">
      <c r="B106" s="198">
        <v>43133</v>
      </c>
      <c r="C106" s="205">
        <f t="shared" si="0"/>
        <v>1049.891391869412</v>
      </c>
      <c r="D106" s="205">
        <f t="shared" si="1"/>
        <v>1094.3667469075569</v>
      </c>
      <c r="E106" s="205">
        <f t="shared" si="2"/>
        <v>1146.5348195119414</v>
      </c>
      <c r="F106" s="205">
        <f t="shared" si="3"/>
        <v>1022.975189814613</v>
      </c>
    </row>
    <row r="107" spans="2:17" x14ac:dyDescent="0.2">
      <c r="B107" s="199">
        <v>43140</v>
      </c>
      <c r="C107" s="205">
        <f t="shared" si="0"/>
        <v>997.60366722461526</v>
      </c>
      <c r="D107" s="205">
        <f t="shared" si="1"/>
        <v>1040.1066262403115</v>
      </c>
      <c r="E107" s="205">
        <f t="shared" si="2"/>
        <v>1095.5072126292443</v>
      </c>
      <c r="F107" s="205">
        <f t="shared" si="3"/>
        <v>965.69255113743566</v>
      </c>
    </row>
    <row r="108" spans="2:17" x14ac:dyDescent="0.2">
      <c r="B108" s="198">
        <v>43147</v>
      </c>
      <c r="C108" s="205">
        <f t="shared" si="0"/>
        <v>1014.2112188728081</v>
      </c>
      <c r="D108" s="205">
        <f t="shared" si="1"/>
        <v>1063.3306384890261</v>
      </c>
      <c r="E108" s="205">
        <f t="shared" si="2"/>
        <v>1136.5600858071177</v>
      </c>
      <c r="F108" s="205">
        <f t="shared" si="3"/>
        <v>994.96247259846393</v>
      </c>
    </row>
    <row r="109" spans="2:17" x14ac:dyDescent="0.2">
      <c r="B109" s="199">
        <v>43154</v>
      </c>
      <c r="C109" s="205">
        <f t="shared" si="0"/>
        <v>1021.3911579545849</v>
      </c>
      <c r="D109" s="205">
        <f t="shared" si="1"/>
        <v>1071.287918299726</v>
      </c>
      <c r="E109" s="205">
        <f t="shared" si="2"/>
        <v>1145.1006881351134</v>
      </c>
      <c r="F109" s="205">
        <f t="shared" si="3"/>
        <v>999.21896549221128</v>
      </c>
    </row>
    <row r="110" spans="2:17" x14ac:dyDescent="0.2">
      <c r="B110" s="198">
        <v>43161</v>
      </c>
      <c r="C110" s="205">
        <f t="shared" si="0"/>
        <v>985.04857687572883</v>
      </c>
      <c r="D110" s="205">
        <f t="shared" si="1"/>
        <v>1031.9874260953632</v>
      </c>
      <c r="E110" s="205">
        <f t="shared" si="2"/>
        <v>1106.4166521317359</v>
      </c>
      <c r="F110" s="205">
        <f t="shared" si="3"/>
        <v>965.33252036061128</v>
      </c>
    </row>
    <row r="111" spans="2:17" x14ac:dyDescent="0.2">
      <c r="B111" s="199">
        <v>43168</v>
      </c>
      <c r="C111" s="205">
        <f t="shared" si="0"/>
        <v>1009.1307632842784</v>
      </c>
      <c r="D111" s="205">
        <f t="shared" si="1"/>
        <v>1068.6544391330533</v>
      </c>
      <c r="E111" s="205">
        <f t="shared" si="2"/>
        <v>1143.2438329700392</v>
      </c>
      <c r="F111" s="205">
        <f t="shared" si="3"/>
        <v>993.14489787030163</v>
      </c>
    </row>
    <row r="112" spans="2:17" x14ac:dyDescent="0.2">
      <c r="B112" s="198">
        <v>43175</v>
      </c>
      <c r="C112" s="205">
        <f t="shared" si="0"/>
        <v>1034.6827252316123</v>
      </c>
      <c r="D112" s="205">
        <f t="shared" si="1"/>
        <v>1081.2390895019698</v>
      </c>
      <c r="E112" s="205">
        <f t="shared" si="2"/>
        <v>1165.8887423015865</v>
      </c>
      <c r="F112" s="205">
        <f t="shared" si="3"/>
        <v>998.04015504551182</v>
      </c>
    </row>
    <row r="113" spans="2:16" x14ac:dyDescent="0.2">
      <c r="B113" s="200">
        <v>43182</v>
      </c>
      <c r="C113" s="205">
        <f t="shared" si="0"/>
        <v>1006.7919867611093</v>
      </c>
      <c r="D113" s="205">
        <f t="shared" si="1"/>
        <v>1047.1852016391624</v>
      </c>
      <c r="E113" s="205">
        <f t="shared" si="2"/>
        <v>1128.1704359017303</v>
      </c>
      <c r="F113" s="205">
        <f t="shared" si="3"/>
        <v>957.58605171087197</v>
      </c>
    </row>
    <row r="116" spans="2:16" ht="21" thickBot="1" x14ac:dyDescent="0.3">
      <c r="B116" s="216"/>
      <c r="C116" s="32"/>
      <c r="D116" s="32"/>
      <c r="E116" s="32"/>
      <c r="L116" s="206" t="s">
        <v>298</v>
      </c>
    </row>
    <row r="117" spans="2:16" ht="16" thickTop="1" x14ac:dyDescent="0.2">
      <c r="B117" s="32"/>
      <c r="C117" s="32"/>
      <c r="D117" s="32"/>
      <c r="E117" s="32"/>
    </row>
    <row r="118" spans="2:16" x14ac:dyDescent="0.2">
      <c r="B118" s="217"/>
      <c r="C118" s="217"/>
      <c r="D118" s="217"/>
      <c r="E118" s="217"/>
      <c r="L118" s="207"/>
      <c r="M118" s="208" t="s">
        <v>293</v>
      </c>
      <c r="N118" s="208" t="s">
        <v>294</v>
      </c>
      <c r="O118" s="221" t="s">
        <v>295</v>
      </c>
      <c r="P118" s="222" t="s">
        <v>299</v>
      </c>
    </row>
    <row r="119" spans="2:16" x14ac:dyDescent="0.2">
      <c r="B119" s="218"/>
      <c r="C119" s="219"/>
      <c r="D119" s="219"/>
      <c r="E119" s="219"/>
      <c r="L119" s="209" t="s">
        <v>203</v>
      </c>
      <c r="M119" s="224">
        <f>AVERAGE(Table5[Portfolio A])*52</f>
        <v>1.4889922753089056E-2</v>
      </c>
      <c r="N119" s="224">
        <f>AVERAGE(Table5[Portfolio B])*52</f>
        <v>5.4429587481115385E-2</v>
      </c>
      <c r="O119" s="225">
        <f>AVERAGE(Table5[Portfolio C])*52</f>
        <v>0.12982803350063957</v>
      </c>
      <c r="P119" s="210">
        <f>AVERAGE(Table5[Benchmark])*52</f>
        <v>-3.4177325770351596E-2</v>
      </c>
    </row>
    <row r="120" spans="2:16" x14ac:dyDescent="0.2">
      <c r="B120" s="218"/>
      <c r="C120" s="165"/>
      <c r="D120" s="165"/>
      <c r="E120" s="165"/>
      <c r="L120" s="209" t="s">
        <v>204</v>
      </c>
      <c r="M120" s="223">
        <f t="array" ref="M120">(1+(PRODUCT(1+Table5[Portfolio A])^(1/52)-1))^52-1</f>
        <v>6.7919867611072604E-3</v>
      </c>
      <c r="N120" s="223">
        <f t="array" ref="N120">(1+(PRODUCT(1+Table5[Portfolio B])^(1/52)-1))^52-1</f>
        <v>4.718520163915696E-2</v>
      </c>
      <c r="O120" s="223">
        <f t="array" ref="O120">(1+(PRODUCT(1+Table5[Portfolio C])^(1/52)-1))^52-1</f>
        <v>0.12817043590172594</v>
      </c>
      <c r="P120" s="227">
        <f t="array" ref="P120">(1+(PRODUCT(1+Table5[Benchmark])^(1/52)-1))^52-1</f>
        <v>-4.2413948289127146E-2</v>
      </c>
    </row>
    <row r="121" spans="2:16" x14ac:dyDescent="0.2">
      <c r="B121" s="218"/>
      <c r="C121" s="165"/>
      <c r="D121" s="165"/>
      <c r="E121" s="165"/>
      <c r="L121" s="209" t="s">
        <v>205</v>
      </c>
      <c r="M121" s="223">
        <f>_xlfn.STDEV.S(Table5[Portfolio A])*SQRT(52)</f>
        <v>0.1282367148070834</v>
      </c>
      <c r="N121" s="223">
        <f>_xlfn.STDEV.S(Table5[Portfolio B])*SQRT(52)</f>
        <v>0.12972710916929944</v>
      </c>
      <c r="O121" s="226">
        <f>_xlfn.STDEV.S(Table5[Portfolio C])*SQRT(52)</f>
        <v>0.13601410317550564</v>
      </c>
      <c r="P121" s="227">
        <f>_xlfn.STDEV.S(Table5[Benchmark])*SQRT(52)</f>
        <v>0.13598040055566782</v>
      </c>
    </row>
    <row r="122" spans="2:16" x14ac:dyDescent="0.2">
      <c r="B122" s="218"/>
      <c r="C122" s="165"/>
      <c r="D122" s="165"/>
      <c r="E122" s="165"/>
      <c r="L122" s="209" t="s">
        <v>206</v>
      </c>
      <c r="M122" s="211">
        <f t="array" ref="M122">_xlfn.STDEV.S(IF(Table5[Portfolio A] &lt; 0, Table5[Portfolio A], ""))*SQRT(52)</f>
        <v>9.1824312666573343E-2</v>
      </c>
      <c r="N122" s="211">
        <f t="array" ref="N122">_xlfn.STDEV.S(IF(Table5[Portfolio B]&lt;0,Table5[Portfolio B],""))*SQRT(52)</f>
        <v>9.3804622777081098E-2</v>
      </c>
      <c r="O122" s="211">
        <f t="array" ref="O122">_xlfn.STDEV.S(IF(Table5[Portfolio C]&lt;0,Table5[Portfolio C],""))*SQRT(52)</f>
        <v>8.9744339806188844E-2</v>
      </c>
      <c r="P122" s="228">
        <f t="array" ref="P122">_xlfn.STDEV.S(IF(Table5[Benchmark]&lt;0,Table5[Benchmark],""))*SQRT(52)</f>
        <v>0.10820631919270021</v>
      </c>
    </row>
    <row r="123" spans="2:16" x14ac:dyDescent="0.2">
      <c r="B123" s="218"/>
      <c r="C123" s="220"/>
      <c r="D123" s="220"/>
      <c r="E123" s="220"/>
      <c r="L123" s="209" t="s">
        <v>207</v>
      </c>
      <c r="M123" s="213">
        <f>M119/M121</f>
        <v>0.11611279012792194</v>
      </c>
      <c r="N123" s="213">
        <f>N119/N121</f>
        <v>0.41956987887614483</v>
      </c>
      <c r="O123" s="213">
        <f t="shared" ref="O123:P123" si="4">O119/O121</f>
        <v>0.95451890994800825</v>
      </c>
      <c r="P123" s="213">
        <f t="shared" si="4"/>
        <v>-0.25134008747356235</v>
      </c>
    </row>
    <row r="124" spans="2:16" x14ac:dyDescent="0.2">
      <c r="B124" s="218"/>
      <c r="C124" s="165"/>
      <c r="D124" s="165"/>
      <c r="E124" s="165"/>
      <c r="L124" s="209" t="s">
        <v>208</v>
      </c>
      <c r="M124" s="211">
        <f>($P$121/M121)*M119-$P$119</f>
        <v>4.9966389481582621E-2</v>
      </c>
      <c r="N124" s="211">
        <f t="shared" ref="N124:O124" si="5">($P$121/N121)*N119-$P$119</f>
        <v>9.1230605961022809E-2</v>
      </c>
      <c r="O124" s="211">
        <f t="shared" si="5"/>
        <v>0.16397318948304118</v>
      </c>
      <c r="P124" s="212"/>
    </row>
    <row r="125" spans="2:16" x14ac:dyDescent="0.2">
      <c r="B125" s="218"/>
      <c r="C125" s="165"/>
      <c r="D125" s="165"/>
      <c r="E125" s="165"/>
      <c r="L125" s="209" t="s">
        <v>209</v>
      </c>
      <c r="M125" s="229">
        <f>INTERCEPT(Table5[Portfolio A],Table5[Benchmark])</f>
        <v>8.528182307753567E-4</v>
      </c>
      <c r="N125" s="229">
        <f>INTERCEPT(Table5[Portfolio B],Table5[Benchmark])</f>
        <v>1.6379370437066877E-3</v>
      </c>
      <c r="O125" s="230">
        <f>INTERCEPT(Table5[Portfolio C],Table5[Benchmark])</f>
        <v>3.1317452112935959E-3</v>
      </c>
      <c r="P125" s="212"/>
    </row>
    <row r="126" spans="2:16" x14ac:dyDescent="0.2">
      <c r="B126" s="218"/>
      <c r="C126" s="220"/>
      <c r="D126" s="220"/>
      <c r="E126" s="165"/>
      <c r="L126" s="209" t="s">
        <v>210</v>
      </c>
      <c r="M126" s="232">
        <f>SLOPE(Table5[Portfolio A],Table5[Benchmark])</f>
        <v>0.86187624640845217</v>
      </c>
      <c r="N126" s="232">
        <f>SLOPE(Table5[Portfolio B],Table5[Benchmark])</f>
        <v>0.89951855795287727</v>
      </c>
      <c r="O126" s="232">
        <f>SLOPE(Table5[Portfolio C],Table5[Benchmark])</f>
        <v>0.9662171261882111</v>
      </c>
      <c r="P126" s="212"/>
    </row>
    <row r="127" spans="2:16" x14ac:dyDescent="0.2">
      <c r="B127" s="218"/>
      <c r="C127" s="220"/>
      <c r="D127" s="220"/>
      <c r="E127" s="165"/>
      <c r="L127" s="209" t="s">
        <v>211</v>
      </c>
      <c r="M127" s="213">
        <f>M119/M126</f>
        <v>1.7276172553933648E-2</v>
      </c>
      <c r="N127" s="213">
        <f>N119/N126</f>
        <v>6.0509688210309019E-2</v>
      </c>
      <c r="O127" s="213">
        <f>O119/O126</f>
        <v>0.13436734868571368</v>
      </c>
      <c r="P127" s="212"/>
    </row>
    <row r="128" spans="2:16" x14ac:dyDescent="0.2">
      <c r="B128" s="218"/>
      <c r="C128" s="165"/>
      <c r="D128" s="165"/>
      <c r="E128" s="165"/>
      <c r="L128" s="209" t="s">
        <v>240</v>
      </c>
      <c r="M128" s="211">
        <f>J71*SQRT(52)</f>
        <v>5.2568081750700782E-2</v>
      </c>
      <c r="N128" s="211">
        <f>T71*SQRT(52)</f>
        <v>4.3646928265570303E-2</v>
      </c>
      <c r="O128" s="58">
        <f>J91*SQRT(52)</f>
        <v>3.5526718698703927E-2</v>
      </c>
      <c r="P128" s="212"/>
    </row>
    <row r="129" spans="2:16" x14ac:dyDescent="0.2">
      <c r="B129" s="218"/>
      <c r="C129" s="220"/>
      <c r="D129" s="220"/>
      <c r="E129" s="165"/>
      <c r="L129" s="209" t="s">
        <v>300</v>
      </c>
      <c r="M129" s="231">
        <f>M125/M128</f>
        <v>1.6223118713362367E-2</v>
      </c>
      <c r="N129" s="231">
        <f t="shared" ref="N129:O129" si="6">N125/N128</f>
        <v>3.7526971743363897E-2</v>
      </c>
      <c r="O129" s="231">
        <f t="shared" si="6"/>
        <v>8.8151828426751025E-2</v>
      </c>
      <c r="P129" s="212"/>
    </row>
    <row r="130" spans="2:16" x14ac:dyDescent="0.2">
      <c r="B130" s="218"/>
      <c r="C130" s="220"/>
      <c r="D130" s="220"/>
      <c r="E130" s="165"/>
      <c r="L130" s="214" t="s">
        <v>212</v>
      </c>
      <c r="M130" s="233">
        <f>J69</f>
        <v>0.83525231523143939</v>
      </c>
      <c r="N130" s="233">
        <f>T69</f>
        <v>0.88901974532584693</v>
      </c>
      <c r="O130" s="233">
        <f>J89</f>
        <v>0.93311293521745253</v>
      </c>
      <c r="P130" s="215"/>
    </row>
  </sheetData>
  <conditionalFormatting sqref="M119:P11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1:P121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22:P12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23:P1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0:P1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legacy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Weekly Prices</vt:lpstr>
      <vt:lpstr>static data</vt:lpstr>
      <vt:lpstr>Constituents data</vt:lpstr>
      <vt:lpstr>Weigths during decisions</vt:lpstr>
      <vt:lpstr>Returns</vt:lpstr>
      <vt:lpstr>M Cov-Car</vt:lpstr>
      <vt:lpstr>Portfolio_1</vt:lpstr>
      <vt:lpstr>Perf. Attribution_P1</vt:lpstr>
      <vt:lpstr>Returns&amp;Weights_Port1</vt:lpstr>
      <vt:lpstr>Portfolio_2</vt:lpstr>
      <vt:lpstr>Perf. Attribution_P2</vt:lpstr>
      <vt:lpstr>Returns&amp;Weights_Port2</vt:lpstr>
      <vt:lpstr>Returns&amp;Weights_Port3</vt:lpstr>
      <vt:lpstr>Portfolio_4</vt:lpstr>
      <vt:lpstr>Perf. Attribution_P4</vt:lpstr>
      <vt:lpstr>Returns&amp;Weights_Final_Por</vt:lpstr>
      <vt:lpstr>Multiperiod</vt:lpstr>
      <vt:lpstr>Final report</vt:lpstr>
    </vt:vector>
  </TitlesOfParts>
  <Company>Université Catholique de Louvain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Angelo Luisi</dc:creator>
  <cp:lastModifiedBy>Microsoft Office User</cp:lastModifiedBy>
  <cp:revision/>
  <dcterms:created xsi:type="dcterms:W3CDTF">2017-02-17T10:13:02Z</dcterms:created>
  <dcterms:modified xsi:type="dcterms:W3CDTF">2018-05-15T14:27:24Z</dcterms:modified>
</cp:coreProperties>
</file>