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20\"/>
    </mc:Choice>
  </mc:AlternateContent>
  <xr:revisionPtr revIDLastSave="0" documentId="13_ncr:1_{B37A5E6E-91AF-4BF7-AA6D-51E9FF867B6C}" xr6:coauthVersionLast="45" xr6:coauthVersionMax="45" xr10:uidLastSave="{00000000-0000-0000-0000-000000000000}"/>
  <bookViews>
    <workbookView xWindow="-108" yWindow="-108" windowWidth="23256" windowHeight="12576" activeTab="2" xr2:uid="{7CB87C13-0562-4B90-9E56-4EDF80824587}"/>
  </bookViews>
  <sheets>
    <sheet name="2012 New Hanover" sheetId="3" r:id="rId1"/>
    <sheet name="2012 Results" sheetId="9" r:id="rId2"/>
    <sheet name="2016 Results" sheetId="8" r:id="rId3"/>
    <sheet name="2018 Results" sheetId="6" r:id="rId4"/>
    <sheet name="HD18" sheetId="11" r:id="rId5"/>
    <sheet name="HD19" sheetId="14" r:id="rId6"/>
    <sheet name="HD20" sheetId="12" r:id="rId7"/>
    <sheet name="2016 Gov Result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6" l="1"/>
  <c r="C16" i="6"/>
  <c r="D16" i="6"/>
  <c r="E3" i="8"/>
  <c r="E4" i="8"/>
  <c r="E5" i="8"/>
  <c r="E6" i="8"/>
  <c r="E7" i="8"/>
  <c r="E8" i="8"/>
  <c r="E10" i="8"/>
  <c r="E11" i="8"/>
  <c r="E12" i="8"/>
  <c r="E13" i="8"/>
  <c r="E14" i="8"/>
  <c r="E15" i="8"/>
  <c r="E9" i="8"/>
  <c r="B10" i="9"/>
  <c r="C10" i="9"/>
  <c r="D10" i="9"/>
  <c r="B11" i="9"/>
  <c r="C11" i="9"/>
  <c r="D11" i="9"/>
  <c r="B12" i="9"/>
  <c r="C12" i="9"/>
  <c r="D12" i="9"/>
  <c r="B13" i="9"/>
  <c r="C13" i="9"/>
  <c r="D13" i="9"/>
  <c r="B14" i="9"/>
  <c r="C14" i="9"/>
  <c r="D14" i="9"/>
  <c r="B15" i="9"/>
  <c r="C15" i="9"/>
  <c r="D15" i="9"/>
  <c r="D8" i="9"/>
  <c r="C8" i="9"/>
  <c r="B8" i="9"/>
  <c r="D7" i="9"/>
  <c r="C7" i="9"/>
  <c r="B7" i="9"/>
  <c r="B3" i="9"/>
  <c r="C3" i="9"/>
  <c r="D3" i="9"/>
  <c r="E3" i="9" s="1"/>
  <c r="B4" i="9"/>
  <c r="C4" i="9"/>
  <c r="D4" i="9"/>
  <c r="B5" i="9"/>
  <c r="C5" i="9"/>
  <c r="D5" i="9"/>
  <c r="D2" i="9"/>
  <c r="C2" i="9"/>
  <c r="B2" i="9"/>
  <c r="E10" i="9"/>
  <c r="D16" i="7"/>
  <c r="C16" i="7"/>
  <c r="B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15" i="6"/>
  <c r="E14" i="6"/>
  <c r="E13" i="6"/>
  <c r="E12" i="6"/>
  <c r="E11" i="6"/>
  <c r="E10" i="6"/>
  <c r="E9" i="6"/>
  <c r="E8" i="6"/>
  <c r="E7" i="6"/>
  <c r="E6" i="6"/>
  <c r="E5" i="6"/>
  <c r="E4" i="6"/>
  <c r="E3" i="6"/>
  <c r="E16" i="7" l="1"/>
  <c r="B16" i="6"/>
  <c r="E16" i="6" s="1"/>
  <c r="E2" i="8"/>
  <c r="E2" i="9"/>
  <c r="B16" i="8"/>
  <c r="E13" i="9"/>
  <c r="E8" i="9"/>
  <c r="E15" i="9"/>
  <c r="E7" i="9"/>
  <c r="E14" i="9"/>
  <c r="E6" i="9"/>
  <c r="E4" i="9"/>
  <c r="E9" i="9"/>
  <c r="E12" i="9"/>
  <c r="B16" i="9"/>
  <c r="D16" i="8" l="1"/>
  <c r="C16" i="8"/>
  <c r="D16" i="9"/>
  <c r="C16" i="9"/>
  <c r="E5" i="9"/>
  <c r="E11" i="9"/>
  <c r="E16" i="8" l="1"/>
  <c r="E16" i="9"/>
</calcChain>
</file>

<file path=xl/sharedStrings.xml><?xml version="1.0" encoding="utf-8"?>
<sst xmlns="http://schemas.openxmlformats.org/spreadsheetml/2006/main" count="184" uniqueCount="53">
  <si>
    <t>Precinct</t>
  </si>
  <si>
    <t>DEM</t>
  </si>
  <si>
    <t>REP</t>
  </si>
  <si>
    <t>TOTAL</t>
  </si>
  <si>
    <t>CF01</t>
  </si>
  <si>
    <t>CF02</t>
  </si>
  <si>
    <t>CF05</t>
  </si>
  <si>
    <t>CF06</t>
  </si>
  <si>
    <t>FP03</t>
  </si>
  <si>
    <t>FP04</t>
  </si>
  <si>
    <t>FP06</t>
  </si>
  <si>
    <t>FP07</t>
  </si>
  <si>
    <t>FP08</t>
  </si>
  <si>
    <t>H01</t>
  </si>
  <si>
    <t>H02</t>
  </si>
  <si>
    <t>H03</t>
  </si>
  <si>
    <t>H04</t>
  </si>
  <si>
    <t>H05</t>
  </si>
  <si>
    <t>H06</t>
  </si>
  <si>
    <t>H08</t>
  </si>
  <si>
    <t>H10</t>
  </si>
  <si>
    <t>H11</t>
  </si>
  <si>
    <t>H12</t>
  </si>
  <si>
    <t>H13</t>
  </si>
  <si>
    <t>M02</t>
  </si>
  <si>
    <t>M03</t>
  </si>
  <si>
    <t>M04</t>
  </si>
  <si>
    <t>M06</t>
  </si>
  <si>
    <t>M07</t>
  </si>
  <si>
    <t>W03</t>
  </si>
  <si>
    <t>W08</t>
  </si>
  <si>
    <t>W12</t>
  </si>
  <si>
    <t>W13</t>
  </si>
  <si>
    <t>W15</t>
  </si>
  <si>
    <t>W16</t>
  </si>
  <si>
    <t>W17</t>
  </si>
  <si>
    <t>W18</t>
  </si>
  <si>
    <t>W21</t>
  </si>
  <si>
    <t>W24</t>
  </si>
  <si>
    <t>W25</t>
  </si>
  <si>
    <t>W26</t>
  </si>
  <si>
    <t>W27</t>
  </si>
  <si>
    <t>W28</t>
  </si>
  <si>
    <t>W29</t>
  </si>
  <si>
    <t>W30</t>
  </si>
  <si>
    <t>W31</t>
  </si>
  <si>
    <t>WB</t>
  </si>
  <si>
    <t>precinct</t>
  </si>
  <si>
    <t>FP02</t>
  </si>
  <si>
    <t>FP05</t>
  </si>
  <si>
    <t>H09</t>
  </si>
  <si>
    <t>MARGIN</t>
  </si>
  <si>
    <t>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</si>
</sst>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C452-CB31-46AE-BE4D-E6263B38C390}">
  <dimension ref="A1:D44"/>
  <sheetViews>
    <sheetView workbookViewId="0">
      <selection activeCell="G22" sqref="G22"/>
    </sheetView>
  </sheetViews>
  <sheetFormatPr defaultRowHeight="14.4" x14ac:dyDescent="0.3"/>
  <sheetData>
    <row r="1" spans="1:4" x14ac:dyDescent="0.3">
      <c r="A1" s="1" t="s">
        <v>47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1315</v>
      </c>
      <c r="C2">
        <v>1179</v>
      </c>
      <c r="D2">
        <v>2526</v>
      </c>
    </row>
    <row r="3" spans="1:4" x14ac:dyDescent="0.3">
      <c r="A3" s="1" t="s">
        <v>5</v>
      </c>
      <c r="B3">
        <v>704</v>
      </c>
      <c r="C3">
        <v>1146</v>
      </c>
      <c r="D3">
        <v>1884</v>
      </c>
    </row>
    <row r="4" spans="1:4" x14ac:dyDescent="0.3">
      <c r="A4" s="1" t="s">
        <v>6</v>
      </c>
      <c r="B4">
        <v>831</v>
      </c>
      <c r="C4">
        <v>1231</v>
      </c>
      <c r="D4">
        <v>2094</v>
      </c>
    </row>
    <row r="5" spans="1:4" x14ac:dyDescent="0.3">
      <c r="A5" s="1" t="s">
        <v>7</v>
      </c>
      <c r="B5">
        <v>853</v>
      </c>
      <c r="C5">
        <v>1092</v>
      </c>
      <c r="D5">
        <v>1968</v>
      </c>
    </row>
    <row r="6" spans="1:4" x14ac:dyDescent="0.3">
      <c r="A6" s="1" t="s">
        <v>48</v>
      </c>
      <c r="B6">
        <v>809</v>
      </c>
      <c r="C6">
        <v>977</v>
      </c>
      <c r="D6">
        <v>1825</v>
      </c>
    </row>
    <row r="7" spans="1:4" x14ac:dyDescent="0.3">
      <c r="A7" s="1" t="s">
        <v>8</v>
      </c>
      <c r="B7">
        <v>480</v>
      </c>
      <c r="C7">
        <v>743</v>
      </c>
      <c r="D7">
        <v>1235</v>
      </c>
    </row>
    <row r="8" spans="1:4" x14ac:dyDescent="0.3">
      <c r="A8" s="1" t="s">
        <v>9</v>
      </c>
      <c r="B8">
        <v>1057</v>
      </c>
      <c r="C8">
        <v>1664</v>
      </c>
      <c r="D8">
        <v>2762</v>
      </c>
    </row>
    <row r="9" spans="1:4" x14ac:dyDescent="0.3">
      <c r="A9" s="1" t="s">
        <v>49</v>
      </c>
      <c r="B9">
        <v>543</v>
      </c>
      <c r="C9">
        <v>916</v>
      </c>
      <c r="D9">
        <v>1473</v>
      </c>
    </row>
    <row r="10" spans="1:4" x14ac:dyDescent="0.3">
      <c r="A10" s="1" t="s">
        <v>10</v>
      </c>
      <c r="B10">
        <v>973</v>
      </c>
      <c r="C10">
        <v>1466</v>
      </c>
      <c r="D10">
        <v>2479</v>
      </c>
    </row>
    <row r="11" spans="1:4" x14ac:dyDescent="0.3">
      <c r="A11" s="1" t="s">
        <v>11</v>
      </c>
      <c r="B11">
        <v>1090</v>
      </c>
      <c r="C11">
        <v>1888</v>
      </c>
      <c r="D11">
        <v>3010</v>
      </c>
    </row>
    <row r="12" spans="1:4" x14ac:dyDescent="0.3">
      <c r="A12" s="1" t="s">
        <v>13</v>
      </c>
      <c r="B12">
        <v>602</v>
      </c>
      <c r="C12">
        <v>632</v>
      </c>
      <c r="D12">
        <v>1256</v>
      </c>
    </row>
    <row r="13" spans="1:4" x14ac:dyDescent="0.3">
      <c r="A13" s="1" t="s">
        <v>14</v>
      </c>
      <c r="B13">
        <v>615</v>
      </c>
      <c r="C13">
        <v>1913</v>
      </c>
      <c r="D13">
        <v>2542</v>
      </c>
    </row>
    <row r="14" spans="1:4" x14ac:dyDescent="0.3">
      <c r="A14" s="1" t="s">
        <v>15</v>
      </c>
      <c r="B14">
        <v>1244</v>
      </c>
      <c r="C14">
        <v>2219</v>
      </c>
      <c r="D14">
        <v>3509</v>
      </c>
    </row>
    <row r="15" spans="1:4" x14ac:dyDescent="0.3">
      <c r="A15" s="1" t="s">
        <v>16</v>
      </c>
      <c r="B15">
        <v>992</v>
      </c>
      <c r="C15">
        <v>1486</v>
      </c>
      <c r="D15">
        <v>2523</v>
      </c>
    </row>
    <row r="16" spans="1:4" x14ac:dyDescent="0.3">
      <c r="A16" s="1" t="s">
        <v>17</v>
      </c>
      <c r="B16">
        <v>864</v>
      </c>
      <c r="C16">
        <v>1660</v>
      </c>
      <c r="D16">
        <v>2573</v>
      </c>
    </row>
    <row r="17" spans="1:4" x14ac:dyDescent="0.3">
      <c r="A17" s="1" t="s">
        <v>18</v>
      </c>
      <c r="B17">
        <v>917</v>
      </c>
      <c r="C17">
        <v>1112</v>
      </c>
      <c r="D17">
        <v>2074</v>
      </c>
    </row>
    <row r="18" spans="1:4" x14ac:dyDescent="0.3">
      <c r="A18" s="1" t="s">
        <v>19</v>
      </c>
      <c r="B18">
        <v>1453</v>
      </c>
      <c r="C18">
        <v>2487</v>
      </c>
      <c r="D18">
        <v>3995</v>
      </c>
    </row>
    <row r="19" spans="1:4" x14ac:dyDescent="0.3">
      <c r="A19" s="1" t="s">
        <v>50</v>
      </c>
      <c r="B19">
        <v>1670</v>
      </c>
      <c r="C19">
        <v>3410</v>
      </c>
      <c r="D19">
        <v>5141</v>
      </c>
    </row>
    <row r="20" spans="1:4" x14ac:dyDescent="0.3">
      <c r="A20" s="1" t="s">
        <v>20</v>
      </c>
      <c r="B20">
        <v>1345</v>
      </c>
      <c r="C20">
        <v>1187</v>
      </c>
      <c r="D20">
        <v>2565</v>
      </c>
    </row>
    <row r="21" spans="1:4" x14ac:dyDescent="0.3">
      <c r="A21" s="1" t="s">
        <v>21</v>
      </c>
      <c r="B21">
        <v>1461</v>
      </c>
      <c r="C21">
        <v>2258</v>
      </c>
      <c r="D21">
        <v>3779</v>
      </c>
    </row>
    <row r="22" spans="1:4" x14ac:dyDescent="0.3">
      <c r="A22" s="1" t="s">
        <v>24</v>
      </c>
      <c r="B22">
        <v>1633</v>
      </c>
      <c r="C22">
        <v>2748</v>
      </c>
      <c r="D22">
        <v>4454</v>
      </c>
    </row>
    <row r="23" spans="1:4" x14ac:dyDescent="0.3">
      <c r="A23" s="1" t="s">
        <v>25</v>
      </c>
      <c r="B23">
        <v>969</v>
      </c>
      <c r="C23">
        <v>1404</v>
      </c>
      <c r="D23">
        <v>2414</v>
      </c>
    </row>
    <row r="24" spans="1:4" x14ac:dyDescent="0.3">
      <c r="A24" s="1" t="s">
        <v>26</v>
      </c>
      <c r="B24">
        <v>1836</v>
      </c>
      <c r="C24">
        <v>2624</v>
      </c>
      <c r="D24">
        <v>4516</v>
      </c>
    </row>
    <row r="25" spans="1:4" x14ac:dyDescent="0.3">
      <c r="A25" s="1" t="s">
        <v>27</v>
      </c>
      <c r="B25">
        <v>790</v>
      </c>
      <c r="C25">
        <v>1386</v>
      </c>
      <c r="D25">
        <v>2202</v>
      </c>
    </row>
    <row r="26" spans="1:4" x14ac:dyDescent="0.3">
      <c r="A26" s="1" t="s">
        <v>28</v>
      </c>
      <c r="B26">
        <v>512</v>
      </c>
      <c r="C26">
        <v>830</v>
      </c>
      <c r="D26">
        <v>1352</v>
      </c>
    </row>
    <row r="27" spans="1:4" x14ac:dyDescent="0.3">
      <c r="A27" s="1" t="s">
        <v>29</v>
      </c>
      <c r="B27">
        <v>1363</v>
      </c>
      <c r="C27">
        <v>189</v>
      </c>
      <c r="D27">
        <v>1573</v>
      </c>
    </row>
    <row r="28" spans="1:4" x14ac:dyDescent="0.3">
      <c r="A28" s="1" t="s">
        <v>30</v>
      </c>
      <c r="B28">
        <v>971</v>
      </c>
      <c r="C28">
        <v>400</v>
      </c>
      <c r="D28">
        <v>1381</v>
      </c>
    </row>
    <row r="29" spans="1:4" x14ac:dyDescent="0.3">
      <c r="A29" s="1" t="s">
        <v>31</v>
      </c>
      <c r="B29">
        <v>724</v>
      </c>
      <c r="C29">
        <v>603</v>
      </c>
      <c r="D29">
        <v>1347</v>
      </c>
    </row>
    <row r="30" spans="1:4" x14ac:dyDescent="0.3">
      <c r="A30" s="1" t="s">
        <v>32</v>
      </c>
      <c r="B30">
        <v>860</v>
      </c>
      <c r="C30">
        <v>280</v>
      </c>
      <c r="D30">
        <v>1168</v>
      </c>
    </row>
    <row r="31" spans="1:4" x14ac:dyDescent="0.3">
      <c r="A31" s="1" t="s">
        <v>33</v>
      </c>
      <c r="B31">
        <v>2406</v>
      </c>
      <c r="C31">
        <v>619</v>
      </c>
      <c r="D31">
        <v>3068</v>
      </c>
    </row>
    <row r="32" spans="1:4" x14ac:dyDescent="0.3">
      <c r="A32" s="1" t="s">
        <v>34</v>
      </c>
      <c r="B32">
        <v>1005</v>
      </c>
      <c r="C32">
        <v>1248</v>
      </c>
      <c r="D32">
        <v>2276</v>
      </c>
    </row>
    <row r="33" spans="1:4" x14ac:dyDescent="0.3">
      <c r="A33" s="1" t="s">
        <v>35</v>
      </c>
      <c r="B33">
        <v>824</v>
      </c>
      <c r="C33">
        <v>1007</v>
      </c>
      <c r="D33">
        <v>1848</v>
      </c>
    </row>
    <row r="34" spans="1:4" x14ac:dyDescent="0.3">
      <c r="A34" s="1" t="s">
        <v>36</v>
      </c>
      <c r="B34">
        <v>501</v>
      </c>
      <c r="C34">
        <v>583</v>
      </c>
      <c r="D34">
        <v>1114</v>
      </c>
    </row>
    <row r="35" spans="1:4" x14ac:dyDescent="0.3">
      <c r="A35" s="1" t="s">
        <v>37</v>
      </c>
      <c r="B35">
        <v>1228</v>
      </c>
      <c r="C35">
        <v>1380</v>
      </c>
      <c r="D35">
        <v>2645</v>
      </c>
    </row>
    <row r="36" spans="1:4" x14ac:dyDescent="0.3">
      <c r="A36" s="1" t="s">
        <v>38</v>
      </c>
      <c r="B36">
        <v>1586</v>
      </c>
      <c r="C36">
        <v>1143</v>
      </c>
      <c r="D36">
        <v>2817</v>
      </c>
    </row>
    <row r="37" spans="1:4" x14ac:dyDescent="0.3">
      <c r="A37" s="1" t="s">
        <v>39</v>
      </c>
      <c r="B37">
        <v>2075</v>
      </c>
      <c r="C37">
        <v>382</v>
      </c>
      <c r="D37">
        <v>2511</v>
      </c>
    </row>
    <row r="38" spans="1:4" x14ac:dyDescent="0.3">
      <c r="A38" s="1" t="s">
        <v>40</v>
      </c>
      <c r="B38">
        <v>1029</v>
      </c>
      <c r="C38">
        <v>579</v>
      </c>
      <c r="D38">
        <v>1665</v>
      </c>
    </row>
    <row r="39" spans="1:4" x14ac:dyDescent="0.3">
      <c r="A39" s="1" t="s">
        <v>41</v>
      </c>
      <c r="B39">
        <v>1714</v>
      </c>
      <c r="C39">
        <v>457</v>
      </c>
      <c r="D39">
        <v>2210</v>
      </c>
    </row>
    <row r="40" spans="1:4" x14ac:dyDescent="0.3">
      <c r="A40" s="1" t="s">
        <v>42</v>
      </c>
      <c r="B40">
        <v>1226</v>
      </c>
      <c r="C40">
        <v>752</v>
      </c>
      <c r="D40">
        <v>2024</v>
      </c>
    </row>
    <row r="41" spans="1:4" x14ac:dyDescent="0.3">
      <c r="A41" s="1" t="s">
        <v>43</v>
      </c>
      <c r="B41">
        <v>2467</v>
      </c>
      <c r="C41">
        <v>95</v>
      </c>
      <c r="D41">
        <v>2579</v>
      </c>
    </row>
    <row r="42" spans="1:4" x14ac:dyDescent="0.3">
      <c r="A42" s="1" t="s">
        <v>44</v>
      </c>
      <c r="B42">
        <v>1539</v>
      </c>
      <c r="C42">
        <v>1230</v>
      </c>
      <c r="D42">
        <v>2820</v>
      </c>
    </row>
    <row r="43" spans="1:4" x14ac:dyDescent="0.3">
      <c r="A43" s="1" t="s">
        <v>45</v>
      </c>
      <c r="B43">
        <v>1023</v>
      </c>
      <c r="C43">
        <v>1713</v>
      </c>
      <c r="D43">
        <v>2768</v>
      </c>
    </row>
    <row r="44" spans="1:4" x14ac:dyDescent="0.3">
      <c r="A44" s="1" t="s">
        <v>46</v>
      </c>
      <c r="B44">
        <v>569</v>
      </c>
      <c r="C44">
        <v>1067</v>
      </c>
      <c r="D44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5331-345F-478C-A6DB-01F3657D39D6}">
  <dimension ref="A1:E16"/>
  <sheetViews>
    <sheetView workbookViewId="0">
      <selection activeCell="A10" sqref="A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51</v>
      </c>
    </row>
    <row r="2" spans="1:5" x14ac:dyDescent="0.3">
      <c r="A2" t="s">
        <v>14</v>
      </c>
      <c r="B2">
        <f>VLOOKUP($A2,'2012 New Hanover'!$A$2:$D$44, 2, FALSE)</f>
        <v>615</v>
      </c>
      <c r="C2">
        <f>VLOOKUP($A2,'2012 New Hanover'!$A$2:$D$44, 3, FALSE)</f>
        <v>1913</v>
      </c>
      <c r="D2">
        <f>VLOOKUP($A2,'2012 New Hanover'!$A$2:$D$44, 4, FALSE)</f>
        <v>2542</v>
      </c>
      <c r="E2" s="2">
        <f>(B2-C2)/D2</f>
        <v>-0.51062155782848151</v>
      </c>
    </row>
    <row r="3" spans="1:5" x14ac:dyDescent="0.3">
      <c r="A3" t="s">
        <v>15</v>
      </c>
      <c r="B3">
        <f>VLOOKUP($A3,'2012 New Hanover'!$A$2:$D$44, 2, FALSE)</f>
        <v>1244</v>
      </c>
      <c r="C3">
        <f>VLOOKUP($A3,'2012 New Hanover'!$A$2:$D$44, 3, FALSE)</f>
        <v>2219</v>
      </c>
      <c r="D3">
        <f>VLOOKUP($A3,'2012 New Hanover'!$A$2:$D$44, 4, FALSE)</f>
        <v>3509</v>
      </c>
      <c r="E3" s="2">
        <f t="shared" ref="E3:E16" si="0">(B3-C3)/D3</f>
        <v>-0.27785693929894556</v>
      </c>
    </row>
    <row r="4" spans="1:5" x14ac:dyDescent="0.3">
      <c r="A4" t="s">
        <v>16</v>
      </c>
      <c r="B4">
        <f>VLOOKUP($A4,'2012 New Hanover'!$A$2:$D$44, 2, FALSE)</f>
        <v>992</v>
      </c>
      <c r="C4">
        <f>VLOOKUP($A4,'2012 New Hanover'!$A$2:$D$44, 3, FALSE)</f>
        <v>1486</v>
      </c>
      <c r="D4">
        <f>VLOOKUP($A4,'2012 New Hanover'!$A$2:$D$44, 4, FALSE)</f>
        <v>2523</v>
      </c>
      <c r="E4" s="2">
        <f t="shared" si="0"/>
        <v>-0.19579865239793895</v>
      </c>
    </row>
    <row r="5" spans="1:5" x14ac:dyDescent="0.3">
      <c r="A5" t="s">
        <v>19</v>
      </c>
      <c r="B5">
        <f>VLOOKUP($A5,'2012 New Hanover'!$A$2:$D$44, 2, FALSE)</f>
        <v>1453</v>
      </c>
      <c r="C5">
        <f>VLOOKUP($A5,'2012 New Hanover'!$A$2:$D$44, 3, FALSE)</f>
        <v>2487</v>
      </c>
      <c r="D5">
        <f>VLOOKUP($A5,'2012 New Hanover'!$A$2:$D$44, 4, FALSE)</f>
        <v>3995</v>
      </c>
      <c r="E5" s="2">
        <f t="shared" si="0"/>
        <v>-0.25882352941176473</v>
      </c>
    </row>
    <row r="6" spans="1:5" x14ac:dyDescent="0.3">
      <c r="A6" t="s">
        <v>50</v>
      </c>
      <c r="B6">
        <v>1670</v>
      </c>
      <c r="C6">
        <v>3410</v>
      </c>
      <c r="D6">
        <v>5141</v>
      </c>
      <c r="E6" s="2">
        <f t="shared" si="0"/>
        <v>-0.33845555339428129</v>
      </c>
    </row>
    <row r="7" spans="1:5" x14ac:dyDescent="0.3">
      <c r="A7" t="s">
        <v>24</v>
      </c>
      <c r="B7">
        <f>VLOOKUP($A7,'2012 New Hanover'!$A$2:$D$44, 2, FALSE)</f>
        <v>1633</v>
      </c>
      <c r="C7">
        <f>VLOOKUP($A7,'2012 New Hanover'!$A$2:$D$44, 3, FALSE)</f>
        <v>2748</v>
      </c>
      <c r="D7">
        <f>VLOOKUP($A7,'2012 New Hanover'!$A$2:$D$44, 4, FALSE)</f>
        <v>4454</v>
      </c>
      <c r="E7" s="2">
        <f t="shared" si="0"/>
        <v>-0.25033677593174675</v>
      </c>
    </row>
    <row r="8" spans="1:5" x14ac:dyDescent="0.3">
      <c r="A8" t="s">
        <v>26</v>
      </c>
      <c r="B8">
        <f>VLOOKUP($A8,'2012 New Hanover'!$A$2:$D$44, 2, FALSE)</f>
        <v>1836</v>
      </c>
      <c r="C8">
        <f>VLOOKUP($A8,'2012 New Hanover'!$A$2:$D$44, 3, FALSE)</f>
        <v>2624</v>
      </c>
      <c r="D8">
        <f>VLOOKUP($A8,'2012 New Hanover'!$A$2:$D$44, 4, FALSE)</f>
        <v>4516</v>
      </c>
      <c r="E8" s="2">
        <f t="shared" si="0"/>
        <v>-0.17449069973427811</v>
      </c>
    </row>
    <row r="9" spans="1:5" x14ac:dyDescent="0.3">
      <c r="A9" t="s">
        <v>52</v>
      </c>
      <c r="B9">
        <v>1302</v>
      </c>
      <c r="C9">
        <v>2216</v>
      </c>
      <c r="D9">
        <v>3554</v>
      </c>
      <c r="E9" s="2">
        <f t="shared" si="0"/>
        <v>-0.25717501406865506</v>
      </c>
    </row>
    <row r="10" spans="1:5" x14ac:dyDescent="0.3">
      <c r="A10" t="s">
        <v>34</v>
      </c>
      <c r="B10">
        <f>VLOOKUP($A10,'2012 New Hanover'!$A$2:$D$44, 2, FALSE)</f>
        <v>1005</v>
      </c>
      <c r="C10">
        <f>VLOOKUP($A10,'2012 New Hanover'!$A$2:$D$44, 3, FALSE)</f>
        <v>1248</v>
      </c>
      <c r="D10">
        <f>VLOOKUP($A10,'2012 New Hanover'!$A$2:$D$44, 4, FALSE)</f>
        <v>2276</v>
      </c>
      <c r="E10" s="2">
        <f t="shared" si="0"/>
        <v>-0.10676625659050967</v>
      </c>
    </row>
    <row r="11" spans="1:5" x14ac:dyDescent="0.3">
      <c r="A11" t="s">
        <v>35</v>
      </c>
      <c r="B11">
        <f>VLOOKUP($A11,'2012 New Hanover'!$A$2:$D$44, 2, FALSE)</f>
        <v>824</v>
      </c>
      <c r="C11">
        <f>VLOOKUP($A11,'2012 New Hanover'!$A$2:$D$44, 3, FALSE)</f>
        <v>1007</v>
      </c>
      <c r="D11">
        <f>VLOOKUP($A11,'2012 New Hanover'!$A$2:$D$44, 4, FALSE)</f>
        <v>1848</v>
      </c>
      <c r="E11" s="2">
        <f t="shared" si="0"/>
        <v>-9.9025974025974031E-2</v>
      </c>
    </row>
    <row r="12" spans="1:5" x14ac:dyDescent="0.3">
      <c r="A12" t="s">
        <v>36</v>
      </c>
      <c r="B12">
        <f>VLOOKUP($A12,'2012 New Hanover'!$A$2:$D$44, 2, FALSE)</f>
        <v>501</v>
      </c>
      <c r="C12">
        <f>VLOOKUP($A12,'2012 New Hanover'!$A$2:$D$44, 3, FALSE)</f>
        <v>583</v>
      </c>
      <c r="D12">
        <f>VLOOKUP($A12,'2012 New Hanover'!$A$2:$D$44, 4, FALSE)</f>
        <v>1114</v>
      </c>
      <c r="E12" s="2">
        <f t="shared" si="0"/>
        <v>-7.3608617594254938E-2</v>
      </c>
    </row>
    <row r="13" spans="1:5" x14ac:dyDescent="0.3">
      <c r="A13" t="s">
        <v>37</v>
      </c>
      <c r="B13">
        <f>VLOOKUP($A13,'2012 New Hanover'!$A$2:$D$44, 2, FALSE)</f>
        <v>1228</v>
      </c>
      <c r="C13">
        <f>VLOOKUP($A13,'2012 New Hanover'!$A$2:$D$44, 3, FALSE)</f>
        <v>1380</v>
      </c>
      <c r="D13">
        <f>VLOOKUP($A13,'2012 New Hanover'!$A$2:$D$44, 4, FALSE)</f>
        <v>2645</v>
      </c>
      <c r="E13" s="2">
        <f t="shared" si="0"/>
        <v>-5.7466918714555768E-2</v>
      </c>
    </row>
    <row r="14" spans="1:5" x14ac:dyDescent="0.3">
      <c r="A14" t="s">
        <v>38</v>
      </c>
      <c r="B14">
        <f>VLOOKUP($A14,'2012 New Hanover'!$A$2:$D$44, 2, FALSE)</f>
        <v>1586</v>
      </c>
      <c r="C14">
        <f>VLOOKUP($A14,'2012 New Hanover'!$A$2:$D$44, 3, FALSE)</f>
        <v>1143</v>
      </c>
      <c r="D14">
        <f>VLOOKUP($A14,'2012 New Hanover'!$A$2:$D$44, 4, FALSE)</f>
        <v>2817</v>
      </c>
      <c r="E14" s="2">
        <f t="shared" si="0"/>
        <v>0.15725949591764288</v>
      </c>
    </row>
    <row r="15" spans="1:5" x14ac:dyDescent="0.3">
      <c r="A15" t="s">
        <v>46</v>
      </c>
      <c r="B15">
        <f>VLOOKUP($A15,'2012 New Hanover'!$A$2:$D$44, 2, FALSE)</f>
        <v>569</v>
      </c>
      <c r="C15">
        <f>VLOOKUP($A15,'2012 New Hanover'!$A$2:$D$44, 3, FALSE)</f>
        <v>1067</v>
      </c>
      <c r="D15">
        <f>VLOOKUP($A15,'2012 New Hanover'!$A$2:$D$44, 4, FALSE)</f>
        <v>1663</v>
      </c>
      <c r="E15" s="2">
        <f t="shared" si="0"/>
        <v>-0.2994588093806374</v>
      </c>
    </row>
    <row r="16" spans="1:5" x14ac:dyDescent="0.3">
      <c r="A16" t="s">
        <v>3</v>
      </c>
      <c r="B16">
        <f>SUM(B2:B15)</f>
        <v>16458</v>
      </c>
      <c r="C16">
        <f t="shared" ref="C16:D16" si="1">SUM(C2:C15)</f>
        <v>25531</v>
      </c>
      <c r="D16">
        <f t="shared" si="1"/>
        <v>42597</v>
      </c>
      <c r="E16" s="2">
        <f t="shared" si="0"/>
        <v>-0.21299622039110735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51EF-0CB5-4D72-A59E-85E98837BB34}">
  <dimension ref="A1:E16"/>
  <sheetViews>
    <sheetView tabSelected="1" workbookViewId="0">
      <selection activeCell="A10" sqref="A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51</v>
      </c>
    </row>
    <row r="2" spans="1:5" x14ac:dyDescent="0.3">
      <c r="A2" t="s">
        <v>14</v>
      </c>
      <c r="B2">
        <v>964</v>
      </c>
      <c r="C2">
        <v>1873</v>
      </c>
      <c r="D2">
        <v>2983</v>
      </c>
      <c r="E2" s="2">
        <f>(B2-C2)/D2</f>
        <v>-0.30472678511565537</v>
      </c>
    </row>
    <row r="3" spans="1:5" x14ac:dyDescent="0.3">
      <c r="A3" t="s">
        <v>15</v>
      </c>
      <c r="B3">
        <v>1420</v>
      </c>
      <c r="C3">
        <v>2111</v>
      </c>
      <c r="D3">
        <v>3712</v>
      </c>
      <c r="E3" s="2">
        <f t="shared" ref="E3:E16" si="0">(B3-C3)/D3</f>
        <v>-0.18615301724137931</v>
      </c>
    </row>
    <row r="4" spans="1:5" x14ac:dyDescent="0.3">
      <c r="A4" t="s">
        <v>16</v>
      </c>
      <c r="B4">
        <v>1250</v>
      </c>
      <c r="C4">
        <v>1575</v>
      </c>
      <c r="D4">
        <v>2967</v>
      </c>
      <c r="E4" s="2">
        <f t="shared" si="0"/>
        <v>-0.10953825412874958</v>
      </c>
    </row>
    <row r="5" spans="1:5" x14ac:dyDescent="0.3">
      <c r="A5" t="s">
        <v>19</v>
      </c>
      <c r="B5">
        <v>1648</v>
      </c>
      <c r="C5">
        <v>2585</v>
      </c>
      <c r="D5">
        <v>4450</v>
      </c>
      <c r="E5" s="2">
        <f t="shared" si="0"/>
        <v>-0.21056179775280898</v>
      </c>
    </row>
    <row r="6" spans="1:5" x14ac:dyDescent="0.3">
      <c r="A6" t="s">
        <v>50</v>
      </c>
      <c r="B6">
        <v>2218</v>
      </c>
      <c r="C6">
        <v>3484</v>
      </c>
      <c r="D6">
        <v>5995</v>
      </c>
      <c r="E6" s="2">
        <f t="shared" si="0"/>
        <v>-0.21117597998331944</v>
      </c>
    </row>
    <row r="7" spans="1:5" x14ac:dyDescent="0.3">
      <c r="A7" t="s">
        <v>24</v>
      </c>
      <c r="B7">
        <v>1872</v>
      </c>
      <c r="C7">
        <v>2621</v>
      </c>
      <c r="D7">
        <v>4740</v>
      </c>
      <c r="E7" s="2">
        <f t="shared" si="0"/>
        <v>-0.15801687763713079</v>
      </c>
    </row>
    <row r="8" spans="1:5" x14ac:dyDescent="0.3">
      <c r="A8" t="s">
        <v>26</v>
      </c>
      <c r="B8">
        <v>1993</v>
      </c>
      <c r="C8">
        <v>2567</v>
      </c>
      <c r="D8">
        <v>4776</v>
      </c>
      <c r="E8" s="2">
        <f t="shared" si="0"/>
        <v>-0.12018425460636516</v>
      </c>
    </row>
    <row r="9" spans="1:5" x14ac:dyDescent="0.3">
      <c r="A9" t="s">
        <v>52</v>
      </c>
      <c r="B9">
        <v>1408</v>
      </c>
      <c r="C9">
        <v>2220</v>
      </c>
      <c r="D9">
        <v>3818</v>
      </c>
      <c r="E9" s="2">
        <f t="shared" si="0"/>
        <v>-0.21267679413305396</v>
      </c>
    </row>
    <row r="10" spans="1:5" x14ac:dyDescent="0.3">
      <c r="A10" t="s">
        <v>34</v>
      </c>
      <c r="B10">
        <v>1090</v>
      </c>
      <c r="C10">
        <v>1239</v>
      </c>
      <c r="D10">
        <v>2442</v>
      </c>
      <c r="E10" s="2">
        <f t="shared" si="0"/>
        <v>-6.1015561015561014E-2</v>
      </c>
    </row>
    <row r="11" spans="1:5" x14ac:dyDescent="0.3">
      <c r="A11" t="s">
        <v>35</v>
      </c>
      <c r="B11">
        <v>812</v>
      </c>
      <c r="C11">
        <v>891</v>
      </c>
      <c r="D11">
        <v>1792</v>
      </c>
      <c r="E11" s="2">
        <f t="shared" si="0"/>
        <v>-4.4084821428571432E-2</v>
      </c>
    </row>
    <row r="12" spans="1:5" x14ac:dyDescent="0.3">
      <c r="A12" t="s">
        <v>36</v>
      </c>
      <c r="B12">
        <v>516</v>
      </c>
      <c r="C12">
        <v>567</v>
      </c>
      <c r="D12">
        <v>1148</v>
      </c>
      <c r="E12" s="2">
        <f t="shared" si="0"/>
        <v>-4.442508710801394E-2</v>
      </c>
    </row>
    <row r="13" spans="1:5" x14ac:dyDescent="0.3">
      <c r="A13" t="s">
        <v>37</v>
      </c>
      <c r="B13">
        <v>1577</v>
      </c>
      <c r="C13">
        <v>956</v>
      </c>
      <c r="D13">
        <v>2645</v>
      </c>
      <c r="E13" s="2">
        <f t="shared" si="0"/>
        <v>0.23478260869565218</v>
      </c>
    </row>
    <row r="14" spans="1:5" x14ac:dyDescent="0.3">
      <c r="A14" t="s">
        <v>38</v>
      </c>
      <c r="B14">
        <v>1613</v>
      </c>
      <c r="C14">
        <v>1040</v>
      </c>
      <c r="D14">
        <v>2872</v>
      </c>
      <c r="E14" s="2">
        <f t="shared" si="0"/>
        <v>0.19951253481894152</v>
      </c>
    </row>
    <row r="15" spans="1:5" x14ac:dyDescent="0.3">
      <c r="A15" t="s">
        <v>46</v>
      </c>
      <c r="B15">
        <v>657</v>
      </c>
      <c r="C15">
        <v>968</v>
      </c>
      <c r="D15">
        <v>1700</v>
      </c>
      <c r="E15" s="2">
        <f t="shared" si="0"/>
        <v>-0.18294117647058825</v>
      </c>
    </row>
    <row r="16" spans="1:5" x14ac:dyDescent="0.3">
      <c r="A16" t="s">
        <v>3</v>
      </c>
      <c r="B16">
        <f>SUM(B2:B15)</f>
        <v>19038</v>
      </c>
      <c r="C16">
        <f t="shared" ref="C16:D16" si="1">SUM(C2:C15)</f>
        <v>24697</v>
      </c>
      <c r="D16">
        <f t="shared" si="1"/>
        <v>46040</v>
      </c>
      <c r="E16" s="2">
        <f t="shared" si="0"/>
        <v>-0.12291485664639444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8FFB-07AA-43AE-A96A-72C15E5AF5BC}">
  <dimension ref="A1:E16"/>
  <sheetViews>
    <sheetView workbookViewId="0">
      <selection activeCell="A10" sqref="A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51</v>
      </c>
    </row>
    <row r="2" spans="1:5" x14ac:dyDescent="0.3">
      <c r="A2" t="s">
        <v>14</v>
      </c>
      <c r="B2">
        <v>734.71304044630403</v>
      </c>
      <c r="C2">
        <v>1092.0742712294043</v>
      </c>
      <c r="D2">
        <v>1826.7873116757082</v>
      </c>
      <c r="E2" s="2">
        <f>(B2-C2)/D2</f>
        <v>-0.19562279007472061</v>
      </c>
    </row>
    <row r="3" spans="1:5" x14ac:dyDescent="0.3">
      <c r="A3" t="s">
        <v>15</v>
      </c>
      <c r="B3">
        <v>1271.2112419167636</v>
      </c>
      <c r="C3">
        <v>1606.2820969589006</v>
      </c>
      <c r="D3">
        <v>2980.023979544188</v>
      </c>
      <c r="E3" s="2">
        <f t="shared" ref="E3:E16" si="0">(B3-C3)/D3</f>
        <v>-0.11243897946532232</v>
      </c>
    </row>
    <row r="4" spans="1:5" x14ac:dyDescent="0.3">
      <c r="A4" t="s">
        <v>16</v>
      </c>
      <c r="B4">
        <v>934.00767085076711</v>
      </c>
      <c r="C4">
        <v>911.6655259822561</v>
      </c>
      <c r="D4">
        <v>1845.6731968330232</v>
      </c>
      <c r="E4" s="2">
        <f t="shared" si="0"/>
        <v>1.2105146732827747E-2</v>
      </c>
    </row>
    <row r="5" spans="1:5" x14ac:dyDescent="0.3">
      <c r="A5" t="s">
        <v>19</v>
      </c>
      <c r="B5">
        <v>1606.255230125523</v>
      </c>
      <c r="C5">
        <v>2145.6613434727506</v>
      </c>
      <c r="D5">
        <v>3751.9165735982733</v>
      </c>
      <c r="E5" s="2">
        <f t="shared" si="0"/>
        <v>-0.14376815229393827</v>
      </c>
    </row>
    <row r="6" spans="1:5" x14ac:dyDescent="0.3">
      <c r="A6" t="s">
        <v>50</v>
      </c>
      <c r="B6">
        <v>1942.3790097629012</v>
      </c>
      <c r="C6">
        <v>2802.3491761723699</v>
      </c>
      <c r="D6">
        <v>4744.7281859352715</v>
      </c>
      <c r="E6" s="2">
        <f t="shared" si="0"/>
        <v>-0.18124750938497713</v>
      </c>
    </row>
    <row r="7" spans="1:5" x14ac:dyDescent="0.3">
      <c r="A7" t="s">
        <v>24</v>
      </c>
      <c r="B7">
        <v>1834.6211241916765</v>
      </c>
      <c r="C7">
        <v>2120.3837638376385</v>
      </c>
      <c r="D7">
        <v>4115.5717403970029</v>
      </c>
      <c r="E7" s="2">
        <f t="shared" si="0"/>
        <v>-6.9434493594417668E-2</v>
      </c>
    </row>
    <row r="8" spans="1:5" x14ac:dyDescent="0.3">
      <c r="A8" t="s">
        <v>26</v>
      </c>
      <c r="B8">
        <v>1735.5289338418174</v>
      </c>
      <c r="C8">
        <v>1651.9800229036773</v>
      </c>
      <c r="D8">
        <v>3517.1231628736286</v>
      </c>
      <c r="E8" s="2">
        <f t="shared" si="0"/>
        <v>2.3754900544875251E-2</v>
      </c>
    </row>
    <row r="9" spans="1:5" x14ac:dyDescent="0.3">
      <c r="A9" t="s">
        <v>52</v>
      </c>
      <c r="B9">
        <v>1418.4339247222683</v>
      </c>
      <c r="C9">
        <v>1846.1962081689785</v>
      </c>
      <c r="D9">
        <v>3384.57163706952</v>
      </c>
      <c r="E9" s="2">
        <f t="shared" si="0"/>
        <v>-0.12638594460866004</v>
      </c>
    </row>
    <row r="10" spans="1:5" x14ac:dyDescent="0.3">
      <c r="A10" t="s">
        <v>34</v>
      </c>
      <c r="B10">
        <v>1061.9131799163181</v>
      </c>
      <c r="C10">
        <v>1070.4252217997466</v>
      </c>
      <c r="D10">
        <v>2132.3384017160647</v>
      </c>
      <c r="E10" s="2">
        <f t="shared" si="0"/>
        <v>-3.9918813433075214E-3</v>
      </c>
    </row>
    <row r="11" spans="1:5" x14ac:dyDescent="0.3">
      <c r="A11" t="s">
        <v>35</v>
      </c>
      <c r="B11">
        <v>844.7712691771269</v>
      </c>
      <c r="C11">
        <v>781.77122940430934</v>
      </c>
      <c r="D11">
        <v>1626.5424985814361</v>
      </c>
      <c r="E11" s="2">
        <f t="shared" si="0"/>
        <v>3.873248920809759E-2</v>
      </c>
    </row>
    <row r="12" spans="1:5" x14ac:dyDescent="0.3">
      <c r="A12" t="s">
        <v>36</v>
      </c>
      <c r="B12">
        <v>538.39295676429572</v>
      </c>
      <c r="C12">
        <v>514.76628643852985</v>
      </c>
      <c r="D12">
        <v>1053.1592432028256</v>
      </c>
      <c r="E12" s="2">
        <f t="shared" si="0"/>
        <v>2.2434091024936924E-2</v>
      </c>
    </row>
    <row r="13" spans="1:5" x14ac:dyDescent="0.3">
      <c r="A13" t="s">
        <v>37</v>
      </c>
      <c r="B13">
        <v>1299.5232963024375</v>
      </c>
      <c r="C13">
        <v>911.67362259829497</v>
      </c>
      <c r="D13">
        <v>2307.9239383993395</v>
      </c>
      <c r="E13" s="2">
        <f t="shared" si="0"/>
        <v>0.16805132407142312</v>
      </c>
    </row>
    <row r="14" spans="1:5" x14ac:dyDescent="0.3">
      <c r="A14" t="s">
        <v>38</v>
      </c>
      <c r="B14">
        <v>1084.5804880486207</v>
      </c>
      <c r="C14">
        <v>347.08472031829376</v>
      </c>
      <c r="D14">
        <v>1468.8853576206461</v>
      </c>
      <c r="E14" s="2">
        <f t="shared" si="0"/>
        <v>0.5020785072872872</v>
      </c>
    </row>
    <row r="15" spans="1:5" x14ac:dyDescent="0.3">
      <c r="A15" t="s">
        <v>46</v>
      </c>
      <c r="B15">
        <v>778.58149560603556</v>
      </c>
      <c r="C15">
        <v>1000.7845781906095</v>
      </c>
      <c r="D15">
        <v>1835.4677451058374</v>
      </c>
      <c r="E15" s="2">
        <f t="shared" si="0"/>
        <v>-0.12106073951834072</v>
      </c>
    </row>
    <row r="16" spans="1:5" x14ac:dyDescent="0.3">
      <c r="A16" t="s">
        <v>3</v>
      </c>
      <c r="B16">
        <f>SUM(B2:B15)</f>
        <v>17084.912861672856</v>
      </c>
      <c r="C16">
        <f t="shared" ref="C16:D16" si="1">SUM(C2:C15)</f>
        <v>18803.098067475763</v>
      </c>
      <c r="D16">
        <f t="shared" si="1"/>
        <v>36590.712972552763</v>
      </c>
      <c r="E16" s="2">
        <f t="shared" si="0"/>
        <v>-4.695686599743884E-2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DDBA-7E4F-4F59-ACD8-38674BA8D20B}">
  <dimension ref="A1:D19"/>
  <sheetViews>
    <sheetView workbookViewId="0">
      <selection activeCell="B9" sqref="B9:D9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1139.0773098680074</v>
      </c>
      <c r="C2">
        <v>947.00659868026401</v>
      </c>
      <c r="D2">
        <v>2137.0167443691666</v>
      </c>
    </row>
    <row r="3" spans="1:4" x14ac:dyDescent="0.3">
      <c r="A3" s="1" t="s">
        <v>7</v>
      </c>
      <c r="B3">
        <v>88.759270898805781</v>
      </c>
      <c r="C3">
        <v>43.737252549490101</v>
      </c>
      <c r="D3">
        <v>134.45547867217647</v>
      </c>
    </row>
    <row r="4" spans="1:4" x14ac:dyDescent="0.3">
      <c r="A4" s="1" t="s">
        <v>29</v>
      </c>
      <c r="B4">
        <v>934.43787974020529</v>
      </c>
      <c r="C4">
        <v>102.68746250749849</v>
      </c>
      <c r="D4">
        <v>1080.2223571730769</v>
      </c>
    </row>
    <row r="5" spans="1:4" x14ac:dyDescent="0.3">
      <c r="A5" s="1" t="s">
        <v>30</v>
      </c>
      <c r="B5">
        <v>562.14204902576989</v>
      </c>
      <c r="C5">
        <v>224.39112177564488</v>
      </c>
      <c r="D5">
        <v>813.95854393574314</v>
      </c>
    </row>
    <row r="6" spans="1:4" x14ac:dyDescent="0.3">
      <c r="A6" s="1" t="s">
        <v>31</v>
      </c>
      <c r="B6">
        <v>788.97129687827362</v>
      </c>
      <c r="C6">
        <v>399.34013197360531</v>
      </c>
      <c r="D6">
        <v>1223.5726228817296</v>
      </c>
    </row>
    <row r="7" spans="1:4" x14ac:dyDescent="0.3">
      <c r="A7" s="1" t="s">
        <v>32</v>
      </c>
      <c r="B7">
        <v>574.46972553949297</v>
      </c>
      <c r="C7">
        <v>150.22795440911818</v>
      </c>
      <c r="D7">
        <v>756.04096353070065</v>
      </c>
    </row>
    <row r="8" spans="1:4" x14ac:dyDescent="0.3">
      <c r="A8" s="1" t="s">
        <v>33</v>
      </c>
      <c r="B8">
        <v>1772.7198826733709</v>
      </c>
      <c r="C8">
        <v>239.60407918416317</v>
      </c>
      <c r="D8">
        <v>2084.8053051411162</v>
      </c>
    </row>
    <row r="9" spans="1:4" x14ac:dyDescent="0.3">
      <c r="A9" s="1" t="s">
        <v>38</v>
      </c>
      <c r="B9">
        <v>394.48564843913681</v>
      </c>
      <c r="C9">
        <v>142.62147570485902</v>
      </c>
      <c r="D9">
        <v>574.32727339772725</v>
      </c>
    </row>
    <row r="10" spans="1:4" x14ac:dyDescent="0.3">
      <c r="A10" s="1" t="s">
        <v>39</v>
      </c>
      <c r="B10">
        <v>1328.9235281793422</v>
      </c>
      <c r="C10">
        <v>178.75224955008997</v>
      </c>
      <c r="D10">
        <v>1584.0750314607756</v>
      </c>
    </row>
    <row r="11" spans="1:4" x14ac:dyDescent="0.3">
      <c r="A11" s="1" t="s">
        <v>41</v>
      </c>
      <c r="B11">
        <v>1496.5799287659752</v>
      </c>
      <c r="C11">
        <v>254.81703659268146</v>
      </c>
      <c r="D11">
        <v>1798.4118907317909</v>
      </c>
    </row>
    <row r="12" spans="1:4" x14ac:dyDescent="0.3">
      <c r="A12" s="1" t="s">
        <v>42</v>
      </c>
      <c r="B12">
        <v>1116.887492143306</v>
      </c>
      <c r="C12">
        <v>416.45470905818837</v>
      </c>
      <c r="D12">
        <v>1603.8645892611958</v>
      </c>
    </row>
    <row r="13" spans="1:4" x14ac:dyDescent="0.3">
      <c r="A13" s="1" t="s">
        <v>43</v>
      </c>
      <c r="B13">
        <v>1570.5459878483134</v>
      </c>
      <c r="C13">
        <v>70.359928014397127</v>
      </c>
      <c r="D13">
        <v>1672.2491994448001</v>
      </c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554D-7B4C-4678-B8A6-B5B11C648FBE}">
  <dimension ref="A1:D22"/>
  <sheetViews>
    <sheetView workbookViewId="0">
      <selection activeCell="B16" sqref="B16:D16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>
        <v>586.05952578345216</v>
      </c>
      <c r="C2">
        <v>703.74805954956105</v>
      </c>
      <c r="D2">
        <v>1324.629312352512</v>
      </c>
    </row>
    <row r="3" spans="1:4" x14ac:dyDescent="0.3">
      <c r="A3" s="1" t="s">
        <v>9</v>
      </c>
      <c r="B3">
        <v>1160.7942298126347</v>
      </c>
      <c r="C3">
        <v>1654.2649192009162</v>
      </c>
      <c r="D3">
        <v>2929.1970320219079</v>
      </c>
    </row>
    <row r="4" spans="1:4" x14ac:dyDescent="0.3">
      <c r="A4" s="1" t="s">
        <v>10</v>
      </c>
      <c r="B4">
        <v>1027.727574199967</v>
      </c>
      <c r="C4">
        <v>1144.7330449166561</v>
      </c>
      <c r="D4">
        <v>2261.449477055342</v>
      </c>
    </row>
    <row r="5" spans="1:4" x14ac:dyDescent="0.3">
      <c r="A5" s="1" t="s">
        <v>11</v>
      </c>
      <c r="B5">
        <v>1104.1701210412868</v>
      </c>
      <c r="C5">
        <v>1341.234126479196</v>
      </c>
      <c r="D5">
        <v>2534.3931054592017</v>
      </c>
    </row>
    <row r="6" spans="1:4" x14ac:dyDescent="0.3">
      <c r="A6" s="1" t="s">
        <v>12</v>
      </c>
      <c r="B6">
        <v>1254.224009285359</v>
      </c>
      <c r="C6">
        <v>1354.9435042626289</v>
      </c>
      <c r="D6">
        <v>2721.3708561663725</v>
      </c>
    </row>
    <row r="7" spans="1:4" x14ac:dyDescent="0.3">
      <c r="A7" s="1" t="s">
        <v>15</v>
      </c>
      <c r="B7">
        <v>1271.2112419167636</v>
      </c>
      <c r="C7">
        <v>1606.2820969589006</v>
      </c>
      <c r="D7">
        <v>2980.023979544188</v>
      </c>
    </row>
    <row r="8" spans="1:4" x14ac:dyDescent="0.3">
      <c r="A8" s="1" t="s">
        <v>24</v>
      </c>
      <c r="B8">
        <v>1834.6211241916765</v>
      </c>
      <c r="C8">
        <v>2120.3837638376385</v>
      </c>
      <c r="D8">
        <v>4115.5717403970029</v>
      </c>
    </row>
    <row r="9" spans="1:4" x14ac:dyDescent="0.3">
      <c r="A9" s="1" t="s">
        <v>25</v>
      </c>
      <c r="B9">
        <v>1228.7431603382524</v>
      </c>
      <c r="C9">
        <v>1393.7867413156891</v>
      </c>
      <c r="D9">
        <v>2734.7332442723259</v>
      </c>
    </row>
    <row r="10" spans="1:4" x14ac:dyDescent="0.3">
      <c r="A10" s="1" t="s">
        <v>26</v>
      </c>
      <c r="B10">
        <v>1735.5289338418174</v>
      </c>
      <c r="C10">
        <v>1651.9800229036773</v>
      </c>
      <c r="D10">
        <v>3517.1231628736286</v>
      </c>
    </row>
    <row r="11" spans="1:4" x14ac:dyDescent="0.3">
      <c r="A11" s="1" t="s">
        <v>27</v>
      </c>
      <c r="B11">
        <v>835.20560437738357</v>
      </c>
      <c r="C11">
        <v>1039.6278152436698</v>
      </c>
      <c r="D11">
        <v>1946.4114140500228</v>
      </c>
    </row>
    <row r="12" spans="1:4" x14ac:dyDescent="0.3">
      <c r="A12" s="1" t="s">
        <v>28</v>
      </c>
      <c r="B12">
        <v>583.22832034488476</v>
      </c>
      <c r="C12">
        <v>806.56839292530856</v>
      </c>
      <c r="D12">
        <v>1438.1602230194969</v>
      </c>
    </row>
    <row r="13" spans="1:4" x14ac:dyDescent="0.3">
      <c r="A13" s="1" t="s">
        <v>37</v>
      </c>
      <c r="B13">
        <v>1299.5232963024375</v>
      </c>
      <c r="C13">
        <v>911.67362259829497</v>
      </c>
      <c r="D13">
        <v>2307.9239383993395</v>
      </c>
    </row>
    <row r="14" spans="1:4" x14ac:dyDescent="0.3">
      <c r="A14" s="1" t="s">
        <v>40</v>
      </c>
      <c r="B14">
        <v>1095.6765047255847</v>
      </c>
      <c r="C14">
        <v>459.26415574500572</v>
      </c>
      <c r="D14">
        <v>1634.2568164594484</v>
      </c>
    </row>
    <row r="15" spans="1:4" x14ac:dyDescent="0.3">
      <c r="A15" s="1" t="s">
        <v>44</v>
      </c>
      <c r="B15">
        <v>1279.7048582324658</v>
      </c>
      <c r="C15">
        <v>767.72515587224837</v>
      </c>
      <c r="D15">
        <v>2140.2879528233771</v>
      </c>
    </row>
    <row r="16" spans="1:4" x14ac:dyDescent="0.3">
      <c r="A16" s="1" t="s">
        <v>46</v>
      </c>
      <c r="B16">
        <v>778.58149560603556</v>
      </c>
      <c r="C16">
        <v>1000.7845781906095</v>
      </c>
      <c r="D16">
        <v>1835.4677451058374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24A6-9D8E-4050-ABE3-35A8ABD67C63}">
  <dimension ref="A1:D25"/>
  <sheetViews>
    <sheetView workbookViewId="0">
      <selection activeCell="B18" sqref="B18:D18"/>
    </sheetView>
  </sheetViews>
  <sheetFormatPr defaultRowHeight="14.4" x14ac:dyDescent="0.3"/>
  <cols>
    <col min="2" max="2" width="8.8867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>
        <v>925.08403068340306</v>
      </c>
      <c r="C2">
        <v>1233.9958174904943</v>
      </c>
      <c r="D2">
        <v>2159.0798481738975</v>
      </c>
    </row>
    <row r="3" spans="1:4" x14ac:dyDescent="0.3">
      <c r="A3" s="1" t="s">
        <v>6</v>
      </c>
      <c r="B3">
        <v>767.43305439330538</v>
      </c>
      <c r="C3">
        <v>863.5565272496832</v>
      </c>
      <c r="D3">
        <v>1630.9895816429885</v>
      </c>
    </row>
    <row r="4" spans="1:4" x14ac:dyDescent="0.3">
      <c r="A4" s="1" t="s">
        <v>7</v>
      </c>
      <c r="B4">
        <v>731.73849372384939</v>
      </c>
      <c r="C4">
        <v>916.47642585551341</v>
      </c>
      <c r="D4">
        <v>1648.2149195793627</v>
      </c>
    </row>
    <row r="5" spans="1:4" x14ac:dyDescent="0.3">
      <c r="A5" s="1" t="s">
        <v>13</v>
      </c>
      <c r="B5">
        <v>464.02928870292885</v>
      </c>
      <c r="C5">
        <v>497.92813688212931</v>
      </c>
      <c r="D5">
        <v>961.95742558505822</v>
      </c>
    </row>
    <row r="6" spans="1:4" x14ac:dyDescent="0.3">
      <c r="A6" s="1" t="s">
        <v>14</v>
      </c>
      <c r="B6">
        <v>734.71304044630403</v>
      </c>
      <c r="C6">
        <v>1092.0742712294043</v>
      </c>
      <c r="D6">
        <v>1826.7873116757082</v>
      </c>
    </row>
    <row r="7" spans="1:4" x14ac:dyDescent="0.3">
      <c r="A7" s="1" t="s">
        <v>16</v>
      </c>
      <c r="B7">
        <v>934.00767085076711</v>
      </c>
      <c r="C7">
        <v>911.6655259822561</v>
      </c>
      <c r="D7">
        <v>1845.6731968330232</v>
      </c>
    </row>
    <row r="8" spans="1:4" x14ac:dyDescent="0.3">
      <c r="A8" s="1" t="s">
        <v>17</v>
      </c>
      <c r="B8">
        <v>868.5676429567643</v>
      </c>
      <c r="C8">
        <v>1176.2650190114068</v>
      </c>
      <c r="D8">
        <v>2044.8326619681711</v>
      </c>
    </row>
    <row r="9" spans="1:4" x14ac:dyDescent="0.3">
      <c r="A9" s="1" t="s">
        <v>18</v>
      </c>
      <c r="B9">
        <v>1002.4222454672246</v>
      </c>
      <c r="C9">
        <v>995.85627376425862</v>
      </c>
      <c r="D9">
        <v>1998.2785192314832</v>
      </c>
    </row>
    <row r="10" spans="1:4" x14ac:dyDescent="0.3">
      <c r="A10" s="1" t="s">
        <v>19</v>
      </c>
      <c r="B10">
        <v>1606.255230125523</v>
      </c>
      <c r="C10">
        <v>2145.6613434727506</v>
      </c>
      <c r="D10">
        <v>3751.9165735982733</v>
      </c>
    </row>
    <row r="11" spans="1:4" x14ac:dyDescent="0.3">
      <c r="A11" s="1" t="s">
        <v>20</v>
      </c>
      <c r="B11">
        <v>1273.1059972105998</v>
      </c>
      <c r="C11">
        <v>887.61102661596965</v>
      </c>
      <c r="D11">
        <v>2160.7170238265694</v>
      </c>
    </row>
    <row r="12" spans="1:4" x14ac:dyDescent="0.3">
      <c r="A12" s="1" t="s">
        <v>21</v>
      </c>
      <c r="B12">
        <v>1576.5097629009763</v>
      </c>
      <c r="C12">
        <v>1587.596958174905</v>
      </c>
      <c r="D12">
        <v>3164.1067210758811</v>
      </c>
    </row>
    <row r="13" spans="1:4" x14ac:dyDescent="0.3">
      <c r="A13" s="1" t="s">
        <v>22</v>
      </c>
      <c r="B13">
        <v>812.05125523012555</v>
      </c>
      <c r="C13">
        <v>1272.4830164765526</v>
      </c>
      <c r="D13">
        <v>2084.5342717066783</v>
      </c>
    </row>
    <row r="14" spans="1:4" x14ac:dyDescent="0.3">
      <c r="A14" s="1" t="s">
        <v>23</v>
      </c>
      <c r="B14">
        <v>1130.3277545327755</v>
      </c>
      <c r="C14">
        <v>1529.8661596958175</v>
      </c>
      <c r="D14">
        <v>2660.1939142285928</v>
      </c>
    </row>
    <row r="15" spans="1:4" x14ac:dyDescent="0.3">
      <c r="A15" s="1" t="s">
        <v>34</v>
      </c>
      <c r="B15">
        <v>1061.9131799163181</v>
      </c>
      <c r="C15">
        <v>1070.4252217997466</v>
      </c>
      <c r="D15">
        <v>2132.3384017160647</v>
      </c>
    </row>
    <row r="16" spans="1:4" x14ac:dyDescent="0.3">
      <c r="A16" s="1" t="s">
        <v>35</v>
      </c>
      <c r="B16">
        <v>844.7712691771269</v>
      </c>
      <c r="C16">
        <v>781.77122940430934</v>
      </c>
      <c r="D16">
        <v>1626.5424985814361</v>
      </c>
    </row>
    <row r="17" spans="1:4" x14ac:dyDescent="0.3">
      <c r="A17" s="1" t="s">
        <v>36</v>
      </c>
      <c r="B17">
        <v>538.39295676429572</v>
      </c>
      <c r="C17">
        <v>514.76628643852985</v>
      </c>
      <c r="D17">
        <v>1053.1592432028256</v>
      </c>
    </row>
    <row r="18" spans="1:4" x14ac:dyDescent="0.3">
      <c r="A18" s="1" t="s">
        <v>38</v>
      </c>
      <c r="B18">
        <v>690.09483960948398</v>
      </c>
      <c r="C18">
        <v>204.46324461343474</v>
      </c>
      <c r="D18">
        <v>894.55808422291875</v>
      </c>
    </row>
    <row r="19" spans="1:4" x14ac:dyDescent="0.3">
      <c r="A19" s="1" t="s">
        <v>45</v>
      </c>
      <c r="B19">
        <v>1100.5822873082286</v>
      </c>
      <c r="C19">
        <v>1296.5375158428392</v>
      </c>
      <c r="D19">
        <v>2397.1198031510676</v>
      </c>
    </row>
    <row r="20" spans="1:4" x14ac:dyDescent="0.3">
      <c r="A20" s="1"/>
    </row>
    <row r="21" spans="1:4" x14ac:dyDescent="0.3">
      <c r="A21" s="1"/>
    </row>
    <row r="22" spans="1:4" x14ac:dyDescent="0.3">
      <c r="A22" s="1"/>
    </row>
    <row r="23" spans="1:4" x14ac:dyDescent="0.3">
      <c r="A23" s="1"/>
    </row>
    <row r="24" spans="1:4" x14ac:dyDescent="0.3">
      <c r="A24" s="1"/>
    </row>
    <row r="25" spans="1:4" x14ac:dyDescent="0.3">
      <c r="A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11D6-405C-4F36-8DEE-377052C533E0}">
  <dimension ref="A1:E16"/>
  <sheetViews>
    <sheetView workbookViewId="0">
      <selection activeCell="A10" sqref="A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51</v>
      </c>
    </row>
    <row r="2" spans="1:5" x14ac:dyDescent="0.3">
      <c r="A2" t="s">
        <v>14</v>
      </c>
      <c r="B2">
        <v>1079</v>
      </c>
      <c r="C2">
        <v>1834</v>
      </c>
      <c r="D2">
        <v>2968</v>
      </c>
      <c r="E2" s="2">
        <f>(B2-C2)/D2</f>
        <v>-0.25438005390835577</v>
      </c>
    </row>
    <row r="3" spans="1:5" x14ac:dyDescent="0.3">
      <c r="A3" t="s">
        <v>15</v>
      </c>
      <c r="B3">
        <v>1597</v>
      </c>
      <c r="C3">
        <v>2007</v>
      </c>
      <c r="D3">
        <v>3691</v>
      </c>
      <c r="E3" s="2">
        <f t="shared" ref="E3:E16" si="0">(B3-C3)/D3</f>
        <v>-0.11108100785694934</v>
      </c>
    </row>
    <row r="4" spans="1:5" x14ac:dyDescent="0.3">
      <c r="A4" t="s">
        <v>16</v>
      </c>
      <c r="B4">
        <v>1409</v>
      </c>
      <c r="C4">
        <v>1432</v>
      </c>
      <c r="D4">
        <v>2941</v>
      </c>
      <c r="E4" s="2">
        <f t="shared" si="0"/>
        <v>-7.8204692281536887E-3</v>
      </c>
    </row>
    <row r="5" spans="1:5" x14ac:dyDescent="0.3">
      <c r="A5" t="s">
        <v>19</v>
      </c>
      <c r="B5">
        <v>1931</v>
      </c>
      <c r="C5">
        <v>2360</v>
      </c>
      <c r="D5">
        <v>4411</v>
      </c>
      <c r="E5" s="2">
        <f t="shared" si="0"/>
        <v>-9.7256857855361589E-2</v>
      </c>
    </row>
    <row r="6" spans="1:5" x14ac:dyDescent="0.3">
      <c r="A6" t="s">
        <v>50</v>
      </c>
      <c r="B6">
        <v>2471</v>
      </c>
      <c r="C6">
        <v>3380</v>
      </c>
      <c r="D6">
        <v>5973</v>
      </c>
      <c r="E6" s="2">
        <f t="shared" si="0"/>
        <v>-0.15218483174284278</v>
      </c>
    </row>
    <row r="7" spans="1:5" x14ac:dyDescent="0.3">
      <c r="A7" t="s">
        <v>24</v>
      </c>
      <c r="B7">
        <v>2168</v>
      </c>
      <c r="C7">
        <v>2465</v>
      </c>
      <c r="D7">
        <v>4729</v>
      </c>
      <c r="E7" s="2">
        <f t="shared" si="0"/>
        <v>-6.2803975470501164E-2</v>
      </c>
    </row>
    <row r="8" spans="1:5" x14ac:dyDescent="0.3">
      <c r="A8" t="s">
        <v>26</v>
      </c>
      <c r="B8">
        <v>2314</v>
      </c>
      <c r="C8">
        <v>2293</v>
      </c>
      <c r="D8">
        <v>4733</v>
      </c>
      <c r="E8" s="2">
        <f t="shared" si="0"/>
        <v>4.4369321783224169E-3</v>
      </c>
    </row>
    <row r="9" spans="1:5" x14ac:dyDescent="0.3">
      <c r="A9" t="s">
        <v>52</v>
      </c>
      <c r="B9">
        <v>1628</v>
      </c>
      <c r="C9">
        <v>2077</v>
      </c>
      <c r="D9">
        <v>3799</v>
      </c>
      <c r="E9" s="2">
        <f t="shared" si="0"/>
        <v>-0.11818899710450119</v>
      </c>
    </row>
    <row r="10" spans="1:5" x14ac:dyDescent="0.3">
      <c r="A10" t="s">
        <v>34</v>
      </c>
      <c r="B10">
        <v>1186</v>
      </c>
      <c r="C10">
        <v>1168</v>
      </c>
      <c r="D10">
        <v>2423</v>
      </c>
      <c r="E10" s="2">
        <f t="shared" si="0"/>
        <v>7.4288072637226582E-3</v>
      </c>
    </row>
    <row r="11" spans="1:5" x14ac:dyDescent="0.3">
      <c r="A11" t="s">
        <v>35</v>
      </c>
      <c r="B11">
        <v>905</v>
      </c>
      <c r="C11">
        <v>842</v>
      </c>
      <c r="D11">
        <v>1777</v>
      </c>
      <c r="E11" s="2">
        <f t="shared" si="0"/>
        <v>3.5453010692177829E-2</v>
      </c>
    </row>
    <row r="12" spans="1:5" x14ac:dyDescent="0.3">
      <c r="A12" t="s">
        <v>36</v>
      </c>
      <c r="B12">
        <v>599</v>
      </c>
      <c r="C12">
        <v>491</v>
      </c>
      <c r="D12">
        <v>1130</v>
      </c>
      <c r="E12" s="2">
        <f t="shared" si="0"/>
        <v>9.5575221238938052E-2</v>
      </c>
    </row>
    <row r="13" spans="1:5" x14ac:dyDescent="0.3">
      <c r="A13" t="s">
        <v>37</v>
      </c>
      <c r="B13">
        <v>1638</v>
      </c>
      <c r="C13">
        <v>885</v>
      </c>
      <c r="D13">
        <v>2602</v>
      </c>
      <c r="E13" s="2">
        <f t="shared" si="0"/>
        <v>0.28939277478862413</v>
      </c>
    </row>
    <row r="14" spans="1:5" x14ac:dyDescent="0.3">
      <c r="A14" t="s">
        <v>38</v>
      </c>
      <c r="B14">
        <v>1759</v>
      </c>
      <c r="C14">
        <v>934</v>
      </c>
      <c r="D14">
        <v>2818</v>
      </c>
      <c r="E14" s="2">
        <f t="shared" si="0"/>
        <v>0.29276082327892122</v>
      </c>
    </row>
    <row r="15" spans="1:5" x14ac:dyDescent="0.3">
      <c r="A15" t="s">
        <v>46</v>
      </c>
      <c r="B15">
        <v>780</v>
      </c>
      <c r="C15">
        <v>883</v>
      </c>
      <c r="D15">
        <v>1690</v>
      </c>
      <c r="E15" s="2">
        <f t="shared" si="0"/>
        <v>-6.0946745562130179E-2</v>
      </c>
    </row>
    <row r="16" spans="1:5" x14ac:dyDescent="0.3">
      <c r="A16" t="s">
        <v>3</v>
      </c>
      <c r="B16">
        <f>SUM(B2:B15)</f>
        <v>21464</v>
      </c>
      <c r="C16">
        <f t="shared" ref="C16:D16" si="1">SUM(C2:C15)</f>
        <v>23051</v>
      </c>
      <c r="D16">
        <f t="shared" si="1"/>
        <v>45685</v>
      </c>
      <c r="E16" s="2">
        <f t="shared" si="0"/>
        <v>-3.4737878953704719E-2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2012 New Hanover</vt:lpstr>
      <vt:lpstr>2012 Results</vt:lpstr>
      <vt:lpstr>2016 Results</vt:lpstr>
      <vt:lpstr>2018 Results</vt:lpstr>
      <vt:lpstr>HD18</vt:lpstr>
      <vt:lpstr>HD19</vt:lpstr>
      <vt:lpstr>HD20</vt:lpstr>
      <vt:lpstr>2016 Gov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2020-05-20T11:47:58Z</dcterms:created>
  <dcterms:modified xsi:type="dcterms:W3CDTF">2020-05-20T17:50:38Z</dcterms:modified>
</cp:coreProperties>
</file>