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J Downballot\"/>
    </mc:Choice>
  </mc:AlternateContent>
  <xr:revisionPtr revIDLastSave="0" documentId="13_ncr:1_{0DB51A40-1FAF-46C5-9674-D1C18781609E}" xr6:coauthVersionLast="45" xr6:coauthVersionMax="45" xr10:uidLastSave="{00000000-0000-0000-0000-000000000000}"/>
  <bookViews>
    <workbookView xWindow="-108" yWindow="-108" windowWidth="23256" windowHeight="12576" activeTab="7" xr2:uid="{240AEE89-2EE3-4DF3-8995-DB39293AA64F}"/>
  </bookViews>
  <sheets>
    <sheet name="2017 Governor" sheetId="1" r:id="rId1"/>
    <sheet name="CD1" sheetId="5" r:id="rId2"/>
    <sheet name="CD2" sheetId="6" r:id="rId3"/>
    <sheet name="CD3" sheetId="7" r:id="rId4"/>
    <sheet name="CD4" sheetId="8" r:id="rId5"/>
    <sheet name="CD5" sheetId="4" r:id="rId6"/>
    <sheet name="CD6" sheetId="9" r:id="rId7"/>
    <sheet name="CD7" sheetId="3" r:id="rId8"/>
    <sheet name="CD8" sheetId="10" r:id="rId9"/>
    <sheet name="CD9" sheetId="11" r:id="rId10"/>
    <sheet name="CD10" sheetId="12" r:id="rId11"/>
    <sheet name="CD11" sheetId="13" r:id="rId12"/>
    <sheet name="CD12" sheetId="14" r:id="rId13"/>
    <sheet name="CD Shift" sheetId="15" r:id="rId14"/>
    <sheet name="Turnout" sheetId="16" r:id="rId15"/>
  </sheets>
  <calcPr calcId="181029"/>
  <pivotCaches>
    <pivotCache cacheId="123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4" i="3" l="1"/>
  <c r="J67" i="3"/>
  <c r="J76" i="6" l="1"/>
  <c r="J59" i="6"/>
  <c r="C13" i="6" l="1"/>
  <c r="D13" i="6"/>
  <c r="E13" i="6"/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2" i="16"/>
  <c r="C3" i="14"/>
  <c r="D3" i="14"/>
  <c r="E3" i="14"/>
  <c r="I3" i="14"/>
  <c r="C4" i="14"/>
  <c r="D4" i="14"/>
  <c r="E4" i="14"/>
  <c r="I4" i="14"/>
  <c r="C5" i="14"/>
  <c r="D5" i="14"/>
  <c r="E5" i="14"/>
  <c r="I5" i="14"/>
  <c r="H6" i="14"/>
  <c r="G6" i="14"/>
  <c r="F6" i="14"/>
  <c r="I6" i="14"/>
  <c r="H7" i="14"/>
  <c r="G7" i="14"/>
  <c r="F7" i="14"/>
  <c r="I7" i="14"/>
  <c r="C8" i="14"/>
  <c r="D8" i="14"/>
  <c r="E8" i="14"/>
  <c r="I8" i="14"/>
  <c r="C9" i="14"/>
  <c r="D9" i="14"/>
  <c r="E9" i="14"/>
  <c r="I9" i="14"/>
  <c r="C10" i="14"/>
  <c r="D10" i="14"/>
  <c r="E10" i="14"/>
  <c r="I10" i="14"/>
  <c r="C11" i="14"/>
  <c r="D11" i="14"/>
  <c r="E11" i="14"/>
  <c r="I11" i="14"/>
  <c r="C12" i="14"/>
  <c r="D12" i="14"/>
  <c r="E12" i="14"/>
  <c r="I12" i="14"/>
  <c r="C13" i="14"/>
  <c r="D13" i="14"/>
  <c r="E13" i="14"/>
  <c r="I13" i="14"/>
  <c r="C14" i="14"/>
  <c r="D14" i="14"/>
  <c r="E14" i="14"/>
  <c r="I14" i="14"/>
  <c r="C15" i="14"/>
  <c r="D15" i="14"/>
  <c r="E15" i="14"/>
  <c r="I15" i="14"/>
  <c r="C16" i="14"/>
  <c r="D16" i="14"/>
  <c r="E16" i="14"/>
  <c r="I16" i="14"/>
  <c r="C17" i="14"/>
  <c r="D17" i="14"/>
  <c r="E17" i="14"/>
  <c r="I17" i="14"/>
  <c r="C18" i="14"/>
  <c r="D18" i="14"/>
  <c r="E18" i="14"/>
  <c r="I18" i="14"/>
  <c r="F19" i="14"/>
  <c r="G19" i="14"/>
  <c r="I19" i="14"/>
  <c r="C20" i="14"/>
  <c r="D20" i="14"/>
  <c r="E20" i="14"/>
  <c r="I20" i="14"/>
  <c r="C21" i="14"/>
  <c r="D21" i="14"/>
  <c r="E21" i="14"/>
  <c r="I21" i="14"/>
  <c r="C22" i="14"/>
  <c r="D22" i="14"/>
  <c r="E22" i="14"/>
  <c r="I22" i="14"/>
  <c r="C23" i="14"/>
  <c r="D23" i="14"/>
  <c r="E23" i="14"/>
  <c r="I23" i="14"/>
  <c r="C24" i="14"/>
  <c r="D24" i="14"/>
  <c r="E24" i="14"/>
  <c r="I24" i="14"/>
  <c r="C25" i="14"/>
  <c r="D25" i="14"/>
  <c r="E25" i="14"/>
  <c r="I25" i="14"/>
  <c r="C26" i="14"/>
  <c r="D26" i="14"/>
  <c r="E26" i="14"/>
  <c r="I26" i="14"/>
  <c r="H27" i="14"/>
  <c r="G27" i="14"/>
  <c r="F27" i="14"/>
  <c r="I27" i="14"/>
  <c r="C28" i="14"/>
  <c r="D28" i="14"/>
  <c r="E28" i="14"/>
  <c r="I28" i="14"/>
  <c r="C29" i="14"/>
  <c r="D29" i="14"/>
  <c r="E29" i="14"/>
  <c r="I29" i="14"/>
  <c r="C30" i="14"/>
  <c r="D30" i="14"/>
  <c r="E30" i="14"/>
  <c r="I30" i="14"/>
  <c r="C31" i="14"/>
  <c r="D31" i="14"/>
  <c r="E31" i="14"/>
  <c r="I31" i="14"/>
  <c r="C32" i="14"/>
  <c r="D32" i="14"/>
  <c r="E32" i="14"/>
  <c r="I32" i="14"/>
  <c r="I33" i="14"/>
  <c r="I2" i="14"/>
  <c r="E2" i="14"/>
  <c r="D2" i="14"/>
  <c r="C2" i="14"/>
  <c r="I56" i="13"/>
  <c r="C3" i="13"/>
  <c r="D3" i="13"/>
  <c r="E3" i="13"/>
  <c r="I3" i="13"/>
  <c r="C4" i="13"/>
  <c r="D4" i="13"/>
  <c r="E4" i="13"/>
  <c r="I4" i="13"/>
  <c r="C5" i="13"/>
  <c r="D5" i="13"/>
  <c r="E5" i="13"/>
  <c r="I5" i="13"/>
  <c r="G6" i="13"/>
  <c r="I6" i="13"/>
  <c r="C7" i="13"/>
  <c r="D7" i="13"/>
  <c r="E7" i="13"/>
  <c r="I7" i="13"/>
  <c r="C8" i="13"/>
  <c r="D8" i="13"/>
  <c r="E8" i="13"/>
  <c r="I8" i="13"/>
  <c r="C9" i="13"/>
  <c r="D9" i="13"/>
  <c r="E9" i="13"/>
  <c r="I9" i="13"/>
  <c r="C10" i="13"/>
  <c r="D10" i="13"/>
  <c r="E10" i="13"/>
  <c r="I10" i="13"/>
  <c r="C11" i="13"/>
  <c r="D11" i="13"/>
  <c r="E11" i="13"/>
  <c r="I11" i="13"/>
  <c r="C12" i="13"/>
  <c r="D12" i="13"/>
  <c r="E12" i="13"/>
  <c r="I12" i="13"/>
  <c r="C13" i="13"/>
  <c r="D13" i="13"/>
  <c r="E13" i="13"/>
  <c r="I13" i="13"/>
  <c r="C14" i="13"/>
  <c r="D14" i="13"/>
  <c r="E14" i="13"/>
  <c r="I14" i="13"/>
  <c r="C15" i="13"/>
  <c r="D15" i="13"/>
  <c r="E15" i="13"/>
  <c r="I15" i="13"/>
  <c r="C16" i="13"/>
  <c r="D16" i="13"/>
  <c r="E16" i="13"/>
  <c r="I16" i="13"/>
  <c r="C17" i="13"/>
  <c r="D17" i="13"/>
  <c r="E17" i="13"/>
  <c r="I17" i="13"/>
  <c r="C18" i="13"/>
  <c r="D18" i="13"/>
  <c r="E18" i="13"/>
  <c r="I18" i="13"/>
  <c r="C19" i="13"/>
  <c r="D19" i="13"/>
  <c r="E19" i="13"/>
  <c r="I19" i="13"/>
  <c r="C20" i="13"/>
  <c r="D20" i="13"/>
  <c r="E20" i="13"/>
  <c r="I20" i="13"/>
  <c r="C21" i="13"/>
  <c r="D21" i="13"/>
  <c r="E21" i="13"/>
  <c r="I21" i="13"/>
  <c r="C22" i="13"/>
  <c r="D22" i="13"/>
  <c r="E22" i="13"/>
  <c r="I22" i="13"/>
  <c r="C23" i="13"/>
  <c r="D23" i="13"/>
  <c r="E23" i="13"/>
  <c r="I23" i="13"/>
  <c r="C24" i="13"/>
  <c r="D24" i="13"/>
  <c r="E24" i="13"/>
  <c r="I24" i="13"/>
  <c r="C25" i="13"/>
  <c r="D25" i="13"/>
  <c r="E25" i="13"/>
  <c r="I25" i="13"/>
  <c r="C26" i="13"/>
  <c r="D26" i="13"/>
  <c r="E26" i="13"/>
  <c r="I26" i="13"/>
  <c r="C27" i="13"/>
  <c r="D27" i="13"/>
  <c r="E27" i="13"/>
  <c r="I27" i="13"/>
  <c r="C28" i="13"/>
  <c r="D28" i="13"/>
  <c r="E28" i="13"/>
  <c r="I28" i="13"/>
  <c r="C29" i="13"/>
  <c r="D29" i="13"/>
  <c r="E29" i="13"/>
  <c r="I29" i="13"/>
  <c r="C30" i="13"/>
  <c r="D30" i="13"/>
  <c r="E30" i="13"/>
  <c r="I30" i="13"/>
  <c r="C31" i="13"/>
  <c r="D31" i="13"/>
  <c r="E31" i="13"/>
  <c r="I31" i="13"/>
  <c r="C32" i="13"/>
  <c r="D32" i="13"/>
  <c r="E32" i="13"/>
  <c r="I32" i="13"/>
  <c r="C33" i="13"/>
  <c r="D33" i="13"/>
  <c r="E33" i="13"/>
  <c r="I33" i="13"/>
  <c r="C34" i="13"/>
  <c r="D34" i="13"/>
  <c r="E34" i="13"/>
  <c r="I34" i="13"/>
  <c r="C35" i="13"/>
  <c r="D35" i="13"/>
  <c r="E35" i="13"/>
  <c r="I35" i="13"/>
  <c r="C36" i="13"/>
  <c r="D36" i="13"/>
  <c r="E36" i="13"/>
  <c r="I36" i="13"/>
  <c r="C37" i="13"/>
  <c r="D37" i="13"/>
  <c r="E37" i="13"/>
  <c r="I37" i="13"/>
  <c r="C38" i="13"/>
  <c r="D38" i="13"/>
  <c r="E38" i="13"/>
  <c r="I38" i="13"/>
  <c r="C39" i="13"/>
  <c r="D39" i="13"/>
  <c r="E39" i="13"/>
  <c r="I39" i="13"/>
  <c r="C40" i="13"/>
  <c r="D40" i="13"/>
  <c r="E40" i="13"/>
  <c r="I40" i="13"/>
  <c r="C41" i="13"/>
  <c r="D41" i="13"/>
  <c r="E41" i="13"/>
  <c r="I41" i="13"/>
  <c r="C42" i="13"/>
  <c r="D42" i="13"/>
  <c r="E42" i="13"/>
  <c r="I42" i="13"/>
  <c r="C43" i="13"/>
  <c r="D43" i="13"/>
  <c r="E43" i="13"/>
  <c r="I43" i="13"/>
  <c r="C44" i="13"/>
  <c r="D44" i="13"/>
  <c r="E44" i="13"/>
  <c r="I44" i="13"/>
  <c r="C45" i="13"/>
  <c r="D45" i="13"/>
  <c r="E45" i="13"/>
  <c r="I45" i="13"/>
  <c r="C46" i="13"/>
  <c r="D46" i="13"/>
  <c r="E46" i="13"/>
  <c r="I46" i="13"/>
  <c r="C47" i="13"/>
  <c r="D47" i="13"/>
  <c r="E47" i="13"/>
  <c r="I47" i="13"/>
  <c r="C48" i="13"/>
  <c r="D48" i="13"/>
  <c r="E48" i="13"/>
  <c r="I48" i="13"/>
  <c r="C49" i="13"/>
  <c r="D49" i="13"/>
  <c r="E49" i="13"/>
  <c r="I49" i="13"/>
  <c r="C50" i="13"/>
  <c r="D50" i="13"/>
  <c r="E50" i="13"/>
  <c r="I50" i="13"/>
  <c r="C51" i="13"/>
  <c r="D51" i="13"/>
  <c r="E51" i="13"/>
  <c r="I51" i="13"/>
  <c r="C52" i="13"/>
  <c r="D52" i="13"/>
  <c r="E52" i="13"/>
  <c r="I52" i="13"/>
  <c r="C53" i="13"/>
  <c r="D53" i="13"/>
  <c r="E53" i="13"/>
  <c r="I53" i="13"/>
  <c r="C54" i="13"/>
  <c r="D54" i="13"/>
  <c r="E54" i="13"/>
  <c r="I54" i="13"/>
  <c r="C55" i="13"/>
  <c r="D55" i="13"/>
  <c r="E55" i="13"/>
  <c r="I55" i="13"/>
  <c r="I2" i="13"/>
  <c r="E2" i="13"/>
  <c r="D2" i="13"/>
  <c r="C2" i="13"/>
  <c r="I20" i="12"/>
  <c r="C3" i="12"/>
  <c r="D3" i="12"/>
  <c r="E3" i="12"/>
  <c r="I3" i="12"/>
  <c r="C4" i="12"/>
  <c r="D4" i="12"/>
  <c r="E4" i="12"/>
  <c r="I4" i="12"/>
  <c r="C5" i="12"/>
  <c r="D5" i="12"/>
  <c r="E5" i="12"/>
  <c r="I5" i="12"/>
  <c r="C6" i="12"/>
  <c r="D6" i="12"/>
  <c r="E6" i="12"/>
  <c r="I6" i="12"/>
  <c r="C7" i="12"/>
  <c r="D7" i="12"/>
  <c r="E7" i="12"/>
  <c r="I7" i="12"/>
  <c r="C8" i="12"/>
  <c r="D8" i="12"/>
  <c r="E8" i="12"/>
  <c r="I8" i="12"/>
  <c r="G9" i="12"/>
  <c r="F9" i="12"/>
  <c r="H9" i="12"/>
  <c r="I9" i="12"/>
  <c r="C10" i="12"/>
  <c r="D10" i="12"/>
  <c r="E10" i="12"/>
  <c r="I10" i="12"/>
  <c r="C11" i="12"/>
  <c r="D11" i="12"/>
  <c r="E11" i="12"/>
  <c r="I11" i="12"/>
  <c r="C12" i="12"/>
  <c r="D12" i="12"/>
  <c r="E12" i="12"/>
  <c r="I12" i="12"/>
  <c r="F13" i="12"/>
  <c r="G13" i="12"/>
  <c r="I13" i="12"/>
  <c r="C14" i="12"/>
  <c r="D14" i="12"/>
  <c r="E14" i="12"/>
  <c r="I14" i="12"/>
  <c r="C15" i="12"/>
  <c r="D15" i="12"/>
  <c r="E15" i="12"/>
  <c r="I15" i="12"/>
  <c r="C16" i="12"/>
  <c r="D16" i="12"/>
  <c r="E16" i="12"/>
  <c r="I16" i="12"/>
  <c r="C17" i="12"/>
  <c r="D17" i="12"/>
  <c r="E17" i="12"/>
  <c r="I17" i="12"/>
  <c r="C18" i="12"/>
  <c r="D18" i="12"/>
  <c r="E18" i="12"/>
  <c r="I18" i="12"/>
  <c r="C19" i="12"/>
  <c r="D19" i="12"/>
  <c r="E19" i="12"/>
  <c r="I19" i="12"/>
  <c r="I2" i="12"/>
  <c r="E2" i="12"/>
  <c r="D2" i="12"/>
  <c r="C2" i="12"/>
  <c r="I37" i="11"/>
  <c r="C3" i="11"/>
  <c r="D3" i="11"/>
  <c r="E3" i="11"/>
  <c r="I3" i="11"/>
  <c r="C4" i="11"/>
  <c r="D4" i="11"/>
  <c r="E4" i="11"/>
  <c r="I4" i="11"/>
  <c r="C5" i="11"/>
  <c r="D5" i="11"/>
  <c r="E5" i="11"/>
  <c r="I5" i="11"/>
  <c r="C6" i="11"/>
  <c r="D6" i="11"/>
  <c r="E6" i="11"/>
  <c r="I6" i="11"/>
  <c r="C7" i="11"/>
  <c r="D7" i="11"/>
  <c r="E7" i="11"/>
  <c r="I7" i="11"/>
  <c r="C8" i="11"/>
  <c r="D8" i="11"/>
  <c r="E8" i="11"/>
  <c r="I8" i="11"/>
  <c r="C9" i="11"/>
  <c r="D9" i="11"/>
  <c r="E9" i="11"/>
  <c r="I9" i="11"/>
  <c r="C10" i="11"/>
  <c r="D10" i="11"/>
  <c r="E10" i="11"/>
  <c r="I10" i="11"/>
  <c r="C11" i="11"/>
  <c r="D11" i="11"/>
  <c r="E11" i="11"/>
  <c r="I11" i="11"/>
  <c r="C12" i="11"/>
  <c r="D12" i="11"/>
  <c r="E12" i="11"/>
  <c r="I12" i="11"/>
  <c r="C13" i="11"/>
  <c r="D13" i="11"/>
  <c r="E13" i="11"/>
  <c r="I13" i="11"/>
  <c r="C14" i="11"/>
  <c r="D14" i="11"/>
  <c r="E14" i="11"/>
  <c r="I14" i="11"/>
  <c r="C15" i="11"/>
  <c r="D15" i="11"/>
  <c r="E15" i="11"/>
  <c r="I15" i="11"/>
  <c r="C16" i="11"/>
  <c r="D16" i="11"/>
  <c r="E16" i="11"/>
  <c r="I16" i="11"/>
  <c r="C17" i="11"/>
  <c r="D17" i="11"/>
  <c r="E17" i="11"/>
  <c r="I17" i="11"/>
  <c r="C18" i="11"/>
  <c r="D18" i="11"/>
  <c r="E18" i="11"/>
  <c r="I18" i="11"/>
  <c r="C19" i="11"/>
  <c r="D19" i="11"/>
  <c r="E19" i="11"/>
  <c r="I19" i="11"/>
  <c r="C20" i="11"/>
  <c r="D20" i="11"/>
  <c r="E20" i="11"/>
  <c r="I20" i="11"/>
  <c r="C21" i="11"/>
  <c r="D21" i="11"/>
  <c r="E21" i="11"/>
  <c r="I21" i="11"/>
  <c r="C22" i="11"/>
  <c r="D22" i="11"/>
  <c r="E22" i="11"/>
  <c r="I22" i="11"/>
  <c r="C23" i="11"/>
  <c r="D23" i="11"/>
  <c r="E23" i="11"/>
  <c r="I23" i="11"/>
  <c r="C24" i="11"/>
  <c r="D24" i="11"/>
  <c r="E24" i="11"/>
  <c r="I24" i="11"/>
  <c r="C25" i="11"/>
  <c r="D25" i="11"/>
  <c r="E25" i="11"/>
  <c r="I25" i="11"/>
  <c r="C26" i="11"/>
  <c r="D26" i="11"/>
  <c r="E26" i="11"/>
  <c r="I26" i="11"/>
  <c r="C27" i="11"/>
  <c r="D27" i="11"/>
  <c r="E27" i="11"/>
  <c r="I27" i="11"/>
  <c r="C28" i="11"/>
  <c r="D28" i="11"/>
  <c r="E28" i="11"/>
  <c r="I28" i="11"/>
  <c r="C29" i="11"/>
  <c r="D29" i="11"/>
  <c r="E29" i="11"/>
  <c r="I29" i="11"/>
  <c r="C30" i="11"/>
  <c r="D30" i="11"/>
  <c r="E30" i="11"/>
  <c r="I30" i="11"/>
  <c r="C31" i="11"/>
  <c r="D31" i="11"/>
  <c r="E31" i="11"/>
  <c r="I31" i="11"/>
  <c r="C32" i="11"/>
  <c r="D32" i="11"/>
  <c r="E32" i="11"/>
  <c r="I32" i="11"/>
  <c r="C33" i="11"/>
  <c r="D33" i="11"/>
  <c r="E33" i="11"/>
  <c r="I33" i="11"/>
  <c r="C34" i="11"/>
  <c r="D34" i="11"/>
  <c r="E34" i="11"/>
  <c r="I34" i="11"/>
  <c r="C35" i="11"/>
  <c r="D35" i="11"/>
  <c r="E35" i="11"/>
  <c r="I35" i="11"/>
  <c r="C36" i="11"/>
  <c r="D36" i="11"/>
  <c r="E36" i="11"/>
  <c r="I36" i="11"/>
  <c r="I2" i="11"/>
  <c r="E2" i="11"/>
  <c r="D2" i="11"/>
  <c r="C2" i="11"/>
  <c r="I17" i="10"/>
  <c r="C3" i="10"/>
  <c r="D3" i="10"/>
  <c r="E3" i="10"/>
  <c r="I3" i="10"/>
  <c r="F4" i="10"/>
  <c r="G4" i="10"/>
  <c r="I4" i="10"/>
  <c r="C5" i="10"/>
  <c r="D5" i="10"/>
  <c r="E5" i="10"/>
  <c r="I5" i="10"/>
  <c r="C6" i="10"/>
  <c r="D6" i="10"/>
  <c r="E6" i="10"/>
  <c r="I6" i="10"/>
  <c r="C7" i="10"/>
  <c r="D7" i="10"/>
  <c r="E7" i="10"/>
  <c r="I7" i="10"/>
  <c r="C8" i="10"/>
  <c r="D8" i="10"/>
  <c r="E8" i="10"/>
  <c r="I8" i="10"/>
  <c r="C9" i="10"/>
  <c r="D9" i="10"/>
  <c r="E9" i="10"/>
  <c r="I9" i="10"/>
  <c r="F10" i="10"/>
  <c r="G10" i="10"/>
  <c r="I10" i="10"/>
  <c r="C11" i="10"/>
  <c r="D11" i="10"/>
  <c r="E11" i="10"/>
  <c r="I11" i="10"/>
  <c r="C12" i="10"/>
  <c r="D12" i="10"/>
  <c r="E12" i="10"/>
  <c r="I12" i="10"/>
  <c r="C13" i="10"/>
  <c r="D13" i="10"/>
  <c r="E13" i="10"/>
  <c r="I13" i="10"/>
  <c r="C14" i="10"/>
  <c r="D14" i="10"/>
  <c r="E14" i="10"/>
  <c r="I14" i="10"/>
  <c r="C15" i="10"/>
  <c r="D15" i="10"/>
  <c r="E15" i="10"/>
  <c r="I15" i="10"/>
  <c r="C16" i="10"/>
  <c r="D16" i="10"/>
  <c r="E16" i="10"/>
  <c r="I16" i="10"/>
  <c r="I2" i="10"/>
  <c r="E2" i="10"/>
  <c r="D2" i="10"/>
  <c r="C2" i="10"/>
  <c r="I34" i="9"/>
  <c r="C3" i="9"/>
  <c r="D3" i="9"/>
  <c r="E3" i="9"/>
  <c r="I3" i="9"/>
  <c r="C4" i="9"/>
  <c r="D4" i="9"/>
  <c r="E4" i="9"/>
  <c r="I4" i="9"/>
  <c r="C5" i="9"/>
  <c r="D5" i="9"/>
  <c r="E5" i="9"/>
  <c r="I5" i="9"/>
  <c r="C6" i="9"/>
  <c r="D6" i="9"/>
  <c r="E6" i="9"/>
  <c r="I6" i="9"/>
  <c r="C7" i="9"/>
  <c r="D7" i="9"/>
  <c r="E7" i="9"/>
  <c r="I7" i="9"/>
  <c r="C8" i="9"/>
  <c r="D8" i="9"/>
  <c r="E8" i="9"/>
  <c r="I8" i="9"/>
  <c r="C9" i="9"/>
  <c r="D9" i="9"/>
  <c r="E9" i="9"/>
  <c r="I9" i="9"/>
  <c r="C10" i="9"/>
  <c r="D10" i="9"/>
  <c r="E10" i="9"/>
  <c r="I10" i="9"/>
  <c r="C11" i="9"/>
  <c r="D11" i="9"/>
  <c r="E11" i="9"/>
  <c r="I11" i="9"/>
  <c r="C12" i="9"/>
  <c r="D12" i="9"/>
  <c r="E12" i="9"/>
  <c r="I12" i="9"/>
  <c r="C13" i="9"/>
  <c r="D13" i="9"/>
  <c r="E13" i="9"/>
  <c r="I13" i="9"/>
  <c r="C14" i="9"/>
  <c r="D14" i="9"/>
  <c r="E14" i="9"/>
  <c r="I14" i="9"/>
  <c r="C15" i="9"/>
  <c r="D15" i="9"/>
  <c r="E15" i="9"/>
  <c r="I15" i="9"/>
  <c r="C16" i="9"/>
  <c r="D16" i="9"/>
  <c r="E16" i="9"/>
  <c r="I16" i="9"/>
  <c r="C17" i="9"/>
  <c r="D17" i="9"/>
  <c r="E17" i="9"/>
  <c r="I17" i="9"/>
  <c r="C18" i="9"/>
  <c r="D18" i="9"/>
  <c r="E18" i="9"/>
  <c r="I18" i="9"/>
  <c r="C19" i="9"/>
  <c r="D19" i="9"/>
  <c r="E19" i="9"/>
  <c r="I19" i="9"/>
  <c r="C20" i="9"/>
  <c r="D20" i="9"/>
  <c r="E20" i="9"/>
  <c r="I20" i="9"/>
  <c r="C21" i="9"/>
  <c r="D21" i="9"/>
  <c r="E21" i="9"/>
  <c r="I21" i="9"/>
  <c r="C22" i="9"/>
  <c r="D22" i="9"/>
  <c r="E22" i="9"/>
  <c r="I22" i="9"/>
  <c r="C23" i="9"/>
  <c r="D23" i="9"/>
  <c r="E23" i="9"/>
  <c r="I23" i="9"/>
  <c r="C24" i="9"/>
  <c r="D24" i="9"/>
  <c r="E24" i="9"/>
  <c r="I24" i="9"/>
  <c r="C25" i="9"/>
  <c r="D25" i="9"/>
  <c r="E25" i="9"/>
  <c r="I25" i="9"/>
  <c r="C26" i="9"/>
  <c r="D26" i="9"/>
  <c r="E26" i="9"/>
  <c r="I26" i="9"/>
  <c r="C27" i="9"/>
  <c r="D27" i="9"/>
  <c r="E27" i="9"/>
  <c r="I27" i="9"/>
  <c r="C28" i="9"/>
  <c r="D28" i="9"/>
  <c r="E28" i="9"/>
  <c r="I28" i="9"/>
  <c r="C29" i="9"/>
  <c r="D29" i="9"/>
  <c r="E29" i="9"/>
  <c r="I29" i="9"/>
  <c r="C30" i="9"/>
  <c r="D30" i="9"/>
  <c r="E30" i="9"/>
  <c r="I30" i="9"/>
  <c r="C31" i="9"/>
  <c r="D31" i="9"/>
  <c r="E31" i="9"/>
  <c r="I31" i="9"/>
  <c r="C32" i="9"/>
  <c r="D32" i="9"/>
  <c r="E32" i="9"/>
  <c r="I32" i="9"/>
  <c r="C33" i="9"/>
  <c r="D33" i="9"/>
  <c r="E33" i="9"/>
  <c r="I33" i="9"/>
  <c r="I2" i="9"/>
  <c r="E2" i="9"/>
  <c r="D2" i="9"/>
  <c r="C2" i="9"/>
  <c r="I46" i="8"/>
  <c r="C3" i="8"/>
  <c r="D3" i="8"/>
  <c r="E3" i="8"/>
  <c r="I3" i="8"/>
  <c r="C4" i="8"/>
  <c r="D4" i="8"/>
  <c r="E4" i="8"/>
  <c r="I4" i="8"/>
  <c r="C5" i="8"/>
  <c r="D5" i="8"/>
  <c r="E5" i="8"/>
  <c r="I5" i="8"/>
  <c r="C6" i="8"/>
  <c r="D6" i="8"/>
  <c r="E6" i="8"/>
  <c r="I6" i="8"/>
  <c r="C7" i="8"/>
  <c r="D7" i="8"/>
  <c r="E7" i="8"/>
  <c r="I7" i="8"/>
  <c r="C8" i="8"/>
  <c r="D8" i="8"/>
  <c r="E8" i="8"/>
  <c r="I8" i="8"/>
  <c r="C9" i="8"/>
  <c r="D9" i="8"/>
  <c r="E9" i="8"/>
  <c r="I9" i="8"/>
  <c r="C10" i="8"/>
  <c r="D10" i="8"/>
  <c r="E10" i="8"/>
  <c r="I10" i="8"/>
  <c r="C11" i="8"/>
  <c r="D11" i="8"/>
  <c r="E11" i="8"/>
  <c r="I11" i="8"/>
  <c r="C12" i="8"/>
  <c r="D12" i="8"/>
  <c r="E12" i="8"/>
  <c r="I12" i="8"/>
  <c r="C13" i="8"/>
  <c r="D13" i="8"/>
  <c r="E13" i="8"/>
  <c r="I13" i="8"/>
  <c r="C14" i="8"/>
  <c r="D14" i="8"/>
  <c r="E14" i="8"/>
  <c r="I14" i="8"/>
  <c r="C15" i="8"/>
  <c r="D15" i="8"/>
  <c r="E15" i="8"/>
  <c r="I15" i="8"/>
  <c r="C16" i="8"/>
  <c r="D16" i="8"/>
  <c r="E16" i="8"/>
  <c r="I16" i="8"/>
  <c r="C17" i="8"/>
  <c r="D17" i="8"/>
  <c r="E17" i="8"/>
  <c r="I17" i="8"/>
  <c r="C18" i="8"/>
  <c r="D18" i="8"/>
  <c r="E18" i="8"/>
  <c r="I18" i="8"/>
  <c r="C19" i="8"/>
  <c r="D19" i="8"/>
  <c r="E19" i="8"/>
  <c r="I19" i="8"/>
  <c r="C20" i="8"/>
  <c r="D20" i="8"/>
  <c r="E20" i="8"/>
  <c r="I20" i="8"/>
  <c r="C21" i="8"/>
  <c r="D21" i="8"/>
  <c r="E21" i="8"/>
  <c r="I21" i="8"/>
  <c r="C22" i="8"/>
  <c r="D22" i="8"/>
  <c r="E22" i="8"/>
  <c r="I22" i="8"/>
  <c r="C23" i="8"/>
  <c r="D23" i="8"/>
  <c r="E23" i="8"/>
  <c r="I23" i="8"/>
  <c r="C24" i="8"/>
  <c r="D24" i="8"/>
  <c r="E24" i="8"/>
  <c r="I24" i="8"/>
  <c r="C25" i="8"/>
  <c r="D25" i="8"/>
  <c r="E25" i="8"/>
  <c r="I25" i="8"/>
  <c r="F26" i="8"/>
  <c r="I26" i="8"/>
  <c r="C27" i="8"/>
  <c r="D27" i="8"/>
  <c r="E27" i="8"/>
  <c r="I27" i="8"/>
  <c r="C28" i="8"/>
  <c r="D28" i="8"/>
  <c r="E28" i="8"/>
  <c r="I28" i="8"/>
  <c r="C29" i="8"/>
  <c r="D29" i="8"/>
  <c r="E29" i="8"/>
  <c r="I29" i="8"/>
  <c r="C30" i="8"/>
  <c r="D30" i="8"/>
  <c r="E30" i="8"/>
  <c r="I30" i="8"/>
  <c r="C31" i="8"/>
  <c r="D31" i="8"/>
  <c r="E31" i="8"/>
  <c r="I31" i="8"/>
  <c r="C32" i="8"/>
  <c r="D32" i="8"/>
  <c r="E32" i="8"/>
  <c r="I32" i="8"/>
  <c r="C33" i="8"/>
  <c r="D33" i="8"/>
  <c r="E33" i="8"/>
  <c r="I33" i="8"/>
  <c r="C34" i="8"/>
  <c r="D34" i="8"/>
  <c r="E34" i="8"/>
  <c r="I34" i="8"/>
  <c r="C35" i="8"/>
  <c r="D35" i="8"/>
  <c r="E35" i="8"/>
  <c r="I35" i="8"/>
  <c r="C36" i="8"/>
  <c r="D36" i="8"/>
  <c r="E36" i="8"/>
  <c r="I36" i="8"/>
  <c r="C37" i="8"/>
  <c r="D37" i="8"/>
  <c r="E37" i="8"/>
  <c r="I37" i="8"/>
  <c r="C38" i="8"/>
  <c r="D38" i="8"/>
  <c r="E38" i="8"/>
  <c r="I38" i="8"/>
  <c r="C39" i="8"/>
  <c r="D39" i="8"/>
  <c r="E39" i="8"/>
  <c r="I39" i="8"/>
  <c r="C40" i="8"/>
  <c r="D40" i="8"/>
  <c r="E40" i="8"/>
  <c r="I40" i="8"/>
  <c r="C41" i="8"/>
  <c r="D41" i="8"/>
  <c r="E41" i="8"/>
  <c r="I41" i="8"/>
  <c r="C42" i="8"/>
  <c r="D42" i="8"/>
  <c r="E42" i="8"/>
  <c r="I42" i="8"/>
  <c r="C43" i="8"/>
  <c r="D43" i="8"/>
  <c r="E43" i="8"/>
  <c r="I43" i="8"/>
  <c r="C44" i="8"/>
  <c r="D44" i="8"/>
  <c r="E44" i="8"/>
  <c r="I44" i="8"/>
  <c r="C45" i="8"/>
  <c r="D45" i="8"/>
  <c r="E45" i="8"/>
  <c r="I45" i="8"/>
  <c r="I2" i="8"/>
  <c r="I55" i="7"/>
  <c r="C3" i="7"/>
  <c r="D3" i="7"/>
  <c r="E3" i="7"/>
  <c r="I3" i="7"/>
  <c r="C4" i="7"/>
  <c r="D4" i="7"/>
  <c r="E4" i="7"/>
  <c r="I4" i="7"/>
  <c r="C5" i="7"/>
  <c r="D5" i="7"/>
  <c r="E5" i="7"/>
  <c r="I5" i="7"/>
  <c r="C6" i="7"/>
  <c r="D6" i="7"/>
  <c r="E6" i="7"/>
  <c r="I6" i="7"/>
  <c r="C7" i="7"/>
  <c r="D7" i="7"/>
  <c r="E7" i="7"/>
  <c r="I7" i="7"/>
  <c r="C8" i="7"/>
  <c r="D8" i="7"/>
  <c r="E8" i="7"/>
  <c r="I8" i="7"/>
  <c r="C9" i="7"/>
  <c r="D9" i="7"/>
  <c r="E9" i="7"/>
  <c r="I9" i="7"/>
  <c r="C10" i="7"/>
  <c r="D10" i="7"/>
  <c r="E10" i="7"/>
  <c r="I10" i="7"/>
  <c r="C11" i="7"/>
  <c r="D11" i="7"/>
  <c r="E11" i="7"/>
  <c r="I11" i="7"/>
  <c r="C12" i="7"/>
  <c r="D12" i="7"/>
  <c r="E12" i="7"/>
  <c r="I12" i="7"/>
  <c r="C13" i="7"/>
  <c r="D13" i="7"/>
  <c r="E13" i="7"/>
  <c r="I13" i="7"/>
  <c r="C14" i="7"/>
  <c r="D14" i="7"/>
  <c r="E14" i="7"/>
  <c r="I14" i="7"/>
  <c r="C15" i="7"/>
  <c r="D15" i="7"/>
  <c r="E15" i="7"/>
  <c r="I15" i="7"/>
  <c r="C16" i="7"/>
  <c r="D16" i="7"/>
  <c r="E16" i="7"/>
  <c r="I16" i="7"/>
  <c r="C17" i="7"/>
  <c r="D17" i="7"/>
  <c r="E17" i="7"/>
  <c r="I17" i="7"/>
  <c r="C18" i="7"/>
  <c r="D18" i="7"/>
  <c r="E18" i="7"/>
  <c r="I18" i="7"/>
  <c r="C19" i="7"/>
  <c r="D19" i="7"/>
  <c r="E19" i="7"/>
  <c r="I19" i="7"/>
  <c r="C20" i="7"/>
  <c r="D20" i="7"/>
  <c r="E20" i="7"/>
  <c r="I20" i="7"/>
  <c r="C21" i="7"/>
  <c r="D21" i="7"/>
  <c r="E21" i="7"/>
  <c r="I21" i="7"/>
  <c r="C22" i="7"/>
  <c r="D22" i="7"/>
  <c r="E22" i="7"/>
  <c r="I22" i="7"/>
  <c r="C23" i="7"/>
  <c r="D23" i="7"/>
  <c r="E23" i="7"/>
  <c r="I23" i="7"/>
  <c r="C24" i="7"/>
  <c r="D24" i="7"/>
  <c r="E24" i="7"/>
  <c r="I24" i="7"/>
  <c r="C25" i="7"/>
  <c r="D25" i="7"/>
  <c r="E25" i="7"/>
  <c r="I25" i="7"/>
  <c r="C26" i="7"/>
  <c r="D26" i="7"/>
  <c r="E26" i="7"/>
  <c r="I26" i="7"/>
  <c r="C27" i="7"/>
  <c r="D27" i="7"/>
  <c r="E27" i="7"/>
  <c r="I27" i="7"/>
  <c r="C28" i="7"/>
  <c r="D28" i="7"/>
  <c r="E28" i="7"/>
  <c r="I28" i="7"/>
  <c r="C29" i="7"/>
  <c r="D29" i="7"/>
  <c r="E29" i="7"/>
  <c r="I29" i="7"/>
  <c r="C30" i="7"/>
  <c r="D30" i="7"/>
  <c r="E30" i="7"/>
  <c r="I30" i="7"/>
  <c r="C31" i="7"/>
  <c r="D31" i="7"/>
  <c r="E31" i="7"/>
  <c r="I31" i="7"/>
  <c r="C32" i="7"/>
  <c r="D32" i="7"/>
  <c r="E32" i="7"/>
  <c r="I32" i="7"/>
  <c r="C33" i="7"/>
  <c r="D33" i="7"/>
  <c r="E33" i="7"/>
  <c r="I33" i="7"/>
  <c r="C34" i="7"/>
  <c r="D34" i="7"/>
  <c r="E34" i="7"/>
  <c r="I34" i="7"/>
  <c r="C35" i="7"/>
  <c r="D35" i="7"/>
  <c r="E35" i="7"/>
  <c r="I35" i="7"/>
  <c r="C36" i="7"/>
  <c r="D36" i="7"/>
  <c r="E36" i="7"/>
  <c r="I36" i="7"/>
  <c r="C37" i="7"/>
  <c r="D37" i="7"/>
  <c r="E37" i="7"/>
  <c r="I37" i="7"/>
  <c r="C38" i="7"/>
  <c r="D38" i="7"/>
  <c r="E38" i="7"/>
  <c r="I38" i="7"/>
  <c r="C39" i="7"/>
  <c r="D39" i="7"/>
  <c r="E39" i="7"/>
  <c r="I39" i="7"/>
  <c r="C40" i="7"/>
  <c r="D40" i="7"/>
  <c r="E40" i="7"/>
  <c r="I40" i="7"/>
  <c r="C41" i="7"/>
  <c r="D41" i="7"/>
  <c r="E41" i="7"/>
  <c r="I41" i="7"/>
  <c r="C42" i="7"/>
  <c r="D42" i="7"/>
  <c r="E42" i="7"/>
  <c r="I42" i="7"/>
  <c r="C43" i="7"/>
  <c r="D43" i="7"/>
  <c r="E43" i="7"/>
  <c r="I43" i="7"/>
  <c r="C44" i="7"/>
  <c r="D44" i="7"/>
  <c r="E44" i="7"/>
  <c r="I44" i="7"/>
  <c r="C45" i="7"/>
  <c r="D45" i="7"/>
  <c r="E45" i="7"/>
  <c r="I45" i="7"/>
  <c r="C46" i="7"/>
  <c r="D46" i="7"/>
  <c r="E46" i="7"/>
  <c r="I46" i="7"/>
  <c r="C47" i="7"/>
  <c r="D47" i="7"/>
  <c r="E47" i="7"/>
  <c r="I47" i="7"/>
  <c r="C48" i="7"/>
  <c r="D48" i="7"/>
  <c r="E48" i="7"/>
  <c r="I48" i="7"/>
  <c r="C49" i="7"/>
  <c r="D49" i="7"/>
  <c r="E49" i="7"/>
  <c r="I49" i="7"/>
  <c r="C50" i="7"/>
  <c r="D50" i="7"/>
  <c r="E50" i="7"/>
  <c r="I50" i="7"/>
  <c r="C51" i="7"/>
  <c r="D51" i="7"/>
  <c r="E51" i="7"/>
  <c r="I51" i="7"/>
  <c r="C52" i="7"/>
  <c r="D52" i="7"/>
  <c r="E52" i="7"/>
  <c r="I52" i="7"/>
  <c r="C53" i="7"/>
  <c r="D53" i="7"/>
  <c r="E53" i="7"/>
  <c r="I53" i="7"/>
  <c r="C54" i="7"/>
  <c r="D54" i="7"/>
  <c r="E54" i="7"/>
  <c r="I54" i="7"/>
  <c r="I2" i="7"/>
  <c r="E2" i="7"/>
  <c r="D2" i="7"/>
  <c r="C2" i="7"/>
  <c r="I94" i="6"/>
  <c r="C3" i="6"/>
  <c r="D3" i="6"/>
  <c r="E3" i="6"/>
  <c r="I3" i="6"/>
  <c r="C4" i="6"/>
  <c r="D4" i="6"/>
  <c r="E4" i="6"/>
  <c r="I4" i="6"/>
  <c r="C5" i="6"/>
  <c r="D5" i="6"/>
  <c r="E5" i="6"/>
  <c r="I5" i="6"/>
  <c r="C6" i="6"/>
  <c r="D6" i="6"/>
  <c r="E6" i="6"/>
  <c r="I6" i="6"/>
  <c r="C7" i="6"/>
  <c r="D7" i="6"/>
  <c r="E7" i="6"/>
  <c r="I7" i="6"/>
  <c r="C8" i="6"/>
  <c r="D8" i="6"/>
  <c r="E8" i="6"/>
  <c r="I8" i="6"/>
  <c r="C9" i="6"/>
  <c r="D9" i="6"/>
  <c r="E9" i="6"/>
  <c r="I9" i="6"/>
  <c r="C10" i="6"/>
  <c r="D10" i="6"/>
  <c r="E10" i="6"/>
  <c r="I10" i="6"/>
  <c r="C11" i="6"/>
  <c r="D11" i="6"/>
  <c r="E11" i="6"/>
  <c r="I11" i="6"/>
  <c r="C12" i="6"/>
  <c r="D12" i="6"/>
  <c r="E12" i="6"/>
  <c r="I12" i="6"/>
  <c r="I13" i="6"/>
  <c r="C14" i="6"/>
  <c r="D14" i="6"/>
  <c r="E14" i="6"/>
  <c r="I14" i="6"/>
  <c r="C15" i="6"/>
  <c r="D15" i="6"/>
  <c r="E15" i="6"/>
  <c r="I15" i="6"/>
  <c r="C16" i="6"/>
  <c r="D16" i="6"/>
  <c r="E16" i="6"/>
  <c r="I16" i="6"/>
  <c r="C17" i="6"/>
  <c r="D17" i="6"/>
  <c r="E17" i="6"/>
  <c r="I17" i="6"/>
  <c r="C18" i="6"/>
  <c r="D18" i="6"/>
  <c r="E18" i="6"/>
  <c r="I18" i="6"/>
  <c r="C19" i="6"/>
  <c r="D19" i="6"/>
  <c r="E19" i="6"/>
  <c r="I19" i="6"/>
  <c r="C20" i="6"/>
  <c r="D20" i="6"/>
  <c r="E20" i="6"/>
  <c r="I20" i="6"/>
  <c r="C21" i="6"/>
  <c r="D21" i="6"/>
  <c r="E21" i="6"/>
  <c r="I21" i="6"/>
  <c r="C22" i="6"/>
  <c r="D22" i="6"/>
  <c r="E22" i="6"/>
  <c r="I22" i="6"/>
  <c r="C23" i="6"/>
  <c r="D23" i="6"/>
  <c r="E23" i="6"/>
  <c r="I23" i="6"/>
  <c r="C24" i="6"/>
  <c r="D24" i="6"/>
  <c r="E24" i="6"/>
  <c r="I24" i="6"/>
  <c r="C25" i="6"/>
  <c r="D25" i="6"/>
  <c r="E25" i="6"/>
  <c r="I25" i="6"/>
  <c r="I26" i="6"/>
  <c r="C27" i="6"/>
  <c r="D27" i="6"/>
  <c r="E27" i="6"/>
  <c r="I27" i="6"/>
  <c r="C28" i="6"/>
  <c r="D28" i="6"/>
  <c r="E28" i="6"/>
  <c r="I28" i="6"/>
  <c r="C29" i="6"/>
  <c r="D29" i="6"/>
  <c r="E29" i="6"/>
  <c r="I29" i="6"/>
  <c r="C30" i="6"/>
  <c r="D30" i="6"/>
  <c r="E30" i="6"/>
  <c r="I30" i="6"/>
  <c r="C31" i="6"/>
  <c r="D31" i="6"/>
  <c r="E31" i="6"/>
  <c r="I31" i="6"/>
  <c r="C32" i="6"/>
  <c r="D32" i="6"/>
  <c r="E32" i="6"/>
  <c r="I32" i="6"/>
  <c r="C33" i="6"/>
  <c r="D33" i="6"/>
  <c r="E33" i="6"/>
  <c r="I33" i="6"/>
  <c r="C34" i="6"/>
  <c r="D34" i="6"/>
  <c r="E34" i="6"/>
  <c r="I34" i="6"/>
  <c r="C35" i="6"/>
  <c r="D35" i="6"/>
  <c r="E35" i="6"/>
  <c r="I35" i="6"/>
  <c r="C36" i="6"/>
  <c r="D36" i="6"/>
  <c r="E36" i="6"/>
  <c r="I36" i="6"/>
  <c r="C37" i="6"/>
  <c r="D37" i="6"/>
  <c r="E37" i="6"/>
  <c r="I37" i="6"/>
  <c r="C38" i="6"/>
  <c r="D38" i="6"/>
  <c r="E38" i="6"/>
  <c r="I38" i="6"/>
  <c r="C39" i="6"/>
  <c r="D39" i="6"/>
  <c r="E39" i="6"/>
  <c r="I39" i="6"/>
  <c r="C40" i="6"/>
  <c r="D40" i="6"/>
  <c r="E40" i="6"/>
  <c r="I40" i="6"/>
  <c r="C41" i="6"/>
  <c r="D41" i="6"/>
  <c r="E41" i="6"/>
  <c r="I41" i="6"/>
  <c r="C42" i="6"/>
  <c r="D42" i="6"/>
  <c r="E42" i="6"/>
  <c r="I42" i="6"/>
  <c r="C43" i="6"/>
  <c r="D43" i="6"/>
  <c r="E43" i="6"/>
  <c r="I43" i="6"/>
  <c r="C44" i="6"/>
  <c r="D44" i="6"/>
  <c r="E44" i="6"/>
  <c r="I44" i="6"/>
  <c r="C45" i="6"/>
  <c r="D45" i="6"/>
  <c r="E45" i="6"/>
  <c r="I45" i="6"/>
  <c r="C46" i="6"/>
  <c r="D46" i="6"/>
  <c r="E46" i="6"/>
  <c r="I46" i="6"/>
  <c r="C47" i="6"/>
  <c r="D47" i="6"/>
  <c r="E47" i="6"/>
  <c r="I47" i="6"/>
  <c r="I48" i="6"/>
  <c r="I49" i="6"/>
  <c r="I50" i="6"/>
  <c r="I51" i="6"/>
  <c r="C52" i="6"/>
  <c r="D52" i="6"/>
  <c r="E52" i="6"/>
  <c r="I52" i="6"/>
  <c r="C53" i="6"/>
  <c r="D53" i="6"/>
  <c r="E53" i="6"/>
  <c r="I53" i="6"/>
  <c r="C54" i="6"/>
  <c r="D54" i="6"/>
  <c r="E54" i="6"/>
  <c r="I54" i="6"/>
  <c r="C55" i="6"/>
  <c r="D55" i="6"/>
  <c r="E55" i="6"/>
  <c r="I55" i="6"/>
  <c r="C56" i="6"/>
  <c r="D56" i="6"/>
  <c r="E56" i="6"/>
  <c r="I56" i="6"/>
  <c r="C57" i="6"/>
  <c r="D57" i="6"/>
  <c r="E57" i="6"/>
  <c r="I57" i="6"/>
  <c r="C58" i="6"/>
  <c r="D58" i="6"/>
  <c r="E58" i="6"/>
  <c r="I58" i="6"/>
  <c r="I59" i="6"/>
  <c r="C60" i="6"/>
  <c r="D60" i="6"/>
  <c r="E60" i="6"/>
  <c r="I60" i="6"/>
  <c r="I61" i="6"/>
  <c r="C62" i="6"/>
  <c r="D62" i="6"/>
  <c r="E62" i="6"/>
  <c r="I62" i="6"/>
  <c r="C63" i="6"/>
  <c r="D63" i="6"/>
  <c r="E63" i="6"/>
  <c r="I63" i="6"/>
  <c r="C64" i="6"/>
  <c r="D64" i="6"/>
  <c r="E64" i="6"/>
  <c r="I64" i="6"/>
  <c r="C65" i="6"/>
  <c r="D65" i="6"/>
  <c r="E65" i="6"/>
  <c r="I65" i="6"/>
  <c r="C66" i="6"/>
  <c r="D66" i="6"/>
  <c r="E66" i="6"/>
  <c r="I66" i="6"/>
  <c r="C67" i="6"/>
  <c r="D67" i="6"/>
  <c r="E67" i="6"/>
  <c r="I67" i="6"/>
  <c r="C68" i="6"/>
  <c r="D68" i="6"/>
  <c r="E68" i="6"/>
  <c r="I68" i="6"/>
  <c r="C69" i="6"/>
  <c r="D69" i="6"/>
  <c r="E69" i="6"/>
  <c r="I69" i="6"/>
  <c r="C70" i="6"/>
  <c r="D70" i="6"/>
  <c r="E70" i="6"/>
  <c r="I70" i="6"/>
  <c r="C71" i="6"/>
  <c r="D71" i="6"/>
  <c r="E71" i="6"/>
  <c r="I71" i="6"/>
  <c r="C72" i="6"/>
  <c r="D72" i="6"/>
  <c r="E72" i="6"/>
  <c r="I72" i="6"/>
  <c r="C73" i="6"/>
  <c r="D73" i="6"/>
  <c r="E73" i="6"/>
  <c r="I73" i="6"/>
  <c r="C74" i="6"/>
  <c r="D74" i="6"/>
  <c r="E74" i="6"/>
  <c r="I74" i="6"/>
  <c r="C75" i="6"/>
  <c r="D75" i="6"/>
  <c r="E75" i="6"/>
  <c r="I75" i="6"/>
  <c r="I76" i="6"/>
  <c r="C77" i="6"/>
  <c r="D77" i="6"/>
  <c r="E77" i="6"/>
  <c r="I77" i="6"/>
  <c r="C78" i="6"/>
  <c r="D78" i="6"/>
  <c r="E78" i="6"/>
  <c r="I78" i="6"/>
  <c r="C79" i="6"/>
  <c r="D79" i="6"/>
  <c r="E79" i="6"/>
  <c r="I79" i="6"/>
  <c r="C80" i="6"/>
  <c r="D80" i="6"/>
  <c r="E80" i="6"/>
  <c r="I80" i="6"/>
  <c r="C81" i="6"/>
  <c r="D81" i="6"/>
  <c r="E81" i="6"/>
  <c r="I81" i="6"/>
  <c r="C82" i="6"/>
  <c r="D82" i="6"/>
  <c r="E82" i="6"/>
  <c r="I82" i="6"/>
  <c r="C83" i="6"/>
  <c r="D83" i="6"/>
  <c r="E83" i="6"/>
  <c r="I83" i="6"/>
  <c r="C84" i="6"/>
  <c r="D84" i="6"/>
  <c r="E84" i="6"/>
  <c r="I84" i="6"/>
  <c r="C85" i="6"/>
  <c r="D85" i="6"/>
  <c r="E85" i="6"/>
  <c r="I85" i="6"/>
  <c r="C86" i="6"/>
  <c r="D86" i="6"/>
  <c r="E86" i="6"/>
  <c r="I86" i="6"/>
  <c r="C87" i="6"/>
  <c r="D87" i="6"/>
  <c r="E87" i="6"/>
  <c r="I87" i="6"/>
  <c r="C88" i="6"/>
  <c r="D88" i="6"/>
  <c r="E88" i="6"/>
  <c r="I88" i="6"/>
  <c r="C89" i="6"/>
  <c r="D89" i="6"/>
  <c r="E89" i="6"/>
  <c r="I89" i="6"/>
  <c r="C90" i="6"/>
  <c r="D90" i="6"/>
  <c r="E90" i="6"/>
  <c r="I90" i="6"/>
  <c r="C91" i="6"/>
  <c r="D91" i="6"/>
  <c r="E91" i="6"/>
  <c r="I91" i="6"/>
  <c r="C92" i="6"/>
  <c r="D92" i="6"/>
  <c r="E92" i="6"/>
  <c r="I92" i="6"/>
  <c r="C93" i="6"/>
  <c r="D93" i="6"/>
  <c r="E93" i="6"/>
  <c r="I93" i="6"/>
  <c r="I2" i="6"/>
  <c r="E2" i="6"/>
  <c r="D2" i="6"/>
  <c r="C2" i="6"/>
  <c r="I53" i="5"/>
  <c r="C44" i="5"/>
  <c r="D44" i="5"/>
  <c r="E44" i="5"/>
  <c r="C2" i="5"/>
  <c r="D2" i="5"/>
  <c r="E2" i="5"/>
  <c r="I2" i="5"/>
  <c r="C3" i="5"/>
  <c r="D3" i="5"/>
  <c r="E3" i="5"/>
  <c r="I3" i="5"/>
  <c r="C4" i="5"/>
  <c r="D4" i="5"/>
  <c r="E4" i="5"/>
  <c r="I4" i="5"/>
  <c r="C5" i="5"/>
  <c r="D5" i="5"/>
  <c r="E5" i="5"/>
  <c r="I5" i="5"/>
  <c r="C6" i="5"/>
  <c r="D6" i="5"/>
  <c r="E6" i="5"/>
  <c r="I6" i="5"/>
  <c r="C7" i="5"/>
  <c r="D7" i="5"/>
  <c r="E7" i="5"/>
  <c r="I7" i="5"/>
  <c r="C8" i="5"/>
  <c r="D8" i="5"/>
  <c r="E8" i="5"/>
  <c r="I8" i="5"/>
  <c r="C9" i="5"/>
  <c r="D9" i="5"/>
  <c r="E9" i="5"/>
  <c r="I9" i="5"/>
  <c r="C10" i="5"/>
  <c r="D10" i="5"/>
  <c r="E10" i="5"/>
  <c r="I10" i="5"/>
  <c r="C11" i="5"/>
  <c r="D11" i="5"/>
  <c r="E11" i="5"/>
  <c r="I11" i="5"/>
  <c r="C12" i="5"/>
  <c r="D12" i="5"/>
  <c r="E12" i="5"/>
  <c r="I12" i="5"/>
  <c r="C13" i="5"/>
  <c r="D13" i="5"/>
  <c r="E13" i="5"/>
  <c r="I13" i="5"/>
  <c r="C14" i="5"/>
  <c r="D14" i="5"/>
  <c r="E14" i="5"/>
  <c r="I14" i="5"/>
  <c r="C15" i="5"/>
  <c r="D15" i="5"/>
  <c r="E15" i="5"/>
  <c r="I15" i="5"/>
  <c r="C16" i="5"/>
  <c r="D16" i="5"/>
  <c r="E16" i="5"/>
  <c r="I16" i="5"/>
  <c r="C17" i="5"/>
  <c r="D17" i="5"/>
  <c r="E17" i="5"/>
  <c r="I17" i="5"/>
  <c r="C18" i="5"/>
  <c r="D18" i="5"/>
  <c r="E18" i="5"/>
  <c r="I18" i="5"/>
  <c r="C19" i="5"/>
  <c r="D19" i="5"/>
  <c r="E19" i="5"/>
  <c r="I19" i="5"/>
  <c r="C20" i="5"/>
  <c r="D20" i="5"/>
  <c r="E20" i="5"/>
  <c r="I20" i="5"/>
  <c r="C21" i="5"/>
  <c r="D21" i="5"/>
  <c r="E21" i="5"/>
  <c r="I21" i="5"/>
  <c r="C22" i="5"/>
  <c r="D22" i="5"/>
  <c r="E22" i="5"/>
  <c r="I22" i="5"/>
  <c r="C23" i="5"/>
  <c r="D23" i="5"/>
  <c r="E23" i="5"/>
  <c r="I23" i="5"/>
  <c r="C24" i="5"/>
  <c r="D24" i="5"/>
  <c r="E24" i="5"/>
  <c r="I24" i="5"/>
  <c r="C25" i="5"/>
  <c r="D25" i="5"/>
  <c r="E25" i="5"/>
  <c r="I25" i="5"/>
  <c r="C26" i="5"/>
  <c r="D26" i="5"/>
  <c r="E26" i="5"/>
  <c r="I26" i="5"/>
  <c r="C27" i="5"/>
  <c r="D27" i="5"/>
  <c r="E27" i="5"/>
  <c r="I27" i="5"/>
  <c r="C28" i="5"/>
  <c r="D28" i="5"/>
  <c r="E28" i="5"/>
  <c r="I28" i="5"/>
  <c r="C29" i="5"/>
  <c r="D29" i="5"/>
  <c r="E29" i="5"/>
  <c r="I29" i="5"/>
  <c r="C30" i="5"/>
  <c r="D30" i="5"/>
  <c r="E30" i="5"/>
  <c r="I30" i="5"/>
  <c r="C31" i="5"/>
  <c r="D31" i="5"/>
  <c r="E31" i="5"/>
  <c r="I31" i="5"/>
  <c r="C32" i="5"/>
  <c r="D32" i="5"/>
  <c r="E32" i="5"/>
  <c r="I32" i="5"/>
  <c r="C33" i="5"/>
  <c r="D33" i="5"/>
  <c r="E33" i="5"/>
  <c r="I33" i="5"/>
  <c r="C34" i="5"/>
  <c r="D34" i="5"/>
  <c r="E34" i="5"/>
  <c r="I34" i="5"/>
  <c r="C35" i="5"/>
  <c r="D35" i="5"/>
  <c r="E35" i="5"/>
  <c r="I35" i="5"/>
  <c r="C36" i="5"/>
  <c r="D36" i="5"/>
  <c r="E36" i="5"/>
  <c r="I36" i="5"/>
  <c r="C37" i="5"/>
  <c r="D37" i="5"/>
  <c r="E37" i="5"/>
  <c r="I37" i="5"/>
  <c r="C38" i="5"/>
  <c r="D38" i="5"/>
  <c r="E38" i="5"/>
  <c r="I38" i="5"/>
  <c r="C39" i="5"/>
  <c r="D39" i="5"/>
  <c r="E39" i="5"/>
  <c r="I39" i="5"/>
  <c r="C40" i="5"/>
  <c r="D40" i="5"/>
  <c r="E40" i="5"/>
  <c r="I40" i="5"/>
  <c r="C41" i="5"/>
  <c r="D41" i="5"/>
  <c r="E41" i="5"/>
  <c r="I41" i="5"/>
  <c r="I42" i="5"/>
  <c r="C43" i="5"/>
  <c r="D43" i="5"/>
  <c r="E43" i="5"/>
  <c r="I43" i="5"/>
  <c r="I44" i="5"/>
  <c r="C45" i="5"/>
  <c r="D45" i="5"/>
  <c r="E45" i="5"/>
  <c r="I45" i="5"/>
  <c r="C46" i="5"/>
  <c r="D46" i="5"/>
  <c r="E46" i="5"/>
  <c r="I46" i="5"/>
  <c r="C47" i="5"/>
  <c r="D47" i="5"/>
  <c r="E47" i="5"/>
  <c r="I47" i="5"/>
  <c r="C48" i="5"/>
  <c r="D48" i="5"/>
  <c r="E48" i="5"/>
  <c r="I48" i="5"/>
  <c r="C49" i="5"/>
  <c r="D49" i="5"/>
  <c r="E49" i="5"/>
  <c r="I49" i="5"/>
  <c r="C50" i="5"/>
  <c r="D50" i="5"/>
  <c r="E50" i="5"/>
  <c r="I50" i="5"/>
  <c r="C51" i="5"/>
  <c r="D51" i="5"/>
  <c r="E51" i="5"/>
  <c r="I51" i="5"/>
  <c r="C52" i="5"/>
  <c r="D52" i="5"/>
  <c r="E52" i="5"/>
  <c r="I5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F41" i="4"/>
  <c r="G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F76" i="4"/>
  <c r="G76" i="4"/>
  <c r="C77" i="4"/>
  <c r="D77" i="4"/>
  <c r="E77" i="4"/>
  <c r="C78" i="4"/>
  <c r="D78" i="4"/>
  <c r="E78" i="4"/>
  <c r="F79" i="4"/>
  <c r="G79" i="4"/>
  <c r="C80" i="4"/>
  <c r="D80" i="4"/>
  <c r="E80" i="4"/>
  <c r="E2" i="4"/>
  <c r="D2" i="4"/>
  <c r="C2" i="4"/>
  <c r="F22" i="14" l="1"/>
  <c r="F3" i="14"/>
  <c r="G5" i="14"/>
  <c r="G3" i="14"/>
  <c r="F9" i="14"/>
  <c r="F14" i="14"/>
  <c r="G8" i="14"/>
  <c r="F5" i="13"/>
  <c r="F3" i="13"/>
  <c r="G17" i="11"/>
  <c r="F24" i="13"/>
  <c r="F22" i="13"/>
  <c r="F8" i="13"/>
  <c r="G16" i="14"/>
  <c r="F4" i="13"/>
  <c r="G19" i="9"/>
  <c r="G8" i="10"/>
  <c r="G33" i="11"/>
  <c r="G29" i="11"/>
  <c r="F35" i="11"/>
  <c r="G21" i="9"/>
  <c r="G35" i="11"/>
  <c r="G25" i="11"/>
  <c r="F35" i="13"/>
  <c r="H33" i="13"/>
  <c r="F31" i="13"/>
  <c r="F32" i="14"/>
  <c r="G33" i="9"/>
  <c r="G25" i="9"/>
  <c r="G6" i="10"/>
  <c r="G31" i="11"/>
  <c r="F33" i="9"/>
  <c r="F22" i="9"/>
  <c r="F24" i="11"/>
  <c r="F8" i="12"/>
  <c r="C56" i="13"/>
  <c r="G4" i="13"/>
  <c r="G2" i="14"/>
  <c r="G23" i="9"/>
  <c r="G27" i="11"/>
  <c r="G16" i="12"/>
  <c r="F31" i="14"/>
  <c r="H25" i="14"/>
  <c r="E33" i="14"/>
  <c r="G24" i="14"/>
  <c r="G14" i="14"/>
  <c r="G12" i="14"/>
  <c r="G10" i="14"/>
  <c r="H14" i="9"/>
  <c r="F12" i="9"/>
  <c r="F10" i="9"/>
  <c r="H9" i="10"/>
  <c r="H14" i="11"/>
  <c r="F12" i="11"/>
  <c r="F10" i="11"/>
  <c r="E56" i="13"/>
  <c r="H40" i="13"/>
  <c r="H32" i="13"/>
  <c r="G24" i="13"/>
  <c r="H16" i="13"/>
  <c r="F2" i="14"/>
  <c r="H16" i="14"/>
  <c r="G4" i="14"/>
  <c r="F15" i="10"/>
  <c r="F4" i="14"/>
  <c r="F41" i="8"/>
  <c r="F7" i="8"/>
  <c r="F15" i="9"/>
  <c r="F23" i="11"/>
  <c r="F23" i="14"/>
  <c r="H17" i="14"/>
  <c r="G15" i="14"/>
  <c r="G12" i="10"/>
  <c r="G15" i="12"/>
  <c r="G47" i="13"/>
  <c r="G45" i="13"/>
  <c r="G43" i="13"/>
  <c r="G31" i="13"/>
  <c r="G29" i="13"/>
  <c r="G27" i="13"/>
  <c r="G23" i="13"/>
  <c r="G17" i="13"/>
  <c r="D56" i="13"/>
  <c r="G14" i="10"/>
  <c r="F12" i="10"/>
  <c r="F55" i="13"/>
  <c r="F47" i="13"/>
  <c r="F15" i="13"/>
  <c r="H2" i="14"/>
  <c r="G32" i="14"/>
  <c r="G32" i="9"/>
  <c r="G24" i="9"/>
  <c r="G22" i="9"/>
  <c r="G20" i="9"/>
  <c r="G18" i="9"/>
  <c r="F8" i="9"/>
  <c r="H14" i="10"/>
  <c r="G7" i="11"/>
  <c r="G5" i="11"/>
  <c r="G3" i="11"/>
  <c r="G17" i="12"/>
  <c r="G18" i="14"/>
  <c r="G13" i="14"/>
  <c r="G11" i="14"/>
  <c r="H8" i="14"/>
  <c r="F32" i="9"/>
  <c r="H26" i="9"/>
  <c r="G14" i="9"/>
  <c r="G12" i="9"/>
  <c r="G10" i="9"/>
  <c r="G8" i="9"/>
  <c r="G6" i="9"/>
  <c r="G4" i="9"/>
  <c r="F17" i="11"/>
  <c r="H15" i="11"/>
  <c r="F13" i="11"/>
  <c r="F11" i="11"/>
  <c r="G51" i="13"/>
  <c r="F49" i="13"/>
  <c r="G8" i="13"/>
  <c r="G31" i="14"/>
  <c r="G29" i="14"/>
  <c r="H24" i="14"/>
  <c r="G22" i="14"/>
  <c r="G20" i="14"/>
  <c r="F18" i="14"/>
  <c r="F16" i="14"/>
  <c r="H15" i="14"/>
  <c r="F13" i="14"/>
  <c r="F11" i="14"/>
  <c r="G9" i="14"/>
  <c r="F12" i="13"/>
  <c r="H31" i="14"/>
  <c r="F29" i="14"/>
  <c r="G25" i="14"/>
  <c r="H22" i="14"/>
  <c r="F20" i="14"/>
  <c r="G17" i="9"/>
  <c r="G7" i="10"/>
  <c r="G5" i="10"/>
  <c r="G32" i="11"/>
  <c r="H15" i="12"/>
  <c r="F29" i="13"/>
  <c r="G5" i="13"/>
  <c r="G3" i="13"/>
  <c r="F25" i="14"/>
  <c r="F7" i="10"/>
  <c r="F32" i="11"/>
  <c r="G8" i="11"/>
  <c r="G6" i="11"/>
  <c r="G4" i="11"/>
  <c r="G2" i="12"/>
  <c r="H39" i="13"/>
  <c r="F5" i="14"/>
  <c r="F31" i="9"/>
  <c r="G9" i="9"/>
  <c r="G7" i="9"/>
  <c r="G5" i="9"/>
  <c r="G3" i="9"/>
  <c r="H16" i="10"/>
  <c r="H2" i="11"/>
  <c r="F48" i="13"/>
  <c r="F42" i="13"/>
  <c r="G40" i="13"/>
  <c r="G15" i="13"/>
  <c r="G13" i="13"/>
  <c r="G11" i="13"/>
  <c r="H32" i="14"/>
  <c r="G30" i="14"/>
  <c r="G28" i="14"/>
  <c r="G26" i="14"/>
  <c r="G23" i="14"/>
  <c r="G21" i="14"/>
  <c r="G17" i="14"/>
  <c r="H14" i="14"/>
  <c r="F12" i="14"/>
  <c r="F10" i="14"/>
  <c r="F8" i="14"/>
  <c r="C33" i="14"/>
  <c r="G14" i="12"/>
  <c r="G50" i="13"/>
  <c r="G46" i="13"/>
  <c r="G44" i="13"/>
  <c r="F11" i="13"/>
  <c r="F7" i="13"/>
  <c r="F30" i="14"/>
  <c r="F28" i="14"/>
  <c r="F26" i="14"/>
  <c r="F24" i="14"/>
  <c r="H23" i="14"/>
  <c r="F21" i="14"/>
  <c r="F17" i="14"/>
  <c r="F15" i="14"/>
  <c r="D33" i="14"/>
  <c r="E34" i="9"/>
  <c r="H9" i="14"/>
  <c r="H26" i="14"/>
  <c r="H18" i="14"/>
  <c r="H10" i="14"/>
  <c r="H19" i="14"/>
  <c r="H11" i="14"/>
  <c r="H3" i="14"/>
  <c r="H28" i="14"/>
  <c r="H20" i="14"/>
  <c r="H12" i="14"/>
  <c r="H4" i="14"/>
  <c r="H29" i="14"/>
  <c r="H21" i="14"/>
  <c r="H13" i="14"/>
  <c r="H5" i="14"/>
  <c r="H30" i="14"/>
  <c r="C46" i="8"/>
  <c r="H33" i="9"/>
  <c r="H24" i="9"/>
  <c r="G16" i="9"/>
  <c r="H7" i="9"/>
  <c r="F5" i="9"/>
  <c r="F3" i="9"/>
  <c r="G16" i="10"/>
  <c r="F6" i="10"/>
  <c r="F33" i="11"/>
  <c r="G18" i="11"/>
  <c r="F16" i="11"/>
  <c r="H7" i="11"/>
  <c r="F5" i="11"/>
  <c r="F3" i="11"/>
  <c r="H17" i="12"/>
  <c r="H50" i="13"/>
  <c r="G42" i="13"/>
  <c r="F38" i="13"/>
  <c r="F25" i="13"/>
  <c r="H23" i="13"/>
  <c r="H21" i="13"/>
  <c r="F19" i="13"/>
  <c r="F17" i="13"/>
  <c r="F13" i="13"/>
  <c r="F9" i="13"/>
  <c r="F24" i="8"/>
  <c r="F2" i="9"/>
  <c r="F25" i="9"/>
  <c r="F16" i="9"/>
  <c r="F16" i="10"/>
  <c r="E37" i="11"/>
  <c r="H22" i="11"/>
  <c r="F20" i="11"/>
  <c r="H18" i="11"/>
  <c r="F19" i="12"/>
  <c r="F11" i="12"/>
  <c r="H7" i="12"/>
  <c r="H5" i="12"/>
  <c r="F3" i="12"/>
  <c r="F46" i="13"/>
  <c r="F44" i="13"/>
  <c r="G2" i="9"/>
  <c r="H2" i="12"/>
  <c r="G55" i="13"/>
  <c r="G53" i="13"/>
  <c r="H49" i="13"/>
  <c r="H42" i="8"/>
  <c r="F30" i="9"/>
  <c r="F21" i="9"/>
  <c r="F19" i="9"/>
  <c r="F6" i="9"/>
  <c r="F4" i="9"/>
  <c r="E17" i="10"/>
  <c r="G15" i="10"/>
  <c r="F13" i="10"/>
  <c r="F9" i="10"/>
  <c r="G3" i="10"/>
  <c r="F34" i="11"/>
  <c r="F25" i="11"/>
  <c r="F15" i="11"/>
  <c r="H6" i="11"/>
  <c r="F4" i="11"/>
  <c r="E20" i="12"/>
  <c r="G18" i="12"/>
  <c r="G12" i="12"/>
  <c r="G10" i="12"/>
  <c r="G2" i="13"/>
  <c r="F37" i="13"/>
  <c r="H30" i="13"/>
  <c r="F28" i="13"/>
  <c r="F26" i="13"/>
  <c r="F6" i="13"/>
  <c r="E46" i="8"/>
  <c r="F17" i="9"/>
  <c r="F3" i="10"/>
  <c r="F30" i="11"/>
  <c r="F26" i="11"/>
  <c r="H9" i="11"/>
  <c r="F18" i="12"/>
  <c r="F12" i="12"/>
  <c r="F10" i="12"/>
  <c r="F6" i="12"/>
  <c r="F4" i="12"/>
  <c r="F45" i="13"/>
  <c r="F43" i="13"/>
  <c r="H41" i="13"/>
  <c r="G33" i="13"/>
  <c r="G7" i="8"/>
  <c r="G5" i="8"/>
  <c r="G3" i="8"/>
  <c r="G30" i="11"/>
  <c r="G28" i="11"/>
  <c r="G26" i="11"/>
  <c r="G9" i="11"/>
  <c r="H14" i="12"/>
  <c r="G54" i="13"/>
  <c r="G52" i="13"/>
  <c r="H14" i="13"/>
  <c r="F10" i="13"/>
  <c r="F34" i="8"/>
  <c r="F32" i="8"/>
  <c r="H2" i="9"/>
  <c r="F26" i="9"/>
  <c r="H17" i="9"/>
  <c r="H15" i="9"/>
  <c r="F13" i="9"/>
  <c r="F11" i="9"/>
  <c r="F9" i="9"/>
  <c r="H8" i="9"/>
  <c r="D34" i="9"/>
  <c r="H13" i="10"/>
  <c r="F11" i="10"/>
  <c r="F36" i="11"/>
  <c r="H25" i="11"/>
  <c r="H23" i="11"/>
  <c r="F21" i="11"/>
  <c r="F19" i="11"/>
  <c r="H17" i="11"/>
  <c r="F9" i="11"/>
  <c r="F41" i="13"/>
  <c r="H38" i="13"/>
  <c r="F36" i="13"/>
  <c r="F34" i="13"/>
  <c r="F32" i="13"/>
  <c r="H31" i="13"/>
  <c r="H29" i="13"/>
  <c r="F27" i="13"/>
  <c r="G25" i="13"/>
  <c r="H22" i="13"/>
  <c r="F20" i="13"/>
  <c r="F18" i="13"/>
  <c r="F16" i="13"/>
  <c r="H13" i="13"/>
  <c r="F7" i="12"/>
  <c r="H2" i="13"/>
  <c r="H55" i="13"/>
  <c r="F53" i="13"/>
  <c r="F39" i="13"/>
  <c r="F23" i="13"/>
  <c r="G7" i="13"/>
  <c r="G9" i="8"/>
  <c r="G31" i="9"/>
  <c r="G29" i="9"/>
  <c r="G27" i="9"/>
  <c r="H25" i="9"/>
  <c r="F24" i="9"/>
  <c r="H23" i="9"/>
  <c r="F14" i="9"/>
  <c r="F7" i="9"/>
  <c r="H2" i="10"/>
  <c r="F14" i="10"/>
  <c r="F5" i="10"/>
  <c r="C17" i="10"/>
  <c r="G2" i="11"/>
  <c r="H33" i="11"/>
  <c r="H31" i="11"/>
  <c r="F29" i="11"/>
  <c r="F27" i="11"/>
  <c r="H24" i="11"/>
  <c r="F22" i="11"/>
  <c r="H16" i="11"/>
  <c r="F14" i="11"/>
  <c r="F7" i="11"/>
  <c r="F16" i="12"/>
  <c r="F5" i="12"/>
  <c r="F51" i="13"/>
  <c r="H48" i="13"/>
  <c r="F30" i="13"/>
  <c r="F21" i="13"/>
  <c r="H17" i="13"/>
  <c r="F14" i="13"/>
  <c r="H31" i="9"/>
  <c r="F29" i="9"/>
  <c r="F27" i="9"/>
  <c r="H16" i="9"/>
  <c r="G2" i="10"/>
  <c r="F8" i="10"/>
  <c r="D17" i="10"/>
  <c r="G22" i="11"/>
  <c r="G20" i="11"/>
  <c r="G14" i="11"/>
  <c r="G12" i="11"/>
  <c r="G10" i="11"/>
  <c r="G19" i="12"/>
  <c r="H16" i="12"/>
  <c r="F14" i="12"/>
  <c r="G7" i="12"/>
  <c r="G5" i="12"/>
  <c r="G3" i="12"/>
  <c r="G39" i="13"/>
  <c r="G37" i="13"/>
  <c r="G35" i="13"/>
  <c r="F33" i="13"/>
  <c r="G28" i="13"/>
  <c r="G26" i="13"/>
  <c r="G21" i="13"/>
  <c r="G19" i="13"/>
  <c r="G12" i="13"/>
  <c r="G10" i="13"/>
  <c r="H7" i="13"/>
  <c r="H18" i="9"/>
  <c r="H8" i="10"/>
  <c r="H32" i="11"/>
  <c r="F17" i="12"/>
  <c r="G8" i="12"/>
  <c r="H37" i="13"/>
  <c r="C20" i="12"/>
  <c r="F54" i="13"/>
  <c r="F52" i="13"/>
  <c r="F50" i="13"/>
  <c r="H42" i="13"/>
  <c r="F40" i="13"/>
  <c r="H24" i="13"/>
  <c r="H8" i="13"/>
  <c r="H32" i="9"/>
  <c r="G30" i="9"/>
  <c r="G28" i="9"/>
  <c r="H22" i="9"/>
  <c r="F20" i="9"/>
  <c r="F18" i="9"/>
  <c r="H9" i="9"/>
  <c r="H6" i="10"/>
  <c r="H30" i="11"/>
  <c r="F28" i="11"/>
  <c r="F18" i="11"/>
  <c r="F8" i="11"/>
  <c r="C37" i="11"/>
  <c r="F15" i="12"/>
  <c r="H10" i="12"/>
  <c r="H8" i="12"/>
  <c r="D20" i="12"/>
  <c r="H25" i="13"/>
  <c r="H15" i="13"/>
  <c r="H9" i="13"/>
  <c r="D46" i="8"/>
  <c r="H30" i="9"/>
  <c r="F28" i="9"/>
  <c r="G26" i="9"/>
  <c r="F23" i="9"/>
  <c r="G15" i="9"/>
  <c r="G13" i="9"/>
  <c r="G11" i="9"/>
  <c r="C34" i="9"/>
  <c r="H15" i="10"/>
  <c r="G13" i="10"/>
  <c r="G11" i="10"/>
  <c r="G36" i="11"/>
  <c r="G34" i="11"/>
  <c r="F31" i="11"/>
  <c r="G24" i="11"/>
  <c r="G23" i="11"/>
  <c r="G21" i="11"/>
  <c r="G19" i="11"/>
  <c r="G16" i="11"/>
  <c r="G15" i="11"/>
  <c r="G13" i="11"/>
  <c r="G11" i="11"/>
  <c r="H8" i="11"/>
  <c r="F6" i="11"/>
  <c r="D37" i="11"/>
  <c r="G11" i="12"/>
  <c r="G6" i="12"/>
  <c r="G4" i="12"/>
  <c r="G48" i="13"/>
  <c r="H47" i="13"/>
  <c r="G38" i="13"/>
  <c r="G36" i="13"/>
  <c r="G34" i="13"/>
  <c r="G32" i="13"/>
  <c r="G20" i="13"/>
  <c r="G18" i="13"/>
  <c r="G16" i="13"/>
  <c r="H6" i="13"/>
  <c r="G49" i="13"/>
  <c r="G41" i="13"/>
  <c r="H34" i="13"/>
  <c r="H26" i="13"/>
  <c r="H18" i="13"/>
  <c r="H10" i="13"/>
  <c r="G9" i="13"/>
  <c r="H51" i="13"/>
  <c r="H43" i="13"/>
  <c r="H35" i="13"/>
  <c r="H27" i="13"/>
  <c r="H19" i="13"/>
  <c r="H11" i="13"/>
  <c r="H3" i="13"/>
  <c r="H52" i="13"/>
  <c r="H44" i="13"/>
  <c r="H36" i="13"/>
  <c r="H28" i="13"/>
  <c r="H20" i="13"/>
  <c r="H12" i="13"/>
  <c r="H4" i="13"/>
  <c r="H53" i="13"/>
  <c r="H45" i="13"/>
  <c r="H5" i="13"/>
  <c r="H54" i="13"/>
  <c r="H46" i="13"/>
  <c r="G30" i="13"/>
  <c r="G22" i="13"/>
  <c r="G14" i="13"/>
  <c r="F2" i="13"/>
  <c r="H18" i="12"/>
  <c r="H19" i="12"/>
  <c r="H11" i="12"/>
  <c r="H3" i="12"/>
  <c r="H12" i="12"/>
  <c r="H4" i="12"/>
  <c r="H13" i="12"/>
  <c r="H6" i="12"/>
  <c r="F2" i="12"/>
  <c r="H34" i="11"/>
  <c r="H26" i="11"/>
  <c r="H10" i="11"/>
  <c r="H35" i="11"/>
  <c r="H27" i="11"/>
  <c r="H19" i="11"/>
  <c r="H11" i="11"/>
  <c r="H3" i="11"/>
  <c r="H36" i="11"/>
  <c r="H28" i="11"/>
  <c r="H20" i="11"/>
  <c r="H12" i="11"/>
  <c r="H4" i="11"/>
  <c r="H29" i="11"/>
  <c r="H21" i="11"/>
  <c r="H13" i="11"/>
  <c r="H5" i="11"/>
  <c r="F2" i="11"/>
  <c r="H10" i="10"/>
  <c r="G9" i="10"/>
  <c r="H11" i="10"/>
  <c r="H3" i="10"/>
  <c r="H12" i="10"/>
  <c r="H4" i="10"/>
  <c r="H5" i="10"/>
  <c r="H7" i="10"/>
  <c r="F2" i="10"/>
  <c r="H10" i="9"/>
  <c r="H27" i="9"/>
  <c r="H19" i="9"/>
  <c r="H11" i="9"/>
  <c r="H3" i="9"/>
  <c r="H28" i="9"/>
  <c r="H20" i="9"/>
  <c r="H12" i="9"/>
  <c r="H4" i="9"/>
  <c r="H29" i="9"/>
  <c r="H21" i="9"/>
  <c r="H13" i="9"/>
  <c r="H5" i="9"/>
  <c r="H6" i="9"/>
  <c r="G49" i="7"/>
  <c r="G47" i="7"/>
  <c r="G24" i="7"/>
  <c r="H34" i="7"/>
  <c r="F53" i="7"/>
  <c r="H49" i="7"/>
  <c r="G20" i="8"/>
  <c r="G16" i="8"/>
  <c r="G10" i="8"/>
  <c r="F31" i="7"/>
  <c r="F29" i="7"/>
  <c r="F27" i="7"/>
  <c r="H25" i="7"/>
  <c r="H17" i="7"/>
  <c r="F7" i="7"/>
  <c r="G45" i="8"/>
  <c r="G41" i="8"/>
  <c r="F15" i="7"/>
  <c r="G17" i="7"/>
  <c r="F16" i="8"/>
  <c r="F14" i="8"/>
  <c r="F12" i="8"/>
  <c r="F10" i="8"/>
  <c r="G8" i="8"/>
  <c r="G25" i="8"/>
  <c r="G2" i="7"/>
  <c r="F45" i="7"/>
  <c r="H2" i="8"/>
  <c r="H31" i="8"/>
  <c r="F29" i="8"/>
  <c r="F27" i="8"/>
  <c r="G40" i="8"/>
  <c r="G30" i="8"/>
  <c r="G28" i="8"/>
  <c r="G18" i="8"/>
  <c r="F5" i="8"/>
  <c r="F3" i="8"/>
  <c r="G69" i="6"/>
  <c r="C94" i="6"/>
  <c r="F40" i="7"/>
  <c r="F38" i="7"/>
  <c r="G32" i="7"/>
  <c r="F26" i="7"/>
  <c r="G7" i="7"/>
  <c r="G5" i="7"/>
  <c r="G3" i="7"/>
  <c r="F42" i="8"/>
  <c r="G38" i="8"/>
  <c r="G36" i="8"/>
  <c r="G32" i="8"/>
  <c r="H23" i="8"/>
  <c r="F21" i="8"/>
  <c r="G17" i="8"/>
  <c r="G6" i="8"/>
  <c r="G4" i="8"/>
  <c r="F45" i="8"/>
  <c r="H40" i="8"/>
  <c r="F38" i="8"/>
  <c r="F36" i="8"/>
  <c r="H34" i="8"/>
  <c r="G15" i="8"/>
  <c r="G13" i="8"/>
  <c r="G11" i="8"/>
  <c r="F6" i="8"/>
  <c r="F4" i="8"/>
  <c r="E55" i="7"/>
  <c r="E94" i="6"/>
  <c r="G66" i="6"/>
  <c r="G64" i="6"/>
  <c r="G56" i="6"/>
  <c r="C55" i="7"/>
  <c r="G48" i="7"/>
  <c r="G42" i="7"/>
  <c r="G41" i="7"/>
  <c r="G8" i="7"/>
  <c r="F30" i="8"/>
  <c r="F28" i="8"/>
  <c r="G26" i="8"/>
  <c r="G24" i="8"/>
  <c r="F18" i="8"/>
  <c r="H15" i="8"/>
  <c r="F13" i="8"/>
  <c r="H11" i="8"/>
  <c r="F46" i="7"/>
  <c r="H26" i="8"/>
  <c r="G6" i="7"/>
  <c r="G4" i="7"/>
  <c r="G2" i="8"/>
  <c r="H41" i="8"/>
  <c r="G39" i="8"/>
  <c r="G37" i="8"/>
  <c r="G33" i="8"/>
  <c r="G27" i="8"/>
  <c r="F22" i="8"/>
  <c r="F20" i="8"/>
  <c r="H10" i="8"/>
  <c r="H9" i="8"/>
  <c r="F89" i="6"/>
  <c r="F6" i="7"/>
  <c r="F4" i="7"/>
  <c r="F39" i="8"/>
  <c r="F37" i="8"/>
  <c r="F33" i="8"/>
  <c r="H18" i="8"/>
  <c r="G46" i="7"/>
  <c r="G44" i="8"/>
  <c r="F31" i="8"/>
  <c r="F23" i="8"/>
  <c r="F15" i="8"/>
  <c r="F9" i="8"/>
  <c r="G34" i="7"/>
  <c r="F44" i="8"/>
  <c r="H8" i="8"/>
  <c r="H42" i="7"/>
  <c r="G39" i="7"/>
  <c r="G30" i="7"/>
  <c r="G28" i="7"/>
  <c r="G26" i="7"/>
  <c r="F22" i="7"/>
  <c r="F18" i="7"/>
  <c r="G9" i="7"/>
  <c r="G42" i="8"/>
  <c r="F35" i="8"/>
  <c r="G31" i="8"/>
  <c r="G29" i="8"/>
  <c r="G23" i="8"/>
  <c r="G21" i="8"/>
  <c r="F19" i="8"/>
  <c r="F39" i="7"/>
  <c r="H30" i="7"/>
  <c r="F28" i="7"/>
  <c r="H26" i="7"/>
  <c r="H9" i="7"/>
  <c r="H33" i="8"/>
  <c r="H47" i="7"/>
  <c r="G37" i="7"/>
  <c r="G35" i="7"/>
  <c r="G43" i="8"/>
  <c r="F40" i="8"/>
  <c r="H39" i="8"/>
  <c r="H25" i="8"/>
  <c r="H17" i="8"/>
  <c r="G54" i="7"/>
  <c r="G45" i="7"/>
  <c r="G43" i="7"/>
  <c r="G33" i="7"/>
  <c r="G16" i="7"/>
  <c r="F10" i="7"/>
  <c r="H45" i="8"/>
  <c r="F43" i="8"/>
  <c r="F11" i="8"/>
  <c r="D94" i="6"/>
  <c r="F38" i="6"/>
  <c r="F32" i="6"/>
  <c r="G52" i="7"/>
  <c r="G50" i="7"/>
  <c r="H45" i="7"/>
  <c r="G40" i="7"/>
  <c r="G38" i="7"/>
  <c r="G31" i="7"/>
  <c r="G29" i="7"/>
  <c r="G27" i="7"/>
  <c r="F25" i="7"/>
  <c r="F23" i="7"/>
  <c r="F19" i="7"/>
  <c r="F16" i="7"/>
  <c r="D55" i="7"/>
  <c r="H32" i="8"/>
  <c r="F25" i="8"/>
  <c r="H24" i="8"/>
  <c r="G22" i="8"/>
  <c r="F17" i="8"/>
  <c r="H16" i="8"/>
  <c r="G14" i="8"/>
  <c r="G12" i="8"/>
  <c r="F8" i="8"/>
  <c r="H7" i="8"/>
  <c r="H43" i="8"/>
  <c r="H35" i="8"/>
  <c r="G34" i="8"/>
  <c r="H27" i="8"/>
  <c r="H19" i="8"/>
  <c r="H3" i="8"/>
  <c r="H44" i="8"/>
  <c r="H36" i="8"/>
  <c r="G35" i="8"/>
  <c r="H28" i="8"/>
  <c r="H20" i="8"/>
  <c r="G19" i="8"/>
  <c r="H12" i="8"/>
  <c r="H4" i="8"/>
  <c r="H37" i="8"/>
  <c r="H29" i="8"/>
  <c r="H21" i="8"/>
  <c r="H13" i="8"/>
  <c r="H5" i="8"/>
  <c r="H38" i="8"/>
  <c r="H30" i="8"/>
  <c r="H22" i="8"/>
  <c r="H14" i="8"/>
  <c r="H6" i="8"/>
  <c r="F2" i="8"/>
  <c r="H54" i="7"/>
  <c r="H48" i="7"/>
  <c r="F47" i="7"/>
  <c r="H33" i="7"/>
  <c r="H24" i="7"/>
  <c r="G22" i="7"/>
  <c r="G20" i="7"/>
  <c r="G18" i="7"/>
  <c r="F52" i="7"/>
  <c r="F50" i="7"/>
  <c r="H46" i="7"/>
  <c r="G44" i="7"/>
  <c r="F37" i="7"/>
  <c r="F35" i="7"/>
  <c r="F30" i="7"/>
  <c r="H22" i="7"/>
  <c r="F20" i="7"/>
  <c r="G15" i="7"/>
  <c r="G13" i="7"/>
  <c r="G11" i="7"/>
  <c r="F44" i="7"/>
  <c r="H41" i="7"/>
  <c r="F33" i="7"/>
  <c r="H32" i="7"/>
  <c r="H15" i="7"/>
  <c r="F13" i="7"/>
  <c r="F11" i="7"/>
  <c r="F9" i="7"/>
  <c r="H8" i="7"/>
  <c r="G53" i="7"/>
  <c r="G51" i="7"/>
  <c r="F48" i="7"/>
  <c r="H43" i="7"/>
  <c r="G36" i="7"/>
  <c r="F34" i="7"/>
  <c r="G23" i="7"/>
  <c r="G21" i="7"/>
  <c r="G19" i="7"/>
  <c r="F69" i="6"/>
  <c r="H67" i="6"/>
  <c r="F65" i="6"/>
  <c r="F62" i="6"/>
  <c r="H61" i="6"/>
  <c r="F59" i="6"/>
  <c r="F57" i="6"/>
  <c r="F15" i="6"/>
  <c r="F54" i="7"/>
  <c r="H53" i="7"/>
  <c r="F51" i="7"/>
  <c r="F42" i="7"/>
  <c r="F36" i="7"/>
  <c r="F24" i="7"/>
  <c r="H23" i="7"/>
  <c r="F21" i="7"/>
  <c r="H19" i="7"/>
  <c r="F17" i="7"/>
  <c r="H16" i="7"/>
  <c r="G14" i="7"/>
  <c r="G12" i="7"/>
  <c r="G10" i="7"/>
  <c r="F49" i="7"/>
  <c r="F14" i="7"/>
  <c r="F12" i="7"/>
  <c r="H56" i="6"/>
  <c r="H2" i="7"/>
  <c r="F43" i="7"/>
  <c r="F41" i="7"/>
  <c r="H40" i="7"/>
  <c r="F32" i="7"/>
  <c r="H31" i="7"/>
  <c r="G25" i="7"/>
  <c r="F8" i="7"/>
  <c r="H7" i="7"/>
  <c r="F5" i="7"/>
  <c r="F3" i="7"/>
  <c r="H18" i="7"/>
  <c r="H10" i="7"/>
  <c r="H50" i="7"/>
  <c r="H44" i="7"/>
  <c r="H35" i="7"/>
  <c r="H27" i="7"/>
  <c r="H11" i="7"/>
  <c r="H3" i="7"/>
  <c r="H51" i="7"/>
  <c r="H38" i="7"/>
  <c r="H36" i="7"/>
  <c r="H28" i="7"/>
  <c r="H20" i="7"/>
  <c r="H12" i="7"/>
  <c r="H4" i="7"/>
  <c r="H52" i="7"/>
  <c r="H39" i="7"/>
  <c r="H37" i="7"/>
  <c r="H29" i="7"/>
  <c r="H21" i="7"/>
  <c r="H13" i="7"/>
  <c r="H5" i="7"/>
  <c r="H14" i="7"/>
  <c r="H6" i="7"/>
  <c r="F2" i="7"/>
  <c r="G88" i="6"/>
  <c r="G86" i="6"/>
  <c r="G84" i="6"/>
  <c r="G51" i="6"/>
  <c r="G49" i="6"/>
  <c r="F16" i="6"/>
  <c r="H90" i="6"/>
  <c r="H88" i="6"/>
  <c r="F86" i="6"/>
  <c r="F53" i="6"/>
  <c r="F51" i="6"/>
  <c r="F33" i="6"/>
  <c r="F56" i="6"/>
  <c r="F31" i="6"/>
  <c r="H69" i="6"/>
  <c r="G2" i="5"/>
  <c r="G93" i="6"/>
  <c r="G91" i="6"/>
  <c r="H26" i="6"/>
  <c r="G25" i="6"/>
  <c r="D53" i="5"/>
  <c r="G29" i="6"/>
  <c r="F93" i="6"/>
  <c r="F91" i="6"/>
  <c r="F64" i="6"/>
  <c r="F28" i="5"/>
  <c r="G7" i="6"/>
  <c r="G5" i="6"/>
  <c r="G3" i="6"/>
  <c r="F9" i="6"/>
  <c r="F5" i="6"/>
  <c r="F3" i="6"/>
  <c r="G89" i="6"/>
  <c r="F60" i="6"/>
  <c r="G37" i="6"/>
  <c r="G35" i="6"/>
  <c r="G24" i="6"/>
  <c r="G87" i="6"/>
  <c r="G85" i="6"/>
  <c r="G83" i="6"/>
  <c r="G81" i="6"/>
  <c r="G79" i="6"/>
  <c r="G77" i="6"/>
  <c r="G75" i="6"/>
  <c r="G74" i="6"/>
  <c r="H66" i="6"/>
  <c r="G16" i="6"/>
  <c r="G14" i="6"/>
  <c r="G10" i="6"/>
  <c r="F83" i="6"/>
  <c r="F79" i="6"/>
  <c r="F75" i="6"/>
  <c r="F14" i="6"/>
  <c r="F12" i="6"/>
  <c r="G4" i="5"/>
  <c r="G3" i="5"/>
  <c r="G54" i="6"/>
  <c r="G48" i="6"/>
  <c r="G46" i="6"/>
  <c r="G38" i="6"/>
  <c r="E53" i="5"/>
  <c r="F71" i="4"/>
  <c r="G68" i="4"/>
  <c r="F63" i="4"/>
  <c r="G60" i="4"/>
  <c r="F55" i="4"/>
  <c r="G52" i="4"/>
  <c r="F47" i="4"/>
  <c r="G44" i="4"/>
  <c r="F36" i="4"/>
  <c r="G33" i="4"/>
  <c r="F28" i="4"/>
  <c r="G25" i="4"/>
  <c r="F20" i="4"/>
  <c r="G17" i="4"/>
  <c r="F12" i="4"/>
  <c r="G9" i="4"/>
  <c r="G82" i="6"/>
  <c r="G59" i="6"/>
  <c r="G57" i="6"/>
  <c r="F48" i="6"/>
  <c r="F46" i="6"/>
  <c r="H44" i="6"/>
  <c r="F42" i="6"/>
  <c r="G30" i="6"/>
  <c r="G28" i="6"/>
  <c r="G27" i="6"/>
  <c r="F11" i="6"/>
  <c r="H32" i="6"/>
  <c r="H47" i="6"/>
  <c r="F39" i="6"/>
  <c r="H2" i="6"/>
  <c r="H81" i="6"/>
  <c r="G72" i="6"/>
  <c r="G70" i="6"/>
  <c r="G68" i="6"/>
  <c r="G55" i="6"/>
  <c r="H29" i="6"/>
  <c r="G22" i="6"/>
  <c r="G18" i="6"/>
  <c r="G8" i="6"/>
  <c r="G2" i="6"/>
  <c r="F84" i="6"/>
  <c r="H74" i="6"/>
  <c r="F72" i="6"/>
  <c r="F70" i="6"/>
  <c r="H24" i="6"/>
  <c r="F22" i="6"/>
  <c r="F20" i="6"/>
  <c r="G47" i="6"/>
  <c r="H36" i="6"/>
  <c r="F34" i="6"/>
  <c r="G32" i="6"/>
  <c r="H30" i="6"/>
  <c r="H16" i="6"/>
  <c r="F10" i="6"/>
  <c r="F12" i="5"/>
  <c r="F4" i="5"/>
  <c r="F3" i="5"/>
  <c r="G92" i="6"/>
  <c r="F87" i="6"/>
  <c r="F85" i="6"/>
  <c r="H83" i="6"/>
  <c r="G80" i="6"/>
  <c r="G78" i="6"/>
  <c r="G76" i="6"/>
  <c r="F47" i="6"/>
  <c r="F92" i="6"/>
  <c r="G90" i="6"/>
  <c r="H80" i="6"/>
  <c r="F78" i="6"/>
  <c r="F76" i="6"/>
  <c r="G73" i="6"/>
  <c r="G71" i="6"/>
  <c r="F61" i="6"/>
  <c r="F54" i="6"/>
  <c r="F52" i="6"/>
  <c r="G43" i="6"/>
  <c r="G33" i="6"/>
  <c r="F27" i="6"/>
  <c r="G17" i="6"/>
  <c r="H9" i="6"/>
  <c r="H2" i="4"/>
  <c r="G51" i="5"/>
  <c r="G49" i="5"/>
  <c r="F90" i="6"/>
  <c r="H84" i="6"/>
  <c r="H73" i="6"/>
  <c r="F71" i="6"/>
  <c r="G67" i="6"/>
  <c r="G65" i="6"/>
  <c r="G63" i="6"/>
  <c r="G62" i="6"/>
  <c r="H46" i="6"/>
  <c r="H31" i="6"/>
  <c r="F26" i="6"/>
  <c r="H23" i="6"/>
  <c r="F21" i="6"/>
  <c r="F17" i="6"/>
  <c r="G31" i="6"/>
  <c r="F82" i="6"/>
  <c r="F68" i="6"/>
  <c r="H60" i="6"/>
  <c r="F58" i="6"/>
  <c r="F55" i="6"/>
  <c r="F49" i="6"/>
  <c r="G45" i="6"/>
  <c r="G41" i="6"/>
  <c r="H39" i="6"/>
  <c r="H37" i="6"/>
  <c r="F35" i="6"/>
  <c r="F30" i="6"/>
  <c r="F25" i="6"/>
  <c r="F8" i="6"/>
  <c r="F2" i="5"/>
  <c r="C53" i="5"/>
  <c r="H91" i="6"/>
  <c r="F77" i="6"/>
  <c r="F74" i="6"/>
  <c r="F63" i="6"/>
  <c r="G61" i="6"/>
  <c r="G52" i="6"/>
  <c r="G50" i="6"/>
  <c r="H48" i="6"/>
  <c r="H45" i="6"/>
  <c r="F43" i="6"/>
  <c r="F41" i="6"/>
  <c r="F36" i="6"/>
  <c r="H25" i="6"/>
  <c r="F23" i="6"/>
  <c r="F19" i="6"/>
  <c r="F18" i="6"/>
  <c r="G15" i="6"/>
  <c r="G13" i="6"/>
  <c r="G11" i="6"/>
  <c r="G9" i="6"/>
  <c r="G6" i="6"/>
  <c r="G4" i="6"/>
  <c r="G36" i="5"/>
  <c r="G12" i="5"/>
  <c r="H6" i="5"/>
  <c r="H92" i="6"/>
  <c r="F80" i="6"/>
  <c r="H75" i="6"/>
  <c r="F66" i="6"/>
  <c r="H62" i="6"/>
  <c r="H52" i="6"/>
  <c r="F50" i="6"/>
  <c r="G36" i="6"/>
  <c r="G34" i="6"/>
  <c r="F28" i="6"/>
  <c r="G23" i="6"/>
  <c r="G21" i="6"/>
  <c r="G19" i="6"/>
  <c r="H15" i="6"/>
  <c r="F13" i="6"/>
  <c r="H8" i="6"/>
  <c r="F6" i="6"/>
  <c r="F4" i="6"/>
  <c r="F36" i="5"/>
  <c r="H89" i="6"/>
  <c r="H76" i="6"/>
  <c r="F44" i="6"/>
  <c r="F40" i="6"/>
  <c r="H17" i="6"/>
  <c r="H54" i="6"/>
  <c r="G53" i="6"/>
  <c r="G44" i="6"/>
  <c r="G42" i="6"/>
  <c r="G40" i="6"/>
  <c r="H38" i="6"/>
  <c r="F37" i="6"/>
  <c r="H28" i="6"/>
  <c r="F24" i="6"/>
  <c r="G12" i="6"/>
  <c r="H10" i="6"/>
  <c r="F7" i="6"/>
  <c r="H82" i="6"/>
  <c r="F81" i="6"/>
  <c r="H68" i="6"/>
  <c r="F67" i="6"/>
  <c r="H55" i="6"/>
  <c r="F29" i="6"/>
  <c r="G20" i="6"/>
  <c r="H18" i="6"/>
  <c r="F88" i="6"/>
  <c r="G23" i="5"/>
  <c r="G15" i="5"/>
  <c r="F7" i="5"/>
  <c r="F5" i="5"/>
  <c r="F73" i="6"/>
  <c r="G60" i="6"/>
  <c r="G58" i="6"/>
  <c r="H53" i="6"/>
  <c r="F45" i="6"/>
  <c r="G26" i="6"/>
  <c r="H7" i="6"/>
  <c r="H40" i="6"/>
  <c r="G39" i="6"/>
  <c r="H19" i="6"/>
  <c r="H11" i="6"/>
  <c r="H3" i="6"/>
  <c r="H93" i="6"/>
  <c r="H77" i="6"/>
  <c r="H57" i="6"/>
  <c r="H49" i="6"/>
  <c r="H41" i="6"/>
  <c r="H33" i="6"/>
  <c r="H20" i="6"/>
  <c r="H12" i="6"/>
  <c r="H4" i="6"/>
  <c r="H63" i="6"/>
  <c r="H64" i="6"/>
  <c r="H42" i="6"/>
  <c r="H34" i="6"/>
  <c r="H27" i="6"/>
  <c r="H21" i="6"/>
  <c r="H13" i="6"/>
  <c r="H5" i="6"/>
  <c r="H85" i="6"/>
  <c r="H86" i="6"/>
  <c r="H58" i="6"/>
  <c r="H79" i="6"/>
  <c r="H35" i="6"/>
  <c r="H22" i="6"/>
  <c r="H14" i="6"/>
  <c r="H6" i="6"/>
  <c r="H70" i="6"/>
  <c r="H50" i="6"/>
  <c r="H87" i="6"/>
  <c r="H78" i="6"/>
  <c r="H71" i="6"/>
  <c r="H72" i="6"/>
  <c r="H65" i="6"/>
  <c r="H59" i="6"/>
  <c r="H51" i="6"/>
  <c r="H43" i="6"/>
  <c r="F2" i="6"/>
  <c r="F49" i="5"/>
  <c r="G21" i="4"/>
  <c r="G13" i="4"/>
  <c r="F8" i="4"/>
  <c r="F31" i="5"/>
  <c r="F29" i="5"/>
  <c r="F4" i="4"/>
  <c r="G7" i="5"/>
  <c r="G34" i="5"/>
  <c r="G32" i="5"/>
  <c r="F34" i="5"/>
  <c r="G43" i="5"/>
  <c r="G42" i="5"/>
  <c r="F37" i="5"/>
  <c r="H50" i="5"/>
  <c r="G38" i="5"/>
  <c r="G8" i="5"/>
  <c r="G52" i="5"/>
  <c r="H31" i="5"/>
  <c r="G29" i="5"/>
  <c r="F21" i="5"/>
  <c r="F51" i="5"/>
  <c r="H35" i="5"/>
  <c r="H33" i="5"/>
  <c r="H30" i="5"/>
  <c r="G24" i="5"/>
  <c r="G54" i="4"/>
  <c r="G19" i="4"/>
  <c r="G11" i="4"/>
  <c r="G3" i="4"/>
  <c r="G44" i="5"/>
  <c r="G41" i="5"/>
  <c r="G35" i="5"/>
  <c r="G33" i="5"/>
  <c r="H28" i="5"/>
  <c r="F26" i="5"/>
  <c r="F24" i="5"/>
  <c r="G16" i="5"/>
  <c r="H7" i="5"/>
  <c r="G62" i="4"/>
  <c r="G46" i="4"/>
  <c r="F46" i="4"/>
  <c r="F35" i="4"/>
  <c r="F27" i="4"/>
  <c r="F19" i="4"/>
  <c r="F11" i="4"/>
  <c r="F3" i="4"/>
  <c r="H48" i="5"/>
  <c r="H46" i="5"/>
  <c r="H40" i="5"/>
  <c r="G31" i="5"/>
  <c r="H22" i="5"/>
  <c r="H20" i="5"/>
  <c r="F18" i="5"/>
  <c r="F16" i="5"/>
  <c r="F38" i="5"/>
  <c r="H14" i="5"/>
  <c r="G35" i="4"/>
  <c r="F70" i="4"/>
  <c r="E81" i="4"/>
  <c r="G72" i="4"/>
  <c r="G64" i="4"/>
  <c r="G56" i="4"/>
  <c r="G48" i="4"/>
  <c r="F43" i="4"/>
  <c r="G37" i="4"/>
  <c r="G29" i="4"/>
  <c r="G47" i="5"/>
  <c r="G70" i="4"/>
  <c r="F40" i="4"/>
  <c r="F32" i="4"/>
  <c r="F27" i="5"/>
  <c r="H25" i="5"/>
  <c r="G21" i="5"/>
  <c r="F8" i="5"/>
  <c r="G6" i="5"/>
  <c r="G27" i="4"/>
  <c r="F62" i="4"/>
  <c r="F54" i="4"/>
  <c r="F80" i="4"/>
  <c r="F77" i="4"/>
  <c r="F74" i="4"/>
  <c r="G71" i="4"/>
  <c r="F66" i="4"/>
  <c r="G63" i="4"/>
  <c r="F58" i="4"/>
  <c r="G55" i="4"/>
  <c r="F50" i="4"/>
  <c r="G47" i="4"/>
  <c r="F42" i="4"/>
  <c r="F39" i="4"/>
  <c r="G36" i="4"/>
  <c r="F31" i="4"/>
  <c r="G28" i="4"/>
  <c r="F23" i="4"/>
  <c r="G20" i="4"/>
  <c r="F15" i="4"/>
  <c r="G12" i="4"/>
  <c r="G4" i="4"/>
  <c r="F47" i="5"/>
  <c r="H45" i="5"/>
  <c r="F23" i="5"/>
  <c r="F19" i="5"/>
  <c r="H17" i="5"/>
  <c r="F11" i="5"/>
  <c r="F48" i="5"/>
  <c r="F15" i="5"/>
  <c r="H4" i="5"/>
  <c r="G73" i="4"/>
  <c r="F68" i="4"/>
  <c r="G65" i="4"/>
  <c r="F60" i="4"/>
  <c r="G57" i="4"/>
  <c r="F52" i="4"/>
  <c r="G49" i="4"/>
  <c r="F44" i="4"/>
  <c r="G38" i="4"/>
  <c r="F33" i="4"/>
  <c r="G30" i="4"/>
  <c r="F25" i="4"/>
  <c r="G22" i="4"/>
  <c r="F17" i="4"/>
  <c r="G14" i="4"/>
  <c r="F9" i="4"/>
  <c r="G6" i="4"/>
  <c r="F46" i="5"/>
  <c r="H41" i="5"/>
  <c r="F32" i="5"/>
  <c r="H13" i="5"/>
  <c r="G11" i="5"/>
  <c r="G9" i="5"/>
  <c r="H5" i="5"/>
  <c r="F57" i="4"/>
  <c r="F49" i="4"/>
  <c r="F38" i="4"/>
  <c r="F30" i="4"/>
  <c r="F22" i="4"/>
  <c r="F14" i="4"/>
  <c r="F6" i="4"/>
  <c r="G48" i="5"/>
  <c r="G46" i="5"/>
  <c r="H43" i="5"/>
  <c r="F35" i="5"/>
  <c r="F30" i="5"/>
  <c r="H29" i="5"/>
  <c r="G27" i="5"/>
  <c r="G25" i="5"/>
  <c r="H23" i="5"/>
  <c r="F22" i="5"/>
  <c r="H21" i="5"/>
  <c r="G19" i="5"/>
  <c r="G17" i="5"/>
  <c r="H15" i="5"/>
  <c r="F14" i="5"/>
  <c r="H11" i="5"/>
  <c r="F9" i="5"/>
  <c r="F6" i="5"/>
  <c r="F73" i="4"/>
  <c r="F65" i="4"/>
  <c r="G2" i="4"/>
  <c r="G78" i="4"/>
  <c r="G75" i="4"/>
  <c r="G67" i="4"/>
  <c r="G59" i="4"/>
  <c r="G51" i="4"/>
  <c r="G43" i="4"/>
  <c r="G40" i="4"/>
  <c r="G32" i="4"/>
  <c r="G24" i="4"/>
  <c r="G16" i="4"/>
  <c r="G8" i="4"/>
  <c r="H36" i="5"/>
  <c r="F75" i="4"/>
  <c r="F59" i="4"/>
  <c r="G5" i="4"/>
  <c r="C81" i="4"/>
  <c r="H51" i="5"/>
  <c r="F44" i="5"/>
  <c r="H42" i="5"/>
  <c r="G39" i="5"/>
  <c r="H37" i="5"/>
  <c r="F20" i="5"/>
  <c r="F5" i="4"/>
  <c r="D81" i="4"/>
  <c r="H49" i="5"/>
  <c r="H39" i="5"/>
  <c r="G10" i="5"/>
  <c r="F78" i="4"/>
  <c r="F67" i="4"/>
  <c r="F51" i="4"/>
  <c r="F24" i="4"/>
  <c r="F16" i="4"/>
  <c r="F72" i="4"/>
  <c r="G69" i="4"/>
  <c r="F64" i="4"/>
  <c r="G61" i="4"/>
  <c r="F56" i="4"/>
  <c r="G53" i="4"/>
  <c r="F48" i="4"/>
  <c r="G45" i="4"/>
  <c r="F37" i="4"/>
  <c r="G34" i="4"/>
  <c r="F29" i="4"/>
  <c r="G26" i="4"/>
  <c r="F21" i="4"/>
  <c r="G18" i="4"/>
  <c r="F13" i="4"/>
  <c r="G10" i="4"/>
  <c r="G80" i="4"/>
  <c r="G77" i="4"/>
  <c r="G74" i="4"/>
  <c r="F69" i="4"/>
  <c r="G66" i="4"/>
  <c r="F61" i="4"/>
  <c r="G58" i="4"/>
  <c r="F53" i="4"/>
  <c r="G50" i="4"/>
  <c r="F45" i="4"/>
  <c r="G42" i="4"/>
  <c r="G39" i="4"/>
  <c r="F34" i="4"/>
  <c r="G31" i="4"/>
  <c r="F26" i="4"/>
  <c r="G23" i="4"/>
  <c r="F18" i="4"/>
  <c r="G15" i="4"/>
  <c r="F10" i="4"/>
  <c r="G7" i="4"/>
  <c r="F52" i="5"/>
  <c r="G45" i="5"/>
  <c r="F41" i="5"/>
  <c r="G37" i="5"/>
  <c r="G28" i="5"/>
  <c r="G26" i="5"/>
  <c r="G20" i="5"/>
  <c r="G18" i="5"/>
  <c r="F13" i="5"/>
  <c r="H12" i="5"/>
  <c r="F10" i="5"/>
  <c r="G5" i="5"/>
  <c r="F7" i="4"/>
  <c r="F50" i="5"/>
  <c r="F43" i="5"/>
  <c r="F40" i="5"/>
  <c r="G40" i="5"/>
  <c r="G13" i="5"/>
  <c r="G50" i="5"/>
  <c r="F42" i="5"/>
  <c r="G30" i="5"/>
  <c r="G22" i="5"/>
  <c r="G14" i="5"/>
  <c r="H52" i="5"/>
  <c r="H44" i="5"/>
  <c r="H38" i="5"/>
  <c r="H32" i="5"/>
  <c r="H24" i="5"/>
  <c r="H16" i="5"/>
  <c r="H8" i="5"/>
  <c r="H34" i="5"/>
  <c r="H26" i="5"/>
  <c r="H18" i="5"/>
  <c r="H10" i="5"/>
  <c r="H3" i="5"/>
  <c r="H9" i="5"/>
  <c r="H2" i="5"/>
  <c r="H47" i="5"/>
  <c r="F45" i="5"/>
  <c r="F39" i="5"/>
  <c r="F33" i="5"/>
  <c r="H27" i="5"/>
  <c r="F25" i="5"/>
  <c r="H19" i="5"/>
  <c r="F17" i="5"/>
  <c r="H80" i="4"/>
  <c r="H78" i="4"/>
  <c r="H76" i="4"/>
  <c r="H74" i="4"/>
  <c r="H72" i="4"/>
  <c r="H70" i="4"/>
  <c r="H68" i="4"/>
  <c r="H66" i="4"/>
  <c r="H64" i="4"/>
  <c r="H62" i="4"/>
  <c r="H60" i="4"/>
  <c r="H58" i="4"/>
  <c r="H56" i="4"/>
  <c r="H54" i="4"/>
  <c r="H52" i="4"/>
  <c r="H50" i="4"/>
  <c r="H48" i="4"/>
  <c r="H46" i="4"/>
  <c r="H44" i="4"/>
  <c r="H42" i="4"/>
  <c r="H40" i="4"/>
  <c r="H38" i="4"/>
  <c r="H36" i="4"/>
  <c r="H34" i="4"/>
  <c r="H32" i="4"/>
  <c r="H30" i="4"/>
  <c r="H28" i="4"/>
  <c r="H26" i="4"/>
  <c r="H24" i="4"/>
  <c r="H22" i="4"/>
  <c r="H20" i="4"/>
  <c r="H18" i="4"/>
  <c r="H16" i="4"/>
  <c r="H14" i="4"/>
  <c r="H12" i="4"/>
  <c r="H10" i="4"/>
  <c r="H8" i="4"/>
  <c r="H6" i="4"/>
  <c r="H4" i="4"/>
  <c r="H79" i="4"/>
  <c r="H77" i="4"/>
  <c r="H75" i="4"/>
  <c r="H73" i="4"/>
  <c r="H71" i="4"/>
  <c r="H69" i="4"/>
  <c r="H67" i="4"/>
  <c r="H65" i="4"/>
  <c r="H63" i="4"/>
  <c r="H61" i="4"/>
  <c r="H59" i="4"/>
  <c r="H57" i="4"/>
  <c r="H55" i="4"/>
  <c r="H53" i="4"/>
  <c r="H51" i="4"/>
  <c r="H49" i="4"/>
  <c r="H47" i="4"/>
  <c r="H45" i="4"/>
  <c r="H43" i="4"/>
  <c r="H41" i="4"/>
  <c r="H39" i="4"/>
  <c r="H37" i="4"/>
  <c r="H35" i="4"/>
  <c r="H33" i="4"/>
  <c r="H31" i="4"/>
  <c r="H29" i="4"/>
  <c r="H27" i="4"/>
  <c r="H25" i="4"/>
  <c r="H23" i="4"/>
  <c r="H21" i="4"/>
  <c r="H19" i="4"/>
  <c r="H17" i="4"/>
  <c r="H15" i="4"/>
  <c r="H13" i="4"/>
  <c r="H11" i="4"/>
  <c r="H9" i="4"/>
  <c r="H7" i="4"/>
  <c r="H5" i="4"/>
  <c r="H3" i="4"/>
  <c r="F2" i="4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6" i="3"/>
  <c r="D66" i="3"/>
  <c r="E66" i="3"/>
  <c r="C68" i="3"/>
  <c r="D68" i="3"/>
  <c r="E68" i="3"/>
  <c r="C69" i="3"/>
  <c r="D69" i="3"/>
  <c r="E69" i="3"/>
  <c r="C70" i="3"/>
  <c r="D70" i="3"/>
  <c r="E70" i="3"/>
  <c r="C73" i="3"/>
  <c r="D73" i="3"/>
  <c r="E73" i="3"/>
  <c r="C74" i="3"/>
  <c r="D74" i="3"/>
  <c r="E74" i="3"/>
  <c r="C75" i="3"/>
  <c r="D75" i="3"/>
  <c r="E75" i="3"/>
  <c r="C76" i="3"/>
  <c r="D76" i="3"/>
  <c r="E76" i="3"/>
  <c r="E2" i="3"/>
  <c r="D2" i="3"/>
  <c r="C2" i="3"/>
  <c r="F27" i="3"/>
  <c r="G27" i="3"/>
  <c r="H38" i="3"/>
  <c r="G38" i="3"/>
  <c r="F71" i="3"/>
  <c r="G71" i="3"/>
  <c r="F56" i="13" l="1"/>
  <c r="G56" i="13"/>
  <c r="H56" i="13"/>
  <c r="F34" i="9"/>
  <c r="G46" i="8"/>
  <c r="G34" i="9"/>
  <c r="G33" i="14"/>
  <c r="F46" i="8"/>
  <c r="F94" i="6"/>
  <c r="H34" i="9"/>
  <c r="H33" i="14"/>
  <c r="G17" i="10"/>
  <c r="F33" i="14"/>
  <c r="H46" i="8"/>
  <c r="G37" i="11"/>
  <c r="G20" i="12"/>
  <c r="F20" i="12"/>
  <c r="H20" i="12"/>
  <c r="F37" i="11"/>
  <c r="H37" i="11"/>
  <c r="H17" i="10"/>
  <c r="F17" i="10"/>
  <c r="G94" i="6"/>
  <c r="G55" i="7"/>
  <c r="F55" i="7"/>
  <c r="F19" i="3"/>
  <c r="G19" i="3"/>
  <c r="H94" i="6"/>
  <c r="H55" i="7"/>
  <c r="G6" i="3"/>
  <c r="G53" i="5"/>
  <c r="F17" i="3"/>
  <c r="G14" i="3"/>
  <c r="H53" i="5"/>
  <c r="F53" i="5"/>
  <c r="G11" i="3"/>
  <c r="H22" i="3"/>
  <c r="H14" i="3"/>
  <c r="F11" i="3"/>
  <c r="F41" i="3"/>
  <c r="G46" i="3"/>
  <c r="G5" i="3"/>
  <c r="G22" i="3"/>
  <c r="G63" i="3"/>
  <c r="G55" i="3"/>
  <c r="F35" i="3"/>
  <c r="F33" i="3"/>
  <c r="H30" i="3"/>
  <c r="F24" i="3"/>
  <c r="F16" i="3"/>
  <c r="G13" i="3"/>
  <c r="F7" i="3"/>
  <c r="G4" i="3"/>
  <c r="G81" i="4"/>
  <c r="G24" i="3"/>
  <c r="F21" i="3"/>
  <c r="G16" i="3"/>
  <c r="F13" i="3"/>
  <c r="H81" i="4"/>
  <c r="F81" i="4"/>
  <c r="G32" i="3"/>
  <c r="G23" i="3"/>
  <c r="G15" i="3"/>
  <c r="F9" i="3"/>
  <c r="H6" i="3"/>
  <c r="F49" i="3"/>
  <c r="F25" i="3"/>
  <c r="G61" i="3"/>
  <c r="G45" i="3"/>
  <c r="G35" i="3"/>
  <c r="G21" i="3"/>
  <c r="G37" i="3"/>
  <c r="G29" i="3"/>
  <c r="G51" i="3"/>
  <c r="G43" i="3"/>
  <c r="G30" i="3"/>
  <c r="F43" i="3"/>
  <c r="F8" i="3"/>
  <c r="F75" i="3"/>
  <c r="F73" i="3"/>
  <c r="H70" i="3"/>
  <c r="F65" i="3"/>
  <c r="H62" i="3"/>
  <c r="F57" i="3"/>
  <c r="H54" i="3"/>
  <c r="G69" i="3"/>
  <c r="G62" i="3"/>
  <c r="G53" i="3"/>
  <c r="H46" i="3"/>
  <c r="F40" i="3"/>
  <c r="G40" i="3"/>
  <c r="F32" i="3"/>
  <c r="G67" i="3"/>
  <c r="G72" i="3"/>
  <c r="G54" i="3"/>
  <c r="F56" i="3"/>
  <c r="H51" i="3"/>
  <c r="F64" i="3"/>
  <c r="G59" i="3"/>
  <c r="F72" i="3"/>
  <c r="F48" i="3"/>
  <c r="G70" i="3"/>
  <c r="F67" i="3"/>
  <c r="F59" i="3"/>
  <c r="G48" i="3"/>
  <c r="F51" i="3"/>
  <c r="G75" i="3"/>
  <c r="G2" i="3"/>
  <c r="H64" i="3"/>
  <c r="H56" i="3"/>
  <c r="G8" i="3"/>
  <c r="H75" i="3"/>
  <c r="H16" i="3"/>
  <c r="G74" i="3"/>
  <c r="F69" i="3"/>
  <c r="G66" i="3"/>
  <c r="F61" i="3"/>
  <c r="G58" i="3"/>
  <c r="F53" i="3"/>
  <c r="G50" i="3"/>
  <c r="F45" i="3"/>
  <c r="G42" i="3"/>
  <c r="F37" i="3"/>
  <c r="G34" i="3"/>
  <c r="F29" i="3"/>
  <c r="G26" i="3"/>
  <c r="G18" i="3"/>
  <c r="G10" i="3"/>
  <c r="F5" i="3"/>
  <c r="H32" i="3"/>
  <c r="F74" i="3"/>
  <c r="F66" i="3"/>
  <c r="F58" i="3"/>
  <c r="F50" i="3"/>
  <c r="G47" i="3"/>
  <c r="F42" i="3"/>
  <c r="G39" i="3"/>
  <c r="F34" i="3"/>
  <c r="G31" i="3"/>
  <c r="F26" i="3"/>
  <c r="F18" i="3"/>
  <c r="F10" i="3"/>
  <c r="G7" i="3"/>
  <c r="H67" i="3"/>
  <c r="H27" i="3"/>
  <c r="H11" i="3"/>
  <c r="G68" i="3"/>
  <c r="F63" i="3"/>
  <c r="G60" i="3"/>
  <c r="F55" i="3"/>
  <c r="G52" i="3"/>
  <c r="F47" i="3"/>
  <c r="G44" i="3"/>
  <c r="F39" i="3"/>
  <c r="G36" i="3"/>
  <c r="F31" i="3"/>
  <c r="G28" i="3"/>
  <c r="F23" i="3"/>
  <c r="G20" i="3"/>
  <c r="F15" i="3"/>
  <c r="G12" i="3"/>
  <c r="H43" i="3"/>
  <c r="G76" i="3"/>
  <c r="F76" i="3"/>
  <c r="G73" i="3"/>
  <c r="F70" i="3"/>
  <c r="F68" i="3"/>
  <c r="G65" i="3"/>
  <c r="F62" i="3"/>
  <c r="F60" i="3"/>
  <c r="G57" i="3"/>
  <c r="F54" i="3"/>
  <c r="F52" i="3"/>
  <c r="G49" i="3"/>
  <c r="F46" i="3"/>
  <c r="F44" i="3"/>
  <c r="G41" i="3"/>
  <c r="F38" i="3"/>
  <c r="F36" i="3"/>
  <c r="G33" i="3"/>
  <c r="F30" i="3"/>
  <c r="F28" i="3"/>
  <c r="G25" i="3"/>
  <c r="F22" i="3"/>
  <c r="F20" i="3"/>
  <c r="G17" i="3"/>
  <c r="F14" i="3"/>
  <c r="F12" i="3"/>
  <c r="G9" i="3"/>
  <c r="F6" i="3"/>
  <c r="H3" i="3"/>
  <c r="H24" i="3"/>
  <c r="H8" i="3"/>
  <c r="H73" i="3"/>
  <c r="H65" i="3"/>
  <c r="H57" i="3"/>
  <c r="H49" i="3"/>
  <c r="H41" i="3"/>
  <c r="H33" i="3"/>
  <c r="H25" i="3"/>
  <c r="H17" i="3"/>
  <c r="H9" i="3"/>
  <c r="H59" i="3"/>
  <c r="H35" i="3"/>
  <c r="H19" i="3"/>
  <c r="H72" i="3"/>
  <c r="H48" i="3"/>
  <c r="H40" i="3"/>
  <c r="D77" i="3"/>
  <c r="H69" i="3"/>
  <c r="G64" i="3"/>
  <c r="H61" i="3"/>
  <c r="G56" i="3"/>
  <c r="H53" i="3"/>
  <c r="H45" i="3"/>
  <c r="H37" i="3"/>
  <c r="H29" i="3"/>
  <c r="H21" i="3"/>
  <c r="H13" i="3"/>
  <c r="H5" i="3"/>
  <c r="F3" i="3"/>
  <c r="H74" i="3"/>
  <c r="H66" i="3"/>
  <c r="H58" i="3"/>
  <c r="H50" i="3"/>
  <c r="H42" i="3"/>
  <c r="H34" i="3"/>
  <c r="H26" i="3"/>
  <c r="H18" i="3"/>
  <c r="H10" i="3"/>
  <c r="H71" i="3"/>
  <c r="H63" i="3"/>
  <c r="H55" i="3"/>
  <c r="H47" i="3"/>
  <c r="H39" i="3"/>
  <c r="H31" i="3"/>
  <c r="H23" i="3"/>
  <c r="H15" i="3"/>
  <c r="H7" i="3"/>
  <c r="H76" i="3"/>
  <c r="H68" i="3"/>
  <c r="H60" i="3"/>
  <c r="H52" i="3"/>
  <c r="H44" i="3"/>
  <c r="H36" i="3"/>
  <c r="H28" i="3"/>
  <c r="H20" i="3"/>
  <c r="H12" i="3"/>
  <c r="F4" i="3"/>
  <c r="H2" i="3"/>
  <c r="F2" i="3"/>
  <c r="H4" i="3"/>
  <c r="G3" i="3"/>
  <c r="C77" i="3"/>
  <c r="E77" i="3"/>
  <c r="G77" i="3" l="1"/>
  <c r="H77" i="3"/>
  <c r="F77" i="3"/>
</calcChain>
</file>

<file path=xl/sharedStrings.xml><?xml version="1.0" encoding="utf-8"?>
<sst xmlns="http://schemas.openxmlformats.org/spreadsheetml/2006/main" count="2561" uniqueCount="634">
  <si>
    <t>COUNTY</t>
  </si>
  <si>
    <t>DEM</t>
  </si>
  <si>
    <t>REP</t>
  </si>
  <si>
    <t>TOTAL</t>
  </si>
  <si>
    <t>DEM %</t>
  </si>
  <si>
    <t>REP %</t>
  </si>
  <si>
    <t>MARGIN</t>
  </si>
  <si>
    <t>ATLANTIC</t>
  </si>
  <si>
    <t>TOWN</t>
  </si>
  <si>
    <t>CAPE MAY</t>
  </si>
  <si>
    <t>CUMBERLAND</t>
  </si>
  <si>
    <t>DISTRICT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</si>
  <si>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</si>
  <si>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</si>
  <si>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</si>
  <si>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</si>
  <si>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</si>
  <si>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</si>
  <si>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</si>
  <si>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</si>
  <si>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</si>
  <si>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</si>
  <si>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</si>
  <si>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</si>
  <si>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</si>
  <si>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</si>
  <si>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</si>
  <si>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</si>
  <si>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</si>
  <si>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GLOUCESTER</t>
  </si>
  <si>
    <t>SALEM</t>
  </si>
  <si>
    <t>CAMDEN</t>
  </si>
  <si>
    <t>BURLINGTON</t>
  </si>
  <si>
    <t>OCEAN</t>
  </si>
  <si>
    <t>MONMOUTH</t>
  </si>
  <si>
    <t>MIDDLESEX</t>
  </si>
  <si>
    <t>MERCER</t>
  </si>
  <si>
    <t>HUNTERDON</t>
  </si>
  <si>
    <t>SOMERSET</t>
  </si>
  <si>
    <t>19</t>
  </si>
  <si>
    <t>20</t>
  </si>
  <si>
    <t>UNION</t>
  </si>
  <si>
    <t>21</t>
  </si>
  <si>
    <t>MORRIS</t>
  </si>
  <si>
    <t>22</t>
  </si>
  <si>
    <t>23</t>
  </si>
  <si>
    <t>WARREN</t>
  </si>
  <si>
    <t>24</t>
  </si>
  <si>
    <t>SUSSEX</t>
  </si>
  <si>
    <t>25</t>
  </si>
  <si>
    <t>26</t>
  </si>
  <si>
    <t>ESSEX</t>
  </si>
  <si>
    <t>PASSAIC</t>
  </si>
  <si>
    <t>27</t>
  </si>
  <si>
    <t>28</t>
  </si>
  <si>
    <t>29</t>
  </si>
  <si>
    <t>30</t>
  </si>
  <si>
    <t>31</t>
  </si>
  <si>
    <t>HUDSON</t>
  </si>
  <si>
    <t>32</t>
  </si>
  <si>
    <t>BERGEN</t>
  </si>
  <si>
    <t>33</t>
  </si>
  <si>
    <t>34</t>
  </si>
  <si>
    <t>35</t>
  </si>
  <si>
    <t>36</t>
  </si>
  <si>
    <t>37</t>
  </si>
  <si>
    <t>38</t>
  </si>
  <si>
    <t>39</t>
  </si>
  <si>
    <t>40</t>
  </si>
  <si>
    <t>MILLBURN TWP</t>
  </si>
  <si>
    <t>ALEXANDRIA TWP</t>
  </si>
  <si>
    <t>BETHLEHEM TWP</t>
  </si>
  <si>
    <t>BLOOMSBURY BORO</t>
  </si>
  <si>
    <t>CALIFON BORO</t>
  </si>
  <si>
    <t>CLINTON TOWN</t>
  </si>
  <si>
    <t>CLINTON TWP</t>
  </si>
  <si>
    <t>DELAWARE TWP</t>
  </si>
  <si>
    <t>EAST AMWELL TWP</t>
  </si>
  <si>
    <t>FLEMINGTON BORO</t>
  </si>
  <si>
    <t>FRANKLIN TWP</t>
  </si>
  <si>
    <t>FRENCHTOWN BORO</t>
  </si>
  <si>
    <t>GLEN GARDNER BORO</t>
  </si>
  <si>
    <t>HAMPTON BORO</t>
  </si>
  <si>
    <t>HIGH BRIDGE BORO</t>
  </si>
  <si>
    <t>HOLLAND TWP</t>
  </si>
  <si>
    <t>KINGWOOD TWP</t>
  </si>
  <si>
    <t>LAMBERTVILLE CITY</t>
  </si>
  <si>
    <t>LEBANON BORO</t>
  </si>
  <si>
    <t>LEBANON TWP</t>
  </si>
  <si>
    <t>MILFORD BORO</t>
  </si>
  <si>
    <t>RARITAN TWP</t>
  </si>
  <si>
    <t>READINGTON TWP</t>
  </si>
  <si>
    <t>STOCKTON BORO</t>
  </si>
  <si>
    <t>TEWKSBURY TWP</t>
  </si>
  <si>
    <t>UNION TWP</t>
  </si>
  <si>
    <t>WEST AMWELL TWP</t>
  </si>
  <si>
    <t>CHESTER BORO</t>
  </si>
  <si>
    <t>CHESTER TWP</t>
  </si>
  <si>
    <t>DOVER TOWN</t>
  </si>
  <si>
    <t>LONG HILL TWP</t>
  </si>
  <si>
    <t>MINE HILL TWP</t>
  </si>
  <si>
    <t>MOUNT ARLINGTON BORO</t>
  </si>
  <si>
    <t>MOUNT OLIVE TWP</t>
  </si>
  <si>
    <t>NETCONG BORO</t>
  </si>
  <si>
    <t>ROXBURY TWP</t>
  </si>
  <si>
    <t>WASHINGTON TWP</t>
  </si>
  <si>
    <t>WHARTON BORO</t>
  </si>
  <si>
    <t>BEDMINSTER TWP</t>
  </si>
  <si>
    <t>BERNARDS TWP</t>
  </si>
  <si>
    <t>BERNARDSVILLE BORO</t>
  </si>
  <si>
    <t>BRANCHBURG TWP</t>
  </si>
  <si>
    <t>BRIDGEWATER TWP</t>
  </si>
  <si>
    <t>FAR HILLS BORO</t>
  </si>
  <si>
    <t>GREEN BROOK TWP</t>
  </si>
  <si>
    <t>HILLSBOROUGH TWP</t>
  </si>
  <si>
    <t>MILLSTONE BORO</t>
  </si>
  <si>
    <t>MONTGOMERY TWP</t>
  </si>
  <si>
    <t>NORTH PLAINFIELD BORO</t>
  </si>
  <si>
    <t>PEAPACK-GLADSTONE BORO</t>
  </si>
  <si>
    <t>RARITAN BORO</t>
  </si>
  <si>
    <t>ROCKY HILL BORO</t>
  </si>
  <si>
    <t>SOMERVILLE BORO</t>
  </si>
  <si>
    <t>WARREN TWP</t>
  </si>
  <si>
    <t>WATCHUNG BORO</t>
  </si>
  <si>
    <t>BERKELEY HEIGHTS TWP</t>
  </si>
  <si>
    <t>CLARK TWP</t>
  </si>
  <si>
    <t>CRANFORD TWP</t>
  </si>
  <si>
    <t>GARWOOD BORO</t>
  </si>
  <si>
    <t>KENILWORTH BORO</t>
  </si>
  <si>
    <t>MOUNTAINSIDE BORO</t>
  </si>
  <si>
    <t>NEW PROVIDENCE BORO</t>
  </si>
  <si>
    <t>SCOTCH PLAINS TWP</t>
  </si>
  <si>
    <t>SPRINGFIELD TWP</t>
  </si>
  <si>
    <t>SUMMIT CITY</t>
  </si>
  <si>
    <t>WESTFIELD TOWN</t>
  </si>
  <si>
    <t>WINFIELD TWP</t>
  </si>
  <si>
    <t>ALPHA BORO</t>
  </si>
  <si>
    <t>GREENWICH TWP</t>
  </si>
  <si>
    <t>HARMONY TWP</t>
  </si>
  <si>
    <t>LOPATCONG TWP</t>
  </si>
  <si>
    <t>PHILLIPSBURG TOWN</t>
  </si>
  <si>
    <t>POHATCONG TWP</t>
  </si>
  <si>
    <t>CORBIN CITY</t>
  </si>
  <si>
    <t>AVALON BORO</t>
  </si>
  <si>
    <t>CAPE MAY CITY</t>
  </si>
  <si>
    <t>CAPE MAY POINT BORO</t>
  </si>
  <si>
    <t>DENNIS TWP</t>
  </si>
  <si>
    <t>LOWER TWP</t>
  </si>
  <si>
    <t>MIDDLE TWP</t>
  </si>
  <si>
    <t>NORTH WILDWOOD CITY</t>
  </si>
  <si>
    <t>OCEAN CITY</t>
  </si>
  <si>
    <t>SEA ISLE CITY</t>
  </si>
  <si>
    <t>STONE HARBOR BORO</t>
  </si>
  <si>
    <t>UPPER TWP</t>
  </si>
  <si>
    <t>WEST CAPE MAY BORO</t>
  </si>
  <si>
    <t>WEST WILDWOOD BORO</t>
  </si>
  <si>
    <t>WILDWOOD CITY</t>
  </si>
  <si>
    <t>WILDWOOD CREST BORO</t>
  </si>
  <si>
    <t>WOODBINE BORO</t>
  </si>
  <si>
    <t>COMMERCIAL TWP</t>
  </si>
  <si>
    <t>DOWNE TWP</t>
  </si>
  <si>
    <t>FAIRFIELD TWP</t>
  </si>
  <si>
    <t>HOPEWELL TWP</t>
  </si>
  <si>
    <t>LAWRENCE TWP</t>
  </si>
  <si>
    <t>MAURICE RIVER TWP</t>
  </si>
  <si>
    <t>MILLVILLE CITY</t>
  </si>
  <si>
    <t>SHILOH BORO</t>
  </si>
  <si>
    <t>STOW CREEK TWP</t>
  </si>
  <si>
    <t>VINELAND CITY</t>
  </si>
  <si>
    <t>ABSECON CITY</t>
  </si>
  <si>
    <t>ATLANTIC CITY</t>
  </si>
  <si>
    <t>BRIGANTINE CITY</t>
  </si>
  <si>
    <t>BUENA BORO</t>
  </si>
  <si>
    <t>BUENA VISTA TWP</t>
  </si>
  <si>
    <t>EGG HARBOR CITY</t>
  </si>
  <si>
    <t>EGG HARBOR TWP</t>
  </si>
  <si>
    <t>FOLSOM BORO</t>
  </si>
  <si>
    <t>HAMILTON TWP</t>
  </si>
  <si>
    <t>LINWOOD CITY</t>
  </si>
  <si>
    <t>LONGPORT BORO</t>
  </si>
  <si>
    <t>MARGATE CITY</t>
  </si>
  <si>
    <t>MULLICA TWP</t>
  </si>
  <si>
    <t>NORTHFIELD CITY</t>
  </si>
  <si>
    <t>PLEASANTVILLE CITY</t>
  </si>
  <si>
    <t>SOMERS POINT CITY</t>
  </si>
  <si>
    <t>VENTNOR CITY</t>
  </si>
  <si>
    <t>BRIDGETON CITY</t>
  </si>
  <si>
    <t>DEERFIELD TWP</t>
  </si>
  <si>
    <t>UPPER DEERFIELD TWP</t>
  </si>
  <si>
    <t>CLAYTON BORO</t>
  </si>
  <si>
    <t>EAST GREENWICH TWP</t>
  </si>
  <si>
    <t>ELK TWP</t>
  </si>
  <si>
    <t>GLASSBORO BORO</t>
  </si>
  <si>
    <t>LOGAN TWP</t>
  </si>
  <si>
    <t>NATIONAL PARK BORO</t>
  </si>
  <si>
    <t>NEWFIELD BORO</t>
  </si>
  <si>
    <t>PAULSBORO BORO</t>
  </si>
  <si>
    <t>SOUTH HARRISON TWP</t>
  </si>
  <si>
    <t>SWEDESBORO BORO</t>
  </si>
  <si>
    <t>WEST DEPTFORD TWP</t>
  </si>
  <si>
    <t>WOODBURY HEIGHTS BORO</t>
  </si>
  <si>
    <t>WOOLWICH TWP</t>
  </si>
  <si>
    <t>ALLOWAY TWP</t>
  </si>
  <si>
    <t>CARNEYS POINT TWP</t>
  </si>
  <si>
    <t>ELMER BORO</t>
  </si>
  <si>
    <t>ELSINBORO TWP</t>
  </si>
  <si>
    <t>LOWER ALLOWAYS CREEK TWP</t>
  </si>
  <si>
    <t>MANNINGTON TWP</t>
  </si>
  <si>
    <t>OLDMANS TWP</t>
  </si>
  <si>
    <t>PENNS GROVE BORO</t>
  </si>
  <si>
    <t>PENNSVILLE TWP</t>
  </si>
  <si>
    <t>PILESGROVE TWP</t>
  </si>
  <si>
    <t>PITTSGROVE TWP</t>
  </si>
  <si>
    <t>QUINTON TWP</t>
  </si>
  <si>
    <t>SALEM CITY</t>
  </si>
  <si>
    <t>UPPER PITTSGROVE TWP</t>
  </si>
  <si>
    <t>WOODSTOWN BORO</t>
  </si>
  <si>
    <t>CLEMENTON BORO</t>
  </si>
  <si>
    <t>GLOUCESTER TWP</t>
  </si>
  <si>
    <t>LAUREL SPRINGS BORO</t>
  </si>
  <si>
    <t>LINDENWOLD BORO</t>
  </si>
  <si>
    <t>WINSLOW TWP</t>
  </si>
  <si>
    <t>MONROE TWP</t>
  </si>
  <si>
    <t>PITMAN BORO</t>
  </si>
  <si>
    <t>AUDUBON BORO</t>
  </si>
  <si>
    <t>AUDUBON PARK BORO</t>
  </si>
  <si>
    <t>BARRINGTON BORO</t>
  </si>
  <si>
    <t>BELLMAWR BORO</t>
  </si>
  <si>
    <t>BROOKLAWN BORO</t>
  </si>
  <si>
    <t>CAMDEN CITY</t>
  </si>
  <si>
    <t>GLOUCESTER CITY</t>
  </si>
  <si>
    <t>HADDON HEIGHTS BORO</t>
  </si>
  <si>
    <t>LAWNSIDE BORO</t>
  </si>
  <si>
    <t>MAGNOLIA BORO</t>
  </si>
  <si>
    <t>MOUNT EPHRAIM BORO</t>
  </si>
  <si>
    <t>RUNNEMEDE BORO</t>
  </si>
  <si>
    <t>WOODLYNNE BORO</t>
  </si>
  <si>
    <t>DEPTFORD TWP</t>
  </si>
  <si>
    <t>HARRISON TWP</t>
  </si>
  <si>
    <t>MANTUA TWP</t>
  </si>
  <si>
    <t>WENONAH BORO</t>
  </si>
  <si>
    <t>WESTVILLE BORO</t>
  </si>
  <si>
    <t>WOODBURY CITY</t>
  </si>
  <si>
    <t>BERLIN TWP</t>
  </si>
  <si>
    <t>CHERRY HILL TWP</t>
  </si>
  <si>
    <t>COLLINGSWOOD BORO</t>
  </si>
  <si>
    <t>GIBBSBORO BORO</t>
  </si>
  <si>
    <t>HADDON TWP</t>
  </si>
  <si>
    <t>HADDONFIELD BORO</t>
  </si>
  <si>
    <t>HI-NELLA BORO</t>
  </si>
  <si>
    <t>MERCHANTVILLE BORO</t>
  </si>
  <si>
    <t>OAKLYN BORO</t>
  </si>
  <si>
    <t>PENNSAUKEN TWP</t>
  </si>
  <si>
    <t>SOMERDALE BORO</t>
  </si>
  <si>
    <t>STRATFORD BORO</t>
  </si>
  <si>
    <t>TAVISTOCK BORO</t>
  </si>
  <si>
    <t>BEVERLY CITY</t>
  </si>
  <si>
    <t>BORDENTOWN CITY</t>
  </si>
  <si>
    <t>BORDENTOWN TWP</t>
  </si>
  <si>
    <t>BURLINGTON CITY</t>
  </si>
  <si>
    <t>BURLINGTON TWP</t>
  </si>
  <si>
    <t>CINNAMINSON TWP</t>
  </si>
  <si>
    <t>DELANCO TWP</t>
  </si>
  <si>
    <t>DELRAN TWP</t>
  </si>
  <si>
    <t>EDGEWATER PARK TWP</t>
  </si>
  <si>
    <t>FIELDSBORO BORO</t>
  </si>
  <si>
    <t>FLORENCE TWP</t>
  </si>
  <si>
    <t>MOUNT LAUREL TWP</t>
  </si>
  <si>
    <t>PALMYRA BORO</t>
  </si>
  <si>
    <t>RIVERSIDE TWP</t>
  </si>
  <si>
    <t>RIVERTON BORO</t>
  </si>
  <si>
    <t>WILLINGBORO TWP</t>
  </si>
  <si>
    <t>EASTAMPTON TWP</t>
  </si>
  <si>
    <t>EVESHAM TWP</t>
  </si>
  <si>
    <t>HAINESPORT TWP</t>
  </si>
  <si>
    <t>LUMBERTON TWP</t>
  </si>
  <si>
    <t>MANSFIELD TWP</t>
  </si>
  <si>
    <t>MEDFORD LAKES BORO</t>
  </si>
  <si>
    <t>MEDFORD TWP</t>
  </si>
  <si>
    <t>MOUNT HOLLY TWP</t>
  </si>
  <si>
    <t>PEMBERTON BORO</t>
  </si>
  <si>
    <t>PEMBERTON TWP</t>
  </si>
  <si>
    <t>SHAMONG TWP</t>
  </si>
  <si>
    <t>SOUTHAMPTON TWP</t>
  </si>
  <si>
    <t>WESTAMPTON TWP</t>
  </si>
  <si>
    <t>WOODLAND TWP</t>
  </si>
  <si>
    <t>BERLIN BORO</t>
  </si>
  <si>
    <t>PINE HILL BORO</t>
  </si>
  <si>
    <t>PINE VALLEY BORO</t>
  </si>
  <si>
    <t>WATERFORD TWP</t>
  </si>
  <si>
    <t>GALLOWAY TWP</t>
  </si>
  <si>
    <t>PORT REPUBLIC CITY</t>
  </si>
  <si>
    <t>BASS RIVER TWP</t>
  </si>
  <si>
    <t>TABERNACLE TWP</t>
  </si>
  <si>
    <t>BARNEGAT LIGHT BORO</t>
  </si>
  <si>
    <t>BARNEGAT TWP</t>
  </si>
  <si>
    <t>BEACH HAVEN BORO</t>
  </si>
  <si>
    <t>BEACHWOOD BORO</t>
  </si>
  <si>
    <t>BERKELEY TWP</t>
  </si>
  <si>
    <t>EAGLESWOOD TWP</t>
  </si>
  <si>
    <t>HARVEY CEDARS BORO</t>
  </si>
  <si>
    <t>LACEY TWP</t>
  </si>
  <si>
    <t>LITTLE EGG HARBOR TWP</t>
  </si>
  <si>
    <t>LONG BEACH TWP</t>
  </si>
  <si>
    <t>OCEAN GATE BORO</t>
  </si>
  <si>
    <t>OCEAN TWP</t>
  </si>
  <si>
    <t>PINE BEACH BORO</t>
  </si>
  <si>
    <t>SEASIDE PARK BORO</t>
  </si>
  <si>
    <t>SHIP BOTTOM BORO</t>
  </si>
  <si>
    <t>SOUTH TOMS RIVER BORO</t>
  </si>
  <si>
    <t>STAFFORD TWP</t>
  </si>
  <si>
    <t>SURF CITY BORO</t>
  </si>
  <si>
    <t>TUCKERTON BORO</t>
  </si>
  <si>
    <t>BAY HEAD BORO</t>
  </si>
  <si>
    <t>BRICK TWP</t>
  </si>
  <si>
    <t>ISLAND HEIGHTS BORO</t>
  </si>
  <si>
    <t>LAKEHURST BORO</t>
  </si>
  <si>
    <t>LAVALLETTE BORO</t>
  </si>
  <si>
    <t>MANCHESTER TWP</t>
  </si>
  <si>
    <t>MANTOLOKING BORO</t>
  </si>
  <si>
    <t>SEASIDE HEIGHTS BORO</t>
  </si>
  <si>
    <t>TOMS RIVER TWP</t>
  </si>
  <si>
    <t>ALLENHURST BORO</t>
  </si>
  <si>
    <t>ASBURY PARK CITY</t>
  </si>
  <si>
    <t>COLTS NECK TWP</t>
  </si>
  <si>
    <t>DEAL BORO</t>
  </si>
  <si>
    <t>EATONTOWN BORO</t>
  </si>
  <si>
    <t>FREEHOLD BORO</t>
  </si>
  <si>
    <t>FREEHOLD TWP</t>
  </si>
  <si>
    <t>INTERLAKEN BORO</t>
  </si>
  <si>
    <t>LOCH ARBOUR VILLAGE</t>
  </si>
  <si>
    <t>LONG BRANCH CITY</t>
  </si>
  <si>
    <t>NEPTUNE CITY BORO</t>
  </si>
  <si>
    <t>NEPTUNE TWP</t>
  </si>
  <si>
    <t>RED BANK BORO</t>
  </si>
  <si>
    <t>SHREWSBURY BORO</t>
  </si>
  <si>
    <t>SHREWSBURY TWP</t>
  </si>
  <si>
    <t>TINTON FALLS BORO</t>
  </si>
  <si>
    <t>WEST LONG BRANCH BORO</t>
  </si>
  <si>
    <t>CHESTERFIELD TWP</t>
  </si>
  <si>
    <t>NEW HANOVER TWP</t>
  </si>
  <si>
    <t>NORTH HANOVER TWP</t>
  </si>
  <si>
    <t>WRIGHTSTOWN BORO</t>
  </si>
  <si>
    <t>OLD BRIDGE TWP</t>
  </si>
  <si>
    <t>ALLENTOWN BORO</t>
  </si>
  <si>
    <t>ENGLISHTOWN BORO</t>
  </si>
  <si>
    <t>MANALAPAN TWP</t>
  </si>
  <si>
    <t>MATAWAN BORO</t>
  </si>
  <si>
    <t>MILLSTONE TWP</t>
  </si>
  <si>
    <t>ROOSEVELT BORO</t>
  </si>
  <si>
    <t>UPPER FREEHOLD TWP</t>
  </si>
  <si>
    <t>JACKSON TWP</t>
  </si>
  <si>
    <t>ABERDEEN TWP</t>
  </si>
  <si>
    <t>ATLANTIC HIGHLANDS BORO</t>
  </si>
  <si>
    <t>FAIR HAVEN BORO</t>
  </si>
  <si>
    <t>HAZLET TWP</t>
  </si>
  <si>
    <t>HIGHLANDS BORO</t>
  </si>
  <si>
    <t>HOLMDEL TWP</t>
  </si>
  <si>
    <t>KEANSBURG BORO</t>
  </si>
  <si>
    <t>KEYPORT BORO</t>
  </si>
  <si>
    <t>LITTLE SILVER BORO</t>
  </si>
  <si>
    <t>MARLBORO TWP</t>
  </si>
  <si>
    <t>MIDDLETOWN TWP</t>
  </si>
  <si>
    <t>MONMOUTH BEACH BORO</t>
  </si>
  <si>
    <t>OCEANPORT BORO</t>
  </si>
  <si>
    <t>RUMSON BORO</t>
  </si>
  <si>
    <t>SEA BRIGHT BORO</t>
  </si>
  <si>
    <t>UNION BEACH BORO</t>
  </si>
  <si>
    <t>EAST WINDSOR TWP</t>
  </si>
  <si>
    <t>HIGHTSTOWN BORO</t>
  </si>
  <si>
    <t>ROBBINSVILLE TWP</t>
  </si>
  <si>
    <t>CRANBURY TWP</t>
  </si>
  <si>
    <t>JAMESBURG BORO</t>
  </si>
  <si>
    <t>PLAINSBORO TWP</t>
  </si>
  <si>
    <t>SPOTSWOOD BORO</t>
  </si>
  <si>
    <t>EWING TWP</t>
  </si>
  <si>
    <t>HOPEWELL BORO</t>
  </si>
  <si>
    <t>PENNINGTON BORO</t>
  </si>
  <si>
    <t>TRENTON CITY</t>
  </si>
  <si>
    <t>WEST WINDSOR TWP</t>
  </si>
  <si>
    <t>PRINCETON</t>
  </si>
  <si>
    <t>SOUTH BRUNSWICK TWP</t>
  </si>
  <si>
    <t>MANVILLE BORO</t>
  </si>
  <si>
    <t>MILLTOWN BORO</t>
  </si>
  <si>
    <t>NEW BRUNSWICK CITY</t>
  </si>
  <si>
    <t>NORTH BRUNSWICK TWP</t>
  </si>
  <si>
    <t>PISCATAWAY TWP</t>
  </si>
  <si>
    <t>EAST BRUNSWICK TWP</t>
  </si>
  <si>
    <t>EDISON TWP</t>
  </si>
  <si>
    <t>HELMETTA BORO</t>
  </si>
  <si>
    <t>HIGHLAND PARK BORO</t>
  </si>
  <si>
    <t>METUCHEN BORO</t>
  </si>
  <si>
    <t>SOUTH PLAINFIELD BORO</t>
  </si>
  <si>
    <t>SOUTH RIVER BORO</t>
  </si>
  <si>
    <t>CARTERET BORO</t>
  </si>
  <si>
    <t>PERTH AMBOY CITY</t>
  </si>
  <si>
    <t>SAYREVILLE BORO</t>
  </si>
  <si>
    <t>SOUTH AMBOY CITY</t>
  </si>
  <si>
    <t>WOODBRIDGE TWP</t>
  </si>
  <si>
    <t>ELIZABETH CITY</t>
  </si>
  <si>
    <t>HILLSIDE TWP</t>
  </si>
  <si>
    <t>ROSELLE BORO</t>
  </si>
  <si>
    <t>CHATHAM BORO</t>
  </si>
  <si>
    <t>ROSELLE PARK BORO</t>
  </si>
  <si>
    <t>DUNELLEN BORO</t>
  </si>
  <si>
    <t>MIDDLESEX BORO</t>
  </si>
  <si>
    <t>FANWOOD BORO</t>
  </si>
  <si>
    <t>LINDEN CITY</t>
  </si>
  <si>
    <t>PLAINFIELD CITY</t>
  </si>
  <si>
    <t>RAHWAY CITY</t>
  </si>
  <si>
    <t>BOUND BROOK BORO</t>
  </si>
  <si>
    <t>SOUTH BOUND BROOK BORO</t>
  </si>
  <si>
    <t>HACKETTSTOWN TOWN</t>
  </si>
  <si>
    <t>WASHINGTON BORO</t>
  </si>
  <si>
    <t>ANDOVER BORO</t>
  </si>
  <si>
    <t>ANDOVER TWP</t>
  </si>
  <si>
    <t>BRANCHVILLE BORO</t>
  </si>
  <si>
    <t>BYRAM TWP</t>
  </si>
  <si>
    <t>FRANKFORD TWP</t>
  </si>
  <si>
    <t>FRANKLIN BORO</t>
  </si>
  <si>
    <t>FREDON TWP</t>
  </si>
  <si>
    <t>GREEN TWP</t>
  </si>
  <si>
    <t>HAMBURG BORO</t>
  </si>
  <si>
    <t>HAMPTON TWP</t>
  </si>
  <si>
    <t>HARDYSTON TWP</t>
  </si>
  <si>
    <t>HOPATCONG BORO</t>
  </si>
  <si>
    <t>LAFAYETTE TWP</t>
  </si>
  <si>
    <t>MONTAGUE TWP</t>
  </si>
  <si>
    <t>NEWTON TOWN</t>
  </si>
  <si>
    <t>OGDENSBURG BORO</t>
  </si>
  <si>
    <t>SANDYSTON TWP</t>
  </si>
  <si>
    <t>SPARTA TWP</t>
  </si>
  <si>
    <t>STANHOPE BORO</t>
  </si>
  <si>
    <t>STILLWATER TWP</t>
  </si>
  <si>
    <t>SUSSEX BORO</t>
  </si>
  <si>
    <t>VERNON TWP</t>
  </si>
  <si>
    <t>WALPACK TWP</t>
  </si>
  <si>
    <t>WANTAGE TWP</t>
  </si>
  <si>
    <t>ALLAMUCHY TWP</t>
  </si>
  <si>
    <t>BELVIDERE TOWN</t>
  </si>
  <si>
    <t>BLAIRSTOWN TWP</t>
  </si>
  <si>
    <t>FRELINGHUYSEN TWP</t>
  </si>
  <si>
    <t>HARDWICK TWP</t>
  </si>
  <si>
    <t>HOPE TWP</t>
  </si>
  <si>
    <t>INDEPENDENCE TWP</t>
  </si>
  <si>
    <t>KNOWLTON TWP</t>
  </si>
  <si>
    <t>LIBERTY TWP</t>
  </si>
  <si>
    <t>OXFORD TWP</t>
  </si>
  <si>
    <t>WHITE TWP</t>
  </si>
  <si>
    <t>BOONTON TOWN</t>
  </si>
  <si>
    <t>BOONTON TWP</t>
  </si>
  <si>
    <t>DENVILLE TWP</t>
  </si>
  <si>
    <t>MENDHAM BORO</t>
  </si>
  <si>
    <t>MENDHAM TWP</t>
  </si>
  <si>
    <t>MORRIS TWP</t>
  </si>
  <si>
    <t>MORRISTOWN TOWN</t>
  </si>
  <si>
    <t>MOUNTAIN LAKES BORO</t>
  </si>
  <si>
    <t>RANDOLPH TWP</t>
  </si>
  <si>
    <t>ROCKAWAY BORO</t>
  </si>
  <si>
    <t>VICTORY GARDENS BORO</t>
  </si>
  <si>
    <t>NORTH CALDWELL BORO</t>
  </si>
  <si>
    <t>VERONA TWP</t>
  </si>
  <si>
    <t>WEST CALDWELL TWP</t>
  </si>
  <si>
    <t>BUTLER BORO</t>
  </si>
  <si>
    <t>JEFFERSON TWP</t>
  </si>
  <si>
    <t>KINNELON BORO</t>
  </si>
  <si>
    <t>LINCOLN PARK BORO</t>
  </si>
  <si>
    <t>MONTVILLE TWP</t>
  </si>
  <si>
    <t>MORRIS PLAINS BORO</t>
  </si>
  <si>
    <t>PARSIPPANY-TROY HILLS TWP</t>
  </si>
  <si>
    <t>ROCKAWAY TWP</t>
  </si>
  <si>
    <t>WEST MILFORD TWP</t>
  </si>
  <si>
    <t>CALDWELL BORO</t>
  </si>
  <si>
    <t>ESSEX FELLS BORO</t>
  </si>
  <si>
    <t>LIVINGSTON TWP</t>
  </si>
  <si>
    <t>MAPLEWOOD TWP</t>
  </si>
  <si>
    <t>ROSELAND BORO</t>
  </si>
  <si>
    <t>SOUTH ORANGE VILLAGE TWP</t>
  </si>
  <si>
    <t>WEST ORANGE TWP</t>
  </si>
  <si>
    <t>CHATHAM TWP</t>
  </si>
  <si>
    <t>EAST HANOVER TWP</t>
  </si>
  <si>
    <t>FLORHAM PARK BORO</t>
  </si>
  <si>
    <t>HANOVER TWP</t>
  </si>
  <si>
    <t>HARDING TWP</t>
  </si>
  <si>
    <t>MADISON BORO</t>
  </si>
  <si>
    <t>BLOOMFIELD TWP</t>
  </si>
  <si>
    <t>GLEN RIDGE BORO</t>
  </si>
  <si>
    <t>IRVINGTON TWP</t>
  </si>
  <si>
    <t>NEWARK CITY</t>
  </si>
  <si>
    <t>NUTLEY TWP</t>
  </si>
  <si>
    <t>BELLEVILLE TWP</t>
  </si>
  <si>
    <t>AVON-BY-THE-SEA BORO</t>
  </si>
  <si>
    <t>BELMAR BORO</t>
  </si>
  <si>
    <t>BRADLEY BEACH BORO</t>
  </si>
  <si>
    <t>BRIELLE BORO</t>
  </si>
  <si>
    <t>FARMINGDALE BORO</t>
  </si>
  <si>
    <t>HOWELL TWP</t>
  </si>
  <si>
    <t>LAKE COMO BORO</t>
  </si>
  <si>
    <t>MANASQUAN BORO</t>
  </si>
  <si>
    <t>SEA GIRT BORO</t>
  </si>
  <si>
    <t>SPRING LAKE BORO</t>
  </si>
  <si>
    <t>SPRING LAKE HEIGHTS BORO</t>
  </si>
  <si>
    <t>WALL TWP</t>
  </si>
  <si>
    <t>LAKEWOOD TWP</t>
  </si>
  <si>
    <t>POINT PLEASANT BORO</t>
  </si>
  <si>
    <t>BAYONNE CITY</t>
  </si>
  <si>
    <t>JERSEY CITY</t>
  </si>
  <si>
    <t>EDGEWATER BORO</t>
  </si>
  <si>
    <t>FAIRVIEW BORO</t>
  </si>
  <si>
    <t>EAST NEWARK BORO</t>
  </si>
  <si>
    <t>GUTTENBERG TOWN</t>
  </si>
  <si>
    <t>HARRISON TOWN</t>
  </si>
  <si>
    <t>KEARNY TOWN</t>
  </si>
  <si>
    <t>NORTH BERGEN TWP</t>
  </si>
  <si>
    <t>SECAUCUS TOWN</t>
  </si>
  <si>
    <t>WEST NEW YORK TOWN</t>
  </si>
  <si>
    <t>HOBOKEN CITY</t>
  </si>
  <si>
    <t>UNION CITY</t>
  </si>
  <si>
    <t>WEEHAWKEN TWP</t>
  </si>
  <si>
    <t>CITY OF ORANGE TWP</t>
  </si>
  <si>
    <t>EAST ORANGE CITY</t>
  </si>
  <si>
    <t>MONTCLAIR TWP</t>
  </si>
  <si>
    <t>CLIFTON CITY</t>
  </si>
  <si>
    <t>ELMWOOD PARK BORO</t>
  </si>
  <si>
    <t>GARFIELD CITY</t>
  </si>
  <si>
    <t>HALEDON BORO</t>
  </si>
  <si>
    <t>NORTH HALEDON BORO</t>
  </si>
  <si>
    <t>PATERSON CITY</t>
  </si>
  <si>
    <t>PROSPECT PARK BORO</t>
  </si>
  <si>
    <t>CARLSTADT BORO</t>
  </si>
  <si>
    <t>CLIFFSIDE PARK BORO</t>
  </si>
  <si>
    <t>EAST RUTHERFORD BORO</t>
  </si>
  <si>
    <t>LITTLE FERRY BORO</t>
  </si>
  <si>
    <t>LYNDHURST TWP</t>
  </si>
  <si>
    <t>MOONACHIE BORO</t>
  </si>
  <si>
    <t>NORTH ARLINGTON BORO</t>
  </si>
  <si>
    <t>RIDGEFIELD BORO</t>
  </si>
  <si>
    <t>RIDGEFIELD PARK VILLAGE</t>
  </si>
  <si>
    <t>RUTHERFORD BORO</t>
  </si>
  <si>
    <t>SOUTH HACKENSACK TWP</t>
  </si>
  <si>
    <t>TETERBORO BORO</t>
  </si>
  <si>
    <t>WALLINGTON BORO</t>
  </si>
  <si>
    <t>WOOD-RIDGE BORO</t>
  </si>
  <si>
    <t>PASSAIC CITY</t>
  </si>
  <si>
    <t>ALPINE BORO</t>
  </si>
  <si>
    <t>BOGOTA BORO</t>
  </si>
  <si>
    <t>CRESSKILL BORO</t>
  </si>
  <si>
    <t>ENGLEWOOD CITY</t>
  </si>
  <si>
    <t>ENGLEWOOD CLIFFS BORO</t>
  </si>
  <si>
    <t>FORT LEE BORO</t>
  </si>
  <si>
    <t>HACKENSACK CITY</t>
  </si>
  <si>
    <t>LEONIA BORO</t>
  </si>
  <si>
    <t>NORTHVALE BORO</t>
  </si>
  <si>
    <t>PALISADES PARK BORO</t>
  </si>
  <si>
    <t>ROCKLEIGH BORO</t>
  </si>
  <si>
    <t>TEANECK TWP</t>
  </si>
  <si>
    <t>TENAFLY BORO</t>
  </si>
  <si>
    <t>BERGENFIELD BORO</t>
  </si>
  <si>
    <t>FAIR LAWN BORO</t>
  </si>
  <si>
    <t>GLEN ROCK BORO</t>
  </si>
  <si>
    <t>HASBROUCK HEIGHTS BORO</t>
  </si>
  <si>
    <t>LODI BORO</t>
  </si>
  <si>
    <t>MAYWOOD BORO</t>
  </si>
  <si>
    <t>NEW MILFORD BORO</t>
  </si>
  <si>
    <t>ORADELL BORO</t>
  </si>
  <si>
    <t>PARAMUS BORO</t>
  </si>
  <si>
    <t>RIVER EDGE BORO</t>
  </si>
  <si>
    <t>ROCHELLE PARK TWP</t>
  </si>
  <si>
    <t>SADDLE BROOK TWP</t>
  </si>
  <si>
    <t>HAWTHORNE BORO</t>
  </si>
  <si>
    <t>CLOSTER BORO</t>
  </si>
  <si>
    <t>DEMAREST BORO</t>
  </si>
  <si>
    <t>DUMONT BORO</t>
  </si>
  <si>
    <t>EMERSON BORO</t>
  </si>
  <si>
    <t>HARRINGTON PARK BORO</t>
  </si>
  <si>
    <t>HAWORTH BORO</t>
  </si>
  <si>
    <t>HILLSDALE BORO</t>
  </si>
  <si>
    <t>MAHWAH TWP</t>
  </si>
  <si>
    <t>MONTVALE BORO</t>
  </si>
  <si>
    <t>NORWOOD BORO</t>
  </si>
  <si>
    <t>OAKLAND BORO</t>
  </si>
  <si>
    <t>OLD TAPPAN BORO</t>
  </si>
  <si>
    <t>PARK RIDGE BORO</t>
  </si>
  <si>
    <t>RIVER VALE TWP</t>
  </si>
  <si>
    <t>SADDLE RIVER BORO</t>
  </si>
  <si>
    <t>UPPER SADDLE RIVER BORO</t>
  </si>
  <si>
    <t>WESTWOOD BORO</t>
  </si>
  <si>
    <t>WOODCLIFF LAKE BORO</t>
  </si>
  <si>
    <t>BLOOMINGDALE BORO</t>
  </si>
  <si>
    <t>RINGWOOD BORO</t>
  </si>
  <si>
    <t>WANAQUE BORO</t>
  </si>
  <si>
    <t>ALLENDALE BORO</t>
  </si>
  <si>
    <t>FRANKLIN LAKES BORO</t>
  </si>
  <si>
    <t>HO-HO-KUS BORO</t>
  </si>
  <si>
    <t>MIDLAND PARK BORO</t>
  </si>
  <si>
    <t>RIDGEWOOD VILLAGE</t>
  </si>
  <si>
    <t>WALDWICK BORO</t>
  </si>
  <si>
    <t>WYCKOFF TWP</t>
  </si>
  <si>
    <t>CEDAR GROVE TWP</t>
  </si>
  <si>
    <t>RIVERDALE BORO</t>
  </si>
  <si>
    <t>LITTLE FALLS TWP</t>
  </si>
  <si>
    <t>POMPTON LAKES BORO</t>
  </si>
  <si>
    <t>TOTOWA BORO</t>
  </si>
  <si>
    <t>WAYNE TWP</t>
  </si>
  <si>
    <t>WOODLAND PARK BORO</t>
  </si>
  <si>
    <t>REPEATS</t>
  </si>
  <si>
    <t>RAMSEY BORO</t>
  </si>
  <si>
    <t>MUN</t>
  </si>
  <si>
    <t>MAPLE SHADE TWP</t>
  </si>
  <si>
    <t>CHESILHURST BORO</t>
  </si>
  <si>
    <t>VOORHEES TWP</t>
  </si>
  <si>
    <t>ESTELL MANOR CITY</t>
  </si>
  <si>
    <t>HAMMONTON TOWN</t>
  </si>
  <si>
    <t>WEYMOUTH TWP</t>
  </si>
  <si>
    <t>MOORESTOWN TWP</t>
  </si>
  <si>
    <t>PLUMSTED TWP</t>
  </si>
  <si>
    <t>POINT PLEASANT BEACH BORO</t>
  </si>
  <si>
    <t>PEQUANNOCK TWP</t>
  </si>
  <si>
    <t>Row Labels</t>
  </si>
  <si>
    <t>Grand Total</t>
  </si>
  <si>
    <t>Sum of TOTAL</t>
  </si>
  <si>
    <t>2019 TOTAL</t>
  </si>
  <si>
    <t>2018 VAP</t>
  </si>
  <si>
    <t>TURNOUT</t>
  </si>
  <si>
    <t>BLACK</t>
  </si>
  <si>
    <t>HISPANIC</t>
  </si>
  <si>
    <t>2018 POP</t>
  </si>
  <si>
    <t>VAP TURNOUT</t>
  </si>
  <si>
    <t>ASIAN</t>
  </si>
  <si>
    <t>WHITE</t>
  </si>
  <si>
    <t>VAP WHITE</t>
  </si>
  <si>
    <t>VAP BLACK</t>
  </si>
  <si>
    <t>VAP HISPANIC</t>
  </si>
  <si>
    <t>VAP 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</si>
</sst>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NumberFormat="1" applyAlignment="1">
      <alignment horizontal="right" vertical="top"/>
    </xf>
    <xf numFmtId="0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31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9999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74.634307291664" createdVersion="6" refreshedVersion="6" minRefreshableVersion="3" recordCount="567" xr:uid="{DC891D4D-2C43-4D9D-A23F-90074C23A50B}">
  <cacheSource type="worksheet">
    <worksheetSource ref="A1:E567" sheet="2017 Governor"/>
  </cacheSource>
  <cacheFields count="6">
    <cacheField name="DISTRICT" numFmtId="49">
      <sharedItems containsMixedTypes="1" containsNumber="1" containsInteger="1" minValue="1" maxValue="1" count="40">
        <n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</sharedItems>
    </cacheField>
    <cacheField name="COUNTY" numFmtId="0">
      <sharedItems/>
    </cacheField>
    <cacheField name="TOWN" numFmtId="0">
      <sharedItems/>
    </cacheField>
    <cacheField name="DEM" numFmtId="0">
      <sharedItems containsSemiMixedTypes="0" containsString="0" containsNumber="1" containsInteger="1" minValue="0" maxValue="28219"/>
    </cacheField>
    <cacheField name="REP" numFmtId="0">
      <sharedItems containsSemiMixedTypes="0" containsString="0" containsNumber="1" containsInteger="1" minValue="0" maxValue="26126"/>
    </cacheField>
    <cacheField name="TOTAL" numFmtId="0">
      <sharedItems containsSemiMixedTypes="0" containsString="0" containsNumber="1" containsInteger="1" minValue="0" maxValue="44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x v="0"/>
    <s v="ATLANTIC"/>
    <s v="CORBIN CITY"/>
    <n v="108"/>
    <n v="229"/>
    <n v="337"/>
  </r>
  <r>
    <x v="0"/>
    <s v="ATLANTIC"/>
    <s v="ESTELL MANOR CITY"/>
    <n v="388"/>
    <n v="841"/>
    <n v="1229"/>
  </r>
  <r>
    <x v="0"/>
    <s v="ATLANTIC"/>
    <s v="WEYMOUTH TWP"/>
    <n v="722"/>
    <n v="1013"/>
    <n v="1735"/>
  </r>
  <r>
    <x v="0"/>
    <s v="CAPE MAY"/>
    <s v="AVALON BORO"/>
    <n v="407"/>
    <n v="617"/>
    <n v="1024"/>
  </r>
  <r>
    <x v="0"/>
    <s v="CAPE MAY"/>
    <s v="CAPE MAY CITY"/>
    <n v="828"/>
    <n v="779"/>
    <n v="1607"/>
  </r>
  <r>
    <x v="0"/>
    <s v="CAPE MAY"/>
    <s v="CAPE MAY POINT BORO"/>
    <n v="159"/>
    <n v="85"/>
    <n v="244"/>
  </r>
  <r>
    <x v="0"/>
    <s v="CAPE MAY"/>
    <s v="DENNIS TWP"/>
    <n v="1717"/>
    <n v="2386"/>
    <n v="4103"/>
  </r>
  <r>
    <x v="0"/>
    <s v="CAPE MAY"/>
    <s v="LOWER TWP"/>
    <n v="5957"/>
    <n v="7326"/>
    <n v="13283"/>
  </r>
  <r>
    <x v="0"/>
    <s v="CAPE MAY"/>
    <s v="MIDDLE TWP"/>
    <n v="4826"/>
    <n v="5790"/>
    <n v="10616"/>
  </r>
  <r>
    <x v="0"/>
    <s v="CAPE MAY"/>
    <s v="NORTH WILDWOOD CITY"/>
    <n v="954"/>
    <n v="1341"/>
    <n v="2295"/>
  </r>
  <r>
    <x v="0"/>
    <s v="CAPE MAY"/>
    <s v="OCEAN CITY"/>
    <n v="2922"/>
    <n v="4772"/>
    <n v="7694"/>
  </r>
  <r>
    <x v="0"/>
    <s v="CAPE MAY"/>
    <s v="SEA ISLE CITY"/>
    <n v="793"/>
    <n v="1077"/>
    <n v="1870"/>
  </r>
  <r>
    <x v="0"/>
    <s v="CAPE MAY"/>
    <s v="STONE HARBOR BORO"/>
    <n v="211"/>
    <n v="371"/>
    <n v="582"/>
  </r>
  <r>
    <x v="0"/>
    <s v="CAPE MAY"/>
    <s v="UPPER TWP"/>
    <n v="3015"/>
    <n v="4661"/>
    <n v="7676"/>
  </r>
  <r>
    <x v="0"/>
    <s v="CAPE MAY"/>
    <s v="WEST CAPE MAY BORO"/>
    <n v="498"/>
    <n v="341"/>
    <n v="839"/>
  </r>
  <r>
    <x v="0"/>
    <s v="CAPE MAY"/>
    <s v="WEST WILDWOOD BORO"/>
    <n v="221"/>
    <n v="255"/>
    <n v="476"/>
  </r>
  <r>
    <x v="0"/>
    <s v="CAPE MAY"/>
    <s v="WILDWOOD CITY"/>
    <n v="1136"/>
    <n v="931"/>
    <n v="2067"/>
  </r>
  <r>
    <x v="0"/>
    <s v="CAPE MAY"/>
    <s v="WILDWOOD CREST BORO"/>
    <n v="855"/>
    <n v="1239"/>
    <n v="2094"/>
  </r>
  <r>
    <x v="0"/>
    <s v="CAPE MAY"/>
    <s v="WOODBINE BORO"/>
    <n v="334"/>
    <n v="347"/>
    <n v="681"/>
  </r>
  <r>
    <x v="0"/>
    <s v="CUMBERLAND"/>
    <s v="COMMERCIAL TWP"/>
    <n v="812"/>
    <n v="794"/>
    <n v="1606"/>
  </r>
  <r>
    <x v="0"/>
    <s v="CUMBERLAND"/>
    <s v="DOWNE TWP"/>
    <n v="249"/>
    <n v="486"/>
    <n v="735"/>
  </r>
  <r>
    <x v="0"/>
    <s v="CUMBERLAND"/>
    <s v="FAIRFIELD TWP"/>
    <n v="1197"/>
    <n v="613"/>
    <n v="1810"/>
  </r>
  <r>
    <x v="0"/>
    <s v="CUMBERLAND"/>
    <s v="GREENWICH TWP"/>
    <n v="232"/>
    <n v="235"/>
    <n v="467"/>
  </r>
  <r>
    <x v="0"/>
    <s v="CUMBERLAND"/>
    <s v="HOPEWELL TWP"/>
    <n v="846"/>
    <n v="1296"/>
    <n v="2142"/>
  </r>
  <r>
    <x v="0"/>
    <s v="CUMBERLAND"/>
    <s v="LAWRENCE TWP"/>
    <n v="387"/>
    <n v="788"/>
    <n v="1175"/>
  </r>
  <r>
    <x v="0"/>
    <s v="CUMBERLAND"/>
    <s v="MAURICE RIVER TWP"/>
    <n v="698"/>
    <n v="1149"/>
    <n v="1847"/>
  </r>
  <r>
    <x v="0"/>
    <s v="CUMBERLAND"/>
    <s v="MILLVILLE CITY"/>
    <n v="4948"/>
    <n v="4497"/>
    <n v="9445"/>
  </r>
  <r>
    <x v="0"/>
    <s v="CUMBERLAND"/>
    <s v="SHILOH BORO"/>
    <n v="85"/>
    <n v="179"/>
    <n v="264"/>
  </r>
  <r>
    <x v="0"/>
    <s v="CUMBERLAND"/>
    <s v="STOW CREEK TWP"/>
    <n v="251"/>
    <n v="637"/>
    <n v="888"/>
  </r>
  <r>
    <x v="0"/>
    <s v="CUMBERLAND"/>
    <s v="VINELAND CITY"/>
    <n v="11256"/>
    <n v="8493"/>
    <n v="19749"/>
  </r>
  <r>
    <x v="1"/>
    <s v="ATLANTIC"/>
    <s v="ABSECON CITY"/>
    <n v="2408"/>
    <n v="2666"/>
    <n v="5074"/>
  </r>
  <r>
    <x v="1"/>
    <s v="ATLANTIC"/>
    <s v="ATLANTIC CITY"/>
    <n v="8321"/>
    <n v="2432"/>
    <n v="10753"/>
  </r>
  <r>
    <x v="1"/>
    <s v="ATLANTIC"/>
    <s v="BRIGANTINE CITY"/>
    <n v="1769"/>
    <n v="3559"/>
    <n v="5328"/>
  </r>
  <r>
    <x v="1"/>
    <s v="ATLANTIC"/>
    <s v="BUENA BORO"/>
    <n v="667"/>
    <n v="807"/>
    <n v="1474"/>
  </r>
  <r>
    <x v="1"/>
    <s v="ATLANTIC"/>
    <s v="BUENA VISTA TWP"/>
    <n v="1574"/>
    <n v="1418"/>
    <n v="2992"/>
  </r>
  <r>
    <x v="1"/>
    <s v="ATLANTIC"/>
    <s v="EGG HARBOR CITY"/>
    <n v="845"/>
    <n v="850"/>
    <n v="1695"/>
  </r>
  <r>
    <x v="1"/>
    <s v="ATLANTIC"/>
    <s v="EGG HARBOR TWP"/>
    <n v="8383"/>
    <n v="9746"/>
    <n v="18129"/>
  </r>
  <r>
    <x v="1"/>
    <s v="ATLANTIC"/>
    <s v="FOLSOM BORO"/>
    <n v="236"/>
    <n v="476"/>
    <n v="712"/>
  </r>
  <r>
    <x v="1"/>
    <s v="ATLANTIC"/>
    <s v="HAMILTON TWP"/>
    <n v="5164"/>
    <n v="5527"/>
    <n v="10691"/>
  </r>
  <r>
    <x v="1"/>
    <s v="ATLANTIC"/>
    <s v="LINWOOD CITY"/>
    <n v="1783"/>
    <n v="2403"/>
    <n v="4186"/>
  </r>
  <r>
    <x v="1"/>
    <s v="ATLANTIC"/>
    <s v="LONGPORT BORO"/>
    <n v="226"/>
    <n v="420"/>
    <n v="646"/>
  </r>
  <r>
    <x v="1"/>
    <s v="ATLANTIC"/>
    <s v="MARGATE CITY"/>
    <n v="1570"/>
    <n v="1934"/>
    <n v="3504"/>
  </r>
  <r>
    <x v="1"/>
    <s v="ATLANTIC"/>
    <s v="MULLICA TWP"/>
    <n v="1158"/>
    <n v="1847"/>
    <n v="3005"/>
  </r>
  <r>
    <x v="1"/>
    <s v="ATLANTIC"/>
    <s v="NORTHFIELD CITY"/>
    <n v="2557"/>
    <n v="2437"/>
    <n v="4994"/>
  </r>
  <r>
    <x v="1"/>
    <s v="ATLANTIC"/>
    <s v="PLEASANTVILLE CITY"/>
    <n v="4285"/>
    <n v="541"/>
    <n v="4826"/>
  </r>
  <r>
    <x v="1"/>
    <s v="ATLANTIC"/>
    <s v="SOMERS POINT CITY"/>
    <n v="2145"/>
    <n v="2506"/>
    <n v="4651"/>
  </r>
  <r>
    <x v="1"/>
    <s v="ATLANTIC"/>
    <s v="VENTNOR CITY"/>
    <n v="2012"/>
    <n v="2242"/>
    <n v="4254"/>
  </r>
  <r>
    <x v="2"/>
    <s v="CUMBERLAND"/>
    <s v="BRIDGETON CITY"/>
    <n v="2154"/>
    <n v="680"/>
    <n v="2834"/>
  </r>
  <r>
    <x v="2"/>
    <s v="CUMBERLAND"/>
    <s v="DEERFIELD TWP"/>
    <n v="485"/>
    <n v="742"/>
    <n v="1227"/>
  </r>
  <r>
    <x v="2"/>
    <s v="CUMBERLAND"/>
    <s v="UPPER DEERFIELD TWP"/>
    <n v="1211"/>
    <n v="1894"/>
    <n v="3105"/>
  </r>
  <r>
    <x v="2"/>
    <s v="GLOUCESTER"/>
    <s v="CLAYTON BORO"/>
    <n v="2411"/>
    <n v="1345"/>
    <n v="3756"/>
  </r>
  <r>
    <x v="2"/>
    <s v="GLOUCESTER"/>
    <s v="EAST GREENWICH TWP"/>
    <n v="2559"/>
    <n v="2127"/>
    <n v="4686"/>
  </r>
  <r>
    <x v="2"/>
    <s v="GLOUCESTER"/>
    <s v="ELK TWP"/>
    <n v="924"/>
    <n v="1155"/>
    <n v="2079"/>
  </r>
  <r>
    <x v="2"/>
    <s v="GLOUCESTER"/>
    <s v="FRANKLIN TWP"/>
    <n v="3119"/>
    <n v="3736"/>
    <n v="6855"/>
  </r>
  <r>
    <x v="2"/>
    <s v="GLOUCESTER"/>
    <s v="GLASSBORO BORO"/>
    <n v="3796"/>
    <n v="1825"/>
    <n v="5621"/>
  </r>
  <r>
    <x v="2"/>
    <s v="GLOUCESTER"/>
    <s v="GREENWICH TWP"/>
    <n v="1921"/>
    <n v="1230"/>
    <n v="3151"/>
  </r>
  <r>
    <x v="2"/>
    <s v="GLOUCESTER"/>
    <s v="LOGAN TWP"/>
    <n v="1428"/>
    <n v="773"/>
    <n v="2201"/>
  </r>
  <r>
    <x v="2"/>
    <s v="GLOUCESTER"/>
    <s v="NATIONAL PARK BORO"/>
    <n v="641"/>
    <n v="407"/>
    <n v="1048"/>
  </r>
  <r>
    <x v="2"/>
    <s v="GLOUCESTER"/>
    <s v="NEWFIELD BORO"/>
    <n v="338"/>
    <n v="366"/>
    <n v="704"/>
  </r>
  <r>
    <x v="2"/>
    <s v="GLOUCESTER"/>
    <s v="PAULSBORO BORO"/>
    <n v="1738"/>
    <n v="299"/>
    <n v="2037"/>
  </r>
  <r>
    <x v="2"/>
    <s v="GLOUCESTER"/>
    <s v="SOUTH HARRISON TWP"/>
    <n v="558"/>
    <n v="714"/>
    <n v="1272"/>
  </r>
  <r>
    <x v="2"/>
    <s v="GLOUCESTER"/>
    <s v="SWEDESBORO BORO"/>
    <n v="501"/>
    <n v="253"/>
    <n v="754"/>
  </r>
  <r>
    <x v="2"/>
    <s v="GLOUCESTER"/>
    <s v="WEST DEPTFORD TWP"/>
    <n v="5348"/>
    <n v="3011"/>
    <n v="8359"/>
  </r>
  <r>
    <x v="2"/>
    <s v="GLOUCESTER"/>
    <s v="WOODBURY HEIGHTS BORO"/>
    <n v="870"/>
    <n v="483"/>
    <n v="1353"/>
  </r>
  <r>
    <x v="2"/>
    <s v="GLOUCESTER"/>
    <s v="WOOLWICH TWP"/>
    <n v="2535"/>
    <n v="2152"/>
    <n v="4687"/>
  </r>
  <r>
    <x v="2"/>
    <s v="SALEM"/>
    <s v="ALLOWAY TWP"/>
    <n v="855"/>
    <n v="1269"/>
    <n v="2124"/>
  </r>
  <r>
    <x v="2"/>
    <s v="SALEM"/>
    <s v="CARNEYS POINT TWP"/>
    <n v="1948"/>
    <n v="1514"/>
    <n v="3462"/>
  </r>
  <r>
    <x v="2"/>
    <s v="SALEM"/>
    <s v="ELMER BORO"/>
    <n v="250"/>
    <n v="329"/>
    <n v="579"/>
  </r>
  <r>
    <x v="2"/>
    <s v="SALEM"/>
    <s v="ELSINBORO TWP"/>
    <n v="347"/>
    <n v="340"/>
    <n v="687"/>
  </r>
  <r>
    <x v="2"/>
    <s v="SALEM"/>
    <s v="LOWER ALLOWAYS CREEK TWP"/>
    <n v="345"/>
    <n v="727"/>
    <n v="1072"/>
  </r>
  <r>
    <x v="2"/>
    <s v="SALEM"/>
    <s v="MANNINGTON TWP"/>
    <n v="317"/>
    <n v="401"/>
    <n v="718"/>
  </r>
  <r>
    <x v="2"/>
    <s v="SALEM"/>
    <s v="OLDMANS TWP"/>
    <n v="431"/>
    <n v="557"/>
    <n v="988"/>
  </r>
  <r>
    <x v="2"/>
    <s v="SALEM"/>
    <s v="PENNS GROVE BORO"/>
    <n v="975"/>
    <n v="350"/>
    <n v="1325"/>
  </r>
  <r>
    <x v="2"/>
    <s v="SALEM"/>
    <s v="PENNSVILLE TWP"/>
    <n v="2628"/>
    <n v="3288"/>
    <n v="5916"/>
  </r>
  <r>
    <x v="2"/>
    <s v="SALEM"/>
    <s v="PILESGROVE TWP"/>
    <n v="981"/>
    <n v="1127"/>
    <n v="2108"/>
  </r>
  <r>
    <x v="2"/>
    <s v="SALEM"/>
    <s v="PITTSGROVE TWP"/>
    <n v="2044"/>
    <n v="2382"/>
    <n v="4426"/>
  </r>
  <r>
    <x v="2"/>
    <s v="SALEM"/>
    <s v="QUINTON TWP"/>
    <n v="470"/>
    <n v="697"/>
    <n v="1167"/>
  </r>
  <r>
    <x v="2"/>
    <s v="SALEM"/>
    <s v="SALEM CITY"/>
    <n v="1043"/>
    <n v="238"/>
    <n v="1281"/>
  </r>
  <r>
    <x v="2"/>
    <s v="SALEM"/>
    <s v="UPPER PITTSGROVE TWP"/>
    <n v="583"/>
    <n v="1138"/>
    <n v="1721"/>
  </r>
  <r>
    <x v="2"/>
    <s v="SALEM"/>
    <s v="WOODSTOWN BORO"/>
    <n v="1236"/>
    <n v="879"/>
    <n v="2115"/>
  </r>
  <r>
    <x v="3"/>
    <s v="CAMDEN"/>
    <s v="CHESILHURST BORO"/>
    <n v="546"/>
    <n v="186"/>
    <n v="732"/>
  </r>
  <r>
    <x v="3"/>
    <s v="CAMDEN"/>
    <s v="CLEMENTON BORO"/>
    <n v="909"/>
    <n v="539"/>
    <n v="1448"/>
  </r>
  <r>
    <x v="3"/>
    <s v="CAMDEN"/>
    <s v="GLOUCESTER TWP"/>
    <n v="13171"/>
    <n v="8649"/>
    <n v="21820"/>
  </r>
  <r>
    <x v="3"/>
    <s v="CAMDEN"/>
    <s v="LAUREL SPRINGS BORO"/>
    <n v="540"/>
    <n v="386"/>
    <n v="926"/>
  </r>
  <r>
    <x v="3"/>
    <s v="CAMDEN"/>
    <s v="LINDENWOLD BORO"/>
    <n v="3397"/>
    <n v="916"/>
    <n v="4313"/>
  </r>
  <r>
    <x v="3"/>
    <s v="CAMDEN"/>
    <s v="WINSLOW TWP"/>
    <n v="9010"/>
    <n v="3938"/>
    <n v="12948"/>
  </r>
  <r>
    <x v="3"/>
    <s v="GLOUCESTER"/>
    <s v="MONROE TWP"/>
    <n v="6805"/>
    <n v="5338"/>
    <n v="12143"/>
  </r>
  <r>
    <x v="3"/>
    <s v="GLOUCESTER"/>
    <s v="PITMAN BORO"/>
    <n v="3096"/>
    <n v="2790"/>
    <n v="5886"/>
  </r>
  <r>
    <x v="3"/>
    <s v="GLOUCESTER"/>
    <s v="WASHINGTON TWP"/>
    <n v="8444"/>
    <n v="8735"/>
    <n v="17179"/>
  </r>
  <r>
    <x v="4"/>
    <s v="CAMDEN"/>
    <s v="AUDUBON BORO"/>
    <n v="2250"/>
    <n v="1267"/>
    <n v="3517"/>
  </r>
  <r>
    <x v="4"/>
    <s v="CAMDEN"/>
    <s v="AUDUBON PARK BORO"/>
    <n v="239"/>
    <n v="171"/>
    <n v="410"/>
  </r>
  <r>
    <x v="4"/>
    <s v="CAMDEN"/>
    <s v="BARRINGTON BORO"/>
    <n v="1632"/>
    <n v="1007"/>
    <n v="2639"/>
  </r>
  <r>
    <x v="4"/>
    <s v="CAMDEN"/>
    <s v="BELLMAWR BORO"/>
    <n v="2640"/>
    <n v="1671"/>
    <n v="4311"/>
  </r>
  <r>
    <x v="4"/>
    <s v="CAMDEN"/>
    <s v="BROOKLAWN BORO"/>
    <n v="402"/>
    <n v="212"/>
    <n v="614"/>
  </r>
  <r>
    <x v="4"/>
    <s v="CAMDEN"/>
    <s v="CAMDEN CITY"/>
    <n v="11072"/>
    <n v="734"/>
    <n v="11806"/>
  </r>
  <r>
    <x v="4"/>
    <s v="CAMDEN"/>
    <s v="GLOUCESTER CITY"/>
    <n v="1858"/>
    <n v="955"/>
    <n v="2813"/>
  </r>
  <r>
    <x v="4"/>
    <s v="CAMDEN"/>
    <s v="HADDON HEIGHTS BORO"/>
    <n v="3026"/>
    <n v="2143"/>
    <n v="5169"/>
  </r>
  <r>
    <x v="4"/>
    <s v="CAMDEN"/>
    <s v="LAWNSIDE BORO"/>
    <n v="1412"/>
    <n v="38"/>
    <n v="1450"/>
  </r>
  <r>
    <x v="4"/>
    <s v="CAMDEN"/>
    <s v="MAGNOLIA BORO"/>
    <n v="1051"/>
    <n v="479"/>
    <n v="1530"/>
  </r>
  <r>
    <x v="4"/>
    <s v="CAMDEN"/>
    <s v="MOUNT EPHRAIM BORO"/>
    <n v="885"/>
    <n v="609"/>
    <n v="1494"/>
  </r>
  <r>
    <x v="4"/>
    <s v="CAMDEN"/>
    <s v="RUNNEMEDE BORO"/>
    <n v="1638"/>
    <n v="1001"/>
    <n v="2639"/>
  </r>
  <r>
    <x v="4"/>
    <s v="CAMDEN"/>
    <s v="WOODLYNNE BORO"/>
    <n v="565"/>
    <n v="106"/>
    <n v="671"/>
  </r>
  <r>
    <x v="4"/>
    <s v="GLOUCESTER"/>
    <s v="DEPTFORD TWP"/>
    <n v="6237"/>
    <n v="3834"/>
    <n v="10071"/>
  </r>
  <r>
    <x v="4"/>
    <s v="GLOUCESTER"/>
    <s v="HARRISON TWP"/>
    <n v="1830"/>
    <n v="2444"/>
    <n v="4274"/>
  </r>
  <r>
    <x v="4"/>
    <s v="GLOUCESTER"/>
    <s v="MANTUA TWP"/>
    <n v="3337"/>
    <n v="2627"/>
    <n v="5964"/>
  </r>
  <r>
    <x v="4"/>
    <s v="GLOUCESTER"/>
    <s v="WENONAH BORO"/>
    <n v="782"/>
    <n v="458"/>
    <n v="1240"/>
  </r>
  <r>
    <x v="4"/>
    <s v="GLOUCESTER"/>
    <s v="WESTVILLE BORO"/>
    <n v="661"/>
    <n v="646"/>
    <n v="1307"/>
  </r>
  <r>
    <x v="4"/>
    <s v="GLOUCESTER"/>
    <s v="WOODBURY CITY"/>
    <n v="2225"/>
    <n v="1298"/>
    <n v="3523"/>
  </r>
  <r>
    <x v="5"/>
    <s v="BURLINGTON"/>
    <s v="MAPLE SHADE TWP"/>
    <n v="2731"/>
    <n v="2069"/>
    <n v="4800"/>
  </r>
  <r>
    <x v="5"/>
    <s v="CAMDEN"/>
    <s v="BERLIN TWP"/>
    <n v="1403"/>
    <n v="747"/>
    <n v="2150"/>
  </r>
  <r>
    <x v="5"/>
    <s v="CAMDEN"/>
    <s v="CHERRY HILL TWP"/>
    <n v="21888"/>
    <n v="10548"/>
    <n v="32436"/>
  </r>
  <r>
    <x v="5"/>
    <s v="CAMDEN"/>
    <s v="COLLINGSWOOD BORO"/>
    <n v="5281"/>
    <n v="1398"/>
    <n v="6679"/>
  </r>
  <r>
    <x v="5"/>
    <s v="CAMDEN"/>
    <s v="GIBBSBORO BORO"/>
    <n v="549"/>
    <n v="438"/>
    <n v="987"/>
  </r>
  <r>
    <x v="5"/>
    <s v="CAMDEN"/>
    <s v="HADDON TWP"/>
    <n v="4487"/>
    <n v="2087"/>
    <n v="6574"/>
  </r>
  <r>
    <x v="5"/>
    <s v="CAMDEN"/>
    <s v="HADDONFIELD BORO"/>
    <n v="4593"/>
    <n v="2450"/>
    <n v="7043"/>
  </r>
  <r>
    <x v="5"/>
    <s v="CAMDEN"/>
    <s v="HI-NELLA BORO"/>
    <n v="181"/>
    <n v="78"/>
    <n v="259"/>
  </r>
  <r>
    <x v="5"/>
    <s v="CAMDEN"/>
    <s v="MERCHANTVILLE BORO"/>
    <n v="1038"/>
    <n v="392"/>
    <n v="1430"/>
  </r>
  <r>
    <x v="5"/>
    <s v="CAMDEN"/>
    <s v="OAKLYN BORO"/>
    <n v="1082"/>
    <n v="476"/>
    <n v="1558"/>
  </r>
  <r>
    <x v="5"/>
    <s v="CAMDEN"/>
    <s v="PENNSAUKEN TWP"/>
    <n v="8307"/>
    <n v="2415"/>
    <n v="10722"/>
  </r>
  <r>
    <x v="5"/>
    <s v="CAMDEN"/>
    <s v="SOMERDALE BORO"/>
    <n v="1421"/>
    <n v="473"/>
    <n v="1894"/>
  </r>
  <r>
    <x v="5"/>
    <s v="CAMDEN"/>
    <s v="STRATFORD BORO"/>
    <n v="1815"/>
    <n v="1395"/>
    <n v="3210"/>
  </r>
  <r>
    <x v="5"/>
    <s v="CAMDEN"/>
    <s v="TAVISTOCK BORO"/>
    <n v="0"/>
    <n v="0"/>
    <n v="0"/>
  </r>
  <r>
    <x v="5"/>
    <s v="CAMDEN"/>
    <s v="VOORHEES TWP"/>
    <n v="7482"/>
    <n v="3400"/>
    <n v="10882"/>
  </r>
  <r>
    <x v="6"/>
    <s v="BURLINGTON"/>
    <s v="BEVERLY CITY"/>
    <n v="573"/>
    <n v="175"/>
    <n v="756"/>
  </r>
  <r>
    <x v="6"/>
    <s v="BURLINGTON"/>
    <s v="BORDENTOWN CITY"/>
    <n v="1289"/>
    <n v="284"/>
    <n v="1622"/>
  </r>
  <r>
    <x v="6"/>
    <s v="BURLINGTON"/>
    <s v="BORDENTOWN TWP"/>
    <n v="2375"/>
    <n v="877"/>
    <n v="3355"/>
  </r>
  <r>
    <x v="6"/>
    <s v="BURLINGTON"/>
    <s v="BURLINGTON CITY"/>
    <n v="2868"/>
    <n v="811"/>
    <n v="3746"/>
  </r>
  <r>
    <x v="6"/>
    <s v="BURLINGTON"/>
    <s v="BURLINGTON TWP"/>
    <n v="6382"/>
    <n v="1521"/>
    <n v="8118"/>
  </r>
  <r>
    <x v="6"/>
    <s v="BURLINGTON"/>
    <s v="CINNAMINSON TWP"/>
    <n v="4308"/>
    <n v="2181"/>
    <n v="6650"/>
  </r>
  <r>
    <x v="6"/>
    <s v="BURLINGTON"/>
    <s v="DELANCO TWP"/>
    <n v="1372"/>
    <n v="533"/>
    <n v="1952"/>
  </r>
  <r>
    <x v="6"/>
    <s v="BURLINGTON"/>
    <s v="DELRAN TWP"/>
    <n v="3356"/>
    <n v="1439"/>
    <n v="4916"/>
  </r>
  <r>
    <x v="6"/>
    <s v="BURLINGTON"/>
    <s v="EDGEWATER PARK TWP"/>
    <n v="2116"/>
    <n v="444"/>
    <n v="2601"/>
  </r>
  <r>
    <x v="6"/>
    <s v="BURLINGTON"/>
    <s v="FIELDSBORO BORO"/>
    <n v="186"/>
    <n v="64"/>
    <n v="258"/>
  </r>
  <r>
    <x v="6"/>
    <s v="BURLINGTON"/>
    <s v="FLORENCE TWP"/>
    <n v="2488"/>
    <n v="1255"/>
    <n v="3841"/>
  </r>
  <r>
    <x v="6"/>
    <s v="BURLINGTON"/>
    <s v="MOORESTOWN TWP"/>
    <n v="5567"/>
    <n v="2364"/>
    <n v="8129"/>
  </r>
  <r>
    <x v="6"/>
    <s v="BURLINGTON"/>
    <s v="MOUNT LAUREL TWP"/>
    <n v="10523"/>
    <n v="3705"/>
    <n v="14592"/>
  </r>
  <r>
    <x v="6"/>
    <s v="BURLINGTON"/>
    <s v="PALMYRA BORO"/>
    <n v="2454"/>
    <n v="756"/>
    <n v="3269"/>
  </r>
  <r>
    <x v="6"/>
    <s v="BURLINGTON"/>
    <s v="RIVERSIDE TWP"/>
    <n v="1236"/>
    <n v="571"/>
    <n v="1852"/>
  </r>
  <r>
    <x v="6"/>
    <s v="BURLINGTON"/>
    <s v="RIVERTON BORO"/>
    <n v="1153"/>
    <n v="485"/>
    <n v="1665"/>
  </r>
  <r>
    <x v="6"/>
    <s v="BURLINGTON"/>
    <s v="WILLINGBORO TWP"/>
    <n v="11349"/>
    <n v="492"/>
    <n v="11953"/>
  </r>
  <r>
    <x v="7"/>
    <s v="ATLANTIC"/>
    <s v="HAMMONTON TOWN"/>
    <n v="2075"/>
    <n v="4203"/>
    <n v="6563"/>
  </r>
  <r>
    <x v="7"/>
    <s v="BURLINGTON"/>
    <s v="EASTAMPTON TWP"/>
    <n v="1454"/>
    <n v="1158"/>
    <n v="2642"/>
  </r>
  <r>
    <x v="7"/>
    <s v="BURLINGTON"/>
    <s v="EVESHAM TWP"/>
    <n v="10018"/>
    <n v="8975"/>
    <n v="19271"/>
  </r>
  <r>
    <x v="7"/>
    <s v="BURLINGTON"/>
    <s v="HAINESPORT TWP"/>
    <n v="1661"/>
    <n v="2034"/>
    <n v="3726"/>
  </r>
  <r>
    <x v="7"/>
    <s v="BURLINGTON"/>
    <s v="LUMBERTON TWP"/>
    <n v="3144"/>
    <n v="2749"/>
    <n v="5941"/>
  </r>
  <r>
    <x v="7"/>
    <s v="BURLINGTON"/>
    <s v="MANSFIELD TWP"/>
    <n v="2206"/>
    <n v="2834"/>
    <n v="5131"/>
  </r>
  <r>
    <x v="7"/>
    <s v="BURLINGTON"/>
    <s v="MEDFORD LAKES BORO"/>
    <n v="1209"/>
    <n v="1270"/>
    <n v="2516"/>
  </r>
  <r>
    <x v="7"/>
    <s v="BURLINGTON"/>
    <s v="MEDFORD TWP"/>
    <n v="5836"/>
    <n v="7000"/>
    <n v="12977"/>
  </r>
  <r>
    <x v="7"/>
    <s v="BURLINGTON"/>
    <s v="MOUNT HOLLY TWP"/>
    <n v="2030"/>
    <n v="1283"/>
    <n v="3342"/>
  </r>
  <r>
    <x v="7"/>
    <s v="BURLINGTON"/>
    <s v="PEMBERTON BORO"/>
    <n v="262"/>
    <n v="336"/>
    <n v="605"/>
  </r>
  <r>
    <x v="7"/>
    <s v="BURLINGTON"/>
    <s v="PEMBERTON TWP"/>
    <n v="4081"/>
    <n v="3692"/>
    <n v="7862"/>
  </r>
  <r>
    <x v="7"/>
    <s v="BURLINGTON"/>
    <s v="SHAMONG TWP"/>
    <n v="1134"/>
    <n v="2160"/>
    <n v="3342"/>
  </r>
  <r>
    <x v="7"/>
    <s v="BURLINGTON"/>
    <s v="SOUTHAMPTON TWP"/>
    <n v="2323"/>
    <n v="3856"/>
    <n v="6289"/>
  </r>
  <r>
    <x v="7"/>
    <s v="BURLINGTON"/>
    <s v="SPRINGFIELD TWP"/>
    <n v="557"/>
    <n v="1203"/>
    <n v="1799"/>
  </r>
  <r>
    <x v="7"/>
    <s v="BURLINGTON"/>
    <s v="WESTAMPTON TWP"/>
    <n v="2766"/>
    <n v="1691"/>
    <n v="4484"/>
  </r>
  <r>
    <x v="7"/>
    <s v="BURLINGTON"/>
    <s v="WOODLAND TWP"/>
    <n v="154"/>
    <n v="464"/>
    <n v="624"/>
  </r>
  <r>
    <x v="7"/>
    <s v="CAMDEN"/>
    <s v="BERLIN BORO"/>
    <n v="1471"/>
    <n v="1455"/>
    <n v="3043"/>
  </r>
  <r>
    <x v="7"/>
    <s v="CAMDEN"/>
    <s v="PINE HILL BORO"/>
    <n v="2477"/>
    <n v="994"/>
    <n v="3562"/>
  </r>
  <r>
    <x v="7"/>
    <s v="CAMDEN"/>
    <s v="PINE VALLEY BORO"/>
    <n v="0"/>
    <n v="18"/>
    <n v="18"/>
  </r>
  <r>
    <x v="7"/>
    <s v="CAMDEN"/>
    <s v="WATERFORD TWP"/>
    <n v="2129"/>
    <n v="2581"/>
    <n v="4983"/>
  </r>
  <r>
    <x v="8"/>
    <s v="ATLANTIC"/>
    <s v="GALLOWAY TWP"/>
    <n v="7077"/>
    <n v="9218"/>
    <n v="16295"/>
  </r>
  <r>
    <x v="8"/>
    <s v="ATLANTIC"/>
    <s v="PORT REPUBLIC CITY"/>
    <n v="271"/>
    <n v="553"/>
    <n v="824"/>
  </r>
  <r>
    <x v="8"/>
    <s v="BURLINGTON"/>
    <s v="BASS RIVER TWP"/>
    <n v="159"/>
    <n v="566"/>
    <n v="725"/>
  </r>
  <r>
    <x v="8"/>
    <s v="BURLINGTON"/>
    <s v="TABERNACLE TWP"/>
    <n v="988"/>
    <n v="2327"/>
    <n v="3315"/>
  </r>
  <r>
    <x v="8"/>
    <s v="BURLINGTON"/>
    <s v="WASHINGTON TWP"/>
    <n v="106"/>
    <n v="231"/>
    <n v="337"/>
  </r>
  <r>
    <x v="8"/>
    <s v="OCEAN"/>
    <s v="BARNEGAT LIGHT BORO"/>
    <n v="230"/>
    <n v="374"/>
    <n v="604"/>
  </r>
  <r>
    <x v="8"/>
    <s v="OCEAN"/>
    <s v="BARNEGAT TWP"/>
    <n v="3834"/>
    <n v="6529"/>
    <n v="10363"/>
  </r>
  <r>
    <x v="8"/>
    <s v="OCEAN"/>
    <s v="BEACH HAVEN BORO"/>
    <n v="237"/>
    <n v="535"/>
    <n v="772"/>
  </r>
  <r>
    <x v="8"/>
    <s v="OCEAN"/>
    <s v="BEACHWOOD BORO"/>
    <n v="1329"/>
    <n v="2876"/>
    <n v="4205"/>
  </r>
  <r>
    <x v="8"/>
    <s v="OCEAN"/>
    <s v="BERKELEY TWP"/>
    <n v="5933"/>
    <n v="17500"/>
    <n v="23433"/>
  </r>
  <r>
    <x v="8"/>
    <s v="OCEAN"/>
    <s v="EAGLESWOOD TWP"/>
    <n v="189"/>
    <n v="512"/>
    <n v="701"/>
  </r>
  <r>
    <x v="8"/>
    <s v="OCEAN"/>
    <s v="HARVEY CEDARS BORO"/>
    <n v="192"/>
    <n v="262"/>
    <n v="454"/>
  </r>
  <r>
    <x v="8"/>
    <s v="OCEAN"/>
    <s v="LACEY TWP"/>
    <n v="3353"/>
    <n v="8539"/>
    <n v="11892"/>
  </r>
  <r>
    <x v="8"/>
    <s v="OCEAN"/>
    <s v="LITTLE EGG HARBOR TWP"/>
    <n v="2388"/>
    <n v="6122"/>
    <n v="8510"/>
  </r>
  <r>
    <x v="8"/>
    <s v="OCEAN"/>
    <s v="LONG BEACH TWP"/>
    <n v="774"/>
    <n v="1601"/>
    <n v="2375"/>
  </r>
  <r>
    <x v="8"/>
    <s v="OCEAN"/>
    <s v="OCEAN GATE BORO"/>
    <n v="333"/>
    <n v="543"/>
    <n v="876"/>
  </r>
  <r>
    <x v="8"/>
    <s v="OCEAN"/>
    <s v="OCEAN TWP"/>
    <n v="1278"/>
    <n v="3383"/>
    <n v="4661"/>
  </r>
  <r>
    <x v="8"/>
    <s v="OCEAN"/>
    <s v="PINE BEACH BORO"/>
    <n v="490"/>
    <n v="811"/>
    <n v="1301"/>
  </r>
  <r>
    <x v="8"/>
    <s v="OCEAN"/>
    <s v="SEASIDE PARK BORO"/>
    <n v="253"/>
    <n v="628"/>
    <n v="881"/>
  </r>
  <r>
    <x v="8"/>
    <s v="OCEAN"/>
    <s v="SHIP BOTTOM BORO"/>
    <n v="279"/>
    <n v="410"/>
    <n v="689"/>
  </r>
  <r>
    <x v="8"/>
    <s v="OCEAN"/>
    <s v="SOUTH TOMS RIVER BORO"/>
    <n v="371"/>
    <n v="656"/>
    <n v="1027"/>
  </r>
  <r>
    <x v="8"/>
    <s v="OCEAN"/>
    <s v="STAFFORD TWP"/>
    <n v="2905"/>
    <n v="6721"/>
    <n v="9626"/>
  </r>
  <r>
    <x v="8"/>
    <s v="OCEAN"/>
    <s v="SURF CITY BORO"/>
    <n v="242"/>
    <n v="576"/>
    <n v="818"/>
  </r>
  <r>
    <x v="8"/>
    <s v="OCEAN"/>
    <s v="TUCKERTON BORO"/>
    <n v="356"/>
    <n v="872"/>
    <n v="1228"/>
  </r>
  <r>
    <x v="9"/>
    <s v="OCEAN"/>
    <s v="BAY HEAD BORO"/>
    <n v="174"/>
    <n v="439"/>
    <n v="638"/>
  </r>
  <r>
    <x v="9"/>
    <s v="OCEAN"/>
    <s v="BRICK TWP"/>
    <n v="11692"/>
    <n v="17943"/>
    <n v="30118"/>
  </r>
  <r>
    <x v="9"/>
    <s v="OCEAN"/>
    <s v="ISLAND HEIGHTS BORO"/>
    <n v="427"/>
    <n v="514"/>
    <n v="967"/>
  </r>
  <r>
    <x v="9"/>
    <s v="OCEAN"/>
    <s v="LAKEHURST BORO"/>
    <n v="176"/>
    <n v="424"/>
    <n v="610"/>
  </r>
  <r>
    <x v="9"/>
    <s v="OCEAN"/>
    <s v="LAVALLETTE BORO"/>
    <n v="363"/>
    <n v="962"/>
    <n v="1342"/>
  </r>
  <r>
    <x v="9"/>
    <s v="OCEAN"/>
    <s v="MANCHESTER TWP"/>
    <n v="6960"/>
    <n v="13664"/>
    <n v="20837"/>
  </r>
  <r>
    <x v="9"/>
    <s v="OCEAN"/>
    <s v="MANTOLOKING BORO"/>
    <n v="47"/>
    <n v="184"/>
    <n v="235"/>
  </r>
  <r>
    <x v="9"/>
    <s v="OCEAN"/>
    <s v="POINT PLEASANT BEACH BORO"/>
    <n v="692"/>
    <n v="1883"/>
    <n v="2766"/>
  </r>
  <r>
    <x v="9"/>
    <s v="OCEAN"/>
    <s v="SEASIDE HEIGHTS BORO"/>
    <n v="159"/>
    <n v="473"/>
    <n v="639"/>
  </r>
  <r>
    <x v="9"/>
    <s v="OCEAN"/>
    <s v="TOMS RIVER TWP"/>
    <n v="16165"/>
    <n v="26126"/>
    <n v="42829"/>
  </r>
  <r>
    <x v="10"/>
    <s v="MONMOUTH"/>
    <s v="ALLENHURST BORO"/>
    <n v="82"/>
    <n v="130"/>
    <n v="212"/>
  </r>
  <r>
    <x v="10"/>
    <s v="MONMOUTH"/>
    <s v="ASBURY PARK CITY"/>
    <n v="3020"/>
    <n v="594"/>
    <n v="3614"/>
  </r>
  <r>
    <x v="10"/>
    <s v="MONMOUTH"/>
    <s v="COLTS NECK TWP"/>
    <n v="1208"/>
    <n v="3571"/>
    <n v="4779"/>
  </r>
  <r>
    <x v="10"/>
    <s v="MONMOUTH"/>
    <s v="DEAL BORO"/>
    <n v="64"/>
    <n v="125"/>
    <n v="189"/>
  </r>
  <r>
    <x v="10"/>
    <s v="MONMOUTH"/>
    <s v="EATONTOWN BORO"/>
    <n v="2308"/>
    <n v="2547"/>
    <n v="4855"/>
  </r>
  <r>
    <x v="10"/>
    <s v="MONMOUTH"/>
    <s v="FREEHOLD BORO"/>
    <n v="2184"/>
    <n v="1678"/>
    <n v="3862"/>
  </r>
  <r>
    <x v="10"/>
    <s v="MONMOUTH"/>
    <s v="FREEHOLD TWP"/>
    <n v="6699"/>
    <n v="9277"/>
    <n v="15976"/>
  </r>
  <r>
    <x v="10"/>
    <s v="MONMOUTH"/>
    <s v="INTERLAKEN BORO"/>
    <n v="315"/>
    <n v="299"/>
    <n v="614"/>
  </r>
  <r>
    <x v="10"/>
    <s v="MONMOUTH"/>
    <s v="LOCH ARBOUR VILLAGE"/>
    <n v="57"/>
    <n v="49"/>
    <n v="106"/>
  </r>
  <r>
    <x v="10"/>
    <s v="MONMOUTH"/>
    <s v="LONG BRANCH CITY"/>
    <n v="3936"/>
    <n v="2506"/>
    <n v="6442"/>
  </r>
  <r>
    <x v="10"/>
    <s v="MONMOUTH"/>
    <s v="NEPTUNE CITY BORO"/>
    <n v="1354"/>
    <n v="1509"/>
    <n v="2863"/>
  </r>
  <r>
    <x v="10"/>
    <s v="MONMOUTH"/>
    <s v="NEPTUNE TWP"/>
    <n v="8345"/>
    <n v="3959"/>
    <n v="12304"/>
  </r>
  <r>
    <x v="10"/>
    <s v="MONMOUTH"/>
    <s v="OCEAN TWP"/>
    <n v="6464"/>
    <n v="5773"/>
    <n v="12237"/>
  </r>
  <r>
    <x v="10"/>
    <s v="MONMOUTH"/>
    <s v="RED BANK BORO"/>
    <n v="2854"/>
    <n v="1580"/>
    <n v="4434"/>
  </r>
  <r>
    <x v="10"/>
    <s v="MONMOUTH"/>
    <s v="SHREWSBURY BORO"/>
    <n v="1071"/>
    <n v="1187"/>
    <n v="2258"/>
  </r>
  <r>
    <x v="10"/>
    <s v="MONMOUTH"/>
    <s v="SHREWSBURY TWP"/>
    <n v="282"/>
    <n v="151"/>
    <n v="433"/>
  </r>
  <r>
    <x v="10"/>
    <s v="MONMOUTH"/>
    <s v="TINTON FALLS BORO"/>
    <n v="4927"/>
    <n v="4184"/>
    <n v="9111"/>
  </r>
  <r>
    <x v="10"/>
    <s v="MONMOUTH"/>
    <s v="WEST LONG BRANCH BORO"/>
    <n v="1064"/>
    <n v="1553"/>
    <n v="2617"/>
  </r>
  <r>
    <x v="11"/>
    <s v="BURLINGTON"/>
    <s v="CHESTERFIELD TWP"/>
    <n v="1307"/>
    <n v="1584"/>
    <n v="2891"/>
  </r>
  <r>
    <x v="11"/>
    <s v="BURLINGTON"/>
    <s v="NEW HANOVER TWP"/>
    <n v="143"/>
    <n v="384"/>
    <n v="527"/>
  </r>
  <r>
    <x v="11"/>
    <s v="BURLINGTON"/>
    <s v="NORTH HANOVER TWP"/>
    <n v="492"/>
    <n v="1353"/>
    <n v="1845"/>
  </r>
  <r>
    <x v="11"/>
    <s v="BURLINGTON"/>
    <s v="WRIGHTSTOWN BORO"/>
    <n v="44"/>
    <n v="76"/>
    <n v="120"/>
  </r>
  <r>
    <x v="11"/>
    <s v="MIDDLESEX"/>
    <s v="OLD BRIDGE TWP"/>
    <n v="9975"/>
    <n v="12993"/>
    <n v="22968"/>
  </r>
  <r>
    <x v="11"/>
    <s v="MONMOUTH"/>
    <s v="ALLENTOWN BORO"/>
    <n v="669"/>
    <n v="733"/>
    <n v="1402"/>
  </r>
  <r>
    <x v="11"/>
    <s v="MONMOUTH"/>
    <s v="ENGLISHTOWN BORO"/>
    <n v="148"/>
    <n v="372"/>
    <n v="520"/>
  </r>
  <r>
    <x v="11"/>
    <s v="MONMOUTH"/>
    <s v="MANALAPAN TWP"/>
    <n v="5490"/>
    <n v="8511"/>
    <n v="14001"/>
  </r>
  <r>
    <x v="11"/>
    <s v="MONMOUTH"/>
    <s v="MATAWAN BORO"/>
    <n v="2004"/>
    <n v="2310"/>
    <n v="4314"/>
  </r>
  <r>
    <x v="11"/>
    <s v="MONMOUTH"/>
    <s v="MILLSTONE TWP"/>
    <n v="951"/>
    <n v="2683"/>
    <n v="3634"/>
  </r>
  <r>
    <x v="11"/>
    <s v="MONMOUTH"/>
    <s v="ROOSEVELT BORO"/>
    <n v="308"/>
    <n v="112"/>
    <n v="420"/>
  </r>
  <r>
    <x v="11"/>
    <s v="MONMOUTH"/>
    <s v="UPPER FREEHOLD TWP"/>
    <n v="816"/>
    <n v="2258"/>
    <n v="3074"/>
  </r>
  <r>
    <x v="11"/>
    <s v="OCEAN"/>
    <s v="JACKSON TWP"/>
    <n v="5054"/>
    <n v="12125"/>
    <n v="17179"/>
  </r>
  <r>
    <x v="11"/>
    <s v="OCEAN"/>
    <s v="PLUMSTED TWP"/>
    <n v="756"/>
    <n v="2962"/>
    <n v="3718"/>
  </r>
  <r>
    <x v="12"/>
    <s v="MONMOUTH"/>
    <s v="ABERDEEN TWP"/>
    <n v="3601"/>
    <n v="3109"/>
    <n v="6710"/>
  </r>
  <r>
    <x v="12"/>
    <s v="MONMOUTH"/>
    <s v="ATLANTIC HIGHLANDS BORO"/>
    <n v="1521"/>
    <n v="1549"/>
    <n v="3070"/>
  </r>
  <r>
    <x v="12"/>
    <s v="MONMOUTH"/>
    <s v="FAIR HAVEN BORO"/>
    <n v="1617"/>
    <n v="1436"/>
    <n v="3053"/>
  </r>
  <r>
    <x v="12"/>
    <s v="MONMOUTH"/>
    <s v="HAZLET TWP"/>
    <n v="2679"/>
    <n v="4759"/>
    <n v="7438"/>
  </r>
  <r>
    <x v="12"/>
    <s v="MONMOUTH"/>
    <s v="HIGHLANDS BORO"/>
    <n v="1044"/>
    <n v="1154"/>
    <n v="2198"/>
  </r>
  <r>
    <x v="12"/>
    <s v="MONMOUTH"/>
    <s v="HOLMDEL TWP"/>
    <n v="3023"/>
    <n v="5029"/>
    <n v="8052"/>
  </r>
  <r>
    <x v="12"/>
    <s v="MONMOUTH"/>
    <s v="KEANSBURG BORO"/>
    <n v="677"/>
    <n v="972"/>
    <n v="1649"/>
  </r>
  <r>
    <x v="12"/>
    <s v="MONMOUTH"/>
    <s v="KEYPORT BORO"/>
    <n v="1252"/>
    <n v="1341"/>
    <n v="2593"/>
  </r>
  <r>
    <x v="12"/>
    <s v="MONMOUTH"/>
    <s v="LITTLE SILVER BORO"/>
    <n v="1125"/>
    <n v="1537"/>
    <n v="2662"/>
  </r>
  <r>
    <x v="12"/>
    <s v="MONMOUTH"/>
    <s v="MARLBORO TWP"/>
    <n v="6284"/>
    <n v="6423"/>
    <n v="12707"/>
  </r>
  <r>
    <x v="12"/>
    <s v="MONMOUTH"/>
    <s v="MIDDLETOWN TWP"/>
    <n v="9087"/>
    <n v="16892"/>
    <n v="25979"/>
  </r>
  <r>
    <x v="12"/>
    <s v="MONMOUTH"/>
    <s v="MONMOUTH BEACH BORO"/>
    <n v="486"/>
    <n v="854"/>
    <n v="1340"/>
  </r>
  <r>
    <x v="12"/>
    <s v="MONMOUTH"/>
    <s v="OCEANPORT BORO"/>
    <n v="1221"/>
    <n v="2268"/>
    <n v="3489"/>
  </r>
  <r>
    <x v="12"/>
    <s v="MONMOUTH"/>
    <s v="RUMSON BORO"/>
    <n v="1113"/>
    <n v="1939"/>
    <n v="3052"/>
  </r>
  <r>
    <x v="12"/>
    <s v="MONMOUTH"/>
    <s v="SEA BRIGHT BORO"/>
    <n v="331"/>
    <n v="560"/>
    <n v="891"/>
  </r>
  <r>
    <x v="12"/>
    <s v="MONMOUTH"/>
    <s v="UNION BEACH BORO"/>
    <n v="537"/>
    <n v="1303"/>
    <n v="1840"/>
  </r>
  <r>
    <x v="13"/>
    <s v="MERCER"/>
    <s v="EAST WINDSOR TWP"/>
    <n v="5983"/>
    <n v="2598"/>
    <n v="8784"/>
  </r>
  <r>
    <x v="13"/>
    <s v="MERCER"/>
    <s v="HAMILTON TWP"/>
    <n v="27831"/>
    <n v="16016"/>
    <n v="44588"/>
  </r>
  <r>
    <x v="13"/>
    <s v="MERCER"/>
    <s v="HIGHTSTOWN BORO"/>
    <n v="1168"/>
    <n v="567"/>
    <n v="1796"/>
  </r>
  <r>
    <x v="13"/>
    <s v="MERCER"/>
    <s v="ROBBINSVILLE TWP"/>
    <n v="3910"/>
    <n v="2370"/>
    <n v="6428"/>
  </r>
  <r>
    <x v="13"/>
    <s v="MIDDLESEX"/>
    <s v="CRANBURY TWP"/>
    <n v="1388"/>
    <n v="1037"/>
    <n v="2448"/>
  </r>
  <r>
    <x v="13"/>
    <s v="MIDDLESEX"/>
    <s v="JAMESBURG BORO"/>
    <n v="736"/>
    <n v="666"/>
    <n v="1422"/>
  </r>
  <r>
    <x v="13"/>
    <s v="MIDDLESEX"/>
    <s v="MONROE TWP"/>
    <n v="14675"/>
    <n v="12796"/>
    <n v="27671"/>
  </r>
  <r>
    <x v="13"/>
    <s v="MIDDLESEX"/>
    <s v="PLAINSBORO TWP"/>
    <n v="3618"/>
    <n v="1188"/>
    <n v="4893"/>
  </r>
  <r>
    <x v="13"/>
    <s v="MIDDLESEX"/>
    <s v="SPOTSWOOD BORO"/>
    <n v="1047"/>
    <n v="1466"/>
    <n v="2560"/>
  </r>
  <r>
    <x v="14"/>
    <s v="HUNTERDON"/>
    <s v="EAST AMWELL TWP"/>
    <n v="1234"/>
    <n v="884"/>
    <n v="2340"/>
  </r>
  <r>
    <x v="14"/>
    <s v="HUNTERDON"/>
    <s v="LAMBERTVILLE CITY"/>
    <n v="2276"/>
    <n v="325"/>
    <n v="2762"/>
  </r>
  <r>
    <x v="14"/>
    <s v="HUNTERDON"/>
    <s v="WEST AMWELL TWP"/>
    <n v="768"/>
    <n v="524"/>
    <n v="1417"/>
  </r>
  <r>
    <x v="14"/>
    <s v="MERCER"/>
    <s v="EWING TWP"/>
    <n v="8684"/>
    <n v="1572"/>
    <n v="11131"/>
  </r>
  <r>
    <x v="14"/>
    <s v="MERCER"/>
    <s v="HOPEWELL BORO"/>
    <n v="937"/>
    <n v="124"/>
    <n v="1121"/>
  </r>
  <r>
    <x v="14"/>
    <s v="MERCER"/>
    <s v="HOPEWELL TWP"/>
    <n v="5755"/>
    <n v="1849"/>
    <n v="8140"/>
  </r>
  <r>
    <x v="14"/>
    <s v="MERCER"/>
    <s v="LAWRENCE TWP"/>
    <n v="8688"/>
    <n v="1970"/>
    <n v="11416"/>
  </r>
  <r>
    <x v="14"/>
    <s v="MERCER"/>
    <s v="PENNINGTON BORO"/>
    <n v="953"/>
    <n v="206"/>
    <n v="1240"/>
  </r>
  <r>
    <x v="14"/>
    <s v="MERCER"/>
    <s v="TRENTON CITY"/>
    <n v="10334"/>
    <n v="625"/>
    <n v="11827"/>
  </r>
  <r>
    <x v="14"/>
    <s v="MERCER"/>
    <s v="WEST WINDSOR TWP"/>
    <n v="7115"/>
    <n v="1619"/>
    <n v="9178"/>
  </r>
  <r>
    <x v="15"/>
    <s v="HUNTERDON"/>
    <s v="DELAWARE TWP"/>
    <n v="1499"/>
    <n v="1728"/>
    <n v="3227"/>
  </r>
  <r>
    <x v="15"/>
    <s v="HUNTERDON"/>
    <s v="FLEMINGTON BORO"/>
    <n v="930"/>
    <n v="870"/>
    <n v="1800"/>
  </r>
  <r>
    <x v="15"/>
    <s v="HUNTERDON"/>
    <s v="RARITAN TWP"/>
    <n v="5667"/>
    <n v="7376"/>
    <n v="13043"/>
  </r>
  <r>
    <x v="15"/>
    <s v="HUNTERDON"/>
    <s v="READINGTON TWP"/>
    <n v="3365"/>
    <n v="5856"/>
    <n v="9221"/>
  </r>
  <r>
    <x v="15"/>
    <s v="HUNTERDON"/>
    <s v="STOCKTON BORO"/>
    <n v="231"/>
    <n v="151"/>
    <n v="382"/>
  </r>
  <r>
    <x v="15"/>
    <s v="MERCER"/>
    <s v="PRINCETON"/>
    <n v="9892"/>
    <n v="1951"/>
    <n v="11843"/>
  </r>
  <r>
    <x v="15"/>
    <s v="MIDDLESEX"/>
    <s v="SOUTH BRUNSWICK TWP"/>
    <n v="9482"/>
    <n v="4183"/>
    <n v="13665"/>
  </r>
  <r>
    <x v="15"/>
    <s v="SOMERSET"/>
    <s v="BRANCHBURG TWP"/>
    <n v="2964"/>
    <n v="4475"/>
    <n v="7439"/>
  </r>
  <r>
    <x v="15"/>
    <s v="SOMERSET"/>
    <s v="HILLSBOROUGH TWP"/>
    <n v="9413"/>
    <n v="9277"/>
    <n v="18690"/>
  </r>
  <r>
    <x v="15"/>
    <s v="SOMERSET"/>
    <s v="MANVILLE BORO"/>
    <n v="1473"/>
    <n v="2352"/>
    <n v="3825"/>
  </r>
  <r>
    <x v="15"/>
    <s v="SOMERSET"/>
    <s v="MILLSTONE BORO"/>
    <n v="119"/>
    <n v="159"/>
    <n v="278"/>
  </r>
  <r>
    <x v="15"/>
    <s v="SOMERSET"/>
    <s v="MONTGOMERY TWP"/>
    <n v="5596"/>
    <n v="3878"/>
    <n v="9474"/>
  </r>
  <r>
    <x v="15"/>
    <s v="SOMERSET"/>
    <s v="ROCKY HILL BORO"/>
    <n v="370"/>
    <n v="150"/>
    <n v="520"/>
  </r>
  <r>
    <x v="15"/>
    <s v="SOMERSET"/>
    <s v="SOMERVILLE BORO"/>
    <n v="3197"/>
    <n v="1938"/>
    <n v="5135"/>
  </r>
  <r>
    <x v="16"/>
    <s v="MIDDLESEX"/>
    <s v="MILLTOWN BORO"/>
    <n v="2257"/>
    <n v="1799"/>
    <n v="4056"/>
  </r>
  <r>
    <x v="16"/>
    <s v="MIDDLESEX"/>
    <s v="NEW BRUNSWICK CITY"/>
    <n v="4187"/>
    <n v="660"/>
    <n v="4847"/>
  </r>
  <r>
    <x v="16"/>
    <s v="MIDDLESEX"/>
    <s v="NORTH BRUNSWICK TWP"/>
    <n v="6236"/>
    <n v="2804"/>
    <n v="9040"/>
  </r>
  <r>
    <x v="16"/>
    <s v="MIDDLESEX"/>
    <s v="PISCATAWAY TWP"/>
    <n v="10960"/>
    <n v="3938"/>
    <n v="14898"/>
  </r>
  <r>
    <x v="16"/>
    <s v="SOMERSET"/>
    <s v="FRANKLIN TWP"/>
    <n v="18203"/>
    <n v="6419"/>
    <n v="24622"/>
  </r>
  <r>
    <x v="17"/>
    <s v="MIDDLESEX"/>
    <s v="EAST BRUNSWICK TWP"/>
    <n v="8609"/>
    <n v="5937"/>
    <n v="14546"/>
  </r>
  <r>
    <x v="17"/>
    <s v="MIDDLESEX"/>
    <s v="EDISON TWP"/>
    <n v="15797"/>
    <n v="8679"/>
    <n v="24476"/>
  </r>
  <r>
    <x v="17"/>
    <s v="MIDDLESEX"/>
    <s v="HELMETTA BORO"/>
    <n v="353"/>
    <n v="448"/>
    <n v="801"/>
  </r>
  <r>
    <x v="17"/>
    <s v="MIDDLESEX"/>
    <s v="HIGHLAND PARK BORO"/>
    <n v="4179"/>
    <n v="779"/>
    <n v="4958"/>
  </r>
  <r>
    <x v="17"/>
    <s v="MIDDLESEX"/>
    <s v="METUCHEN BORO"/>
    <n v="4762"/>
    <n v="1912"/>
    <n v="6674"/>
  </r>
  <r>
    <x v="17"/>
    <s v="MIDDLESEX"/>
    <s v="SOUTH PLAINFIELD BORO"/>
    <n v="3842"/>
    <n v="5790"/>
    <n v="9632"/>
  </r>
  <r>
    <x v="17"/>
    <s v="MIDDLESEX"/>
    <s v="SOUTH RIVER BORO"/>
    <n v="2402"/>
    <n v="2507"/>
    <n v="4909"/>
  </r>
  <r>
    <x v="18"/>
    <s v="MIDDLESEX"/>
    <s v="CARTERET BORO"/>
    <n v="3059"/>
    <n v="1010"/>
    <n v="4102"/>
  </r>
  <r>
    <x v="18"/>
    <s v="MIDDLESEX"/>
    <s v="PERTH AMBOY CITY"/>
    <n v="5173"/>
    <n v="1015"/>
    <n v="6322"/>
  </r>
  <r>
    <x v="18"/>
    <s v="MIDDLESEX"/>
    <s v="SAYREVILLE BORO"/>
    <n v="7443"/>
    <n v="6435"/>
    <n v="14129"/>
  </r>
  <r>
    <x v="18"/>
    <s v="MIDDLESEX"/>
    <s v="SOUTH AMBOY CITY"/>
    <n v="1374"/>
    <n v="941"/>
    <n v="2356"/>
  </r>
  <r>
    <x v="18"/>
    <s v="MIDDLESEX"/>
    <s v="WOODBRIDGE TWP"/>
    <n v="18940"/>
    <n v="8684"/>
    <n v="27853"/>
  </r>
  <r>
    <x v="19"/>
    <s v="UNION"/>
    <s v="ELIZABETH CITY"/>
    <n v="11043"/>
    <n v="1898"/>
    <n v="12941"/>
  </r>
  <r>
    <x v="19"/>
    <s v="UNION"/>
    <s v="HILLSIDE TWP"/>
    <n v="4203"/>
    <n v="826"/>
    <n v="5029"/>
  </r>
  <r>
    <x v="19"/>
    <s v="UNION"/>
    <s v="ROSELLE BORO"/>
    <n v="3367"/>
    <n v="525"/>
    <n v="3892"/>
  </r>
  <r>
    <x v="19"/>
    <s v="UNION"/>
    <s v="UNION TWP"/>
    <n v="9372"/>
    <n v="3919"/>
    <n v="13291"/>
  </r>
  <r>
    <x v="20"/>
    <s v="MORRIS"/>
    <s v="CHATHAM BORO"/>
    <n v="2751"/>
    <n v="2601"/>
    <n v="5397"/>
  </r>
  <r>
    <x v="20"/>
    <s v="MORRIS"/>
    <s v="LONG HILL TWP"/>
    <n v="2207"/>
    <n v="3516"/>
    <n v="5876"/>
  </r>
  <r>
    <x v="20"/>
    <s v="SOMERSET"/>
    <s v="BERNARDS TWP"/>
    <n v="6452"/>
    <n v="7880"/>
    <n v="14658"/>
  </r>
  <r>
    <x v="20"/>
    <s v="SOMERSET"/>
    <s v="FAR HILLS BORO"/>
    <n v="167"/>
    <n v="353"/>
    <n v="533"/>
  </r>
  <r>
    <x v="20"/>
    <s v="SOMERSET"/>
    <s v="WARREN TWP"/>
    <n v="2573"/>
    <n v="4264"/>
    <n v="7109"/>
  </r>
  <r>
    <x v="20"/>
    <s v="SOMERSET"/>
    <s v="WATCHUNG BORO"/>
    <n v="1525"/>
    <n v="2110"/>
    <n v="3709"/>
  </r>
  <r>
    <x v="20"/>
    <s v="UNION"/>
    <s v="BERKELEY HEIGHTS TWP"/>
    <n v="3141"/>
    <n v="4313"/>
    <n v="7613"/>
  </r>
  <r>
    <x v="20"/>
    <s v="UNION"/>
    <s v="CRANFORD TWP"/>
    <n v="6773"/>
    <n v="6992"/>
    <n v="14025"/>
  </r>
  <r>
    <x v="20"/>
    <s v="UNION"/>
    <s v="GARWOOD BORO"/>
    <n v="1226"/>
    <n v="1242"/>
    <n v="2504"/>
  </r>
  <r>
    <x v="20"/>
    <s v="UNION"/>
    <s v="KENILWORTH BORO"/>
    <n v="1255"/>
    <n v="1756"/>
    <n v="3122"/>
  </r>
  <r>
    <x v="20"/>
    <s v="UNION"/>
    <s v="MOUNTAINSIDE BORO"/>
    <n v="1721"/>
    <n v="2817"/>
    <n v="4632"/>
  </r>
  <r>
    <x v="20"/>
    <s v="UNION"/>
    <s v="NEW PROVIDENCE BORO"/>
    <n v="2940"/>
    <n v="3553"/>
    <n v="6615"/>
  </r>
  <r>
    <x v="20"/>
    <s v="UNION"/>
    <s v="ROSELLE PARK BORO"/>
    <n v="2032"/>
    <n v="1960"/>
    <n v="4104"/>
  </r>
  <r>
    <x v="20"/>
    <s v="UNION"/>
    <s v="SPRINGFIELD TWP"/>
    <n v="3858"/>
    <n v="3058"/>
    <n v="7057"/>
  </r>
  <r>
    <x v="20"/>
    <s v="UNION"/>
    <s v="SUMMIT CITY"/>
    <n v="5443"/>
    <n v="4369"/>
    <n v="9950"/>
  </r>
  <r>
    <x v="20"/>
    <s v="UNION"/>
    <s v="WESTFIELD TOWN"/>
    <n v="9597"/>
    <n v="8362"/>
    <n v="18229"/>
  </r>
  <r>
    <x v="21"/>
    <s v="MIDDLESEX"/>
    <s v="DUNELLEN BORO"/>
    <n v="1142"/>
    <n v="584"/>
    <n v="1726"/>
  </r>
  <r>
    <x v="21"/>
    <s v="MIDDLESEX"/>
    <s v="MIDDLESEX BORO"/>
    <n v="2522"/>
    <n v="1740"/>
    <n v="4262"/>
  </r>
  <r>
    <x v="21"/>
    <s v="SOMERSET"/>
    <s v="GREEN BROOK TWP"/>
    <n v="1381"/>
    <n v="839"/>
    <n v="2220"/>
  </r>
  <r>
    <x v="21"/>
    <s v="SOMERSET"/>
    <s v="NORTH PLAINFIELD BORO"/>
    <n v="3698"/>
    <n v="732"/>
    <n v="4430"/>
  </r>
  <r>
    <x v="21"/>
    <s v="UNION"/>
    <s v="CLARK TWP"/>
    <n v="1980"/>
    <n v="1452"/>
    <n v="3432"/>
  </r>
  <r>
    <x v="21"/>
    <s v="UNION"/>
    <s v="FANWOOD BORO"/>
    <n v="2468"/>
    <n v="654"/>
    <n v="3122"/>
  </r>
  <r>
    <x v="21"/>
    <s v="UNION"/>
    <s v="LINDEN CITY"/>
    <n v="7232"/>
    <n v="1030"/>
    <n v="8262"/>
  </r>
  <r>
    <x v="21"/>
    <s v="UNION"/>
    <s v="PLAINFIELD CITY"/>
    <n v="7671"/>
    <n v="393"/>
    <n v="8064"/>
  </r>
  <r>
    <x v="21"/>
    <s v="UNION"/>
    <s v="RAHWAY CITY"/>
    <n v="5020"/>
    <n v="801"/>
    <n v="5821"/>
  </r>
  <r>
    <x v="21"/>
    <s v="UNION"/>
    <s v="SCOTCH PLAINS TWP"/>
    <n v="4958"/>
    <n v="1565"/>
    <n v="6523"/>
  </r>
  <r>
    <x v="21"/>
    <s v="UNION"/>
    <s v="WINFIELD TWP"/>
    <n v="250"/>
    <n v="114"/>
    <n v="364"/>
  </r>
  <r>
    <x v="22"/>
    <s v="HUNTERDON"/>
    <s v="ALEXANDRIA TWP"/>
    <n v="720"/>
    <n v="1694"/>
    <n v="2414"/>
  </r>
  <r>
    <x v="22"/>
    <s v="HUNTERDON"/>
    <s v="BETHLEHEM TWP"/>
    <n v="849"/>
    <n v="1292"/>
    <n v="2141"/>
  </r>
  <r>
    <x v="22"/>
    <s v="HUNTERDON"/>
    <s v="BLOOMSBURY BORO"/>
    <n v="117"/>
    <n v="225"/>
    <n v="342"/>
  </r>
  <r>
    <x v="22"/>
    <s v="HUNTERDON"/>
    <s v="CALIFON BORO"/>
    <n v="307"/>
    <n v="301"/>
    <n v="608"/>
  </r>
  <r>
    <x v="22"/>
    <s v="HUNTERDON"/>
    <s v="CLINTON TOWN"/>
    <n v="960"/>
    <n v="911"/>
    <n v="1871"/>
  </r>
  <r>
    <x v="22"/>
    <s v="HUNTERDON"/>
    <s v="CLINTON TWP"/>
    <n v="2679"/>
    <n v="4068"/>
    <n v="6747"/>
  </r>
  <r>
    <x v="22"/>
    <s v="HUNTERDON"/>
    <s v="FRANKLIN TWP"/>
    <n v="520"/>
    <n v="1210"/>
    <n v="1730"/>
  </r>
  <r>
    <x v="22"/>
    <s v="HUNTERDON"/>
    <s v="FRENCHTOWN BORO"/>
    <n v="501"/>
    <n v="305"/>
    <n v="806"/>
  </r>
  <r>
    <x v="22"/>
    <s v="HUNTERDON"/>
    <s v="GLEN GARDNER BORO"/>
    <n v="263"/>
    <n v="461"/>
    <n v="724"/>
  </r>
  <r>
    <x v="22"/>
    <s v="HUNTERDON"/>
    <s v="HAMPTON BORO"/>
    <n v="178"/>
    <n v="383"/>
    <n v="561"/>
  </r>
  <r>
    <x v="22"/>
    <s v="HUNTERDON"/>
    <s v="HIGH BRIDGE BORO"/>
    <n v="773"/>
    <n v="957"/>
    <n v="1730"/>
  </r>
  <r>
    <x v="22"/>
    <s v="HUNTERDON"/>
    <s v="HOLLAND TWP"/>
    <n v="844"/>
    <n v="1855"/>
    <n v="2699"/>
  </r>
  <r>
    <x v="22"/>
    <s v="HUNTERDON"/>
    <s v="KINGWOOD TWP"/>
    <n v="552"/>
    <n v="1314"/>
    <n v="1866"/>
  </r>
  <r>
    <x v="22"/>
    <s v="HUNTERDON"/>
    <s v="LEBANON BORO"/>
    <n v="345"/>
    <n v="528"/>
    <n v="873"/>
  </r>
  <r>
    <x v="22"/>
    <s v="HUNTERDON"/>
    <s v="LEBANON TWP"/>
    <n v="1053"/>
    <n v="1972"/>
    <n v="3025"/>
  </r>
  <r>
    <x v="22"/>
    <s v="HUNTERDON"/>
    <s v="MILFORD BORO"/>
    <n v="287"/>
    <n v="367"/>
    <n v="654"/>
  </r>
  <r>
    <x v="22"/>
    <s v="HUNTERDON"/>
    <s v="TEWKSBURY TWP"/>
    <n v="1381"/>
    <n v="2213"/>
    <n v="3594"/>
  </r>
  <r>
    <x v="22"/>
    <s v="HUNTERDON"/>
    <s v="UNION TWP"/>
    <n v="886"/>
    <n v="1378"/>
    <n v="2264"/>
  </r>
  <r>
    <x v="22"/>
    <s v="SOMERSET"/>
    <s v="BEDMINSTER TWP"/>
    <n v="1924"/>
    <n v="2430"/>
    <n v="4354"/>
  </r>
  <r>
    <x v="22"/>
    <s v="SOMERSET"/>
    <s v="BOUND BROOK BORO"/>
    <n v="1636"/>
    <n v="1683"/>
    <n v="3319"/>
  </r>
  <r>
    <x v="22"/>
    <s v="SOMERSET"/>
    <s v="BRIDGEWATER TWP"/>
    <n v="9595"/>
    <n v="12724"/>
    <n v="22319"/>
  </r>
  <r>
    <x v="22"/>
    <s v="SOMERSET"/>
    <s v="PEAPACK-GLADSTONE BORO"/>
    <n v="486"/>
    <n v="891"/>
    <n v="1377"/>
  </r>
  <r>
    <x v="22"/>
    <s v="SOMERSET"/>
    <s v="RARITAN BORO"/>
    <n v="1320"/>
    <n v="1830"/>
    <n v="3150"/>
  </r>
  <r>
    <x v="22"/>
    <s v="SOMERSET"/>
    <s v="SOUTH BOUND BROOK BORO"/>
    <n v="824"/>
    <n v="856"/>
    <n v="1680"/>
  </r>
  <r>
    <x v="22"/>
    <s v="WARREN"/>
    <s v="ALPHA BORO"/>
    <n v="410"/>
    <n v="700"/>
    <n v="1110"/>
  </r>
  <r>
    <x v="22"/>
    <s v="WARREN"/>
    <s v="FRANKLIN TWP"/>
    <n v="293"/>
    <n v="799"/>
    <n v="1092"/>
  </r>
  <r>
    <x v="22"/>
    <s v="WARREN"/>
    <s v="GREENWICH TWP"/>
    <n v="547"/>
    <n v="999"/>
    <n v="1546"/>
  </r>
  <r>
    <x v="22"/>
    <s v="WARREN"/>
    <s v="HACKETTSTOWN TOWN"/>
    <n v="1230"/>
    <n v="2057"/>
    <n v="3287"/>
  </r>
  <r>
    <x v="22"/>
    <s v="WARREN"/>
    <s v="HARMONY TWP"/>
    <n v="274"/>
    <n v="746"/>
    <n v="1020"/>
  </r>
  <r>
    <x v="22"/>
    <s v="WARREN"/>
    <s v="LOPATCONG TWP"/>
    <n v="1098"/>
    <n v="1943"/>
    <n v="3041"/>
  </r>
  <r>
    <x v="22"/>
    <s v="WARREN"/>
    <s v="MANSFIELD TWP"/>
    <n v="680"/>
    <n v="1463"/>
    <n v="2143"/>
  </r>
  <r>
    <x v="22"/>
    <s v="WARREN"/>
    <s v="PHILLIPSBURG TOWN"/>
    <n v="2350"/>
    <n v="2986"/>
    <n v="5336"/>
  </r>
  <r>
    <x v="22"/>
    <s v="WARREN"/>
    <s v="POHATCONG TWP"/>
    <n v="398"/>
    <n v="906"/>
    <n v="1304"/>
  </r>
  <r>
    <x v="22"/>
    <s v="WARREN"/>
    <s v="WASHINGTON BORO"/>
    <n v="726"/>
    <n v="1102"/>
    <n v="1828"/>
  </r>
  <r>
    <x v="22"/>
    <s v="WARREN"/>
    <s v="WASHINGTON TWP"/>
    <n v="675"/>
    <n v="1552"/>
    <n v="2227"/>
  </r>
  <r>
    <x v="23"/>
    <s v="MORRIS"/>
    <s v="MOUNT OLIVE TWP"/>
    <n v="3942"/>
    <n v="5354"/>
    <n v="9296"/>
  </r>
  <r>
    <x v="23"/>
    <s v="SUSSEX"/>
    <s v="ANDOVER BORO"/>
    <n v="97"/>
    <n v="192"/>
    <n v="289"/>
  </r>
  <r>
    <x v="23"/>
    <s v="SUSSEX"/>
    <s v="ANDOVER TWP"/>
    <n v="931"/>
    <n v="1832"/>
    <n v="2763"/>
  </r>
  <r>
    <x v="23"/>
    <s v="SUSSEX"/>
    <s v="BRANCHVILLE BORO"/>
    <n v="120"/>
    <n v="387"/>
    <n v="507"/>
  </r>
  <r>
    <x v="23"/>
    <s v="SUSSEX"/>
    <s v="BYRAM TWP"/>
    <n v="1198"/>
    <n v="2493"/>
    <n v="3691"/>
  </r>
  <r>
    <x v="23"/>
    <s v="SUSSEX"/>
    <s v="FRANKFORD TWP"/>
    <n v="825"/>
    <n v="2596"/>
    <n v="3421"/>
  </r>
  <r>
    <x v="23"/>
    <s v="SUSSEX"/>
    <s v="FRANKLIN BORO"/>
    <n v="410"/>
    <n v="1241"/>
    <n v="1651"/>
  </r>
  <r>
    <x v="23"/>
    <s v="SUSSEX"/>
    <s v="FREDON TWP"/>
    <n v="606"/>
    <n v="1256"/>
    <n v="1862"/>
  </r>
  <r>
    <x v="23"/>
    <s v="SUSSEX"/>
    <s v="GREEN TWP"/>
    <n v="442"/>
    <n v="1124"/>
    <n v="1566"/>
  </r>
  <r>
    <x v="23"/>
    <s v="SUSSEX"/>
    <s v="HAMBURG BORO"/>
    <n v="326"/>
    <n v="848"/>
    <n v="1174"/>
  </r>
  <r>
    <x v="23"/>
    <s v="SUSSEX"/>
    <s v="HAMPTON TWP"/>
    <n v="776"/>
    <n v="1755"/>
    <n v="2531"/>
  </r>
  <r>
    <x v="23"/>
    <s v="SUSSEX"/>
    <s v="HARDYSTON TWP"/>
    <n v="1085"/>
    <n v="2429"/>
    <n v="3514"/>
  </r>
  <r>
    <x v="23"/>
    <s v="SUSSEX"/>
    <s v="HOPATCONG BORO"/>
    <n v="1869"/>
    <n v="4081"/>
    <n v="5950"/>
  </r>
  <r>
    <x v="23"/>
    <s v="SUSSEX"/>
    <s v="LAFAYETTE TWP"/>
    <n v="283"/>
    <n v="870"/>
    <n v="1153"/>
  </r>
  <r>
    <x v="23"/>
    <s v="SUSSEX"/>
    <s v="MONTAGUE TWP"/>
    <n v="403"/>
    <n v="1278"/>
    <n v="1681"/>
  </r>
  <r>
    <x v="23"/>
    <s v="SUSSEX"/>
    <s v="NEWTON TOWN"/>
    <n v="1036"/>
    <n v="1517"/>
    <n v="2553"/>
  </r>
  <r>
    <x v="23"/>
    <s v="SUSSEX"/>
    <s v="OGDENSBURG BORO"/>
    <n v="235"/>
    <n v="643"/>
    <n v="878"/>
  </r>
  <r>
    <x v="23"/>
    <s v="SUSSEX"/>
    <s v="SANDYSTON TWP"/>
    <n v="255"/>
    <n v="741"/>
    <n v="996"/>
  </r>
  <r>
    <x v="23"/>
    <s v="SUSSEX"/>
    <s v="SPARTA TWP"/>
    <n v="3038"/>
    <n v="5315"/>
    <n v="8353"/>
  </r>
  <r>
    <x v="23"/>
    <s v="SUSSEX"/>
    <s v="STANHOPE BORO"/>
    <n v="536"/>
    <n v="881"/>
    <n v="1417"/>
  </r>
  <r>
    <x v="23"/>
    <s v="SUSSEX"/>
    <s v="STILLWATER TWP"/>
    <n v="653"/>
    <n v="1447"/>
    <n v="2100"/>
  </r>
  <r>
    <x v="23"/>
    <s v="SUSSEX"/>
    <s v="SUSSEX BORO"/>
    <n v="166"/>
    <n v="452"/>
    <n v="618"/>
  </r>
  <r>
    <x v="23"/>
    <s v="SUSSEX"/>
    <s v="VERNON TWP"/>
    <n v="3331"/>
    <n v="7529"/>
    <n v="10860"/>
  </r>
  <r>
    <x v="23"/>
    <s v="SUSSEX"/>
    <s v="WALPACK TWP"/>
    <n v="2"/>
    <n v="11"/>
    <n v="13"/>
  </r>
  <r>
    <x v="23"/>
    <s v="SUSSEX"/>
    <s v="WANTAGE TWP"/>
    <n v="1109"/>
    <n v="3459"/>
    <n v="4568"/>
  </r>
  <r>
    <x v="23"/>
    <s v="WARREN"/>
    <s v="ALLAMUCHY TWP"/>
    <n v="772"/>
    <n v="1189"/>
    <n v="1961"/>
  </r>
  <r>
    <x v="23"/>
    <s v="WARREN"/>
    <s v="BELVIDERE TOWN"/>
    <n v="324"/>
    <n v="636"/>
    <n v="960"/>
  </r>
  <r>
    <x v="23"/>
    <s v="WARREN"/>
    <s v="BLAIRSTOWN TWP"/>
    <n v="865"/>
    <n v="1788"/>
    <n v="2653"/>
  </r>
  <r>
    <x v="23"/>
    <s v="WARREN"/>
    <s v="FRELINGHUYSEN TWP"/>
    <n v="339"/>
    <n v="832"/>
    <n v="1171"/>
  </r>
  <r>
    <x v="23"/>
    <s v="WARREN"/>
    <s v="HARDWICK TWP"/>
    <n v="272"/>
    <n v="623"/>
    <n v="895"/>
  </r>
  <r>
    <x v="23"/>
    <s v="WARREN"/>
    <s v="HOPE TWP"/>
    <n v="240"/>
    <n v="547"/>
    <n v="787"/>
  </r>
  <r>
    <x v="23"/>
    <s v="WARREN"/>
    <s v="INDEPENDENCE TWP"/>
    <n v="713"/>
    <n v="1084"/>
    <n v="1797"/>
  </r>
  <r>
    <x v="23"/>
    <s v="WARREN"/>
    <s v="KNOWLTON TWP"/>
    <n v="323"/>
    <n v="723"/>
    <n v="1046"/>
  </r>
  <r>
    <x v="23"/>
    <s v="WARREN"/>
    <s v="LIBERTY TWP"/>
    <n v="321"/>
    <n v="687"/>
    <n v="1008"/>
  </r>
  <r>
    <x v="23"/>
    <s v="WARREN"/>
    <s v="OXFORD TWP"/>
    <n v="327"/>
    <n v="792"/>
    <n v="1119"/>
  </r>
  <r>
    <x v="23"/>
    <s v="WARREN"/>
    <s v="WHITE TWP"/>
    <n v="627"/>
    <n v="1596"/>
    <n v="2223"/>
  </r>
  <r>
    <x v="24"/>
    <s v="MORRIS"/>
    <s v="BOONTON TOWN"/>
    <n v="2143"/>
    <n v="2355"/>
    <n v="4498"/>
  </r>
  <r>
    <x v="24"/>
    <s v="MORRIS"/>
    <s v="BOONTON TWP"/>
    <n v="944"/>
    <n v="1499"/>
    <n v="2443"/>
  </r>
  <r>
    <x v="24"/>
    <s v="MORRIS"/>
    <s v="CHESTER BORO"/>
    <n v="336"/>
    <n v="505"/>
    <n v="841"/>
  </r>
  <r>
    <x v="24"/>
    <s v="MORRIS"/>
    <s v="CHESTER TWP"/>
    <n v="1710"/>
    <n v="2687"/>
    <n v="4397"/>
  </r>
  <r>
    <x v="24"/>
    <s v="MORRIS"/>
    <s v="DENVILLE TWP"/>
    <n v="4126"/>
    <n v="6388"/>
    <n v="10514"/>
  </r>
  <r>
    <x v="24"/>
    <s v="MORRIS"/>
    <s v="DOVER TOWN"/>
    <n v="3445"/>
    <n v="1482"/>
    <n v="4927"/>
  </r>
  <r>
    <x v="24"/>
    <s v="MORRIS"/>
    <s v="MENDHAM BORO"/>
    <n v="1446"/>
    <n v="1697"/>
    <n v="3143"/>
  </r>
  <r>
    <x v="24"/>
    <s v="MORRIS"/>
    <s v="MENDHAM TWP"/>
    <n v="1856"/>
    <n v="1977"/>
    <n v="3833"/>
  </r>
  <r>
    <x v="24"/>
    <s v="MORRIS"/>
    <s v="MINE HILL TWP"/>
    <n v="750"/>
    <n v="1177"/>
    <n v="1927"/>
  </r>
  <r>
    <x v="24"/>
    <s v="MORRIS"/>
    <s v="MORRIS TWP"/>
    <n v="7047"/>
    <n v="5619"/>
    <n v="12666"/>
  </r>
  <r>
    <x v="24"/>
    <s v="MORRIS"/>
    <s v="MORRISTOWN TOWN"/>
    <n v="4032"/>
    <n v="1868"/>
    <n v="5900"/>
  </r>
  <r>
    <x v="24"/>
    <s v="MORRIS"/>
    <s v="MOUNT ARLINGTON BORO"/>
    <n v="895"/>
    <n v="1630"/>
    <n v="2525"/>
  </r>
  <r>
    <x v="24"/>
    <s v="MORRIS"/>
    <s v="MOUNTAIN LAKES BORO"/>
    <n v="1263"/>
    <n v="1069"/>
    <n v="2332"/>
  </r>
  <r>
    <x v="24"/>
    <s v="MORRIS"/>
    <s v="NETCONG BORO"/>
    <n v="420"/>
    <n v="654"/>
    <n v="1074"/>
  </r>
  <r>
    <x v="24"/>
    <s v="MORRIS"/>
    <s v="RANDOLPH TWP"/>
    <n v="5306"/>
    <n v="5147"/>
    <n v="10453"/>
  </r>
  <r>
    <x v="24"/>
    <s v="MORRIS"/>
    <s v="ROCKAWAY BORO"/>
    <n v="1050"/>
    <n v="1506"/>
    <n v="2556"/>
  </r>
  <r>
    <x v="24"/>
    <s v="MORRIS"/>
    <s v="ROXBURY TWP"/>
    <n v="3940"/>
    <n v="6600"/>
    <n v="10540"/>
  </r>
  <r>
    <x v="24"/>
    <s v="MORRIS"/>
    <s v="VICTORY GARDENS BORO"/>
    <n v="207"/>
    <n v="73"/>
    <n v="280"/>
  </r>
  <r>
    <x v="24"/>
    <s v="MORRIS"/>
    <s v="WASHINGTON TWP"/>
    <n v="3999"/>
    <n v="5758"/>
    <n v="9757"/>
  </r>
  <r>
    <x v="24"/>
    <s v="MORRIS"/>
    <s v="WHARTON BORO"/>
    <n v="1163"/>
    <n v="1300"/>
    <n v="2463"/>
  </r>
  <r>
    <x v="24"/>
    <s v="SOMERSET"/>
    <s v="BERNARDSVILLE BORO"/>
    <n v="2005"/>
    <n v="2581"/>
    <n v="4586"/>
  </r>
  <r>
    <x v="25"/>
    <s v="ESSEX"/>
    <s v="FAIRFIELD TWP"/>
    <n v="563"/>
    <n v="1638"/>
    <n v="2201"/>
  </r>
  <r>
    <x v="25"/>
    <s v="ESSEX"/>
    <s v="NORTH CALDWELL BORO"/>
    <n v="1572"/>
    <n v="2044"/>
    <n v="3616"/>
  </r>
  <r>
    <x v="25"/>
    <s v="ESSEX"/>
    <s v="VERONA TWP"/>
    <n v="4307"/>
    <n v="2712"/>
    <n v="7019"/>
  </r>
  <r>
    <x v="25"/>
    <s v="ESSEX"/>
    <s v="WEST CALDWELL TWP"/>
    <n v="2270"/>
    <n v="2319"/>
    <n v="4589"/>
  </r>
  <r>
    <x v="25"/>
    <s v="MORRIS"/>
    <s v="BUTLER BORO"/>
    <n v="1086"/>
    <n v="1596"/>
    <n v="2682"/>
  </r>
  <r>
    <x v="25"/>
    <s v="MORRIS"/>
    <s v="JEFFERSON TWP"/>
    <n v="2582"/>
    <n v="4833"/>
    <n v="7415"/>
  </r>
  <r>
    <x v="25"/>
    <s v="MORRIS"/>
    <s v="KINNELON BORO"/>
    <n v="1780"/>
    <n v="2996"/>
    <n v="4776"/>
  </r>
  <r>
    <x v="25"/>
    <s v="MORRIS"/>
    <s v="LINCOLN PARK BORO"/>
    <n v="1441"/>
    <n v="1842"/>
    <n v="3283"/>
  </r>
  <r>
    <x v="25"/>
    <s v="MORRIS"/>
    <s v="MONTVILLE TWP"/>
    <n v="3426"/>
    <n v="5379"/>
    <n v="8805"/>
  </r>
  <r>
    <x v="25"/>
    <s v="MORRIS"/>
    <s v="MORRIS PLAINS BORO"/>
    <n v="1852"/>
    <n v="1896"/>
    <n v="3748"/>
  </r>
  <r>
    <x v="25"/>
    <s v="MORRIS"/>
    <s v="PARSIPPANY-TROY HILLS TWP"/>
    <n v="9427"/>
    <n v="10430"/>
    <n v="19857"/>
  </r>
  <r>
    <x v="25"/>
    <s v="MORRIS"/>
    <s v="ROCKAWAY TWP"/>
    <n v="5578"/>
    <n v="6645"/>
    <n v="12223"/>
  </r>
  <r>
    <x v="25"/>
    <s v="PASSAIC"/>
    <s v="WEST MILFORD TWP"/>
    <n v="3225"/>
    <n v="6363"/>
    <n v="9588"/>
  </r>
  <r>
    <x v="26"/>
    <s v="ESSEX"/>
    <s v="CALDWELL BORO"/>
    <n v="1810"/>
    <n v="1382"/>
    <n v="3192"/>
  </r>
  <r>
    <x v="26"/>
    <s v="ESSEX"/>
    <s v="ESSEX FELLS BORO"/>
    <n v="310"/>
    <n v="466"/>
    <n v="776"/>
  </r>
  <r>
    <x v="26"/>
    <s v="ESSEX"/>
    <s v="LIVINGSTON TWP"/>
    <n v="6297"/>
    <n v="3084"/>
    <n v="9381"/>
  </r>
  <r>
    <x v="26"/>
    <s v="ESSEX"/>
    <s v="MAPLEWOOD TWP"/>
    <n v="8514"/>
    <n v="847"/>
    <n v="9361"/>
  </r>
  <r>
    <x v="26"/>
    <s v="ESSEX"/>
    <s v="MILLBURN TWP"/>
    <n v="4841"/>
    <n v="2484"/>
    <n v="7325"/>
  </r>
  <r>
    <x v="26"/>
    <s v="ESSEX"/>
    <s v="ROSELAND BORO"/>
    <n v="1414"/>
    <n v="1230"/>
    <n v="2644"/>
  </r>
  <r>
    <x v="26"/>
    <s v="ESSEX"/>
    <s v="SOUTH ORANGE VILLAGE TWP"/>
    <n v="5940"/>
    <n v="600"/>
    <n v="6540"/>
  </r>
  <r>
    <x v="26"/>
    <s v="ESSEX"/>
    <s v="WEST ORANGE TWP"/>
    <n v="10644"/>
    <n v="2123"/>
    <n v="12767"/>
  </r>
  <r>
    <x v="26"/>
    <s v="MORRIS"/>
    <s v="CHATHAM TWP"/>
    <n v="3092"/>
    <n v="2811"/>
    <n v="5903"/>
  </r>
  <r>
    <x v="26"/>
    <s v="MORRIS"/>
    <s v="EAST HANOVER TWP"/>
    <n v="1918"/>
    <n v="3095"/>
    <n v="5013"/>
  </r>
  <r>
    <x v="26"/>
    <s v="MORRIS"/>
    <s v="FLORHAM PARK BORO"/>
    <n v="2205"/>
    <n v="2929"/>
    <n v="5134"/>
  </r>
  <r>
    <x v="26"/>
    <s v="MORRIS"/>
    <s v="HANOVER TWP"/>
    <n v="2055"/>
    <n v="3315"/>
    <n v="5370"/>
  </r>
  <r>
    <x v="26"/>
    <s v="MORRIS"/>
    <s v="HARDING TWP"/>
    <n v="884"/>
    <n v="1480"/>
    <n v="2364"/>
  </r>
  <r>
    <x v="26"/>
    <s v="MORRIS"/>
    <s v="MADISON BORO"/>
    <n v="4850"/>
    <n v="3676"/>
    <n v="8526"/>
  </r>
  <r>
    <x v="27"/>
    <s v="ESSEX"/>
    <s v="BLOOMFIELD TWP"/>
    <n v="8104"/>
    <n v="1802"/>
    <n v="10063"/>
  </r>
  <r>
    <x v="27"/>
    <s v="ESSEX"/>
    <s v="GLEN RIDGE BORO"/>
    <n v="2114"/>
    <n v="639"/>
    <n v="2807"/>
  </r>
  <r>
    <x v="27"/>
    <s v="ESSEX"/>
    <s v="IRVINGTON TWP"/>
    <n v="7602"/>
    <n v="298"/>
    <n v="8000"/>
  </r>
  <r>
    <x v="27"/>
    <s v="ESSEX"/>
    <s v="NEWARK CITY"/>
    <n v="9624"/>
    <n v="478"/>
    <n v="10335"/>
  </r>
  <r>
    <x v="27"/>
    <s v="ESSEX"/>
    <s v="NUTLEY TWP"/>
    <n v="4788"/>
    <n v="3090"/>
    <n v="7961"/>
  </r>
  <r>
    <x v="28"/>
    <s v="ESSEX"/>
    <s v="BELLEVILLE TWP"/>
    <n v="2522"/>
    <n v="1932"/>
    <n v="4714"/>
  </r>
  <r>
    <x v="28"/>
    <s v="ESSEX"/>
    <s v="NEWARK CITY"/>
    <n v="15136"/>
    <n v="1292"/>
    <n v="17301"/>
  </r>
  <r>
    <x v="29"/>
    <s v="MONMOUTH"/>
    <s v="AVON-BY-THE-SEA BORO"/>
    <n v="370"/>
    <n v="876"/>
    <n v="1255"/>
  </r>
  <r>
    <x v="29"/>
    <s v="MONMOUTH"/>
    <s v="BELMAR BORO"/>
    <n v="1242"/>
    <n v="2000"/>
    <n v="3308"/>
  </r>
  <r>
    <x v="29"/>
    <s v="MONMOUTH"/>
    <s v="BRADLEY BEACH BORO"/>
    <n v="962"/>
    <n v="1068"/>
    <n v="2062"/>
  </r>
  <r>
    <x v="29"/>
    <s v="MONMOUTH"/>
    <s v="BRIELLE BORO"/>
    <n v="578"/>
    <n v="1792"/>
    <n v="2449"/>
  </r>
  <r>
    <x v="29"/>
    <s v="MONMOUTH"/>
    <s v="FARMINGDALE BORO"/>
    <n v="188"/>
    <n v="467"/>
    <n v="662"/>
  </r>
  <r>
    <x v="29"/>
    <s v="MONMOUTH"/>
    <s v="HOWELL TWP"/>
    <n v="5605"/>
    <n v="11509"/>
    <n v="17317"/>
  </r>
  <r>
    <x v="29"/>
    <s v="MONMOUTH"/>
    <s v="LAKE COMO BORO"/>
    <n v="284"/>
    <n v="358"/>
    <n v="658"/>
  </r>
  <r>
    <x v="29"/>
    <s v="MONMOUTH"/>
    <s v="MANASQUAN BORO"/>
    <n v="896"/>
    <n v="2055"/>
    <n v="3049"/>
  </r>
  <r>
    <x v="29"/>
    <s v="MONMOUTH"/>
    <s v="SEA GIRT BORO"/>
    <n v="250"/>
    <n v="1185"/>
    <n v="1456"/>
  </r>
  <r>
    <x v="29"/>
    <s v="MONMOUTH"/>
    <s v="SPRING LAKE BORO"/>
    <n v="427"/>
    <n v="1292"/>
    <n v="1739"/>
  </r>
  <r>
    <x v="29"/>
    <s v="MONMOUTH"/>
    <s v="SPRING LAKE HEIGHTS BORO"/>
    <n v="1009"/>
    <n v="1850"/>
    <n v="2912"/>
  </r>
  <r>
    <x v="29"/>
    <s v="MONMOUTH"/>
    <s v="WALL TWP"/>
    <n v="2865"/>
    <n v="8093"/>
    <n v="11345"/>
  </r>
  <r>
    <x v="29"/>
    <s v="OCEAN"/>
    <s v="LAKEWOOD TWP"/>
    <n v="2836"/>
    <n v="11716"/>
    <n v="14653"/>
  </r>
  <r>
    <x v="29"/>
    <s v="OCEAN"/>
    <s v="POINT PLEASANT BORO"/>
    <n v="2217"/>
    <n v="4827"/>
    <n v="7165"/>
  </r>
  <r>
    <x v="30"/>
    <s v="HUDSON"/>
    <s v="BAYONNE CITY"/>
    <n v="8865"/>
    <n v="3550"/>
    <n v="12415"/>
  </r>
  <r>
    <x v="30"/>
    <s v="HUDSON"/>
    <s v="JERSEY CITY"/>
    <n v="28219"/>
    <n v="4238"/>
    <n v="32457"/>
  </r>
  <r>
    <x v="31"/>
    <s v="BERGEN"/>
    <s v="EDGEWATER BORO"/>
    <n v="1892"/>
    <n v="588"/>
    <n v="2480"/>
  </r>
  <r>
    <x v="31"/>
    <s v="BERGEN"/>
    <s v="FAIRVIEW BORO"/>
    <n v="1526"/>
    <n v="495"/>
    <n v="2021"/>
  </r>
  <r>
    <x v="31"/>
    <s v="HUDSON"/>
    <s v="EAST NEWARK BORO"/>
    <n v="261"/>
    <n v="41"/>
    <n v="302"/>
  </r>
  <r>
    <x v="31"/>
    <s v="HUDSON"/>
    <s v="GUTTENBERG TOWN"/>
    <n v="1525"/>
    <n v="360"/>
    <n v="1885"/>
  </r>
  <r>
    <x v="31"/>
    <s v="HUDSON"/>
    <s v="HARRISON TOWN"/>
    <n v="2670"/>
    <n v="396"/>
    <n v="3066"/>
  </r>
  <r>
    <x v="31"/>
    <s v="HUDSON"/>
    <s v="KEARNY TOWN"/>
    <n v="2951"/>
    <n v="1716"/>
    <n v="4667"/>
  </r>
  <r>
    <x v="31"/>
    <s v="HUDSON"/>
    <s v="NORTH BERGEN TWP"/>
    <n v="11384"/>
    <n v="1473"/>
    <n v="12857"/>
  </r>
  <r>
    <x v="31"/>
    <s v="HUDSON"/>
    <s v="SECAUCUS TOWN"/>
    <n v="2482"/>
    <n v="1355"/>
    <n v="3837"/>
  </r>
  <r>
    <x v="31"/>
    <s v="HUDSON"/>
    <s v="WEST NEW YORK TOWN"/>
    <n v="3935"/>
    <n v="963"/>
    <n v="4898"/>
  </r>
  <r>
    <x v="32"/>
    <s v="HUDSON"/>
    <s v="HOBOKEN CITY"/>
    <n v="12247"/>
    <n v="3785"/>
    <n v="16032"/>
  </r>
  <r>
    <x v="32"/>
    <s v="HUDSON"/>
    <s v="JERSEY CITY"/>
    <n v="17589"/>
    <n v="3104"/>
    <n v="20693"/>
  </r>
  <r>
    <x v="32"/>
    <s v="HUDSON"/>
    <s v="UNION CITY"/>
    <n v="16223"/>
    <n v="1429"/>
    <n v="17652"/>
  </r>
  <r>
    <x v="32"/>
    <s v="HUDSON"/>
    <s v="WEEHAWKEN TWP"/>
    <n v="2723"/>
    <n v="500"/>
    <n v="3223"/>
  </r>
  <r>
    <x v="33"/>
    <s v="ESSEX"/>
    <s v="CITY OF ORANGE TWP"/>
    <n v="4222"/>
    <n v="168"/>
    <n v="4390"/>
  </r>
  <r>
    <x v="33"/>
    <s v="ESSEX"/>
    <s v="EAST ORANGE CITY"/>
    <n v="11908"/>
    <n v="258"/>
    <n v="12166"/>
  </r>
  <r>
    <x v="33"/>
    <s v="ESSEX"/>
    <s v="MONTCLAIR TWP"/>
    <n v="11812"/>
    <n v="1033"/>
    <n v="12845"/>
  </r>
  <r>
    <x v="33"/>
    <s v="ESSEX"/>
    <s v="CLIFTON CITY"/>
    <n v="9663"/>
    <n v="5664"/>
    <n v="15327"/>
  </r>
  <r>
    <x v="34"/>
    <s v="BERGEN"/>
    <s v="ELMWOOD PARK BORO"/>
    <n v="3104"/>
    <n v="1420"/>
    <n v="4524"/>
  </r>
  <r>
    <x v="34"/>
    <s v="BERGEN"/>
    <s v="GARFIELD CITY"/>
    <n v="2206"/>
    <n v="651"/>
    <n v="2857"/>
  </r>
  <r>
    <x v="34"/>
    <s v="PASSAIC"/>
    <s v="HALEDON BORO"/>
    <n v="1281"/>
    <n v="217"/>
    <n v="1498"/>
  </r>
  <r>
    <x v="34"/>
    <s v="PASSAIC"/>
    <s v="NORTH HALEDON BORO"/>
    <n v="1331"/>
    <n v="972"/>
    <n v="2303"/>
  </r>
  <r>
    <x v="34"/>
    <s v="PASSAIC"/>
    <s v="PATERSON CITY"/>
    <n v="18944"/>
    <n v="829"/>
    <n v="19773"/>
  </r>
  <r>
    <x v="34"/>
    <s v="PASSAIC"/>
    <s v="PROSPECT PARK BORO"/>
    <n v="1256"/>
    <n v="152"/>
    <n v="1408"/>
  </r>
  <r>
    <x v="35"/>
    <s v="BERGEN"/>
    <s v="CARLSTADT BORO"/>
    <n v="1318"/>
    <n v="1692"/>
    <n v="3010"/>
  </r>
  <r>
    <x v="35"/>
    <s v="BERGEN"/>
    <s v="CLIFFSIDE PARK BORO"/>
    <n v="4750"/>
    <n v="1378"/>
    <n v="6128"/>
  </r>
  <r>
    <x v="35"/>
    <s v="BERGEN"/>
    <s v="EAST RUTHERFORD BORO"/>
    <n v="1453"/>
    <n v="1538"/>
    <n v="2991"/>
  </r>
  <r>
    <x v="35"/>
    <s v="BERGEN"/>
    <s v="LITTLE FERRY BORO"/>
    <n v="1319"/>
    <n v="706"/>
    <n v="2025"/>
  </r>
  <r>
    <x v="35"/>
    <s v="BERGEN"/>
    <s v="LYNDHURST TWP"/>
    <n v="2512"/>
    <n v="2203"/>
    <n v="4715"/>
  </r>
  <r>
    <x v="35"/>
    <s v="BERGEN"/>
    <s v="MOONACHIE BORO"/>
    <n v="329"/>
    <n v="210"/>
    <n v="539"/>
  </r>
  <r>
    <x v="35"/>
    <s v="BERGEN"/>
    <s v="NORTH ARLINGTON BORO"/>
    <n v="2993"/>
    <n v="3420"/>
    <n v="6413"/>
  </r>
  <r>
    <x v="35"/>
    <s v="BERGEN"/>
    <s v="RIDGEFIELD BORO"/>
    <n v="1877"/>
    <n v="976"/>
    <n v="2853"/>
  </r>
  <r>
    <x v="35"/>
    <s v="BERGEN"/>
    <s v="RIDGEFIELD PARK VILLAGE"/>
    <n v="2071"/>
    <n v="1166"/>
    <n v="3237"/>
  </r>
  <r>
    <x v="35"/>
    <s v="BERGEN"/>
    <s v="RUTHERFORD BORO"/>
    <n v="4763"/>
    <n v="3210"/>
    <n v="7973"/>
  </r>
  <r>
    <x v="35"/>
    <s v="BERGEN"/>
    <s v="SOUTH HACKENSACK TWP"/>
    <n v="376"/>
    <n v="212"/>
    <n v="588"/>
  </r>
  <r>
    <x v="35"/>
    <s v="BERGEN"/>
    <s v="TETERBORO BORO"/>
    <n v="2"/>
    <n v="6"/>
    <n v="8"/>
  </r>
  <r>
    <x v="35"/>
    <s v="BERGEN"/>
    <s v="WALLINGTON BORO"/>
    <n v="1663"/>
    <n v="2030"/>
    <n v="3693"/>
  </r>
  <r>
    <x v="35"/>
    <s v="BERGEN"/>
    <s v="WOOD-RIDGE BORO"/>
    <n v="2148"/>
    <n v="1241"/>
    <n v="3389"/>
  </r>
  <r>
    <x v="35"/>
    <s v="PASSAIC"/>
    <s v="PASSAIC CITY"/>
    <n v="5795"/>
    <n v="1069"/>
    <n v="6864"/>
  </r>
  <r>
    <x v="36"/>
    <s v="BERGEN"/>
    <s v="ALPINE BORO"/>
    <n v="295"/>
    <n v="301"/>
    <n v="604"/>
  </r>
  <r>
    <x v="36"/>
    <s v="BERGEN"/>
    <s v="BOGOTA BORO"/>
    <n v="1983"/>
    <n v="1290"/>
    <n v="3312"/>
  </r>
  <r>
    <x v="36"/>
    <s v="BERGEN"/>
    <s v="CRESSKILL BORO"/>
    <n v="1267"/>
    <n v="1139"/>
    <n v="2435"/>
  </r>
  <r>
    <x v="36"/>
    <s v="BERGEN"/>
    <s v="ENGLEWOOD CITY"/>
    <n v="6210"/>
    <n v="957"/>
    <n v="7238"/>
  </r>
  <r>
    <x v="36"/>
    <s v="BERGEN"/>
    <s v="ENGLEWOOD CLIFFS BORO"/>
    <n v="1778"/>
    <n v="2205"/>
    <n v="4006"/>
  </r>
  <r>
    <x v="36"/>
    <s v="BERGEN"/>
    <s v="FORT LEE BORO"/>
    <n v="6962"/>
    <n v="3233"/>
    <n v="10292"/>
  </r>
  <r>
    <x v="36"/>
    <s v="BERGEN"/>
    <s v="HACKENSACK CITY"/>
    <n v="6844"/>
    <n v="1768"/>
    <n v="8685"/>
  </r>
  <r>
    <x v="36"/>
    <s v="BERGEN"/>
    <s v="LEONIA BORO"/>
    <n v="2111"/>
    <n v="603"/>
    <n v="2755"/>
  </r>
  <r>
    <x v="36"/>
    <s v="BERGEN"/>
    <s v="NORTHVALE BORO"/>
    <n v="974"/>
    <n v="988"/>
    <n v="1983"/>
  </r>
  <r>
    <x v="36"/>
    <s v="BERGEN"/>
    <s v="PALISADES PARK BORO"/>
    <n v="2044"/>
    <n v="847"/>
    <n v="2925"/>
  </r>
  <r>
    <x v="36"/>
    <s v="BERGEN"/>
    <s v="ROCKLEIGH BORO"/>
    <n v="36"/>
    <n v="84"/>
    <n v="120"/>
  </r>
  <r>
    <x v="36"/>
    <s v="BERGEN"/>
    <s v="TEANECK TWP"/>
    <n v="11165"/>
    <n v="2573"/>
    <n v="13820"/>
  </r>
  <r>
    <x v="36"/>
    <s v="BERGEN"/>
    <s v="TENAFLY BORO"/>
    <n v="4144"/>
    <n v="1657"/>
    <n v="5851"/>
  </r>
  <r>
    <x v="37"/>
    <s v="BERGEN"/>
    <s v="BERGENFIELD BORO"/>
    <n v="7656"/>
    <n v="3714"/>
    <n v="11370"/>
  </r>
  <r>
    <x v="37"/>
    <s v="BERGEN"/>
    <s v="FAIR LAWN BORO"/>
    <n v="8183"/>
    <n v="4998"/>
    <n v="13181"/>
  </r>
  <r>
    <x v="37"/>
    <s v="BERGEN"/>
    <s v="GLEN ROCK BORO"/>
    <n v="4327"/>
    <n v="3112"/>
    <n v="7439"/>
  </r>
  <r>
    <x v="37"/>
    <s v="BERGEN"/>
    <s v="HASBROUCK HEIGHTS BORO"/>
    <n v="2750"/>
    <n v="3547"/>
    <n v="6297"/>
  </r>
  <r>
    <x v="37"/>
    <s v="BERGEN"/>
    <s v="LODI BORO"/>
    <n v="2688"/>
    <n v="1918"/>
    <n v="4606"/>
  </r>
  <r>
    <x v="37"/>
    <s v="BERGEN"/>
    <s v="MAYWOOD BORO"/>
    <n v="1958"/>
    <n v="1270"/>
    <n v="3228"/>
  </r>
  <r>
    <x v="37"/>
    <s v="BERGEN"/>
    <s v="NEW MILFORD BORO"/>
    <n v="2976"/>
    <n v="2408"/>
    <n v="5384"/>
  </r>
  <r>
    <x v="37"/>
    <s v="BERGEN"/>
    <s v="ORADELL BORO"/>
    <n v="2241"/>
    <n v="2215"/>
    <n v="4456"/>
  </r>
  <r>
    <x v="37"/>
    <s v="BERGEN"/>
    <s v="PARAMUS BORO"/>
    <n v="4713"/>
    <n v="5897"/>
    <n v="10610"/>
  </r>
  <r>
    <x v="37"/>
    <s v="BERGEN"/>
    <s v="RIVER EDGE BORO"/>
    <n v="2369"/>
    <n v="1485"/>
    <n v="3854"/>
  </r>
  <r>
    <x v="37"/>
    <s v="BERGEN"/>
    <s v="ROCHELLE PARK TWP"/>
    <n v="917"/>
    <n v="1377"/>
    <n v="2294"/>
  </r>
  <r>
    <x v="37"/>
    <s v="BERGEN"/>
    <s v="SADDLE BROOK TWP"/>
    <n v="2037"/>
    <n v="2424"/>
    <n v="4461"/>
  </r>
  <r>
    <x v="37"/>
    <s v="PASSAIC"/>
    <s v="HAWTHORNE BORO"/>
    <n v="3085"/>
    <n v="3289"/>
    <n v="6374"/>
  </r>
  <r>
    <x v="38"/>
    <s v="BERGEN"/>
    <s v="CLOSTER BORO"/>
    <n v="1785"/>
    <n v="1524"/>
    <n v="3309"/>
  </r>
  <r>
    <x v="38"/>
    <s v="BERGEN"/>
    <s v="DEMAREST BORO"/>
    <n v="1187"/>
    <n v="713"/>
    <n v="1900"/>
  </r>
  <r>
    <x v="38"/>
    <s v="BERGEN"/>
    <s v="DUMONT BORO"/>
    <n v="3798"/>
    <n v="3490"/>
    <n v="7288"/>
  </r>
  <r>
    <x v="38"/>
    <s v="BERGEN"/>
    <s v="EMERSON BORO"/>
    <n v="1812"/>
    <n v="2239"/>
    <n v="4051"/>
  </r>
  <r>
    <x v="38"/>
    <s v="BERGEN"/>
    <s v="HARRINGTON PARK BORO"/>
    <n v="1413"/>
    <n v="1359"/>
    <n v="2772"/>
  </r>
  <r>
    <x v="38"/>
    <s v="BERGEN"/>
    <s v="HAWORTH BORO"/>
    <n v="1093"/>
    <n v="806"/>
    <n v="1899"/>
  </r>
  <r>
    <x v="38"/>
    <s v="BERGEN"/>
    <s v="HILLSDALE BORO"/>
    <n v="2161"/>
    <n v="2711"/>
    <n v="4872"/>
  </r>
  <r>
    <x v="38"/>
    <s v="BERGEN"/>
    <s v="MAHWAH TWP"/>
    <n v="4888"/>
    <n v="5687"/>
    <n v="10575"/>
  </r>
  <r>
    <x v="38"/>
    <s v="BERGEN"/>
    <s v="MONTVALE BORO"/>
    <n v="1591"/>
    <n v="2293"/>
    <n v="3884"/>
  </r>
  <r>
    <x v="38"/>
    <s v="BERGEN"/>
    <s v="NORWOOD BORO"/>
    <n v="1643"/>
    <n v="1740"/>
    <n v="3383"/>
  </r>
  <r>
    <x v="38"/>
    <s v="BERGEN"/>
    <s v="OAKLAND BORO"/>
    <n v="2750"/>
    <n v="3905"/>
    <n v="6655"/>
  </r>
  <r>
    <x v="38"/>
    <s v="BERGEN"/>
    <s v="OLD TAPPAN BORO"/>
    <n v="897"/>
    <n v="1352"/>
    <n v="2249"/>
  </r>
  <r>
    <x v="38"/>
    <s v="BERGEN"/>
    <s v="PARK RIDGE BORO"/>
    <n v="2152"/>
    <n v="3028"/>
    <n v="5180"/>
  </r>
  <r>
    <x v="38"/>
    <s v="BERGEN"/>
    <s v="RAMSEY BORO"/>
    <n v="3930"/>
    <n v="5172"/>
    <n v="9102"/>
  </r>
  <r>
    <x v="38"/>
    <s v="BERGEN"/>
    <s v="RIVER VALE TWP"/>
    <n v="1793"/>
    <n v="2224"/>
    <n v="4017"/>
  </r>
  <r>
    <x v="38"/>
    <s v="BERGEN"/>
    <s v="SADDLE RIVER BORO"/>
    <n v="338"/>
    <n v="1519"/>
    <n v="1857"/>
  </r>
  <r>
    <x v="38"/>
    <s v="BERGEN"/>
    <s v="UPPER SADDLE RIVER BORO"/>
    <n v="1693"/>
    <n v="2947"/>
    <n v="4640"/>
  </r>
  <r>
    <x v="38"/>
    <s v="BERGEN"/>
    <s v="WASHINGTON TWP"/>
    <n v="1785"/>
    <n v="2812"/>
    <n v="4597"/>
  </r>
  <r>
    <x v="38"/>
    <s v="BERGEN"/>
    <s v="WESTWOOD BORO"/>
    <n v="3498"/>
    <n v="3171"/>
    <n v="6669"/>
  </r>
  <r>
    <x v="38"/>
    <s v="BERGEN"/>
    <s v="WOODCLIFF LAKE BORO"/>
    <n v="1835"/>
    <n v="2075"/>
    <n v="3910"/>
  </r>
  <r>
    <x v="38"/>
    <s v="PASSAIC"/>
    <s v="BLOOMINGDALE BORO"/>
    <n v="1533"/>
    <n v="1799"/>
    <n v="3332"/>
  </r>
  <r>
    <x v="38"/>
    <s v="PASSAIC"/>
    <s v="RINGWOOD BORO"/>
    <n v="3406"/>
    <n v="4413"/>
    <n v="7819"/>
  </r>
  <r>
    <x v="38"/>
    <s v="PASSAIC"/>
    <s v="WANAQUE BORO"/>
    <n v="2219"/>
    <n v="2512"/>
    <n v="4731"/>
  </r>
  <r>
    <x v="39"/>
    <s v="BERGEN"/>
    <s v="ALLENDALE BORO"/>
    <n v="1374"/>
    <n v="1758"/>
    <n v="3132"/>
  </r>
  <r>
    <x v="39"/>
    <s v="BERGEN"/>
    <s v="FRANKLIN LAKES BORO"/>
    <n v="983"/>
    <n v="2285"/>
    <n v="3268"/>
  </r>
  <r>
    <x v="39"/>
    <s v="BERGEN"/>
    <s v="HO-HO-KUS BORO"/>
    <n v="658"/>
    <n v="775"/>
    <n v="1433"/>
  </r>
  <r>
    <x v="39"/>
    <s v="BERGEN"/>
    <s v="MIDLAND PARK BORO"/>
    <n v="1344"/>
    <n v="2034"/>
    <n v="3378"/>
  </r>
  <r>
    <x v="39"/>
    <s v="BERGEN"/>
    <s v="RIDGEWOOD VILLAGE"/>
    <n v="4876"/>
    <n v="3101"/>
    <n v="7977"/>
  </r>
  <r>
    <x v="39"/>
    <s v="BERGEN"/>
    <s v="WALDWICK BORO"/>
    <n v="2229"/>
    <n v="3136"/>
    <n v="5365"/>
  </r>
  <r>
    <x v="39"/>
    <s v="BERGEN"/>
    <s v="WYCKOFF TWP"/>
    <n v="2765"/>
    <n v="5167"/>
    <n v="7932"/>
  </r>
  <r>
    <x v="39"/>
    <s v="ESSEX"/>
    <s v="CEDAR GROVE TWP"/>
    <n v="1492"/>
    <n v="1759"/>
    <n v="3251"/>
  </r>
  <r>
    <x v="39"/>
    <s v="MORRIS"/>
    <s v="PEQUANNOCK TWP"/>
    <n v="2517"/>
    <n v="3725"/>
    <n v="6242"/>
  </r>
  <r>
    <x v="39"/>
    <s v="MORRIS"/>
    <s v="RIVERDALE BORO"/>
    <n v="419"/>
    <n v="1005"/>
    <n v="1424"/>
  </r>
  <r>
    <x v="39"/>
    <s v="PASSAIC"/>
    <s v="LITTLE FALLS TWP"/>
    <n v="2130"/>
    <n v="1663"/>
    <n v="3793"/>
  </r>
  <r>
    <x v="39"/>
    <s v="PASSAIC"/>
    <s v="POMPTON LAKES BORO"/>
    <n v="1763"/>
    <n v="2438"/>
    <n v="4201"/>
  </r>
  <r>
    <x v="39"/>
    <s v="PASSAIC"/>
    <s v="TOTOWA BORO"/>
    <n v="1036"/>
    <n v="3724"/>
    <n v="4760"/>
  </r>
  <r>
    <x v="39"/>
    <s v="PASSAIC"/>
    <s v="WAYNE TWP"/>
    <n v="8447"/>
    <n v="10194"/>
    <n v="18641"/>
  </r>
  <r>
    <x v="39"/>
    <s v="PASSAIC"/>
    <s v="WOODLAND PARK BORO"/>
    <n v="2856"/>
    <n v="1753"/>
    <n v="46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7E302-3D8D-4342-AB3B-D6A7FE6AD72C}" name="PivotTable1" cacheId="1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42" firstHeaderRow="1" firstDataRow="1" firstDataCol="1"/>
  <pivotFields count="6">
    <pivotField axis="axisRow" showAll="0">
      <items count="4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E9DF-FE84-4D8D-9B1A-AB6FBB11394E}">
  <dimension ref="A1:E567"/>
  <sheetViews>
    <sheetView topLeftCell="A543" workbookViewId="0">
      <selection activeCell="C552" sqref="C552:E552"/>
    </sheetView>
  </sheetViews>
  <sheetFormatPr defaultRowHeight="14.4" x14ac:dyDescent="0.3"/>
  <cols>
    <col min="3" max="5" width="8.88671875" style="10"/>
  </cols>
  <sheetData>
    <row r="1" spans="1:5" x14ac:dyDescent="0.3">
      <c r="A1" t="s">
        <v>0</v>
      </c>
      <c r="B1" t="s">
        <v>8</v>
      </c>
      <c r="C1" s="10" t="s">
        <v>1</v>
      </c>
      <c r="D1" s="10" t="s">
        <v>2</v>
      </c>
      <c r="E1" s="10" t="s">
        <v>3</v>
      </c>
    </row>
    <row r="2" spans="1:5" x14ac:dyDescent="0.3">
      <c r="A2" t="s">
        <v>7</v>
      </c>
      <c r="B2" t="s">
        <v>169</v>
      </c>
      <c r="C2" s="10">
        <v>1301</v>
      </c>
      <c r="D2" s="10">
        <v>1222</v>
      </c>
      <c r="E2" s="10">
        <v>2586</v>
      </c>
    </row>
    <row r="3" spans="1:5" x14ac:dyDescent="0.3">
      <c r="A3" t="s">
        <v>7</v>
      </c>
      <c r="B3" t="s">
        <v>170</v>
      </c>
      <c r="C3" s="10">
        <v>5576</v>
      </c>
      <c r="D3" s="10">
        <v>1287</v>
      </c>
      <c r="E3" s="10">
        <v>7010</v>
      </c>
    </row>
    <row r="4" spans="1:5" x14ac:dyDescent="0.3">
      <c r="A4" t="s">
        <v>7</v>
      </c>
      <c r="B4" t="s">
        <v>171</v>
      </c>
      <c r="C4" s="10">
        <v>1207</v>
      </c>
      <c r="D4" s="10">
        <v>1616</v>
      </c>
      <c r="E4" s="10">
        <v>2882</v>
      </c>
    </row>
    <row r="5" spans="1:5" x14ac:dyDescent="0.3">
      <c r="A5" t="s">
        <v>7</v>
      </c>
      <c r="B5" t="s">
        <v>172</v>
      </c>
      <c r="C5" s="10">
        <v>449</v>
      </c>
      <c r="D5" s="10">
        <v>459</v>
      </c>
      <c r="E5" s="10">
        <v>925</v>
      </c>
    </row>
    <row r="6" spans="1:5" x14ac:dyDescent="0.3">
      <c r="A6" t="s">
        <v>7</v>
      </c>
      <c r="B6" t="s">
        <v>173</v>
      </c>
      <c r="C6" s="10">
        <v>984</v>
      </c>
      <c r="D6" s="10">
        <v>871</v>
      </c>
      <c r="E6" s="10">
        <v>1903</v>
      </c>
    </row>
    <row r="7" spans="1:5" x14ac:dyDescent="0.3">
      <c r="A7" t="s">
        <v>7</v>
      </c>
      <c r="B7" t="s">
        <v>142</v>
      </c>
      <c r="C7" s="10">
        <v>86</v>
      </c>
      <c r="D7" s="10">
        <v>90</v>
      </c>
      <c r="E7" s="10">
        <v>184</v>
      </c>
    </row>
    <row r="8" spans="1:5" x14ac:dyDescent="0.3">
      <c r="A8" t="s">
        <v>7</v>
      </c>
      <c r="B8" t="s">
        <v>174</v>
      </c>
      <c r="C8" s="10">
        <v>536</v>
      </c>
      <c r="D8" s="10">
        <v>372</v>
      </c>
      <c r="E8" s="10">
        <v>934</v>
      </c>
    </row>
    <row r="9" spans="1:5" x14ac:dyDescent="0.3">
      <c r="A9" t="s">
        <v>7</v>
      </c>
      <c r="B9" t="s">
        <v>175</v>
      </c>
      <c r="C9" s="10">
        <v>5708</v>
      </c>
      <c r="D9" s="10">
        <v>4735</v>
      </c>
      <c r="E9" s="10">
        <v>10693</v>
      </c>
    </row>
    <row r="10" spans="1:5" x14ac:dyDescent="0.3">
      <c r="A10" t="s">
        <v>7</v>
      </c>
      <c r="B10" t="s">
        <v>611</v>
      </c>
      <c r="C10" s="10">
        <v>277</v>
      </c>
      <c r="D10" s="10">
        <v>398</v>
      </c>
      <c r="E10" s="10">
        <v>709</v>
      </c>
    </row>
    <row r="11" spans="1:5" x14ac:dyDescent="0.3">
      <c r="A11" t="s">
        <v>7</v>
      </c>
      <c r="B11" t="s">
        <v>176</v>
      </c>
      <c r="C11" s="10">
        <v>189</v>
      </c>
      <c r="D11" s="10">
        <v>261</v>
      </c>
      <c r="E11" s="10">
        <v>465</v>
      </c>
    </row>
    <row r="12" spans="1:5" x14ac:dyDescent="0.3">
      <c r="A12" t="s">
        <v>7</v>
      </c>
      <c r="B12" t="s">
        <v>290</v>
      </c>
      <c r="C12" s="10">
        <v>4866</v>
      </c>
      <c r="D12" s="10">
        <v>4094</v>
      </c>
      <c r="E12" s="10">
        <v>9164</v>
      </c>
    </row>
    <row r="13" spans="1:5" x14ac:dyDescent="0.3">
      <c r="A13" t="s">
        <v>7</v>
      </c>
      <c r="B13" t="s">
        <v>177</v>
      </c>
      <c r="C13" s="10">
        <v>3506</v>
      </c>
      <c r="D13" s="10">
        <v>2659</v>
      </c>
      <c r="E13" s="10">
        <v>6327</v>
      </c>
    </row>
    <row r="14" spans="1:5" x14ac:dyDescent="0.3">
      <c r="A14" t="s">
        <v>7</v>
      </c>
      <c r="B14" t="s">
        <v>612</v>
      </c>
      <c r="C14" s="10">
        <v>1726</v>
      </c>
      <c r="D14" s="10">
        <v>2425</v>
      </c>
      <c r="E14" s="10">
        <v>4301</v>
      </c>
    </row>
    <row r="15" spans="1:5" x14ac:dyDescent="0.3">
      <c r="A15" t="s">
        <v>7</v>
      </c>
      <c r="B15" t="s">
        <v>178</v>
      </c>
      <c r="C15" s="10">
        <v>1164</v>
      </c>
      <c r="D15" s="10">
        <v>1265</v>
      </c>
      <c r="E15" s="10">
        <v>2496</v>
      </c>
    </row>
    <row r="16" spans="1:5" x14ac:dyDescent="0.3">
      <c r="A16" t="s">
        <v>7</v>
      </c>
      <c r="B16" t="s">
        <v>179</v>
      </c>
      <c r="C16" s="10">
        <v>107</v>
      </c>
      <c r="D16" s="10">
        <v>225</v>
      </c>
      <c r="E16" s="10">
        <v>336</v>
      </c>
    </row>
    <row r="17" spans="1:5" x14ac:dyDescent="0.3">
      <c r="A17" t="s">
        <v>7</v>
      </c>
      <c r="B17" t="s">
        <v>180</v>
      </c>
      <c r="C17" s="10">
        <v>1109</v>
      </c>
      <c r="D17" s="10">
        <v>1019</v>
      </c>
      <c r="E17" s="10">
        <v>2160</v>
      </c>
    </row>
    <row r="18" spans="1:5" x14ac:dyDescent="0.3">
      <c r="A18" t="s">
        <v>7</v>
      </c>
      <c r="B18" t="s">
        <v>181</v>
      </c>
      <c r="C18" s="10">
        <v>785</v>
      </c>
      <c r="D18" s="10">
        <v>932</v>
      </c>
      <c r="E18" s="10">
        <v>1754</v>
      </c>
    </row>
    <row r="19" spans="1:5" x14ac:dyDescent="0.3">
      <c r="A19" t="s">
        <v>7</v>
      </c>
      <c r="B19" t="s">
        <v>182</v>
      </c>
      <c r="C19" s="10">
        <v>1430</v>
      </c>
      <c r="D19" s="10">
        <v>1161</v>
      </c>
      <c r="E19" s="10">
        <v>2664</v>
      </c>
    </row>
    <row r="20" spans="1:5" x14ac:dyDescent="0.3">
      <c r="A20" t="s">
        <v>7</v>
      </c>
      <c r="B20" t="s">
        <v>183</v>
      </c>
      <c r="C20" s="10">
        <v>2590</v>
      </c>
      <c r="D20" s="10">
        <v>213</v>
      </c>
      <c r="E20" s="10">
        <v>2858</v>
      </c>
    </row>
    <row r="21" spans="1:5" x14ac:dyDescent="0.3">
      <c r="A21" t="s">
        <v>7</v>
      </c>
      <c r="B21" t="s">
        <v>291</v>
      </c>
      <c r="C21" s="10">
        <v>182</v>
      </c>
      <c r="D21" s="10">
        <v>256</v>
      </c>
      <c r="E21" s="10">
        <v>448</v>
      </c>
    </row>
    <row r="22" spans="1:5" x14ac:dyDescent="0.3">
      <c r="A22" t="s">
        <v>7</v>
      </c>
      <c r="B22" t="s">
        <v>184</v>
      </c>
      <c r="C22" s="10">
        <v>1447</v>
      </c>
      <c r="D22" s="10">
        <v>1253</v>
      </c>
      <c r="E22" s="10">
        <v>2767</v>
      </c>
    </row>
    <row r="23" spans="1:5" x14ac:dyDescent="0.3">
      <c r="A23" t="s">
        <v>7</v>
      </c>
      <c r="B23" t="s">
        <v>185</v>
      </c>
      <c r="C23" s="10">
        <v>1316</v>
      </c>
      <c r="D23" s="10">
        <v>1171</v>
      </c>
      <c r="E23" s="10">
        <v>2551</v>
      </c>
    </row>
    <row r="24" spans="1:5" x14ac:dyDescent="0.3">
      <c r="A24" t="s">
        <v>7</v>
      </c>
      <c r="B24" t="s">
        <v>613</v>
      </c>
      <c r="C24" s="10">
        <v>411</v>
      </c>
      <c r="D24" s="10">
        <v>472</v>
      </c>
      <c r="E24" s="10">
        <v>898</v>
      </c>
    </row>
    <row r="25" spans="1:5" x14ac:dyDescent="0.3">
      <c r="A25" t="s">
        <v>60</v>
      </c>
      <c r="B25" t="s">
        <v>591</v>
      </c>
    </row>
    <row r="26" spans="1:5" x14ac:dyDescent="0.3">
      <c r="A26" t="s">
        <v>60</v>
      </c>
      <c r="B26" t="s">
        <v>544</v>
      </c>
    </row>
    <row r="27" spans="1:5" x14ac:dyDescent="0.3">
      <c r="A27" t="s">
        <v>60</v>
      </c>
      <c r="B27" t="s">
        <v>557</v>
      </c>
    </row>
    <row r="28" spans="1:5" x14ac:dyDescent="0.3">
      <c r="A28" t="s">
        <v>60</v>
      </c>
      <c r="B28" t="s">
        <v>545</v>
      </c>
    </row>
    <row r="29" spans="1:5" x14ac:dyDescent="0.3">
      <c r="A29" t="s">
        <v>60</v>
      </c>
      <c r="B29" t="s">
        <v>529</v>
      </c>
    </row>
    <row r="30" spans="1:5" x14ac:dyDescent="0.3">
      <c r="A30" t="s">
        <v>60</v>
      </c>
      <c r="B30" t="s">
        <v>530</v>
      </c>
    </row>
    <row r="31" spans="1:5" x14ac:dyDescent="0.3">
      <c r="A31" t="s">
        <v>60</v>
      </c>
      <c r="B31" t="s">
        <v>570</v>
      </c>
    </row>
    <row r="32" spans="1:5" x14ac:dyDescent="0.3">
      <c r="A32" t="s">
        <v>60</v>
      </c>
      <c r="B32" t="s">
        <v>546</v>
      </c>
    </row>
    <row r="33" spans="1:2" x14ac:dyDescent="0.3">
      <c r="A33" t="s">
        <v>60</v>
      </c>
      <c r="B33" t="s">
        <v>571</v>
      </c>
    </row>
    <row r="34" spans="1:2" x14ac:dyDescent="0.3">
      <c r="A34" t="s">
        <v>60</v>
      </c>
      <c r="B34" t="s">
        <v>572</v>
      </c>
    </row>
    <row r="35" spans="1:2" x14ac:dyDescent="0.3">
      <c r="A35" t="s">
        <v>60</v>
      </c>
      <c r="B35" t="s">
        <v>531</v>
      </c>
    </row>
    <row r="36" spans="1:2" x14ac:dyDescent="0.3">
      <c r="A36" t="s">
        <v>60</v>
      </c>
      <c r="B36" t="s">
        <v>507</v>
      </c>
    </row>
    <row r="37" spans="1:2" x14ac:dyDescent="0.3">
      <c r="A37" t="s">
        <v>60</v>
      </c>
      <c r="B37" t="s">
        <v>523</v>
      </c>
    </row>
    <row r="38" spans="1:2" x14ac:dyDescent="0.3">
      <c r="A38" t="s">
        <v>60</v>
      </c>
      <c r="B38" t="s">
        <v>573</v>
      </c>
    </row>
    <row r="39" spans="1:2" x14ac:dyDescent="0.3">
      <c r="A39" t="s">
        <v>60</v>
      </c>
      <c r="B39" t="s">
        <v>547</v>
      </c>
    </row>
    <row r="40" spans="1:2" x14ac:dyDescent="0.3">
      <c r="A40" t="s">
        <v>60</v>
      </c>
      <c r="B40" t="s">
        <v>548</v>
      </c>
    </row>
    <row r="41" spans="1:2" x14ac:dyDescent="0.3">
      <c r="A41" t="s">
        <v>60</v>
      </c>
      <c r="B41" t="s">
        <v>558</v>
      </c>
    </row>
    <row r="42" spans="1:2" x14ac:dyDescent="0.3">
      <c r="A42" t="s">
        <v>60</v>
      </c>
      <c r="B42" t="s">
        <v>508</v>
      </c>
    </row>
    <row r="43" spans="1:2" x14ac:dyDescent="0.3">
      <c r="A43" t="s">
        <v>60</v>
      </c>
      <c r="B43" t="s">
        <v>549</v>
      </c>
    </row>
    <row r="44" spans="1:2" x14ac:dyDescent="0.3">
      <c r="A44" t="s">
        <v>60</v>
      </c>
      <c r="B44" t="s">
        <v>592</v>
      </c>
    </row>
    <row r="45" spans="1:2" x14ac:dyDescent="0.3">
      <c r="A45" t="s">
        <v>60</v>
      </c>
      <c r="B45" t="s">
        <v>524</v>
      </c>
    </row>
    <row r="46" spans="1:2" x14ac:dyDescent="0.3">
      <c r="A46" t="s">
        <v>60</v>
      </c>
      <c r="B46" t="s">
        <v>559</v>
      </c>
    </row>
    <row r="47" spans="1:2" x14ac:dyDescent="0.3">
      <c r="A47" t="s">
        <v>60</v>
      </c>
      <c r="B47" t="s">
        <v>550</v>
      </c>
    </row>
    <row r="48" spans="1:2" x14ac:dyDescent="0.3">
      <c r="A48" t="s">
        <v>60</v>
      </c>
      <c r="B48" t="s">
        <v>574</v>
      </c>
    </row>
    <row r="49" spans="1:2" x14ac:dyDescent="0.3">
      <c r="A49" t="s">
        <v>60</v>
      </c>
      <c r="B49" t="s">
        <v>560</v>
      </c>
    </row>
    <row r="50" spans="1:2" x14ac:dyDescent="0.3">
      <c r="A50" t="s">
        <v>60</v>
      </c>
      <c r="B50" t="s">
        <v>575</v>
      </c>
    </row>
    <row r="51" spans="1:2" x14ac:dyDescent="0.3">
      <c r="A51" t="s">
        <v>60</v>
      </c>
      <c r="B51" t="s">
        <v>576</v>
      </c>
    </row>
    <row r="52" spans="1:2" x14ac:dyDescent="0.3">
      <c r="A52" t="s">
        <v>60</v>
      </c>
      <c r="B52" t="s">
        <v>593</v>
      </c>
    </row>
    <row r="53" spans="1:2" x14ac:dyDescent="0.3">
      <c r="A53" t="s">
        <v>60</v>
      </c>
      <c r="B53" t="s">
        <v>551</v>
      </c>
    </row>
    <row r="54" spans="1:2" x14ac:dyDescent="0.3">
      <c r="A54" t="s">
        <v>60</v>
      </c>
      <c r="B54" t="s">
        <v>532</v>
      </c>
    </row>
    <row r="55" spans="1:2" x14ac:dyDescent="0.3">
      <c r="A55" t="s">
        <v>60</v>
      </c>
      <c r="B55" t="s">
        <v>561</v>
      </c>
    </row>
    <row r="56" spans="1:2" x14ac:dyDescent="0.3">
      <c r="A56" t="s">
        <v>60</v>
      </c>
      <c r="B56" t="s">
        <v>533</v>
      </c>
    </row>
    <row r="57" spans="1:2" x14ac:dyDescent="0.3">
      <c r="A57" t="s">
        <v>60</v>
      </c>
      <c r="B57" t="s">
        <v>577</v>
      </c>
    </row>
    <row r="58" spans="1:2" x14ac:dyDescent="0.3">
      <c r="A58" t="s">
        <v>60</v>
      </c>
      <c r="B58" t="s">
        <v>562</v>
      </c>
    </row>
    <row r="59" spans="1:2" x14ac:dyDescent="0.3">
      <c r="A59" t="s">
        <v>60</v>
      </c>
      <c r="B59" t="s">
        <v>594</v>
      </c>
    </row>
    <row r="60" spans="1:2" x14ac:dyDescent="0.3">
      <c r="A60" t="s">
        <v>60</v>
      </c>
      <c r="B60" t="s">
        <v>578</v>
      </c>
    </row>
    <row r="61" spans="1:2" x14ac:dyDescent="0.3">
      <c r="A61" t="s">
        <v>60</v>
      </c>
      <c r="B61" t="s">
        <v>534</v>
      </c>
    </row>
    <row r="62" spans="1:2" x14ac:dyDescent="0.3">
      <c r="A62" t="s">
        <v>60</v>
      </c>
      <c r="B62" t="s">
        <v>563</v>
      </c>
    </row>
    <row r="63" spans="1:2" x14ac:dyDescent="0.3">
      <c r="A63" t="s">
        <v>60</v>
      </c>
      <c r="B63" t="s">
        <v>535</v>
      </c>
    </row>
    <row r="64" spans="1:2" x14ac:dyDescent="0.3">
      <c r="A64" t="s">
        <v>60</v>
      </c>
      <c r="B64" t="s">
        <v>552</v>
      </c>
    </row>
    <row r="65" spans="1:2" x14ac:dyDescent="0.3">
      <c r="A65" t="s">
        <v>60</v>
      </c>
      <c r="B65" t="s">
        <v>579</v>
      </c>
    </row>
    <row r="66" spans="1:2" x14ac:dyDescent="0.3">
      <c r="A66" t="s">
        <v>60</v>
      </c>
      <c r="B66" t="s">
        <v>580</v>
      </c>
    </row>
    <row r="67" spans="1:2" x14ac:dyDescent="0.3">
      <c r="A67" t="s">
        <v>60</v>
      </c>
      <c r="B67" t="s">
        <v>581</v>
      </c>
    </row>
    <row r="68" spans="1:2" x14ac:dyDescent="0.3">
      <c r="A68" t="s">
        <v>60</v>
      </c>
      <c r="B68" t="s">
        <v>564</v>
      </c>
    </row>
    <row r="69" spans="1:2" x14ac:dyDescent="0.3">
      <c r="A69" t="s">
        <v>60</v>
      </c>
      <c r="B69" t="s">
        <v>553</v>
      </c>
    </row>
    <row r="70" spans="1:2" x14ac:dyDescent="0.3">
      <c r="A70" t="s">
        <v>60</v>
      </c>
      <c r="B70" t="s">
        <v>565</v>
      </c>
    </row>
    <row r="71" spans="1:2" x14ac:dyDescent="0.3">
      <c r="A71" t="s">
        <v>60</v>
      </c>
      <c r="B71" t="s">
        <v>582</v>
      </c>
    </row>
    <row r="72" spans="1:2" x14ac:dyDescent="0.3">
      <c r="A72" t="s">
        <v>60</v>
      </c>
      <c r="B72" t="s">
        <v>606</v>
      </c>
    </row>
    <row r="73" spans="1:2" x14ac:dyDescent="0.3">
      <c r="A73" t="s">
        <v>60</v>
      </c>
      <c r="B73" t="s">
        <v>536</v>
      </c>
    </row>
    <row r="74" spans="1:2" x14ac:dyDescent="0.3">
      <c r="A74" t="s">
        <v>60</v>
      </c>
      <c r="B74" t="s">
        <v>537</v>
      </c>
    </row>
    <row r="75" spans="1:2" x14ac:dyDescent="0.3">
      <c r="A75" t="s">
        <v>60</v>
      </c>
      <c r="B75" t="s">
        <v>595</v>
      </c>
    </row>
    <row r="76" spans="1:2" x14ac:dyDescent="0.3">
      <c r="A76" t="s">
        <v>60</v>
      </c>
      <c r="B76" t="s">
        <v>566</v>
      </c>
    </row>
    <row r="77" spans="1:2" x14ac:dyDescent="0.3">
      <c r="A77" t="s">
        <v>60</v>
      </c>
      <c r="B77" t="s">
        <v>583</v>
      </c>
    </row>
    <row r="78" spans="1:2" x14ac:dyDescent="0.3">
      <c r="A78" t="s">
        <v>60</v>
      </c>
      <c r="B78" t="s">
        <v>567</v>
      </c>
    </row>
    <row r="79" spans="1:2" x14ac:dyDescent="0.3">
      <c r="A79" t="s">
        <v>60</v>
      </c>
      <c r="B79" t="s">
        <v>554</v>
      </c>
    </row>
    <row r="80" spans="1:2" x14ac:dyDescent="0.3">
      <c r="A80" t="s">
        <v>60</v>
      </c>
      <c r="B80" t="s">
        <v>538</v>
      </c>
    </row>
    <row r="81" spans="1:5" x14ac:dyDescent="0.3">
      <c r="A81" t="s">
        <v>60</v>
      </c>
      <c r="B81" t="s">
        <v>568</v>
      </c>
    </row>
    <row r="82" spans="1:5" x14ac:dyDescent="0.3">
      <c r="A82" t="s">
        <v>60</v>
      </c>
      <c r="B82" t="s">
        <v>584</v>
      </c>
    </row>
    <row r="83" spans="1:5" x14ac:dyDescent="0.3">
      <c r="A83" t="s">
        <v>60</v>
      </c>
      <c r="B83" t="s">
        <v>539</v>
      </c>
    </row>
    <row r="84" spans="1:5" x14ac:dyDescent="0.3">
      <c r="A84" t="s">
        <v>60</v>
      </c>
      <c r="B84" t="s">
        <v>555</v>
      </c>
    </row>
    <row r="85" spans="1:5" x14ac:dyDescent="0.3">
      <c r="A85" t="s">
        <v>60</v>
      </c>
      <c r="B85" t="s">
        <v>556</v>
      </c>
    </row>
    <row r="86" spans="1:5" x14ac:dyDescent="0.3">
      <c r="A86" t="s">
        <v>60</v>
      </c>
      <c r="B86" t="s">
        <v>540</v>
      </c>
    </row>
    <row r="87" spans="1:5" x14ac:dyDescent="0.3">
      <c r="A87" t="s">
        <v>60</v>
      </c>
      <c r="B87" t="s">
        <v>585</v>
      </c>
    </row>
    <row r="88" spans="1:5" x14ac:dyDescent="0.3">
      <c r="A88" t="s">
        <v>60</v>
      </c>
      <c r="B88" t="s">
        <v>596</v>
      </c>
    </row>
    <row r="89" spans="1:5" x14ac:dyDescent="0.3">
      <c r="A89" t="s">
        <v>60</v>
      </c>
      <c r="B89" t="s">
        <v>541</v>
      </c>
    </row>
    <row r="90" spans="1:5" x14ac:dyDescent="0.3">
      <c r="A90" t="s">
        <v>60</v>
      </c>
      <c r="B90" t="s">
        <v>105</v>
      </c>
    </row>
    <row r="91" spans="1:5" x14ac:dyDescent="0.3">
      <c r="A91" t="s">
        <v>60</v>
      </c>
      <c r="B91" t="s">
        <v>586</v>
      </c>
    </row>
    <row r="92" spans="1:5" x14ac:dyDescent="0.3">
      <c r="A92" t="s">
        <v>60</v>
      </c>
      <c r="B92" t="s">
        <v>587</v>
      </c>
    </row>
    <row r="93" spans="1:5" x14ac:dyDescent="0.3">
      <c r="A93" t="s">
        <v>60</v>
      </c>
      <c r="B93" t="s">
        <v>542</v>
      </c>
    </row>
    <row r="94" spans="1:5" x14ac:dyDescent="0.3">
      <c r="A94" t="s">
        <v>60</v>
      </c>
      <c r="B94" t="s">
        <v>597</v>
      </c>
    </row>
    <row r="95" spans="1:5" x14ac:dyDescent="0.3">
      <c r="A95" t="s">
        <v>32</v>
      </c>
      <c r="B95" t="s">
        <v>292</v>
      </c>
      <c r="C95" s="10">
        <v>128</v>
      </c>
      <c r="D95" s="10">
        <v>245</v>
      </c>
      <c r="E95" s="10">
        <v>388</v>
      </c>
    </row>
    <row r="96" spans="1:5" x14ac:dyDescent="0.3">
      <c r="A96" t="s">
        <v>32</v>
      </c>
      <c r="B96" t="s">
        <v>256</v>
      </c>
      <c r="C96" s="10">
        <v>325</v>
      </c>
      <c r="D96" s="10">
        <v>193</v>
      </c>
      <c r="E96" s="10">
        <v>529</v>
      </c>
    </row>
    <row r="97" spans="1:5" x14ac:dyDescent="0.3">
      <c r="A97" t="s">
        <v>32</v>
      </c>
      <c r="B97" t="s">
        <v>257</v>
      </c>
      <c r="C97" s="10">
        <v>897</v>
      </c>
      <c r="D97" s="10">
        <v>440</v>
      </c>
      <c r="E97" s="10">
        <v>1382</v>
      </c>
    </row>
    <row r="98" spans="1:5" x14ac:dyDescent="0.3">
      <c r="A98" t="s">
        <v>32</v>
      </c>
      <c r="B98" t="s">
        <v>258</v>
      </c>
      <c r="C98" s="10">
        <v>1791</v>
      </c>
      <c r="D98" s="10">
        <v>1410</v>
      </c>
      <c r="E98" s="10">
        <v>3256</v>
      </c>
    </row>
    <row r="99" spans="1:5" x14ac:dyDescent="0.3">
      <c r="A99" t="s">
        <v>32</v>
      </c>
      <c r="B99" t="s">
        <v>259</v>
      </c>
      <c r="C99" s="10">
        <v>1552</v>
      </c>
      <c r="D99" s="10">
        <v>707</v>
      </c>
      <c r="E99" s="10">
        <v>2297</v>
      </c>
    </row>
    <row r="100" spans="1:5" x14ac:dyDescent="0.3">
      <c r="A100" t="s">
        <v>32</v>
      </c>
      <c r="B100" t="s">
        <v>260</v>
      </c>
      <c r="C100" s="10">
        <v>4424</v>
      </c>
      <c r="D100" s="10">
        <v>2015</v>
      </c>
      <c r="E100" s="10">
        <v>6534</v>
      </c>
    </row>
    <row r="101" spans="1:5" x14ac:dyDescent="0.3">
      <c r="A101" t="s">
        <v>32</v>
      </c>
      <c r="B101" t="s">
        <v>339</v>
      </c>
      <c r="C101" s="10">
        <v>905</v>
      </c>
      <c r="D101" s="10">
        <v>916</v>
      </c>
      <c r="E101" s="10">
        <v>1851</v>
      </c>
    </row>
    <row r="102" spans="1:5" x14ac:dyDescent="0.3">
      <c r="A102" t="s">
        <v>32</v>
      </c>
      <c r="B102" t="s">
        <v>261</v>
      </c>
      <c r="C102" s="10">
        <v>2761</v>
      </c>
      <c r="D102" s="10">
        <v>2483</v>
      </c>
      <c r="E102" s="10">
        <v>5328</v>
      </c>
    </row>
    <row r="103" spans="1:5" x14ac:dyDescent="0.3">
      <c r="A103" t="s">
        <v>32</v>
      </c>
      <c r="B103" t="s">
        <v>262</v>
      </c>
      <c r="C103" s="10">
        <v>834</v>
      </c>
      <c r="D103" s="10">
        <v>643</v>
      </c>
      <c r="E103" s="10">
        <v>1505</v>
      </c>
    </row>
    <row r="104" spans="1:5" x14ac:dyDescent="0.3">
      <c r="A104" t="s">
        <v>32</v>
      </c>
      <c r="B104" t="s">
        <v>263</v>
      </c>
      <c r="C104" s="10">
        <v>2240</v>
      </c>
      <c r="D104" s="10">
        <v>1840</v>
      </c>
      <c r="E104" s="10">
        <v>4149</v>
      </c>
    </row>
    <row r="105" spans="1:5" x14ac:dyDescent="0.3">
      <c r="A105" t="s">
        <v>32</v>
      </c>
      <c r="B105" t="s">
        <v>272</v>
      </c>
      <c r="C105" s="10">
        <v>953</v>
      </c>
      <c r="D105" s="10">
        <v>651</v>
      </c>
      <c r="E105" s="10">
        <v>1636</v>
      </c>
    </row>
    <row r="106" spans="1:5" x14ac:dyDescent="0.3">
      <c r="A106" t="s">
        <v>32</v>
      </c>
      <c r="B106" t="s">
        <v>264</v>
      </c>
      <c r="C106" s="10">
        <v>1411</v>
      </c>
      <c r="D106" s="10">
        <v>635</v>
      </c>
      <c r="E106" s="10">
        <v>2071</v>
      </c>
    </row>
    <row r="107" spans="1:5" x14ac:dyDescent="0.3">
      <c r="A107" t="s">
        <v>32</v>
      </c>
      <c r="B107" t="s">
        <v>273</v>
      </c>
      <c r="C107" s="10">
        <v>6990</v>
      </c>
      <c r="D107" s="10">
        <v>5614</v>
      </c>
      <c r="E107" s="10">
        <v>12811</v>
      </c>
    </row>
    <row r="108" spans="1:5" x14ac:dyDescent="0.3">
      <c r="A108" t="s">
        <v>32</v>
      </c>
      <c r="B108" t="s">
        <v>265</v>
      </c>
      <c r="C108" s="10">
        <v>107</v>
      </c>
      <c r="D108" s="10">
        <v>62</v>
      </c>
      <c r="E108" s="10">
        <v>176</v>
      </c>
    </row>
    <row r="109" spans="1:5" x14ac:dyDescent="0.3">
      <c r="A109" t="s">
        <v>32</v>
      </c>
      <c r="B109" t="s">
        <v>266</v>
      </c>
      <c r="C109" s="10">
        <v>1996</v>
      </c>
      <c r="D109" s="10">
        <v>1883</v>
      </c>
      <c r="E109" s="10">
        <v>3962</v>
      </c>
    </row>
    <row r="110" spans="1:5" x14ac:dyDescent="0.3">
      <c r="A110" t="s">
        <v>32</v>
      </c>
      <c r="B110" t="s">
        <v>274</v>
      </c>
      <c r="C110" s="10">
        <v>965</v>
      </c>
      <c r="D110" s="10">
        <v>1151</v>
      </c>
      <c r="E110" s="10">
        <v>2151</v>
      </c>
    </row>
    <row r="111" spans="1:5" x14ac:dyDescent="0.3">
      <c r="A111" t="s">
        <v>32</v>
      </c>
      <c r="B111" t="s">
        <v>275</v>
      </c>
      <c r="C111" s="10">
        <v>2032</v>
      </c>
      <c r="D111" s="10">
        <v>1461</v>
      </c>
      <c r="E111" s="10">
        <v>3560</v>
      </c>
    </row>
    <row r="112" spans="1:5" x14ac:dyDescent="0.3">
      <c r="A112" t="s">
        <v>32</v>
      </c>
      <c r="B112" t="s">
        <v>276</v>
      </c>
      <c r="C112" s="10">
        <v>1482</v>
      </c>
      <c r="D112" s="10">
        <v>1894</v>
      </c>
      <c r="E112" s="10">
        <v>3435</v>
      </c>
    </row>
    <row r="113" spans="1:5" x14ac:dyDescent="0.3">
      <c r="A113" t="s">
        <v>32</v>
      </c>
      <c r="B113" t="s">
        <v>608</v>
      </c>
      <c r="C113" s="10">
        <v>2245</v>
      </c>
      <c r="D113" s="10">
        <v>1429</v>
      </c>
      <c r="E113" s="10">
        <v>3738</v>
      </c>
    </row>
    <row r="114" spans="1:5" x14ac:dyDescent="0.3">
      <c r="A114" t="s">
        <v>32</v>
      </c>
      <c r="B114" t="s">
        <v>277</v>
      </c>
      <c r="C114" s="10">
        <v>814</v>
      </c>
      <c r="D114" s="10">
        <v>762</v>
      </c>
      <c r="E114" s="10">
        <v>1615</v>
      </c>
    </row>
    <row r="115" spans="1:5" x14ac:dyDescent="0.3">
      <c r="A115" t="s">
        <v>32</v>
      </c>
      <c r="B115" t="s">
        <v>278</v>
      </c>
      <c r="C115" s="10">
        <v>3733</v>
      </c>
      <c r="D115" s="10">
        <v>4144</v>
      </c>
      <c r="E115" s="10">
        <v>8004</v>
      </c>
    </row>
    <row r="116" spans="1:5" x14ac:dyDescent="0.3">
      <c r="A116" t="s">
        <v>32</v>
      </c>
      <c r="B116" t="s">
        <v>614</v>
      </c>
      <c r="C116" s="10">
        <v>3738</v>
      </c>
      <c r="D116" s="10">
        <v>3012</v>
      </c>
      <c r="E116" s="10">
        <v>6842</v>
      </c>
    </row>
    <row r="117" spans="1:5" x14ac:dyDescent="0.3">
      <c r="A117" t="s">
        <v>32</v>
      </c>
      <c r="B117" t="s">
        <v>279</v>
      </c>
      <c r="C117" s="10">
        <v>1341</v>
      </c>
      <c r="D117" s="10">
        <v>742</v>
      </c>
      <c r="E117" s="10">
        <v>2131</v>
      </c>
    </row>
    <row r="118" spans="1:5" x14ac:dyDescent="0.3">
      <c r="A118" t="s">
        <v>32</v>
      </c>
      <c r="B118" t="s">
        <v>267</v>
      </c>
      <c r="C118" s="10">
        <v>7378</v>
      </c>
      <c r="D118" s="10">
        <v>5161</v>
      </c>
      <c r="E118" s="10">
        <v>12726</v>
      </c>
    </row>
    <row r="119" spans="1:5" x14ac:dyDescent="0.3">
      <c r="A119" t="s">
        <v>32</v>
      </c>
      <c r="B119" t="s">
        <v>340</v>
      </c>
      <c r="C119" s="10">
        <v>85</v>
      </c>
      <c r="D119" s="10">
        <v>173</v>
      </c>
      <c r="E119" s="10">
        <v>262</v>
      </c>
    </row>
    <row r="120" spans="1:5" x14ac:dyDescent="0.3">
      <c r="A120" t="s">
        <v>32</v>
      </c>
      <c r="B120" t="s">
        <v>341</v>
      </c>
      <c r="C120" s="10">
        <v>459</v>
      </c>
      <c r="D120" s="10">
        <v>847</v>
      </c>
      <c r="E120" s="10">
        <v>1336</v>
      </c>
    </row>
    <row r="121" spans="1:5" x14ac:dyDescent="0.3">
      <c r="A121" t="s">
        <v>32</v>
      </c>
      <c r="B121" t="s">
        <v>268</v>
      </c>
      <c r="C121" s="10">
        <v>1347</v>
      </c>
      <c r="D121" s="10">
        <v>732</v>
      </c>
      <c r="E121" s="10">
        <v>2127</v>
      </c>
    </row>
    <row r="122" spans="1:5" x14ac:dyDescent="0.3">
      <c r="A122" t="s">
        <v>32</v>
      </c>
      <c r="B122" t="s">
        <v>280</v>
      </c>
      <c r="C122" s="10">
        <v>187</v>
      </c>
      <c r="D122" s="10">
        <v>192</v>
      </c>
      <c r="E122" s="10">
        <v>386</v>
      </c>
    </row>
    <row r="123" spans="1:5" x14ac:dyDescent="0.3">
      <c r="A123" t="s">
        <v>32</v>
      </c>
      <c r="B123" t="s">
        <v>281</v>
      </c>
      <c r="C123" s="10">
        <v>2693</v>
      </c>
      <c r="D123" s="10">
        <v>2056</v>
      </c>
      <c r="E123" s="10">
        <v>4842</v>
      </c>
    </row>
    <row r="124" spans="1:5" x14ac:dyDescent="0.3">
      <c r="A124" t="s">
        <v>32</v>
      </c>
      <c r="B124" t="s">
        <v>269</v>
      </c>
      <c r="C124" s="10">
        <v>767</v>
      </c>
      <c r="D124" s="10">
        <v>598</v>
      </c>
      <c r="E124" s="10">
        <v>1403</v>
      </c>
    </row>
    <row r="125" spans="1:5" x14ac:dyDescent="0.3">
      <c r="A125" t="s">
        <v>32</v>
      </c>
      <c r="B125" t="s">
        <v>270</v>
      </c>
      <c r="C125" s="10">
        <v>583</v>
      </c>
      <c r="D125" s="10">
        <v>413</v>
      </c>
      <c r="E125" s="10">
        <v>1005</v>
      </c>
    </row>
    <row r="126" spans="1:5" x14ac:dyDescent="0.3">
      <c r="A126" t="s">
        <v>32</v>
      </c>
      <c r="B126" t="s">
        <v>282</v>
      </c>
      <c r="C126" s="10">
        <v>721</v>
      </c>
      <c r="D126" s="10">
        <v>1230</v>
      </c>
      <c r="E126" s="10">
        <v>1983</v>
      </c>
    </row>
    <row r="127" spans="1:5" x14ac:dyDescent="0.3">
      <c r="A127" t="s">
        <v>32</v>
      </c>
      <c r="B127" t="s">
        <v>283</v>
      </c>
      <c r="C127" s="10">
        <v>1323</v>
      </c>
      <c r="D127" s="10">
        <v>2160</v>
      </c>
      <c r="E127" s="10">
        <v>3540</v>
      </c>
    </row>
    <row r="128" spans="1:5" x14ac:dyDescent="0.3">
      <c r="A128" t="s">
        <v>32</v>
      </c>
      <c r="B128" t="s">
        <v>132</v>
      </c>
      <c r="C128" s="10">
        <v>383</v>
      </c>
      <c r="D128" s="10">
        <v>705</v>
      </c>
      <c r="E128" s="10">
        <v>1107</v>
      </c>
    </row>
    <row r="129" spans="1:5" x14ac:dyDescent="0.3">
      <c r="A129" t="s">
        <v>32</v>
      </c>
      <c r="B129" t="s">
        <v>293</v>
      </c>
      <c r="C129" s="10">
        <v>818</v>
      </c>
      <c r="D129" s="10">
        <v>1375</v>
      </c>
      <c r="E129" s="10">
        <v>2226</v>
      </c>
    </row>
    <row r="130" spans="1:5" x14ac:dyDescent="0.3">
      <c r="A130" t="s">
        <v>32</v>
      </c>
      <c r="B130" t="s">
        <v>105</v>
      </c>
      <c r="C130" s="10">
        <v>85</v>
      </c>
      <c r="D130" s="10">
        <v>111</v>
      </c>
      <c r="E130" s="10">
        <v>200</v>
      </c>
    </row>
    <row r="131" spans="1:5" x14ac:dyDescent="0.3">
      <c r="A131" t="s">
        <v>32</v>
      </c>
      <c r="B131" t="s">
        <v>284</v>
      </c>
      <c r="C131" s="10">
        <v>1770</v>
      </c>
      <c r="D131" s="10">
        <v>1038</v>
      </c>
      <c r="E131" s="10">
        <v>2848</v>
      </c>
    </row>
    <row r="132" spans="1:5" x14ac:dyDescent="0.3">
      <c r="A132" t="s">
        <v>32</v>
      </c>
      <c r="B132" t="s">
        <v>271</v>
      </c>
      <c r="C132" s="10">
        <v>8011</v>
      </c>
      <c r="D132" s="10">
        <v>794</v>
      </c>
      <c r="E132" s="10">
        <v>8896</v>
      </c>
    </row>
    <row r="133" spans="1:5" x14ac:dyDescent="0.3">
      <c r="A133" t="s">
        <v>32</v>
      </c>
      <c r="B133" t="s">
        <v>285</v>
      </c>
      <c r="C133" s="10">
        <v>136</v>
      </c>
      <c r="D133" s="10">
        <v>227</v>
      </c>
      <c r="E133" s="10">
        <v>382</v>
      </c>
    </row>
    <row r="134" spans="1:5" x14ac:dyDescent="0.3">
      <c r="A134" t="s">
        <v>32</v>
      </c>
      <c r="B134" t="s">
        <v>342</v>
      </c>
      <c r="C134" s="10">
        <v>43</v>
      </c>
      <c r="D134" s="10">
        <v>47</v>
      </c>
      <c r="E134" s="10">
        <v>94</v>
      </c>
    </row>
    <row r="135" spans="1:5" x14ac:dyDescent="0.3">
      <c r="A135" t="s">
        <v>31</v>
      </c>
      <c r="B135" t="s">
        <v>224</v>
      </c>
      <c r="C135" s="10">
        <v>1698</v>
      </c>
      <c r="D135" s="10">
        <v>1008</v>
      </c>
      <c r="E135" s="10">
        <v>2785</v>
      </c>
    </row>
    <row r="136" spans="1:5" x14ac:dyDescent="0.3">
      <c r="A136" t="s">
        <v>31</v>
      </c>
      <c r="B136" t="s">
        <v>225</v>
      </c>
      <c r="C136" s="10">
        <v>159</v>
      </c>
      <c r="D136" s="10">
        <v>106</v>
      </c>
      <c r="E136" s="10">
        <v>274</v>
      </c>
    </row>
    <row r="137" spans="1:5" x14ac:dyDescent="0.3">
      <c r="A137" t="s">
        <v>31</v>
      </c>
      <c r="B137" t="s">
        <v>226</v>
      </c>
      <c r="C137" s="10">
        <v>1100</v>
      </c>
      <c r="D137" s="10">
        <v>701</v>
      </c>
      <c r="E137" s="10">
        <v>1850</v>
      </c>
    </row>
    <row r="138" spans="1:5" x14ac:dyDescent="0.3">
      <c r="A138" t="s">
        <v>31</v>
      </c>
      <c r="B138" t="s">
        <v>227</v>
      </c>
      <c r="C138" s="10">
        <v>1514</v>
      </c>
      <c r="D138" s="10">
        <v>962</v>
      </c>
      <c r="E138" s="10">
        <v>2533</v>
      </c>
    </row>
    <row r="139" spans="1:5" x14ac:dyDescent="0.3">
      <c r="A139" t="s">
        <v>31</v>
      </c>
      <c r="B139" t="s">
        <v>286</v>
      </c>
      <c r="C139" s="10">
        <v>1061</v>
      </c>
      <c r="D139" s="10">
        <v>947</v>
      </c>
      <c r="E139" s="10">
        <v>2068</v>
      </c>
    </row>
    <row r="140" spans="1:5" x14ac:dyDescent="0.3">
      <c r="A140" t="s">
        <v>31</v>
      </c>
      <c r="B140" t="s">
        <v>243</v>
      </c>
      <c r="C140" s="10">
        <v>773</v>
      </c>
      <c r="D140" s="10">
        <v>498</v>
      </c>
      <c r="E140" s="10">
        <v>1316</v>
      </c>
    </row>
    <row r="141" spans="1:5" x14ac:dyDescent="0.3">
      <c r="A141" t="s">
        <v>31</v>
      </c>
      <c r="B141" t="s">
        <v>228</v>
      </c>
      <c r="C141" s="10">
        <v>250</v>
      </c>
      <c r="D141" s="10">
        <v>131</v>
      </c>
      <c r="E141" s="10">
        <v>391</v>
      </c>
    </row>
    <row r="142" spans="1:5" x14ac:dyDescent="0.3">
      <c r="A142" t="s">
        <v>31</v>
      </c>
      <c r="B142" t="s">
        <v>229</v>
      </c>
      <c r="C142" s="10">
        <v>7112</v>
      </c>
      <c r="D142" s="10">
        <v>299</v>
      </c>
      <c r="E142" s="10">
        <v>7523</v>
      </c>
    </row>
    <row r="143" spans="1:5" x14ac:dyDescent="0.3">
      <c r="A143" t="s">
        <v>31</v>
      </c>
      <c r="B143" t="s">
        <v>244</v>
      </c>
      <c r="C143" s="10">
        <v>13758</v>
      </c>
      <c r="D143" s="10">
        <v>6642</v>
      </c>
      <c r="E143" s="10">
        <v>20773</v>
      </c>
    </row>
    <row r="144" spans="1:5" x14ac:dyDescent="0.3">
      <c r="A144" t="s">
        <v>31</v>
      </c>
      <c r="B144" t="s">
        <v>609</v>
      </c>
      <c r="C144" s="10">
        <v>298</v>
      </c>
      <c r="D144" s="10">
        <v>89</v>
      </c>
      <c r="E144" s="10">
        <v>394</v>
      </c>
    </row>
    <row r="145" spans="1:5" x14ac:dyDescent="0.3">
      <c r="A145" t="s">
        <v>31</v>
      </c>
      <c r="B145" t="s">
        <v>217</v>
      </c>
      <c r="C145" s="10">
        <v>606</v>
      </c>
      <c r="D145" s="10">
        <v>360</v>
      </c>
      <c r="E145" s="10">
        <v>995</v>
      </c>
    </row>
    <row r="146" spans="1:5" x14ac:dyDescent="0.3">
      <c r="A146" t="s">
        <v>31</v>
      </c>
      <c r="B146" t="s">
        <v>245</v>
      </c>
      <c r="C146" s="10">
        <v>3435</v>
      </c>
      <c r="D146" s="10">
        <v>915</v>
      </c>
      <c r="E146" s="10">
        <v>4497</v>
      </c>
    </row>
    <row r="147" spans="1:5" x14ac:dyDescent="0.3">
      <c r="A147" t="s">
        <v>31</v>
      </c>
      <c r="B147" t="s">
        <v>246</v>
      </c>
      <c r="C147" s="10">
        <v>362</v>
      </c>
      <c r="D147" s="10">
        <v>295</v>
      </c>
      <c r="E147" s="10">
        <v>677</v>
      </c>
    </row>
    <row r="148" spans="1:5" x14ac:dyDescent="0.3">
      <c r="A148" t="s">
        <v>31</v>
      </c>
      <c r="B148" t="s">
        <v>230</v>
      </c>
      <c r="C148" s="10">
        <v>1275</v>
      </c>
      <c r="D148" s="10">
        <v>697</v>
      </c>
      <c r="E148" s="10">
        <v>2034</v>
      </c>
    </row>
    <row r="149" spans="1:5" x14ac:dyDescent="0.3">
      <c r="A149" t="s">
        <v>31</v>
      </c>
      <c r="B149" t="s">
        <v>218</v>
      </c>
      <c r="C149" s="10">
        <v>9847</v>
      </c>
      <c r="D149" s="10">
        <v>5653</v>
      </c>
      <c r="E149" s="10">
        <v>15814</v>
      </c>
    </row>
    <row r="150" spans="1:5" x14ac:dyDescent="0.3">
      <c r="A150" t="s">
        <v>31</v>
      </c>
      <c r="B150" t="s">
        <v>231</v>
      </c>
      <c r="C150" s="10">
        <v>1794</v>
      </c>
      <c r="D150" s="10">
        <v>1109</v>
      </c>
      <c r="E150" s="10">
        <v>2985</v>
      </c>
    </row>
    <row r="151" spans="1:5" x14ac:dyDescent="0.3">
      <c r="A151" t="s">
        <v>31</v>
      </c>
      <c r="B151" t="s">
        <v>247</v>
      </c>
      <c r="C151" s="10">
        <v>3413</v>
      </c>
      <c r="D151" s="10">
        <v>1638</v>
      </c>
      <c r="E151" s="10">
        <v>5146</v>
      </c>
    </row>
    <row r="152" spans="1:5" x14ac:dyDescent="0.3">
      <c r="A152" t="s">
        <v>31</v>
      </c>
      <c r="B152" t="s">
        <v>248</v>
      </c>
      <c r="C152" s="10">
        <v>2877</v>
      </c>
      <c r="D152" s="10">
        <v>1578</v>
      </c>
      <c r="E152" s="10">
        <v>4520</v>
      </c>
    </row>
    <row r="153" spans="1:5" x14ac:dyDescent="0.3">
      <c r="A153" t="s">
        <v>31</v>
      </c>
      <c r="B153" t="s">
        <v>249</v>
      </c>
      <c r="C153" s="10">
        <v>95</v>
      </c>
      <c r="D153" s="10">
        <v>59</v>
      </c>
      <c r="E153" s="10">
        <v>160</v>
      </c>
    </row>
    <row r="154" spans="1:5" x14ac:dyDescent="0.3">
      <c r="A154" t="s">
        <v>31</v>
      </c>
      <c r="B154" t="s">
        <v>219</v>
      </c>
      <c r="C154" s="10">
        <v>379</v>
      </c>
      <c r="D154" s="10">
        <v>262</v>
      </c>
      <c r="E154" s="10">
        <v>663</v>
      </c>
    </row>
    <row r="155" spans="1:5" x14ac:dyDescent="0.3">
      <c r="A155" t="s">
        <v>31</v>
      </c>
      <c r="B155" t="s">
        <v>232</v>
      </c>
      <c r="C155" s="10">
        <v>914</v>
      </c>
      <c r="D155" s="10">
        <v>26</v>
      </c>
      <c r="E155" s="10">
        <v>945</v>
      </c>
    </row>
    <row r="156" spans="1:5" x14ac:dyDescent="0.3">
      <c r="A156" t="s">
        <v>31</v>
      </c>
      <c r="B156" t="s">
        <v>220</v>
      </c>
      <c r="C156" s="10">
        <v>2118</v>
      </c>
      <c r="D156" s="10">
        <v>591</v>
      </c>
      <c r="E156" s="10">
        <v>2765</v>
      </c>
    </row>
    <row r="157" spans="1:5" x14ac:dyDescent="0.3">
      <c r="A157" t="s">
        <v>31</v>
      </c>
      <c r="B157" t="s">
        <v>233</v>
      </c>
      <c r="C157" s="10">
        <v>695</v>
      </c>
      <c r="D157" s="10">
        <v>331</v>
      </c>
      <c r="E157" s="10">
        <v>1066</v>
      </c>
    </row>
    <row r="158" spans="1:5" x14ac:dyDescent="0.3">
      <c r="A158" t="s">
        <v>31</v>
      </c>
      <c r="B158" t="s">
        <v>250</v>
      </c>
      <c r="C158" s="10">
        <v>635</v>
      </c>
      <c r="D158" s="10">
        <v>331</v>
      </c>
      <c r="E158" s="10">
        <v>995</v>
      </c>
    </row>
    <row r="159" spans="1:5" x14ac:dyDescent="0.3">
      <c r="A159" t="s">
        <v>31</v>
      </c>
      <c r="B159" t="s">
        <v>234</v>
      </c>
      <c r="C159" s="10">
        <v>668</v>
      </c>
      <c r="D159" s="10">
        <v>465</v>
      </c>
      <c r="E159" s="10">
        <v>1167</v>
      </c>
    </row>
    <row r="160" spans="1:5" x14ac:dyDescent="0.3">
      <c r="A160" t="s">
        <v>31</v>
      </c>
      <c r="B160" t="s">
        <v>251</v>
      </c>
      <c r="C160" s="10">
        <v>700</v>
      </c>
      <c r="D160" s="10">
        <v>392</v>
      </c>
      <c r="E160" s="10">
        <v>1128</v>
      </c>
    </row>
    <row r="161" spans="1:5" x14ac:dyDescent="0.3">
      <c r="A161" t="s">
        <v>31</v>
      </c>
      <c r="B161" t="s">
        <v>252</v>
      </c>
      <c r="C161" s="10">
        <v>5776</v>
      </c>
      <c r="D161" s="10">
        <v>1670</v>
      </c>
      <c r="E161" s="10">
        <v>7592</v>
      </c>
    </row>
    <row r="162" spans="1:5" x14ac:dyDescent="0.3">
      <c r="A162" t="s">
        <v>31</v>
      </c>
      <c r="B162" t="s">
        <v>287</v>
      </c>
      <c r="C162" s="10">
        <v>1408</v>
      </c>
      <c r="D162" s="10">
        <v>566</v>
      </c>
      <c r="E162" s="10">
        <v>2033</v>
      </c>
    </row>
    <row r="163" spans="1:5" x14ac:dyDescent="0.3">
      <c r="A163" t="s">
        <v>31</v>
      </c>
      <c r="B163" t="s">
        <v>288</v>
      </c>
      <c r="C163" s="10">
        <v>2</v>
      </c>
      <c r="D163" s="10">
        <v>6</v>
      </c>
      <c r="E163" s="10">
        <v>8</v>
      </c>
    </row>
    <row r="164" spans="1:5" x14ac:dyDescent="0.3">
      <c r="A164" t="s">
        <v>31</v>
      </c>
      <c r="B164" t="s">
        <v>235</v>
      </c>
      <c r="C164" s="10">
        <v>1102</v>
      </c>
      <c r="D164" s="10">
        <v>658</v>
      </c>
      <c r="E164" s="10">
        <v>1801</v>
      </c>
    </row>
    <row r="165" spans="1:5" x14ac:dyDescent="0.3">
      <c r="A165" t="s">
        <v>31</v>
      </c>
      <c r="B165" t="s">
        <v>253</v>
      </c>
      <c r="C165" s="10">
        <v>930</v>
      </c>
      <c r="D165" s="10">
        <v>344</v>
      </c>
      <c r="E165" s="10">
        <v>1296</v>
      </c>
    </row>
    <row r="166" spans="1:5" x14ac:dyDescent="0.3">
      <c r="A166" t="s">
        <v>31</v>
      </c>
      <c r="B166" t="s">
        <v>254</v>
      </c>
      <c r="C166" s="10">
        <v>1063</v>
      </c>
      <c r="D166" s="10">
        <v>681</v>
      </c>
      <c r="E166" s="10">
        <v>1775</v>
      </c>
    </row>
    <row r="167" spans="1:5" x14ac:dyDescent="0.3">
      <c r="A167" t="s">
        <v>31</v>
      </c>
      <c r="B167" t="s">
        <v>255</v>
      </c>
      <c r="C167" s="10">
        <v>0</v>
      </c>
      <c r="D167" s="10">
        <v>3</v>
      </c>
      <c r="E167" s="10">
        <v>3</v>
      </c>
    </row>
    <row r="168" spans="1:5" x14ac:dyDescent="0.3">
      <c r="A168" t="s">
        <v>31</v>
      </c>
      <c r="B168" t="s">
        <v>610</v>
      </c>
      <c r="C168" s="10">
        <v>5124</v>
      </c>
      <c r="D168" s="10">
        <v>2721</v>
      </c>
      <c r="E168" s="10">
        <v>7978</v>
      </c>
    </row>
    <row r="169" spans="1:5" x14ac:dyDescent="0.3">
      <c r="A169" t="s">
        <v>31</v>
      </c>
      <c r="B169" t="s">
        <v>289</v>
      </c>
      <c r="C169" s="10">
        <v>1304</v>
      </c>
      <c r="D169" s="10">
        <v>1553</v>
      </c>
      <c r="E169" s="10">
        <v>2947</v>
      </c>
    </row>
    <row r="170" spans="1:5" x14ac:dyDescent="0.3">
      <c r="A170" t="s">
        <v>31</v>
      </c>
      <c r="B170" t="s">
        <v>221</v>
      </c>
      <c r="C170" s="10">
        <v>6732</v>
      </c>
      <c r="D170" s="10">
        <v>2768</v>
      </c>
      <c r="E170" s="10">
        <v>9665</v>
      </c>
    </row>
    <row r="171" spans="1:5" x14ac:dyDescent="0.3">
      <c r="A171" t="s">
        <v>31</v>
      </c>
      <c r="B171" t="s">
        <v>236</v>
      </c>
      <c r="C171" s="10">
        <v>291</v>
      </c>
      <c r="D171" s="10">
        <v>58</v>
      </c>
      <c r="E171" s="10">
        <v>353</v>
      </c>
    </row>
    <row r="172" spans="1:5" x14ac:dyDescent="0.3">
      <c r="A172" t="s">
        <v>9</v>
      </c>
      <c r="B172" t="s">
        <v>143</v>
      </c>
      <c r="C172" s="10">
        <v>200</v>
      </c>
      <c r="D172" s="10">
        <v>386</v>
      </c>
      <c r="E172" s="10">
        <v>591</v>
      </c>
    </row>
    <row r="173" spans="1:5" x14ac:dyDescent="0.3">
      <c r="A173" t="s">
        <v>9</v>
      </c>
      <c r="B173" t="s">
        <v>144</v>
      </c>
      <c r="C173" s="10">
        <v>409</v>
      </c>
      <c r="D173" s="10">
        <v>475</v>
      </c>
      <c r="E173" s="10">
        <v>903</v>
      </c>
    </row>
    <row r="174" spans="1:5" x14ac:dyDescent="0.3">
      <c r="A174" t="s">
        <v>9</v>
      </c>
      <c r="B174" t="s">
        <v>145</v>
      </c>
      <c r="C174" s="10">
        <v>75</v>
      </c>
      <c r="D174" s="10">
        <v>50</v>
      </c>
      <c r="E174" s="10">
        <v>125</v>
      </c>
    </row>
    <row r="175" spans="1:5" x14ac:dyDescent="0.3">
      <c r="A175" t="s">
        <v>9</v>
      </c>
      <c r="B175" t="s">
        <v>146</v>
      </c>
      <c r="C175" s="10">
        <v>1015</v>
      </c>
      <c r="D175" s="10">
        <v>1172</v>
      </c>
      <c r="E175" s="10">
        <v>2245</v>
      </c>
    </row>
    <row r="176" spans="1:5" x14ac:dyDescent="0.3">
      <c r="A176" t="s">
        <v>9</v>
      </c>
      <c r="B176" t="s">
        <v>147</v>
      </c>
      <c r="C176" s="10">
        <v>3050</v>
      </c>
      <c r="D176" s="10">
        <v>3435</v>
      </c>
      <c r="E176" s="10">
        <v>6626</v>
      </c>
    </row>
    <row r="177" spans="1:5" x14ac:dyDescent="0.3">
      <c r="A177" t="s">
        <v>9</v>
      </c>
      <c r="B177" t="s">
        <v>148</v>
      </c>
      <c r="C177" s="10">
        <v>2582</v>
      </c>
      <c r="D177" s="10">
        <v>2927</v>
      </c>
      <c r="E177" s="10">
        <v>5636</v>
      </c>
    </row>
    <row r="178" spans="1:5" x14ac:dyDescent="0.3">
      <c r="A178" t="s">
        <v>9</v>
      </c>
      <c r="B178" t="s">
        <v>149</v>
      </c>
      <c r="C178" s="10">
        <v>469</v>
      </c>
      <c r="D178" s="10">
        <v>752</v>
      </c>
      <c r="E178" s="10">
        <v>1245</v>
      </c>
    </row>
    <row r="179" spans="1:5" x14ac:dyDescent="0.3">
      <c r="A179" t="s">
        <v>9</v>
      </c>
      <c r="B179" t="s">
        <v>150</v>
      </c>
      <c r="C179" s="10">
        <v>1756</v>
      </c>
      <c r="D179" s="10">
        <v>2103</v>
      </c>
      <c r="E179" s="10">
        <v>3910</v>
      </c>
    </row>
    <row r="180" spans="1:5" x14ac:dyDescent="0.3">
      <c r="A180" t="s">
        <v>9</v>
      </c>
      <c r="B180" t="s">
        <v>151</v>
      </c>
      <c r="C180" s="10">
        <v>353</v>
      </c>
      <c r="D180" s="10">
        <v>583</v>
      </c>
      <c r="E180" s="10">
        <v>948</v>
      </c>
    </row>
    <row r="181" spans="1:5" x14ac:dyDescent="0.3">
      <c r="A181" t="s">
        <v>9</v>
      </c>
      <c r="B181" t="s">
        <v>152</v>
      </c>
      <c r="C181" s="10">
        <v>127</v>
      </c>
      <c r="D181" s="10">
        <v>228</v>
      </c>
      <c r="E181" s="10">
        <v>357</v>
      </c>
    </row>
    <row r="182" spans="1:5" x14ac:dyDescent="0.3">
      <c r="A182" t="s">
        <v>9</v>
      </c>
      <c r="B182" t="s">
        <v>153</v>
      </c>
      <c r="C182" s="10">
        <v>1927</v>
      </c>
      <c r="D182" s="10">
        <v>2366</v>
      </c>
      <c r="E182" s="10">
        <v>4385</v>
      </c>
    </row>
    <row r="183" spans="1:5" x14ac:dyDescent="0.3">
      <c r="A183" t="s">
        <v>9</v>
      </c>
      <c r="B183" t="s">
        <v>154</v>
      </c>
      <c r="C183" s="10">
        <v>334</v>
      </c>
      <c r="D183" s="10">
        <v>192</v>
      </c>
      <c r="E183" s="10">
        <v>535</v>
      </c>
    </row>
    <row r="184" spans="1:5" x14ac:dyDescent="0.3">
      <c r="A184" t="s">
        <v>9</v>
      </c>
      <c r="B184" t="s">
        <v>155</v>
      </c>
      <c r="C184" s="10">
        <v>78</v>
      </c>
      <c r="D184" s="10">
        <v>116</v>
      </c>
      <c r="E184" s="10">
        <v>195</v>
      </c>
    </row>
    <row r="185" spans="1:5" x14ac:dyDescent="0.3">
      <c r="A185" t="s">
        <v>9</v>
      </c>
      <c r="B185" t="s">
        <v>156</v>
      </c>
      <c r="C185" s="10">
        <v>437</v>
      </c>
      <c r="D185" s="10">
        <v>387</v>
      </c>
      <c r="E185" s="10">
        <v>840</v>
      </c>
    </row>
    <row r="186" spans="1:5" x14ac:dyDescent="0.3">
      <c r="A186" t="s">
        <v>9</v>
      </c>
      <c r="B186" t="s">
        <v>157</v>
      </c>
      <c r="C186" s="10">
        <v>484</v>
      </c>
      <c r="D186" s="10">
        <v>798</v>
      </c>
      <c r="E186" s="10">
        <v>1311</v>
      </c>
    </row>
    <row r="187" spans="1:5" x14ac:dyDescent="0.3">
      <c r="A187" t="s">
        <v>9</v>
      </c>
      <c r="B187" t="s">
        <v>158</v>
      </c>
      <c r="C187" s="10">
        <v>270</v>
      </c>
      <c r="D187" s="10">
        <v>148</v>
      </c>
      <c r="E187" s="10">
        <v>432</v>
      </c>
    </row>
    <row r="188" spans="1:5" x14ac:dyDescent="0.3">
      <c r="A188" t="s">
        <v>10</v>
      </c>
      <c r="B188" t="s">
        <v>186</v>
      </c>
      <c r="C188" s="10">
        <v>1509</v>
      </c>
      <c r="D188" s="10">
        <v>459</v>
      </c>
      <c r="E188" s="10">
        <v>2019</v>
      </c>
    </row>
    <row r="189" spans="1:5" x14ac:dyDescent="0.3">
      <c r="A189" t="s">
        <v>10</v>
      </c>
      <c r="B189" t="s">
        <v>159</v>
      </c>
      <c r="C189" s="10">
        <v>459</v>
      </c>
      <c r="D189" s="10">
        <v>419</v>
      </c>
      <c r="E189" s="10">
        <v>897</v>
      </c>
    </row>
    <row r="190" spans="1:5" x14ac:dyDescent="0.3">
      <c r="A190" t="s">
        <v>10</v>
      </c>
      <c r="B190" t="s">
        <v>187</v>
      </c>
      <c r="C190" s="10">
        <v>382</v>
      </c>
      <c r="D190" s="10">
        <v>389</v>
      </c>
      <c r="E190" s="10">
        <v>794</v>
      </c>
    </row>
    <row r="191" spans="1:5" x14ac:dyDescent="0.3">
      <c r="A191" t="s">
        <v>10</v>
      </c>
      <c r="B191" t="s">
        <v>160</v>
      </c>
      <c r="C191" s="10">
        <v>145</v>
      </c>
      <c r="D191" s="10">
        <v>251</v>
      </c>
      <c r="E191" s="10">
        <v>412</v>
      </c>
    </row>
    <row r="192" spans="1:5" x14ac:dyDescent="0.3">
      <c r="A192" t="s">
        <v>10</v>
      </c>
      <c r="B192" t="s">
        <v>161</v>
      </c>
      <c r="C192" s="10">
        <v>774</v>
      </c>
      <c r="D192" s="10">
        <v>306</v>
      </c>
      <c r="E192" s="10">
        <v>1110</v>
      </c>
    </row>
    <row r="193" spans="1:5" x14ac:dyDescent="0.3">
      <c r="A193" t="s">
        <v>10</v>
      </c>
      <c r="B193" t="s">
        <v>137</v>
      </c>
      <c r="C193" s="10">
        <v>140</v>
      </c>
      <c r="D193" s="10">
        <v>128</v>
      </c>
      <c r="E193" s="10">
        <v>277</v>
      </c>
    </row>
    <row r="194" spans="1:5" x14ac:dyDescent="0.3">
      <c r="A194" t="s">
        <v>10</v>
      </c>
      <c r="B194" t="s">
        <v>162</v>
      </c>
      <c r="C194" s="10">
        <v>480</v>
      </c>
      <c r="D194" s="10">
        <v>693</v>
      </c>
      <c r="E194" s="10">
        <v>1206</v>
      </c>
    </row>
    <row r="195" spans="1:5" x14ac:dyDescent="0.3">
      <c r="A195" t="s">
        <v>10</v>
      </c>
      <c r="B195" t="s">
        <v>163</v>
      </c>
      <c r="C195" s="10">
        <v>223</v>
      </c>
      <c r="D195" s="10">
        <v>405</v>
      </c>
      <c r="E195" s="10">
        <v>644</v>
      </c>
    </row>
    <row r="196" spans="1:5" x14ac:dyDescent="0.3">
      <c r="A196" t="s">
        <v>10</v>
      </c>
      <c r="B196" t="s">
        <v>164</v>
      </c>
      <c r="C196" s="10">
        <v>357</v>
      </c>
      <c r="D196" s="10">
        <v>516</v>
      </c>
      <c r="E196" s="10">
        <v>906</v>
      </c>
    </row>
    <row r="197" spans="1:5" x14ac:dyDescent="0.3">
      <c r="A197" t="s">
        <v>10</v>
      </c>
      <c r="B197" t="s">
        <v>165</v>
      </c>
      <c r="C197" s="10">
        <v>3315</v>
      </c>
      <c r="D197" s="10">
        <v>2533</v>
      </c>
      <c r="E197" s="10">
        <v>6050</v>
      </c>
    </row>
    <row r="198" spans="1:5" x14ac:dyDescent="0.3">
      <c r="A198" t="s">
        <v>10</v>
      </c>
      <c r="B198" t="s">
        <v>166</v>
      </c>
      <c r="C198" s="10">
        <v>62</v>
      </c>
      <c r="D198" s="10">
        <v>86</v>
      </c>
      <c r="E198" s="10">
        <v>154</v>
      </c>
    </row>
    <row r="199" spans="1:5" x14ac:dyDescent="0.3">
      <c r="A199" t="s">
        <v>10</v>
      </c>
      <c r="B199" t="s">
        <v>167</v>
      </c>
      <c r="C199" s="10">
        <v>135</v>
      </c>
      <c r="D199" s="10">
        <v>296</v>
      </c>
      <c r="E199" s="10">
        <v>442</v>
      </c>
    </row>
    <row r="200" spans="1:5" x14ac:dyDescent="0.3">
      <c r="A200" t="s">
        <v>10</v>
      </c>
      <c r="B200" t="s">
        <v>188</v>
      </c>
      <c r="C200" s="10">
        <v>844</v>
      </c>
      <c r="D200" s="10">
        <v>1031</v>
      </c>
      <c r="E200" s="10">
        <v>1944</v>
      </c>
    </row>
    <row r="201" spans="1:5" x14ac:dyDescent="0.3">
      <c r="A201" t="s">
        <v>10</v>
      </c>
      <c r="B201" t="s">
        <v>168</v>
      </c>
      <c r="C201" s="10">
        <v>6861</v>
      </c>
      <c r="D201" s="10">
        <v>4364</v>
      </c>
      <c r="E201" s="10">
        <v>11535</v>
      </c>
    </row>
    <row r="202" spans="1:5" x14ac:dyDescent="0.3">
      <c r="A202" t="s">
        <v>51</v>
      </c>
      <c r="B202" t="s">
        <v>490</v>
      </c>
      <c r="C202" s="9">
        <v>3906</v>
      </c>
      <c r="D202" s="9">
        <v>1939</v>
      </c>
      <c r="E202" s="9">
        <v>6000</v>
      </c>
    </row>
    <row r="203" spans="1:5" x14ac:dyDescent="0.3">
      <c r="A203" t="s">
        <v>51</v>
      </c>
      <c r="B203" t="s">
        <v>485</v>
      </c>
      <c r="C203" s="9">
        <v>7927</v>
      </c>
      <c r="D203" s="9">
        <v>2533</v>
      </c>
      <c r="E203" s="9">
        <v>10742</v>
      </c>
    </row>
    <row r="204" spans="1:5" x14ac:dyDescent="0.3">
      <c r="A204" t="s">
        <v>51</v>
      </c>
      <c r="B204" t="s">
        <v>472</v>
      </c>
      <c r="C204" s="9">
        <v>1288</v>
      </c>
      <c r="D204" s="9">
        <v>1002</v>
      </c>
      <c r="E204" s="9">
        <v>2339</v>
      </c>
    </row>
    <row r="205" spans="1:5" x14ac:dyDescent="0.3">
      <c r="A205" t="s">
        <v>51</v>
      </c>
      <c r="B205" t="s">
        <v>598</v>
      </c>
      <c r="C205" s="9">
        <v>1728</v>
      </c>
      <c r="D205" s="9">
        <v>1780</v>
      </c>
      <c r="E205" s="9">
        <v>3582</v>
      </c>
    </row>
    <row r="206" spans="1:5" x14ac:dyDescent="0.3">
      <c r="A206" t="s">
        <v>51</v>
      </c>
      <c r="B206" t="s">
        <v>519</v>
      </c>
      <c r="C206" s="9">
        <v>4903</v>
      </c>
      <c r="D206" s="9">
        <v>190</v>
      </c>
      <c r="E206" s="9">
        <v>5131</v>
      </c>
    </row>
    <row r="207" spans="1:5" x14ac:dyDescent="0.3">
      <c r="A207" t="s">
        <v>51</v>
      </c>
      <c r="B207" t="s">
        <v>520</v>
      </c>
      <c r="C207" s="9">
        <v>11891</v>
      </c>
      <c r="D207" s="9">
        <v>231</v>
      </c>
      <c r="E207" s="9">
        <v>12227</v>
      </c>
    </row>
    <row r="208" spans="1:5" x14ac:dyDescent="0.3">
      <c r="A208" t="s">
        <v>51</v>
      </c>
      <c r="B208" t="s">
        <v>473</v>
      </c>
      <c r="C208" s="9">
        <v>276</v>
      </c>
      <c r="D208" s="9">
        <v>397</v>
      </c>
      <c r="E208" s="9">
        <v>679</v>
      </c>
    </row>
    <row r="209" spans="1:5" x14ac:dyDescent="0.3">
      <c r="A209" t="s">
        <v>51</v>
      </c>
      <c r="B209" t="s">
        <v>161</v>
      </c>
      <c r="C209" s="9">
        <v>625</v>
      </c>
      <c r="D209" s="9">
        <v>1193</v>
      </c>
      <c r="E209" s="9">
        <v>1846</v>
      </c>
    </row>
    <row r="210" spans="1:5" x14ac:dyDescent="0.3">
      <c r="A210" t="s">
        <v>51</v>
      </c>
      <c r="B210" t="s">
        <v>486</v>
      </c>
      <c r="C210" s="9">
        <v>1902</v>
      </c>
      <c r="D210" s="9">
        <v>574</v>
      </c>
      <c r="E210" s="9">
        <v>2536</v>
      </c>
    </row>
    <row r="211" spans="1:5" x14ac:dyDescent="0.3">
      <c r="A211" t="s">
        <v>51</v>
      </c>
      <c r="B211" t="s">
        <v>487</v>
      </c>
      <c r="C211" s="9">
        <v>8437</v>
      </c>
      <c r="D211" s="9">
        <v>213</v>
      </c>
      <c r="E211" s="9">
        <v>8716</v>
      </c>
    </row>
    <row r="212" spans="1:5" x14ac:dyDescent="0.3">
      <c r="A212" t="s">
        <v>51</v>
      </c>
      <c r="B212" t="s">
        <v>474</v>
      </c>
      <c r="C212" s="9">
        <v>4671</v>
      </c>
      <c r="D212" s="9">
        <v>2872</v>
      </c>
      <c r="E212" s="9">
        <v>7638</v>
      </c>
    </row>
    <row r="213" spans="1:5" x14ac:dyDescent="0.3">
      <c r="A213" t="s">
        <v>51</v>
      </c>
      <c r="B213" t="s">
        <v>475</v>
      </c>
      <c r="C213" s="9">
        <v>7330</v>
      </c>
      <c r="D213" s="9">
        <v>835</v>
      </c>
      <c r="E213" s="9">
        <v>8320</v>
      </c>
    </row>
    <row r="214" spans="1:5" x14ac:dyDescent="0.3">
      <c r="A214" t="s">
        <v>51</v>
      </c>
      <c r="B214" t="s">
        <v>69</v>
      </c>
      <c r="C214" s="9">
        <v>3454</v>
      </c>
      <c r="D214" s="9">
        <v>1944</v>
      </c>
      <c r="E214" s="9">
        <v>5483</v>
      </c>
    </row>
    <row r="215" spans="1:5" x14ac:dyDescent="0.3">
      <c r="A215" t="s">
        <v>51</v>
      </c>
      <c r="B215" t="s">
        <v>521</v>
      </c>
      <c r="C215" s="9">
        <v>11520</v>
      </c>
      <c r="D215" s="9">
        <v>1337</v>
      </c>
      <c r="E215" s="9">
        <v>13044</v>
      </c>
    </row>
    <row r="216" spans="1:5" x14ac:dyDescent="0.3">
      <c r="A216" t="s">
        <v>51</v>
      </c>
      <c r="B216" t="s">
        <v>488</v>
      </c>
      <c r="C216" s="9">
        <v>34288</v>
      </c>
      <c r="D216" s="9">
        <v>1658</v>
      </c>
      <c r="E216" s="9">
        <v>36433</v>
      </c>
    </row>
    <row r="217" spans="1:5" x14ac:dyDescent="0.3">
      <c r="A217" t="s">
        <v>51</v>
      </c>
      <c r="B217" t="s">
        <v>460</v>
      </c>
      <c r="C217" s="9">
        <v>918</v>
      </c>
      <c r="D217" s="9">
        <v>1039</v>
      </c>
      <c r="E217" s="9">
        <v>1989</v>
      </c>
    </row>
    <row r="218" spans="1:5" x14ac:dyDescent="0.3">
      <c r="A218" t="s">
        <v>51</v>
      </c>
      <c r="B218" t="s">
        <v>489</v>
      </c>
      <c r="C218" s="9">
        <v>4020</v>
      </c>
      <c r="D218" s="9">
        <v>3070</v>
      </c>
      <c r="E218" s="9">
        <v>7283</v>
      </c>
    </row>
    <row r="219" spans="1:5" x14ac:dyDescent="0.3">
      <c r="A219" t="s">
        <v>51</v>
      </c>
      <c r="B219" t="s">
        <v>476</v>
      </c>
      <c r="C219" s="9">
        <v>1133</v>
      </c>
      <c r="D219" s="9">
        <v>1181</v>
      </c>
      <c r="E219" s="9">
        <v>2351</v>
      </c>
    </row>
    <row r="220" spans="1:5" x14ac:dyDescent="0.3">
      <c r="A220" t="s">
        <v>51</v>
      </c>
      <c r="B220" t="s">
        <v>477</v>
      </c>
      <c r="C220" s="9">
        <v>5029</v>
      </c>
      <c r="D220" s="9">
        <v>611</v>
      </c>
      <c r="E220" s="9">
        <v>5740</v>
      </c>
    </row>
    <row r="221" spans="1:5" x14ac:dyDescent="0.3">
      <c r="A221" t="s">
        <v>51</v>
      </c>
      <c r="B221" t="s">
        <v>461</v>
      </c>
      <c r="C221" s="9">
        <v>2767</v>
      </c>
      <c r="D221" s="9">
        <v>1754</v>
      </c>
      <c r="E221" s="9">
        <v>4609</v>
      </c>
    </row>
    <row r="222" spans="1:5" x14ac:dyDescent="0.3">
      <c r="A222" t="s">
        <v>51</v>
      </c>
      <c r="B222" t="s">
        <v>462</v>
      </c>
      <c r="C222" s="9">
        <v>1743</v>
      </c>
      <c r="D222" s="9">
        <v>1682</v>
      </c>
      <c r="E222" s="9">
        <v>3496</v>
      </c>
    </row>
    <row r="223" spans="1:5" x14ac:dyDescent="0.3">
      <c r="A223" t="s">
        <v>51</v>
      </c>
      <c r="B223" t="s">
        <v>478</v>
      </c>
      <c r="C223" s="9">
        <v>9714</v>
      </c>
      <c r="D223" s="9">
        <v>2598</v>
      </c>
      <c r="E223" s="9">
        <v>12517</v>
      </c>
    </row>
    <row r="224" spans="1:5" x14ac:dyDescent="0.3">
      <c r="A224" t="s">
        <v>29</v>
      </c>
      <c r="B224" t="s">
        <v>189</v>
      </c>
      <c r="C224" s="10">
        <v>1295</v>
      </c>
      <c r="D224" s="10">
        <v>754</v>
      </c>
      <c r="E224" s="10">
        <v>2097</v>
      </c>
    </row>
    <row r="225" spans="1:5" x14ac:dyDescent="0.3">
      <c r="A225" t="s">
        <v>29</v>
      </c>
      <c r="B225" t="s">
        <v>237</v>
      </c>
      <c r="C225" s="10">
        <v>4511</v>
      </c>
      <c r="D225" s="10">
        <v>2716</v>
      </c>
      <c r="E225" s="10">
        <v>7417</v>
      </c>
    </row>
    <row r="226" spans="1:5" x14ac:dyDescent="0.3">
      <c r="A226" t="s">
        <v>29</v>
      </c>
      <c r="B226" t="s">
        <v>190</v>
      </c>
      <c r="C226" s="10">
        <v>1578</v>
      </c>
      <c r="D226" s="10">
        <v>1508</v>
      </c>
      <c r="E226" s="10">
        <v>3144</v>
      </c>
    </row>
    <row r="227" spans="1:5" x14ac:dyDescent="0.3">
      <c r="A227" t="s">
        <v>29</v>
      </c>
      <c r="B227" t="s">
        <v>191</v>
      </c>
      <c r="C227" s="10">
        <v>598</v>
      </c>
      <c r="D227" s="10">
        <v>674</v>
      </c>
      <c r="E227" s="10">
        <v>1313</v>
      </c>
    </row>
    <row r="228" spans="1:5" x14ac:dyDescent="0.3">
      <c r="A228" t="s">
        <v>29</v>
      </c>
      <c r="B228" t="s">
        <v>79</v>
      </c>
      <c r="C228" s="10">
        <v>2105</v>
      </c>
      <c r="D228" s="10">
        <v>2277</v>
      </c>
      <c r="E228" s="10">
        <v>4499</v>
      </c>
    </row>
    <row r="229" spans="1:5" x14ac:dyDescent="0.3">
      <c r="A229" t="s">
        <v>29</v>
      </c>
      <c r="B229" t="s">
        <v>192</v>
      </c>
      <c r="C229" s="10">
        <v>2508</v>
      </c>
      <c r="D229" s="10">
        <v>1306</v>
      </c>
      <c r="E229" s="10">
        <v>3929</v>
      </c>
    </row>
    <row r="230" spans="1:5" x14ac:dyDescent="0.3">
      <c r="A230" t="s">
        <v>29</v>
      </c>
      <c r="B230" t="s">
        <v>137</v>
      </c>
      <c r="C230" s="10">
        <v>1010</v>
      </c>
      <c r="D230" s="10">
        <v>804</v>
      </c>
      <c r="E230" s="10">
        <v>1880</v>
      </c>
    </row>
    <row r="231" spans="1:5" x14ac:dyDescent="0.3">
      <c r="A231" t="s">
        <v>29</v>
      </c>
      <c r="B231" t="s">
        <v>238</v>
      </c>
      <c r="C231" s="10">
        <v>1720</v>
      </c>
      <c r="D231" s="10">
        <v>2192</v>
      </c>
      <c r="E231" s="10">
        <v>4005</v>
      </c>
    </row>
    <row r="232" spans="1:5" x14ac:dyDescent="0.3">
      <c r="A232" t="s">
        <v>29</v>
      </c>
      <c r="B232" t="s">
        <v>193</v>
      </c>
      <c r="C232" s="10">
        <v>989</v>
      </c>
      <c r="D232" s="10">
        <v>561</v>
      </c>
      <c r="E232" s="10">
        <v>1595</v>
      </c>
    </row>
    <row r="233" spans="1:5" x14ac:dyDescent="0.3">
      <c r="A233" t="s">
        <v>29</v>
      </c>
      <c r="B233" t="s">
        <v>239</v>
      </c>
      <c r="C233" s="10">
        <v>2347</v>
      </c>
      <c r="D233" s="10">
        <v>1919</v>
      </c>
      <c r="E233" s="10">
        <v>4366</v>
      </c>
    </row>
    <row r="234" spans="1:5" x14ac:dyDescent="0.3">
      <c r="A234" t="s">
        <v>29</v>
      </c>
      <c r="B234" t="s">
        <v>222</v>
      </c>
      <c r="C234" s="10">
        <v>4974</v>
      </c>
      <c r="D234" s="10">
        <v>3436</v>
      </c>
      <c r="E234" s="10">
        <v>8615</v>
      </c>
    </row>
    <row r="235" spans="1:5" x14ac:dyDescent="0.3">
      <c r="A235" t="s">
        <v>29</v>
      </c>
      <c r="B235" t="s">
        <v>194</v>
      </c>
      <c r="C235" s="10">
        <v>384</v>
      </c>
      <c r="D235" s="10">
        <v>306</v>
      </c>
      <c r="E235" s="10">
        <v>708</v>
      </c>
    </row>
    <row r="236" spans="1:5" x14ac:dyDescent="0.3">
      <c r="A236" t="s">
        <v>29</v>
      </c>
      <c r="B236" t="s">
        <v>195</v>
      </c>
      <c r="C236" s="10">
        <v>223</v>
      </c>
      <c r="D236" s="10">
        <v>220</v>
      </c>
      <c r="E236" s="10">
        <v>454</v>
      </c>
    </row>
    <row r="237" spans="1:5" x14ac:dyDescent="0.3">
      <c r="A237" t="s">
        <v>29</v>
      </c>
      <c r="B237" t="s">
        <v>196</v>
      </c>
      <c r="C237" s="10">
        <v>866</v>
      </c>
      <c r="D237" s="10">
        <v>274</v>
      </c>
      <c r="E237" s="10">
        <v>1176</v>
      </c>
    </row>
    <row r="238" spans="1:5" x14ac:dyDescent="0.3">
      <c r="A238" t="s">
        <v>29</v>
      </c>
      <c r="B238" t="s">
        <v>223</v>
      </c>
      <c r="C238" s="10">
        <v>1686</v>
      </c>
      <c r="D238" s="10">
        <v>1293</v>
      </c>
      <c r="E238" s="10">
        <v>3078</v>
      </c>
    </row>
    <row r="239" spans="1:5" x14ac:dyDescent="0.3">
      <c r="A239" t="s">
        <v>29</v>
      </c>
      <c r="B239" t="s">
        <v>197</v>
      </c>
      <c r="C239" s="10">
        <v>383</v>
      </c>
      <c r="D239" s="10">
        <v>534</v>
      </c>
      <c r="E239" s="10">
        <v>937</v>
      </c>
    </row>
    <row r="240" spans="1:5" x14ac:dyDescent="0.3">
      <c r="A240" t="s">
        <v>29</v>
      </c>
      <c r="B240" t="s">
        <v>198</v>
      </c>
      <c r="C240" s="10">
        <v>304</v>
      </c>
      <c r="D240" s="10">
        <v>202</v>
      </c>
      <c r="E240" s="10">
        <v>522</v>
      </c>
    </row>
    <row r="241" spans="1:5" x14ac:dyDescent="0.3">
      <c r="A241" t="s">
        <v>29</v>
      </c>
      <c r="B241" t="s">
        <v>105</v>
      </c>
      <c r="C241" s="10">
        <v>6423</v>
      </c>
      <c r="D241" s="10">
        <v>5658</v>
      </c>
      <c r="E241" s="10">
        <v>12321</v>
      </c>
    </row>
    <row r="242" spans="1:5" x14ac:dyDescent="0.3">
      <c r="A242" t="s">
        <v>29</v>
      </c>
      <c r="B242" t="s">
        <v>240</v>
      </c>
      <c r="C242" s="10">
        <v>533</v>
      </c>
      <c r="D242" s="10">
        <v>403</v>
      </c>
      <c r="E242" s="10">
        <v>957</v>
      </c>
    </row>
    <row r="243" spans="1:5" x14ac:dyDescent="0.3">
      <c r="A243" t="s">
        <v>29</v>
      </c>
      <c r="B243" t="s">
        <v>199</v>
      </c>
      <c r="C243" s="10">
        <v>3710</v>
      </c>
      <c r="D243" s="10">
        <v>2422</v>
      </c>
      <c r="E243" s="10">
        <v>6298</v>
      </c>
    </row>
    <row r="244" spans="1:5" x14ac:dyDescent="0.3">
      <c r="A244" t="s">
        <v>29</v>
      </c>
      <c r="B244" t="s">
        <v>241</v>
      </c>
      <c r="C244" s="10">
        <v>455</v>
      </c>
      <c r="D244" s="10">
        <v>362</v>
      </c>
      <c r="E244" s="10">
        <v>852</v>
      </c>
    </row>
    <row r="245" spans="1:5" x14ac:dyDescent="0.3">
      <c r="A245" t="s">
        <v>29</v>
      </c>
      <c r="B245" t="s">
        <v>242</v>
      </c>
      <c r="C245" s="10">
        <v>1570</v>
      </c>
      <c r="D245" s="10">
        <v>815</v>
      </c>
      <c r="E245" s="10">
        <v>2452</v>
      </c>
    </row>
    <row r="246" spans="1:5" x14ac:dyDescent="0.3">
      <c r="A246" t="s">
        <v>29</v>
      </c>
      <c r="B246" t="s">
        <v>200</v>
      </c>
      <c r="C246" s="10">
        <v>538</v>
      </c>
      <c r="D246" s="10">
        <v>384</v>
      </c>
      <c r="E246" s="10">
        <v>948</v>
      </c>
    </row>
    <row r="247" spans="1:5" x14ac:dyDescent="0.3">
      <c r="A247" t="s">
        <v>29</v>
      </c>
      <c r="B247" t="s">
        <v>201</v>
      </c>
      <c r="C247" s="10">
        <v>1639</v>
      </c>
      <c r="D247" s="10">
        <v>1428</v>
      </c>
      <c r="E247" s="10">
        <v>3132</v>
      </c>
    </row>
    <row r="248" spans="1:5" x14ac:dyDescent="0.3">
      <c r="A248" t="s">
        <v>58</v>
      </c>
      <c r="B248" t="s">
        <v>505</v>
      </c>
    </row>
    <row r="249" spans="1:5" x14ac:dyDescent="0.3">
      <c r="A249" t="s">
        <v>58</v>
      </c>
      <c r="B249" t="s">
        <v>509</v>
      </c>
    </row>
    <row r="250" spans="1:5" x14ac:dyDescent="0.3">
      <c r="A250" t="s">
        <v>58</v>
      </c>
      <c r="B250" t="s">
        <v>510</v>
      </c>
    </row>
    <row r="251" spans="1:5" x14ac:dyDescent="0.3">
      <c r="A251" t="s">
        <v>58</v>
      </c>
      <c r="B251" t="s">
        <v>511</v>
      </c>
    </row>
    <row r="252" spans="1:5" x14ac:dyDescent="0.3">
      <c r="A252" t="s">
        <v>58</v>
      </c>
      <c r="B252" t="s">
        <v>516</v>
      </c>
    </row>
    <row r="253" spans="1:5" x14ac:dyDescent="0.3">
      <c r="A253" t="s">
        <v>58</v>
      </c>
      <c r="B253" t="s">
        <v>506</v>
      </c>
    </row>
    <row r="254" spans="1:5" x14ac:dyDescent="0.3">
      <c r="A254" t="s">
        <v>58</v>
      </c>
      <c r="B254" t="s">
        <v>506</v>
      </c>
    </row>
    <row r="255" spans="1:5" x14ac:dyDescent="0.3">
      <c r="A255" t="s">
        <v>58</v>
      </c>
      <c r="B255" t="s">
        <v>512</v>
      </c>
    </row>
    <row r="256" spans="1:5" x14ac:dyDescent="0.3">
      <c r="A256" t="s">
        <v>58</v>
      </c>
      <c r="B256" t="s">
        <v>513</v>
      </c>
    </row>
    <row r="257" spans="1:5" x14ac:dyDescent="0.3">
      <c r="A257" t="s">
        <v>58</v>
      </c>
      <c r="B257" t="s">
        <v>514</v>
      </c>
    </row>
    <row r="258" spans="1:5" x14ac:dyDescent="0.3">
      <c r="A258" t="s">
        <v>58</v>
      </c>
      <c r="B258" t="s">
        <v>517</v>
      </c>
    </row>
    <row r="259" spans="1:5" x14ac:dyDescent="0.3">
      <c r="A259" t="s">
        <v>58</v>
      </c>
      <c r="B259" t="s">
        <v>518</v>
      </c>
    </row>
    <row r="260" spans="1:5" x14ac:dyDescent="0.3">
      <c r="A260" t="s">
        <v>58</v>
      </c>
      <c r="B260" t="s">
        <v>515</v>
      </c>
    </row>
    <row r="261" spans="1:5" x14ac:dyDescent="0.3">
      <c r="A261" t="s">
        <v>37</v>
      </c>
      <c r="B261" t="s">
        <v>70</v>
      </c>
      <c r="C261" s="9">
        <v>568</v>
      </c>
      <c r="D261" s="9">
        <v>1234</v>
      </c>
      <c r="E261" s="9">
        <v>1833</v>
      </c>
    </row>
    <row r="262" spans="1:5" x14ac:dyDescent="0.3">
      <c r="A262" t="s">
        <v>37</v>
      </c>
      <c r="B262" t="s">
        <v>71</v>
      </c>
      <c r="C262" s="9">
        <v>504</v>
      </c>
      <c r="D262" s="9">
        <v>920</v>
      </c>
      <c r="E262" s="9">
        <v>1458</v>
      </c>
    </row>
    <row r="263" spans="1:5" x14ac:dyDescent="0.3">
      <c r="A263" t="s">
        <v>37</v>
      </c>
      <c r="B263" t="s">
        <v>72</v>
      </c>
      <c r="C263" s="9">
        <v>107</v>
      </c>
      <c r="D263" s="9">
        <v>144</v>
      </c>
      <c r="E263" s="9">
        <v>257</v>
      </c>
    </row>
    <row r="264" spans="1:5" x14ac:dyDescent="0.3">
      <c r="A264" t="s">
        <v>37</v>
      </c>
      <c r="B264" t="s">
        <v>73</v>
      </c>
      <c r="C264" s="9">
        <v>192</v>
      </c>
      <c r="D264" s="9">
        <v>223</v>
      </c>
      <c r="E264" s="9">
        <v>421</v>
      </c>
    </row>
    <row r="265" spans="1:5" x14ac:dyDescent="0.3">
      <c r="A265" t="s">
        <v>37</v>
      </c>
      <c r="B265" t="s">
        <v>74</v>
      </c>
      <c r="C265" s="9">
        <v>434</v>
      </c>
      <c r="D265" s="9">
        <v>492</v>
      </c>
      <c r="E265" s="9">
        <v>948</v>
      </c>
    </row>
    <row r="266" spans="1:5" x14ac:dyDescent="0.3">
      <c r="A266" t="s">
        <v>37</v>
      </c>
      <c r="B266" t="s">
        <v>75</v>
      </c>
      <c r="C266" s="9">
        <v>1686</v>
      </c>
      <c r="D266" s="9">
        <v>2833</v>
      </c>
      <c r="E266" s="9">
        <v>4602</v>
      </c>
    </row>
    <row r="267" spans="1:5" x14ac:dyDescent="0.3">
      <c r="A267" t="s">
        <v>37</v>
      </c>
      <c r="B267" t="s">
        <v>76</v>
      </c>
      <c r="C267" s="9">
        <v>892</v>
      </c>
      <c r="D267" s="9">
        <v>1153</v>
      </c>
      <c r="E267" s="9">
        <v>2076</v>
      </c>
    </row>
    <row r="268" spans="1:5" x14ac:dyDescent="0.3">
      <c r="A268" t="s">
        <v>37</v>
      </c>
      <c r="B268" t="s">
        <v>77</v>
      </c>
      <c r="C268" s="9">
        <v>692</v>
      </c>
      <c r="D268" s="9">
        <v>1043</v>
      </c>
      <c r="E268" s="9">
        <v>1783</v>
      </c>
    </row>
    <row r="269" spans="1:5" x14ac:dyDescent="0.3">
      <c r="A269" t="s">
        <v>37</v>
      </c>
      <c r="B269" t="s">
        <v>78</v>
      </c>
      <c r="C269" s="9">
        <v>524</v>
      </c>
      <c r="D269" s="9">
        <v>477</v>
      </c>
      <c r="E269" s="9">
        <v>1049</v>
      </c>
    </row>
    <row r="270" spans="1:5" x14ac:dyDescent="0.3">
      <c r="A270" t="s">
        <v>37</v>
      </c>
      <c r="B270" t="s">
        <v>79</v>
      </c>
      <c r="C270" s="9">
        <v>380</v>
      </c>
      <c r="D270" s="9">
        <v>804</v>
      </c>
      <c r="E270" s="9">
        <v>1210</v>
      </c>
    </row>
    <row r="271" spans="1:5" x14ac:dyDescent="0.3">
      <c r="A271" t="s">
        <v>37</v>
      </c>
      <c r="B271" t="s">
        <v>80</v>
      </c>
      <c r="C271" s="9">
        <v>314</v>
      </c>
      <c r="D271" s="9">
        <v>167</v>
      </c>
      <c r="E271" s="9">
        <v>487</v>
      </c>
    </row>
    <row r="272" spans="1:5" x14ac:dyDescent="0.3">
      <c r="A272" t="s">
        <v>37</v>
      </c>
      <c r="B272" t="s">
        <v>81</v>
      </c>
      <c r="C272" s="9">
        <v>181</v>
      </c>
      <c r="D272" s="9">
        <v>308</v>
      </c>
      <c r="E272" s="9">
        <v>508</v>
      </c>
    </row>
    <row r="273" spans="1:5" x14ac:dyDescent="0.3">
      <c r="A273" t="s">
        <v>37</v>
      </c>
      <c r="B273" t="s">
        <v>82</v>
      </c>
      <c r="C273" s="9">
        <v>135</v>
      </c>
      <c r="D273" s="9">
        <v>254</v>
      </c>
      <c r="E273" s="9">
        <v>396</v>
      </c>
    </row>
    <row r="274" spans="1:5" x14ac:dyDescent="0.3">
      <c r="A274" t="s">
        <v>37</v>
      </c>
      <c r="B274" t="s">
        <v>83</v>
      </c>
      <c r="C274" s="9">
        <v>579</v>
      </c>
      <c r="D274" s="9">
        <v>698</v>
      </c>
      <c r="E274" s="9">
        <v>1313</v>
      </c>
    </row>
    <row r="275" spans="1:5" x14ac:dyDescent="0.3">
      <c r="A275" t="s">
        <v>37</v>
      </c>
      <c r="B275" t="s">
        <v>84</v>
      </c>
      <c r="C275" s="9">
        <v>573</v>
      </c>
      <c r="D275" s="9">
        <v>1164</v>
      </c>
      <c r="E275" s="9">
        <v>1775</v>
      </c>
    </row>
    <row r="276" spans="1:5" x14ac:dyDescent="0.3">
      <c r="A276" t="s">
        <v>37</v>
      </c>
      <c r="B276" t="s">
        <v>85</v>
      </c>
      <c r="C276" s="9">
        <v>425</v>
      </c>
      <c r="D276" s="9">
        <v>878</v>
      </c>
      <c r="E276" s="9">
        <v>1335</v>
      </c>
    </row>
    <row r="277" spans="1:5" x14ac:dyDescent="0.3">
      <c r="A277" t="s">
        <v>37</v>
      </c>
      <c r="B277" t="s">
        <v>86</v>
      </c>
      <c r="C277" s="9">
        <v>1373</v>
      </c>
      <c r="D277" s="9">
        <v>376</v>
      </c>
      <c r="E277" s="9">
        <v>1793</v>
      </c>
    </row>
    <row r="278" spans="1:5" x14ac:dyDescent="0.3">
      <c r="A278" t="s">
        <v>37</v>
      </c>
      <c r="B278" t="s">
        <v>87</v>
      </c>
      <c r="C278" s="9">
        <v>202</v>
      </c>
      <c r="D278" s="9">
        <v>314</v>
      </c>
      <c r="E278" s="9">
        <v>528</v>
      </c>
    </row>
    <row r="279" spans="1:5" x14ac:dyDescent="0.3">
      <c r="A279" t="s">
        <v>37</v>
      </c>
      <c r="B279" t="s">
        <v>88</v>
      </c>
      <c r="C279" s="9">
        <v>701</v>
      </c>
      <c r="D279" s="9">
        <v>1460</v>
      </c>
      <c r="E279" s="9">
        <v>2212</v>
      </c>
    </row>
    <row r="280" spans="1:5" x14ac:dyDescent="0.3">
      <c r="A280" t="s">
        <v>37</v>
      </c>
      <c r="B280" t="s">
        <v>89</v>
      </c>
      <c r="C280" s="9">
        <v>189</v>
      </c>
      <c r="D280" s="9">
        <v>195</v>
      </c>
      <c r="E280" s="9">
        <v>399</v>
      </c>
    </row>
    <row r="281" spans="1:5" x14ac:dyDescent="0.3">
      <c r="A281" t="s">
        <v>37</v>
      </c>
      <c r="B281" t="s">
        <v>90</v>
      </c>
      <c r="C281" s="9">
        <v>3032</v>
      </c>
      <c r="D281" s="9">
        <v>4499</v>
      </c>
      <c r="E281" s="9">
        <v>7673</v>
      </c>
    </row>
    <row r="282" spans="1:5" x14ac:dyDescent="0.3">
      <c r="A282" t="s">
        <v>37</v>
      </c>
      <c r="B282" t="s">
        <v>91</v>
      </c>
      <c r="C282" s="9">
        <v>1997</v>
      </c>
      <c r="D282" s="9">
        <v>3830</v>
      </c>
      <c r="E282" s="9">
        <v>5939</v>
      </c>
    </row>
    <row r="283" spans="1:5" x14ac:dyDescent="0.3">
      <c r="A283" t="s">
        <v>37</v>
      </c>
      <c r="B283" t="s">
        <v>92</v>
      </c>
      <c r="C283" s="9">
        <v>137</v>
      </c>
      <c r="D283" s="9">
        <v>98</v>
      </c>
      <c r="E283" s="9">
        <v>243</v>
      </c>
    </row>
    <row r="284" spans="1:5" x14ac:dyDescent="0.3">
      <c r="A284" t="s">
        <v>37</v>
      </c>
      <c r="B284" t="s">
        <v>93</v>
      </c>
      <c r="C284" s="9">
        <v>819</v>
      </c>
      <c r="D284" s="9">
        <v>1495</v>
      </c>
      <c r="E284" s="9">
        <v>2347</v>
      </c>
    </row>
    <row r="285" spans="1:5" x14ac:dyDescent="0.3">
      <c r="A285" t="s">
        <v>37</v>
      </c>
      <c r="B285" t="s">
        <v>94</v>
      </c>
      <c r="C285" s="9">
        <v>555</v>
      </c>
      <c r="D285" s="9">
        <v>980</v>
      </c>
      <c r="E285" s="9">
        <v>1568</v>
      </c>
    </row>
    <row r="286" spans="1:5" x14ac:dyDescent="0.3">
      <c r="A286" t="s">
        <v>37</v>
      </c>
      <c r="B286" t="s">
        <v>95</v>
      </c>
      <c r="C286" s="9">
        <v>506</v>
      </c>
      <c r="D286" s="9">
        <v>669</v>
      </c>
      <c r="E286" s="9">
        <v>1197</v>
      </c>
    </row>
    <row r="287" spans="1:5" x14ac:dyDescent="0.3">
      <c r="A287" t="s">
        <v>36</v>
      </c>
      <c r="B287" t="s">
        <v>368</v>
      </c>
    </row>
    <row r="288" spans="1:5" x14ac:dyDescent="0.3">
      <c r="A288" t="s">
        <v>36</v>
      </c>
      <c r="B288" t="s">
        <v>375</v>
      </c>
      <c r="C288" s="9"/>
      <c r="D288" s="9"/>
      <c r="E288" s="9"/>
    </row>
    <row r="289" spans="1:5" x14ac:dyDescent="0.3">
      <c r="A289" t="s">
        <v>36</v>
      </c>
      <c r="B289" t="s">
        <v>177</v>
      </c>
    </row>
    <row r="290" spans="1:5" x14ac:dyDescent="0.3">
      <c r="A290" t="s">
        <v>36</v>
      </c>
      <c r="B290" t="s">
        <v>369</v>
      </c>
    </row>
    <row r="291" spans="1:5" x14ac:dyDescent="0.3">
      <c r="A291" t="s">
        <v>36</v>
      </c>
      <c r="B291" t="s">
        <v>376</v>
      </c>
      <c r="C291" s="9"/>
      <c r="D291" s="9"/>
      <c r="E291" s="9"/>
    </row>
    <row r="292" spans="1:5" x14ac:dyDescent="0.3">
      <c r="A292" t="s">
        <v>36</v>
      </c>
      <c r="B292" t="s">
        <v>162</v>
      </c>
      <c r="C292" s="9"/>
      <c r="D292" s="9"/>
      <c r="E292" s="9"/>
    </row>
    <row r="293" spans="1:5" x14ac:dyDescent="0.3">
      <c r="A293" t="s">
        <v>36</v>
      </c>
      <c r="B293" t="s">
        <v>163</v>
      </c>
      <c r="C293" s="9"/>
      <c r="D293" s="9"/>
      <c r="E293" s="9"/>
    </row>
    <row r="294" spans="1:5" x14ac:dyDescent="0.3">
      <c r="A294" t="s">
        <v>36</v>
      </c>
      <c r="B294" t="s">
        <v>377</v>
      </c>
      <c r="C294" s="9"/>
      <c r="D294" s="9"/>
      <c r="E294" s="9"/>
    </row>
    <row r="295" spans="1:5" x14ac:dyDescent="0.3">
      <c r="A295" t="s">
        <v>36</v>
      </c>
      <c r="B295" t="s">
        <v>380</v>
      </c>
      <c r="C295" s="9"/>
      <c r="D295" s="9"/>
      <c r="E295" s="9"/>
    </row>
    <row r="296" spans="1:5" x14ac:dyDescent="0.3">
      <c r="A296" t="s">
        <v>36</v>
      </c>
      <c r="B296" t="s">
        <v>370</v>
      </c>
    </row>
    <row r="297" spans="1:5" x14ac:dyDescent="0.3">
      <c r="A297" t="s">
        <v>36</v>
      </c>
      <c r="B297" t="s">
        <v>378</v>
      </c>
      <c r="C297" s="9"/>
      <c r="D297" s="9"/>
      <c r="E297" s="9"/>
    </row>
    <row r="298" spans="1:5" x14ac:dyDescent="0.3">
      <c r="A298" t="s">
        <v>36</v>
      </c>
      <c r="B298" t="s">
        <v>379</v>
      </c>
      <c r="C298" s="9"/>
      <c r="D298" s="9"/>
      <c r="E298" s="9"/>
    </row>
    <row r="299" spans="1:5" x14ac:dyDescent="0.3">
      <c r="A299" t="s">
        <v>35</v>
      </c>
      <c r="B299" t="s">
        <v>394</v>
      </c>
    </row>
    <row r="300" spans="1:5" x14ac:dyDescent="0.3">
      <c r="A300" t="s">
        <v>35</v>
      </c>
      <c r="B300" t="s">
        <v>371</v>
      </c>
    </row>
    <row r="301" spans="1:5" x14ac:dyDescent="0.3">
      <c r="A301" t="s">
        <v>35</v>
      </c>
      <c r="B301" t="s">
        <v>404</v>
      </c>
      <c r="C301" s="9"/>
      <c r="D301" s="9"/>
      <c r="E301" s="9"/>
    </row>
    <row r="302" spans="1:5" x14ac:dyDescent="0.3">
      <c r="A302" t="s">
        <v>35</v>
      </c>
      <c r="B302" t="s">
        <v>387</v>
      </c>
    </row>
    <row r="303" spans="1:5" x14ac:dyDescent="0.3">
      <c r="A303" t="s">
        <v>35</v>
      </c>
      <c r="B303" t="s">
        <v>388</v>
      </c>
    </row>
    <row r="304" spans="1:5" x14ac:dyDescent="0.3">
      <c r="A304" t="s">
        <v>35</v>
      </c>
      <c r="B304" t="s">
        <v>389</v>
      </c>
    </row>
    <row r="305" spans="1:5" x14ac:dyDescent="0.3">
      <c r="A305" t="s">
        <v>35</v>
      </c>
      <c r="B305" t="s">
        <v>390</v>
      </c>
    </row>
    <row r="306" spans="1:5" x14ac:dyDescent="0.3">
      <c r="A306" t="s">
        <v>35</v>
      </c>
      <c r="B306" t="s">
        <v>372</v>
      </c>
    </row>
    <row r="307" spans="1:5" x14ac:dyDescent="0.3">
      <c r="A307" t="s">
        <v>35</v>
      </c>
      <c r="B307" t="s">
        <v>391</v>
      </c>
    </row>
    <row r="308" spans="1:5" x14ac:dyDescent="0.3">
      <c r="A308" t="s">
        <v>35</v>
      </c>
      <c r="B308" t="s">
        <v>405</v>
      </c>
      <c r="C308" s="9"/>
      <c r="D308" s="9"/>
      <c r="E308" s="9"/>
    </row>
    <row r="309" spans="1:5" x14ac:dyDescent="0.3">
      <c r="A309" t="s">
        <v>35</v>
      </c>
      <c r="B309" t="s">
        <v>383</v>
      </c>
    </row>
    <row r="310" spans="1:5" x14ac:dyDescent="0.3">
      <c r="A310" t="s">
        <v>35</v>
      </c>
      <c r="B310" t="s">
        <v>222</v>
      </c>
    </row>
    <row r="311" spans="1:5" x14ac:dyDescent="0.3">
      <c r="A311" t="s">
        <v>35</v>
      </c>
      <c r="B311" t="s">
        <v>384</v>
      </c>
    </row>
    <row r="312" spans="1:5" x14ac:dyDescent="0.3">
      <c r="A312" t="s">
        <v>35</v>
      </c>
      <c r="B312" t="s">
        <v>385</v>
      </c>
    </row>
    <row r="313" spans="1:5" x14ac:dyDescent="0.3">
      <c r="A313" t="s">
        <v>35</v>
      </c>
      <c r="B313" t="s">
        <v>343</v>
      </c>
    </row>
    <row r="314" spans="1:5" x14ac:dyDescent="0.3">
      <c r="A314" t="s">
        <v>35</v>
      </c>
      <c r="B314" t="s">
        <v>395</v>
      </c>
    </row>
    <row r="315" spans="1:5" x14ac:dyDescent="0.3">
      <c r="A315" t="s">
        <v>35</v>
      </c>
      <c r="B315" t="s">
        <v>386</v>
      </c>
    </row>
    <row r="316" spans="1:5" x14ac:dyDescent="0.3">
      <c r="A316" t="s">
        <v>35</v>
      </c>
      <c r="B316" t="s">
        <v>373</v>
      </c>
    </row>
    <row r="317" spans="1:5" x14ac:dyDescent="0.3">
      <c r="A317" t="s">
        <v>35</v>
      </c>
      <c r="B317" t="s">
        <v>396</v>
      </c>
    </row>
    <row r="318" spans="1:5" x14ac:dyDescent="0.3">
      <c r="A318" t="s">
        <v>35</v>
      </c>
      <c r="B318" t="s">
        <v>397</v>
      </c>
    </row>
    <row r="319" spans="1:5" x14ac:dyDescent="0.3">
      <c r="A319" t="s">
        <v>35</v>
      </c>
      <c r="B319" t="s">
        <v>381</v>
      </c>
      <c r="C319" s="9"/>
      <c r="D319" s="9"/>
      <c r="E319" s="9"/>
    </row>
    <row r="320" spans="1:5" x14ac:dyDescent="0.3">
      <c r="A320" t="s">
        <v>35</v>
      </c>
      <c r="B320" t="s">
        <v>392</v>
      </c>
    </row>
    <row r="321" spans="1:2" x14ac:dyDescent="0.3">
      <c r="A321" t="s">
        <v>35</v>
      </c>
      <c r="B321" t="s">
        <v>393</v>
      </c>
    </row>
    <row r="322" spans="1:2" x14ac:dyDescent="0.3">
      <c r="A322" t="s">
        <v>35</v>
      </c>
      <c r="B322" t="s">
        <v>374</v>
      </c>
    </row>
    <row r="323" spans="1:2" x14ac:dyDescent="0.3">
      <c r="A323" t="s">
        <v>35</v>
      </c>
      <c r="B323" t="s">
        <v>398</v>
      </c>
    </row>
    <row r="324" spans="1:2" x14ac:dyDescent="0.3">
      <c r="A324" t="s">
        <v>34</v>
      </c>
      <c r="B324" t="s">
        <v>352</v>
      </c>
    </row>
    <row r="325" spans="1:2" x14ac:dyDescent="0.3">
      <c r="A325" t="s">
        <v>34</v>
      </c>
      <c r="B325" t="s">
        <v>322</v>
      </c>
    </row>
    <row r="326" spans="1:2" x14ac:dyDescent="0.3">
      <c r="A326" t="s">
        <v>34</v>
      </c>
      <c r="B326" t="s">
        <v>344</v>
      </c>
    </row>
    <row r="327" spans="1:2" x14ac:dyDescent="0.3">
      <c r="A327" t="s">
        <v>34</v>
      </c>
      <c r="B327" t="s">
        <v>323</v>
      </c>
    </row>
    <row r="328" spans="1:2" x14ac:dyDescent="0.3">
      <c r="A328" t="s">
        <v>34</v>
      </c>
      <c r="B328" t="s">
        <v>353</v>
      </c>
    </row>
    <row r="329" spans="1:2" x14ac:dyDescent="0.3">
      <c r="A329" t="s">
        <v>34</v>
      </c>
      <c r="B329" t="s">
        <v>491</v>
      </c>
    </row>
    <row r="330" spans="1:2" x14ac:dyDescent="0.3">
      <c r="A330" t="s">
        <v>34</v>
      </c>
      <c r="B330" t="s">
        <v>492</v>
      </c>
    </row>
    <row r="331" spans="1:2" x14ac:dyDescent="0.3">
      <c r="A331" t="s">
        <v>34</v>
      </c>
      <c r="B331" t="s">
        <v>493</v>
      </c>
    </row>
    <row r="332" spans="1:2" x14ac:dyDescent="0.3">
      <c r="A332" t="s">
        <v>34</v>
      </c>
      <c r="B332" t="s">
        <v>494</v>
      </c>
    </row>
    <row r="333" spans="1:2" x14ac:dyDescent="0.3">
      <c r="A333" t="s">
        <v>34</v>
      </c>
      <c r="B333" t="s">
        <v>324</v>
      </c>
    </row>
    <row r="334" spans="1:2" x14ac:dyDescent="0.3">
      <c r="A334" t="s">
        <v>34</v>
      </c>
      <c r="B334" t="s">
        <v>325</v>
      </c>
    </row>
    <row r="335" spans="1:2" x14ac:dyDescent="0.3">
      <c r="A335" t="s">
        <v>34</v>
      </c>
      <c r="B335" t="s">
        <v>326</v>
      </c>
    </row>
    <row r="336" spans="1:2" x14ac:dyDescent="0.3">
      <c r="A336" t="s">
        <v>34</v>
      </c>
      <c r="B336" t="s">
        <v>345</v>
      </c>
    </row>
    <row r="337" spans="1:2" x14ac:dyDescent="0.3">
      <c r="A337" t="s">
        <v>34</v>
      </c>
      <c r="B337" t="s">
        <v>354</v>
      </c>
    </row>
    <row r="338" spans="1:2" x14ac:dyDescent="0.3">
      <c r="A338" t="s">
        <v>34</v>
      </c>
      <c r="B338" t="s">
        <v>495</v>
      </c>
    </row>
    <row r="339" spans="1:2" x14ac:dyDescent="0.3">
      <c r="A339" t="s">
        <v>34</v>
      </c>
      <c r="B339" t="s">
        <v>327</v>
      </c>
    </row>
    <row r="340" spans="1:2" x14ac:dyDescent="0.3">
      <c r="A340" t="s">
        <v>34</v>
      </c>
      <c r="B340" t="s">
        <v>328</v>
      </c>
    </row>
    <row r="341" spans="1:2" x14ac:dyDescent="0.3">
      <c r="A341" t="s">
        <v>34</v>
      </c>
      <c r="B341" t="s">
        <v>355</v>
      </c>
    </row>
    <row r="342" spans="1:2" x14ac:dyDescent="0.3">
      <c r="A342" t="s">
        <v>34</v>
      </c>
      <c r="B342" t="s">
        <v>356</v>
      </c>
    </row>
    <row r="343" spans="1:2" x14ac:dyDescent="0.3">
      <c r="A343" t="s">
        <v>34</v>
      </c>
      <c r="B343" t="s">
        <v>357</v>
      </c>
    </row>
    <row r="344" spans="1:2" x14ac:dyDescent="0.3">
      <c r="A344" t="s">
        <v>34</v>
      </c>
      <c r="B344" t="s">
        <v>496</v>
      </c>
    </row>
    <row r="345" spans="1:2" x14ac:dyDescent="0.3">
      <c r="A345" t="s">
        <v>34</v>
      </c>
      <c r="B345" t="s">
        <v>329</v>
      </c>
    </row>
    <row r="346" spans="1:2" x14ac:dyDescent="0.3">
      <c r="A346" t="s">
        <v>34</v>
      </c>
      <c r="B346" t="s">
        <v>358</v>
      </c>
    </row>
    <row r="347" spans="1:2" x14ac:dyDescent="0.3">
      <c r="A347" t="s">
        <v>34</v>
      </c>
      <c r="B347" t="s">
        <v>359</v>
      </c>
    </row>
    <row r="348" spans="1:2" x14ac:dyDescent="0.3">
      <c r="A348" t="s">
        <v>34</v>
      </c>
      <c r="B348" t="s">
        <v>497</v>
      </c>
    </row>
    <row r="349" spans="1:2" x14ac:dyDescent="0.3">
      <c r="A349" t="s">
        <v>34</v>
      </c>
      <c r="B349" t="s">
        <v>360</v>
      </c>
    </row>
    <row r="350" spans="1:2" x14ac:dyDescent="0.3">
      <c r="A350" t="s">
        <v>34</v>
      </c>
      <c r="B350" t="s">
        <v>330</v>
      </c>
    </row>
    <row r="351" spans="1:2" x14ac:dyDescent="0.3">
      <c r="A351" t="s">
        <v>34</v>
      </c>
      <c r="B351" t="s">
        <v>331</v>
      </c>
    </row>
    <row r="352" spans="1:2" x14ac:dyDescent="0.3">
      <c r="A352" t="s">
        <v>34</v>
      </c>
      <c r="B352" t="s">
        <v>346</v>
      </c>
    </row>
    <row r="353" spans="1:2" x14ac:dyDescent="0.3">
      <c r="A353" t="s">
        <v>34</v>
      </c>
      <c r="B353" t="s">
        <v>498</v>
      </c>
    </row>
    <row r="354" spans="1:2" x14ac:dyDescent="0.3">
      <c r="A354" t="s">
        <v>34</v>
      </c>
      <c r="B354" t="s">
        <v>361</v>
      </c>
    </row>
    <row r="355" spans="1:2" x14ac:dyDescent="0.3">
      <c r="A355" t="s">
        <v>34</v>
      </c>
      <c r="B355" t="s">
        <v>347</v>
      </c>
    </row>
    <row r="356" spans="1:2" x14ac:dyDescent="0.3">
      <c r="A356" t="s">
        <v>34</v>
      </c>
      <c r="B356" t="s">
        <v>362</v>
      </c>
    </row>
    <row r="357" spans="1:2" x14ac:dyDescent="0.3">
      <c r="A357" t="s">
        <v>34</v>
      </c>
      <c r="B357" t="s">
        <v>348</v>
      </c>
    </row>
    <row r="358" spans="1:2" x14ac:dyDescent="0.3">
      <c r="A358" t="s">
        <v>34</v>
      </c>
      <c r="B358" t="s">
        <v>363</v>
      </c>
    </row>
    <row r="359" spans="1:2" x14ac:dyDescent="0.3">
      <c r="A359" t="s">
        <v>34</v>
      </c>
      <c r="B359" t="s">
        <v>332</v>
      </c>
    </row>
    <row r="360" spans="1:2" x14ac:dyDescent="0.3">
      <c r="A360" t="s">
        <v>34</v>
      </c>
      <c r="B360" t="s">
        <v>333</v>
      </c>
    </row>
    <row r="361" spans="1:2" x14ac:dyDescent="0.3">
      <c r="A361" t="s">
        <v>34</v>
      </c>
      <c r="B361" t="s">
        <v>305</v>
      </c>
    </row>
    <row r="362" spans="1:2" x14ac:dyDescent="0.3">
      <c r="A362" t="s">
        <v>34</v>
      </c>
      <c r="B362" t="s">
        <v>364</v>
      </c>
    </row>
    <row r="363" spans="1:2" x14ac:dyDescent="0.3">
      <c r="A363" t="s">
        <v>34</v>
      </c>
      <c r="B363" t="s">
        <v>334</v>
      </c>
    </row>
    <row r="364" spans="1:2" x14ac:dyDescent="0.3">
      <c r="A364" t="s">
        <v>34</v>
      </c>
      <c r="B364" t="s">
        <v>349</v>
      </c>
    </row>
    <row r="365" spans="1:2" x14ac:dyDescent="0.3">
      <c r="A365" t="s">
        <v>34</v>
      </c>
      <c r="B365" t="s">
        <v>365</v>
      </c>
    </row>
    <row r="366" spans="1:2" x14ac:dyDescent="0.3">
      <c r="A366" t="s">
        <v>34</v>
      </c>
      <c r="B366" t="s">
        <v>366</v>
      </c>
    </row>
    <row r="367" spans="1:2" x14ac:dyDescent="0.3">
      <c r="A367" t="s">
        <v>34</v>
      </c>
      <c r="B367" t="s">
        <v>499</v>
      </c>
    </row>
    <row r="368" spans="1:2" x14ac:dyDescent="0.3">
      <c r="A368" t="s">
        <v>34</v>
      </c>
      <c r="B368" t="s">
        <v>335</v>
      </c>
    </row>
    <row r="369" spans="1:5" x14ac:dyDescent="0.3">
      <c r="A369" t="s">
        <v>34</v>
      </c>
      <c r="B369" t="s">
        <v>336</v>
      </c>
    </row>
    <row r="370" spans="1:5" x14ac:dyDescent="0.3">
      <c r="A370" t="s">
        <v>34</v>
      </c>
      <c r="B370" t="s">
        <v>500</v>
      </c>
    </row>
    <row r="371" spans="1:5" x14ac:dyDescent="0.3">
      <c r="A371" t="s">
        <v>34</v>
      </c>
      <c r="B371" t="s">
        <v>501</v>
      </c>
    </row>
    <row r="372" spans="1:5" x14ac:dyDescent="0.3">
      <c r="A372" t="s">
        <v>34</v>
      </c>
      <c r="B372" t="s">
        <v>337</v>
      </c>
    </row>
    <row r="373" spans="1:5" x14ac:dyDescent="0.3">
      <c r="A373" t="s">
        <v>34</v>
      </c>
      <c r="B373" t="s">
        <v>367</v>
      </c>
    </row>
    <row r="374" spans="1:5" x14ac:dyDescent="0.3">
      <c r="A374" t="s">
        <v>34</v>
      </c>
      <c r="B374" t="s">
        <v>350</v>
      </c>
    </row>
    <row r="375" spans="1:5" x14ac:dyDescent="0.3">
      <c r="A375" t="s">
        <v>34</v>
      </c>
      <c r="B375" t="s">
        <v>502</v>
      </c>
    </row>
    <row r="376" spans="1:5" x14ac:dyDescent="0.3">
      <c r="A376" t="s">
        <v>34</v>
      </c>
      <c r="B376" t="s">
        <v>338</v>
      </c>
    </row>
    <row r="377" spans="1:5" x14ac:dyDescent="0.3">
      <c r="A377" t="s">
        <v>43</v>
      </c>
      <c r="B377" t="s">
        <v>449</v>
      </c>
      <c r="C377" s="9">
        <v>1183</v>
      </c>
      <c r="D377" s="9">
        <v>1207</v>
      </c>
      <c r="E377" s="9">
        <v>2442</v>
      </c>
    </row>
    <row r="378" spans="1:5" x14ac:dyDescent="0.3">
      <c r="A378" t="s">
        <v>43</v>
      </c>
      <c r="B378" t="s">
        <v>450</v>
      </c>
      <c r="C378" s="9">
        <v>586</v>
      </c>
      <c r="D378" s="9">
        <v>899</v>
      </c>
      <c r="E378" s="9">
        <v>1507</v>
      </c>
    </row>
    <row r="379" spans="1:5" x14ac:dyDescent="0.3">
      <c r="A379" t="s">
        <v>43</v>
      </c>
      <c r="B379" t="s">
        <v>463</v>
      </c>
      <c r="C379" s="9">
        <v>851</v>
      </c>
      <c r="D379" s="9">
        <v>1055</v>
      </c>
      <c r="E379" s="9">
        <v>1952</v>
      </c>
    </row>
    <row r="380" spans="1:5" x14ac:dyDescent="0.3">
      <c r="A380" t="s">
        <v>43</v>
      </c>
      <c r="B380" t="s">
        <v>402</v>
      </c>
      <c r="C380" s="9">
        <v>1524</v>
      </c>
      <c r="D380" s="9">
        <v>1327</v>
      </c>
      <c r="E380" s="9">
        <v>2911</v>
      </c>
    </row>
    <row r="381" spans="1:5" x14ac:dyDescent="0.3">
      <c r="A381" t="s">
        <v>43</v>
      </c>
      <c r="B381" t="s">
        <v>479</v>
      </c>
      <c r="C381" s="9">
        <v>1716</v>
      </c>
      <c r="D381" s="9">
        <v>2018</v>
      </c>
      <c r="E381" s="9">
        <v>3780</v>
      </c>
    </row>
    <row r="382" spans="1:5" x14ac:dyDescent="0.3">
      <c r="A382" t="s">
        <v>43</v>
      </c>
      <c r="B382" t="s">
        <v>96</v>
      </c>
      <c r="C382" s="9">
        <v>201</v>
      </c>
      <c r="D382" s="9">
        <v>335</v>
      </c>
      <c r="E382" s="9">
        <v>545</v>
      </c>
    </row>
    <row r="383" spans="1:5" x14ac:dyDescent="0.3">
      <c r="A383" t="s">
        <v>43</v>
      </c>
      <c r="B383" t="s">
        <v>97</v>
      </c>
      <c r="C383" s="9">
        <v>912</v>
      </c>
      <c r="D383" s="9">
        <v>1626</v>
      </c>
      <c r="E383" s="9">
        <v>2584</v>
      </c>
    </row>
    <row r="384" spans="1:5" x14ac:dyDescent="0.3">
      <c r="A384" t="s">
        <v>43</v>
      </c>
      <c r="B384" t="s">
        <v>451</v>
      </c>
      <c r="C384" s="9">
        <v>2477</v>
      </c>
      <c r="D384" s="9">
        <v>3176</v>
      </c>
      <c r="E384" s="9">
        <v>5777</v>
      </c>
    </row>
    <row r="385" spans="1:5" x14ac:dyDescent="0.3">
      <c r="A385" t="s">
        <v>43</v>
      </c>
      <c r="B385" t="s">
        <v>98</v>
      </c>
      <c r="C385" s="9">
        <v>1657</v>
      </c>
      <c r="D385" s="9">
        <v>719</v>
      </c>
      <c r="E385" s="9">
        <v>2432</v>
      </c>
    </row>
    <row r="386" spans="1:5" x14ac:dyDescent="0.3">
      <c r="A386" t="s">
        <v>43</v>
      </c>
      <c r="B386" t="s">
        <v>480</v>
      </c>
      <c r="C386" s="9">
        <v>1197</v>
      </c>
      <c r="D386" s="9">
        <v>2324</v>
      </c>
      <c r="E386" s="9">
        <v>3562</v>
      </c>
    </row>
    <row r="387" spans="1:5" x14ac:dyDescent="0.3">
      <c r="A387" t="s">
        <v>43</v>
      </c>
      <c r="B387" t="s">
        <v>481</v>
      </c>
      <c r="C387" s="9">
        <v>1452</v>
      </c>
      <c r="D387" s="9">
        <v>1878</v>
      </c>
      <c r="E387" s="9">
        <v>3360</v>
      </c>
    </row>
    <row r="388" spans="1:5" x14ac:dyDescent="0.3">
      <c r="A388" t="s">
        <v>43</v>
      </c>
      <c r="B388" t="s">
        <v>482</v>
      </c>
      <c r="C388" s="9">
        <v>1789</v>
      </c>
      <c r="D388" s="9">
        <v>2732</v>
      </c>
      <c r="E388" s="9">
        <v>4590</v>
      </c>
    </row>
    <row r="389" spans="1:5" x14ac:dyDescent="0.3">
      <c r="A389" t="s">
        <v>43</v>
      </c>
      <c r="B389" t="s">
        <v>483</v>
      </c>
      <c r="C389" s="9">
        <v>502</v>
      </c>
      <c r="D389" s="9">
        <v>1007</v>
      </c>
      <c r="E389" s="9">
        <v>1529</v>
      </c>
    </row>
    <row r="390" spans="1:5" x14ac:dyDescent="0.3">
      <c r="A390" t="s">
        <v>43</v>
      </c>
      <c r="B390" t="s">
        <v>464</v>
      </c>
      <c r="C390" s="9">
        <v>2169</v>
      </c>
      <c r="D390" s="9">
        <v>3442</v>
      </c>
      <c r="E390" s="9">
        <v>5728</v>
      </c>
    </row>
    <row r="391" spans="1:5" x14ac:dyDescent="0.3">
      <c r="A391" t="s">
        <v>43</v>
      </c>
      <c r="B391" t="s">
        <v>465</v>
      </c>
      <c r="C391" s="9">
        <v>1208</v>
      </c>
      <c r="D391" s="9">
        <v>1842</v>
      </c>
      <c r="E391" s="9">
        <v>3100</v>
      </c>
    </row>
    <row r="392" spans="1:5" x14ac:dyDescent="0.3">
      <c r="A392" t="s">
        <v>43</v>
      </c>
      <c r="B392" t="s">
        <v>466</v>
      </c>
      <c r="C392" s="9">
        <v>1198</v>
      </c>
      <c r="D392" s="9">
        <v>1380</v>
      </c>
      <c r="E392" s="9">
        <v>2631</v>
      </c>
    </row>
    <row r="393" spans="1:5" x14ac:dyDescent="0.3">
      <c r="A393" t="s">
        <v>43</v>
      </c>
      <c r="B393" t="s">
        <v>99</v>
      </c>
      <c r="C393" s="9">
        <v>1247</v>
      </c>
      <c r="D393" s="9">
        <v>1836</v>
      </c>
      <c r="E393" s="9">
        <v>3232</v>
      </c>
    </row>
    <row r="394" spans="1:5" x14ac:dyDescent="0.3">
      <c r="A394" t="s">
        <v>43</v>
      </c>
      <c r="B394" t="s">
        <v>484</v>
      </c>
      <c r="C394" s="9">
        <v>2636</v>
      </c>
      <c r="D394" s="9">
        <v>2164</v>
      </c>
      <c r="E394" s="9">
        <v>4876</v>
      </c>
    </row>
    <row r="395" spans="1:5" x14ac:dyDescent="0.3">
      <c r="A395" t="s">
        <v>43</v>
      </c>
      <c r="B395" t="s">
        <v>452</v>
      </c>
      <c r="C395" s="9">
        <v>748</v>
      </c>
      <c r="D395" s="9">
        <v>1129</v>
      </c>
      <c r="E395" s="9">
        <v>1904</v>
      </c>
    </row>
    <row r="396" spans="1:5" x14ac:dyDescent="0.3">
      <c r="A396" t="s">
        <v>43</v>
      </c>
      <c r="B396" t="s">
        <v>453</v>
      </c>
      <c r="C396" s="9">
        <v>932</v>
      </c>
      <c r="D396" s="9">
        <v>1305</v>
      </c>
      <c r="E396" s="9">
        <v>2266</v>
      </c>
    </row>
    <row r="397" spans="1:5" x14ac:dyDescent="0.3">
      <c r="A397" t="s">
        <v>43</v>
      </c>
      <c r="B397" t="s">
        <v>100</v>
      </c>
      <c r="C397" s="9">
        <v>457</v>
      </c>
      <c r="D397" s="9">
        <v>539</v>
      </c>
      <c r="E397" s="9">
        <v>1026</v>
      </c>
    </row>
    <row r="398" spans="1:5" x14ac:dyDescent="0.3">
      <c r="A398" t="s">
        <v>43</v>
      </c>
      <c r="B398" t="s">
        <v>467</v>
      </c>
      <c r="C398" s="9">
        <v>2494</v>
      </c>
      <c r="D398" s="9">
        <v>3782</v>
      </c>
      <c r="E398" s="9">
        <v>6359</v>
      </c>
    </row>
    <row r="399" spans="1:5" x14ac:dyDescent="0.3">
      <c r="A399" t="s">
        <v>43</v>
      </c>
      <c r="B399" t="s">
        <v>468</v>
      </c>
      <c r="C399" s="9">
        <v>1000</v>
      </c>
      <c r="D399" s="9">
        <v>985</v>
      </c>
      <c r="E399" s="9">
        <v>2015</v>
      </c>
    </row>
    <row r="400" spans="1:5" x14ac:dyDescent="0.3">
      <c r="A400" t="s">
        <v>43</v>
      </c>
      <c r="B400" t="s">
        <v>454</v>
      </c>
      <c r="C400" s="9">
        <v>4276</v>
      </c>
      <c r="D400" s="9">
        <v>3681</v>
      </c>
      <c r="E400" s="9">
        <v>8051</v>
      </c>
    </row>
    <row r="401" spans="1:5" x14ac:dyDescent="0.3">
      <c r="A401" t="s">
        <v>43</v>
      </c>
      <c r="B401" t="s">
        <v>455</v>
      </c>
      <c r="C401" s="9">
        <v>2758</v>
      </c>
      <c r="D401" s="9">
        <v>1194</v>
      </c>
      <c r="E401" s="9">
        <v>4030</v>
      </c>
    </row>
    <row r="402" spans="1:5" x14ac:dyDescent="0.3">
      <c r="A402" t="s">
        <v>43</v>
      </c>
      <c r="B402" t="s">
        <v>101</v>
      </c>
      <c r="C402" s="9">
        <v>653</v>
      </c>
      <c r="D402" s="9">
        <v>1010</v>
      </c>
      <c r="E402" s="9">
        <v>1696</v>
      </c>
    </row>
    <row r="403" spans="1:5" x14ac:dyDescent="0.3">
      <c r="A403" t="s">
        <v>43</v>
      </c>
      <c r="B403" t="s">
        <v>102</v>
      </c>
      <c r="C403" s="9">
        <v>2972</v>
      </c>
      <c r="D403" s="9">
        <v>3663</v>
      </c>
      <c r="E403" s="9">
        <v>6789</v>
      </c>
    </row>
    <row r="404" spans="1:5" x14ac:dyDescent="0.3">
      <c r="A404" t="s">
        <v>43</v>
      </c>
      <c r="B404" t="s">
        <v>456</v>
      </c>
      <c r="C404" s="9">
        <v>708</v>
      </c>
      <c r="D404" s="9">
        <v>713</v>
      </c>
      <c r="E404" s="9">
        <v>1440</v>
      </c>
    </row>
    <row r="405" spans="1:5" x14ac:dyDescent="0.3">
      <c r="A405" t="s">
        <v>43</v>
      </c>
      <c r="B405" t="s">
        <v>103</v>
      </c>
      <c r="C405" s="9">
        <v>296</v>
      </c>
      <c r="D405" s="9">
        <v>487</v>
      </c>
      <c r="E405" s="9">
        <v>800</v>
      </c>
    </row>
    <row r="406" spans="1:5" x14ac:dyDescent="0.3">
      <c r="A406" t="s">
        <v>43</v>
      </c>
      <c r="B406" t="s">
        <v>469</v>
      </c>
      <c r="C406" s="9">
        <v>7147</v>
      </c>
      <c r="D406" s="9">
        <v>6672</v>
      </c>
      <c r="E406" s="9">
        <v>14086</v>
      </c>
    </row>
    <row r="407" spans="1:5" x14ac:dyDescent="0.3">
      <c r="A407" t="s">
        <v>43</v>
      </c>
      <c r="B407" t="s">
        <v>617</v>
      </c>
      <c r="C407" s="9">
        <v>2380</v>
      </c>
      <c r="D407" s="9">
        <v>2915</v>
      </c>
      <c r="E407" s="9">
        <v>5375</v>
      </c>
    </row>
    <row r="408" spans="1:5" x14ac:dyDescent="0.3">
      <c r="A408" t="s">
        <v>43</v>
      </c>
      <c r="B408" t="s">
        <v>457</v>
      </c>
      <c r="C408" s="9">
        <v>3530</v>
      </c>
      <c r="D408" s="9">
        <v>3558</v>
      </c>
      <c r="E408" s="9">
        <v>7216</v>
      </c>
    </row>
    <row r="409" spans="1:5" x14ac:dyDescent="0.3">
      <c r="A409" t="s">
        <v>43</v>
      </c>
      <c r="B409" t="s">
        <v>599</v>
      </c>
      <c r="C409" s="9">
        <v>479</v>
      </c>
      <c r="D409" s="9">
        <v>683</v>
      </c>
      <c r="E409" s="9">
        <v>1190</v>
      </c>
    </row>
    <row r="410" spans="1:5" x14ac:dyDescent="0.3">
      <c r="A410" t="s">
        <v>43</v>
      </c>
      <c r="B410" t="s">
        <v>458</v>
      </c>
      <c r="C410" s="9">
        <v>783</v>
      </c>
      <c r="D410" s="9">
        <v>993</v>
      </c>
      <c r="E410" s="9">
        <v>1810</v>
      </c>
    </row>
    <row r="411" spans="1:5" x14ac:dyDescent="0.3">
      <c r="A411" t="s">
        <v>43</v>
      </c>
      <c r="B411" t="s">
        <v>470</v>
      </c>
      <c r="C411" s="9">
        <v>3657</v>
      </c>
      <c r="D411" s="9">
        <v>4025</v>
      </c>
      <c r="E411" s="9">
        <v>7840</v>
      </c>
    </row>
    <row r="412" spans="1:5" x14ac:dyDescent="0.3">
      <c r="A412" t="s">
        <v>43</v>
      </c>
      <c r="B412" t="s">
        <v>104</v>
      </c>
      <c r="C412" s="9">
        <v>2557</v>
      </c>
      <c r="D412" s="9">
        <v>4285</v>
      </c>
      <c r="E412" s="9">
        <v>6983</v>
      </c>
    </row>
    <row r="413" spans="1:5" x14ac:dyDescent="0.3">
      <c r="A413" t="s">
        <v>43</v>
      </c>
      <c r="B413" t="s">
        <v>459</v>
      </c>
      <c r="C413" s="9">
        <v>136</v>
      </c>
      <c r="D413" s="9">
        <v>42</v>
      </c>
      <c r="E413" s="9">
        <v>183</v>
      </c>
    </row>
    <row r="414" spans="1:5" x14ac:dyDescent="0.3">
      <c r="A414" t="s">
        <v>43</v>
      </c>
      <c r="B414" t="s">
        <v>105</v>
      </c>
      <c r="C414" s="9">
        <v>2282</v>
      </c>
      <c r="D414" s="9">
        <v>3814</v>
      </c>
      <c r="E414" s="9">
        <v>6185</v>
      </c>
    </row>
    <row r="415" spans="1:5" x14ac:dyDescent="0.3">
      <c r="A415" t="s">
        <v>43</v>
      </c>
      <c r="B415" t="s">
        <v>106</v>
      </c>
      <c r="C415" s="9">
        <v>757</v>
      </c>
      <c r="D415" s="9">
        <v>761</v>
      </c>
      <c r="E415" s="9">
        <v>1545</v>
      </c>
    </row>
    <row r="416" spans="1:5" x14ac:dyDescent="0.3">
      <c r="A416" t="s">
        <v>33</v>
      </c>
      <c r="B416" t="s">
        <v>294</v>
      </c>
      <c r="C416" s="10">
        <v>157</v>
      </c>
      <c r="D416" s="10">
        <v>193</v>
      </c>
      <c r="E416" s="10">
        <v>356</v>
      </c>
    </row>
    <row r="417" spans="1:5" x14ac:dyDescent="0.3">
      <c r="A417" t="s">
        <v>33</v>
      </c>
      <c r="B417" t="s">
        <v>295</v>
      </c>
      <c r="C417" s="10">
        <v>2452</v>
      </c>
      <c r="D417" s="10">
        <v>3936</v>
      </c>
      <c r="E417" s="10">
        <v>6542</v>
      </c>
    </row>
    <row r="418" spans="1:5" x14ac:dyDescent="0.3">
      <c r="A418" t="s">
        <v>33</v>
      </c>
      <c r="B418" t="s">
        <v>313</v>
      </c>
      <c r="C418" s="10">
        <v>152</v>
      </c>
      <c r="D418" s="10">
        <v>323</v>
      </c>
      <c r="E418" s="10">
        <v>482</v>
      </c>
    </row>
    <row r="419" spans="1:5" x14ac:dyDescent="0.3">
      <c r="A419" t="s">
        <v>33</v>
      </c>
      <c r="B419" t="s">
        <v>296</v>
      </c>
      <c r="C419" s="10">
        <v>185</v>
      </c>
      <c r="D419" s="10">
        <v>229</v>
      </c>
      <c r="E419" s="10">
        <v>421</v>
      </c>
    </row>
    <row r="420" spans="1:5" x14ac:dyDescent="0.3">
      <c r="A420" t="s">
        <v>33</v>
      </c>
      <c r="B420" t="s">
        <v>297</v>
      </c>
      <c r="C420" s="10">
        <v>1035</v>
      </c>
      <c r="D420" s="10">
        <v>1592</v>
      </c>
      <c r="E420" s="10">
        <v>2698</v>
      </c>
    </row>
    <row r="421" spans="1:5" x14ac:dyDescent="0.3">
      <c r="A421" t="s">
        <v>33</v>
      </c>
      <c r="B421" t="s">
        <v>298</v>
      </c>
      <c r="C421" s="10">
        <v>4123</v>
      </c>
      <c r="D421" s="10">
        <v>9468</v>
      </c>
      <c r="E421" s="10">
        <v>13893</v>
      </c>
    </row>
    <row r="422" spans="1:5" x14ac:dyDescent="0.3">
      <c r="A422" t="s">
        <v>33</v>
      </c>
      <c r="B422" t="s">
        <v>314</v>
      </c>
      <c r="C422" s="10">
        <v>7821</v>
      </c>
      <c r="D422" s="10">
        <v>13658</v>
      </c>
      <c r="E422" s="10">
        <v>21961</v>
      </c>
    </row>
    <row r="423" spans="1:5" x14ac:dyDescent="0.3">
      <c r="A423" t="s">
        <v>33</v>
      </c>
      <c r="B423" t="s">
        <v>299</v>
      </c>
      <c r="C423" s="10">
        <v>149</v>
      </c>
      <c r="D423" s="10">
        <v>310</v>
      </c>
      <c r="E423" s="10">
        <v>476</v>
      </c>
    </row>
    <row r="424" spans="1:5" x14ac:dyDescent="0.3">
      <c r="A424" t="s">
        <v>33</v>
      </c>
      <c r="B424" t="s">
        <v>300</v>
      </c>
      <c r="C424" s="10">
        <v>99</v>
      </c>
      <c r="D424" s="10">
        <v>103</v>
      </c>
      <c r="E424" s="10">
        <v>205</v>
      </c>
    </row>
    <row r="425" spans="1:5" x14ac:dyDescent="0.3">
      <c r="A425" t="s">
        <v>33</v>
      </c>
      <c r="B425" t="s">
        <v>315</v>
      </c>
      <c r="C425" s="10">
        <v>331</v>
      </c>
      <c r="D425" s="10">
        <v>383</v>
      </c>
      <c r="E425" s="10">
        <v>727</v>
      </c>
    </row>
    <row r="426" spans="1:5" x14ac:dyDescent="0.3">
      <c r="A426" t="s">
        <v>33</v>
      </c>
      <c r="B426" t="s">
        <v>351</v>
      </c>
      <c r="C426" s="10">
        <v>5392</v>
      </c>
      <c r="D426" s="10">
        <v>9265</v>
      </c>
      <c r="E426" s="10">
        <v>14933</v>
      </c>
    </row>
    <row r="427" spans="1:5" x14ac:dyDescent="0.3">
      <c r="A427" t="s">
        <v>33</v>
      </c>
      <c r="B427" t="s">
        <v>301</v>
      </c>
      <c r="C427" s="10">
        <v>2437</v>
      </c>
      <c r="D427" s="10">
        <v>5210</v>
      </c>
      <c r="E427" s="10">
        <v>7816</v>
      </c>
    </row>
    <row r="428" spans="1:5" x14ac:dyDescent="0.3">
      <c r="A428" t="s">
        <v>33</v>
      </c>
      <c r="B428" t="s">
        <v>316</v>
      </c>
      <c r="C428" s="10">
        <v>184</v>
      </c>
      <c r="D428" s="10">
        <v>275</v>
      </c>
      <c r="E428" s="10">
        <v>472</v>
      </c>
    </row>
    <row r="429" spans="1:5" x14ac:dyDescent="0.3">
      <c r="A429" t="s">
        <v>33</v>
      </c>
      <c r="B429" t="s">
        <v>503</v>
      </c>
      <c r="C429" s="10">
        <v>5758</v>
      </c>
      <c r="D429" s="10">
        <v>5644</v>
      </c>
      <c r="E429" s="10">
        <v>11532</v>
      </c>
    </row>
    <row r="430" spans="1:5" x14ac:dyDescent="0.3">
      <c r="A430" t="s">
        <v>33</v>
      </c>
      <c r="B430" t="s">
        <v>317</v>
      </c>
      <c r="C430" s="10">
        <v>214</v>
      </c>
      <c r="D430" s="10">
        <v>627</v>
      </c>
      <c r="E430" s="10">
        <v>852</v>
      </c>
    </row>
    <row r="431" spans="1:5" x14ac:dyDescent="0.3">
      <c r="A431" t="s">
        <v>33</v>
      </c>
      <c r="B431" t="s">
        <v>302</v>
      </c>
      <c r="C431" s="10">
        <v>2158</v>
      </c>
      <c r="D431" s="10">
        <v>3674</v>
      </c>
      <c r="E431" s="10">
        <v>5961</v>
      </c>
    </row>
    <row r="432" spans="1:5" x14ac:dyDescent="0.3">
      <c r="A432" t="s">
        <v>33</v>
      </c>
      <c r="B432" t="s">
        <v>303</v>
      </c>
      <c r="C432" s="10">
        <v>557</v>
      </c>
      <c r="D432" s="10">
        <v>952</v>
      </c>
      <c r="E432" s="10">
        <v>1537</v>
      </c>
    </row>
    <row r="433" spans="1:5" x14ac:dyDescent="0.3">
      <c r="A433" t="s">
        <v>33</v>
      </c>
      <c r="B433" t="s">
        <v>318</v>
      </c>
      <c r="C433" s="10">
        <v>4907</v>
      </c>
      <c r="D433" s="10">
        <v>10224</v>
      </c>
      <c r="E433" s="10">
        <v>15432</v>
      </c>
    </row>
    <row r="434" spans="1:5" x14ac:dyDescent="0.3">
      <c r="A434" t="s">
        <v>33</v>
      </c>
      <c r="B434" t="s">
        <v>319</v>
      </c>
      <c r="C434" s="10">
        <v>29</v>
      </c>
      <c r="D434" s="10">
        <v>123</v>
      </c>
      <c r="E434" s="10">
        <v>155</v>
      </c>
    </row>
    <row r="435" spans="1:5" x14ac:dyDescent="0.3">
      <c r="A435" t="s">
        <v>33</v>
      </c>
      <c r="B435" t="s">
        <v>304</v>
      </c>
      <c r="C435" s="10">
        <v>1001</v>
      </c>
      <c r="D435" s="10">
        <v>2214</v>
      </c>
      <c r="E435" s="10">
        <v>3281</v>
      </c>
    </row>
    <row r="436" spans="1:5" x14ac:dyDescent="0.3">
      <c r="A436" t="s">
        <v>33</v>
      </c>
      <c r="B436" t="s">
        <v>305</v>
      </c>
      <c r="C436" s="10">
        <v>225</v>
      </c>
      <c r="D436" s="10">
        <v>377</v>
      </c>
      <c r="E436" s="10">
        <v>620</v>
      </c>
    </row>
    <row r="437" spans="1:5" x14ac:dyDescent="0.3">
      <c r="A437" t="s">
        <v>33</v>
      </c>
      <c r="B437" t="s">
        <v>306</v>
      </c>
      <c r="C437" s="10">
        <v>312</v>
      </c>
      <c r="D437" s="10">
        <v>476</v>
      </c>
      <c r="E437" s="10">
        <v>823</v>
      </c>
    </row>
    <row r="438" spans="1:5" x14ac:dyDescent="0.3">
      <c r="A438" t="s">
        <v>33</v>
      </c>
      <c r="B438" t="s">
        <v>615</v>
      </c>
      <c r="C438" s="10">
        <v>686</v>
      </c>
      <c r="D438" s="10">
        <v>1687</v>
      </c>
      <c r="E438" s="10">
        <v>2453</v>
      </c>
    </row>
    <row r="439" spans="1:5" x14ac:dyDescent="0.3">
      <c r="A439" t="s">
        <v>33</v>
      </c>
      <c r="B439" t="s">
        <v>616</v>
      </c>
      <c r="C439" s="10">
        <v>2374</v>
      </c>
      <c r="D439" s="10">
        <v>3653</v>
      </c>
      <c r="E439" s="10">
        <v>6142</v>
      </c>
    </row>
    <row r="440" spans="1:5" x14ac:dyDescent="0.3">
      <c r="A440" t="s">
        <v>33</v>
      </c>
      <c r="B440" t="s">
        <v>504</v>
      </c>
      <c r="C440" s="10">
        <v>615</v>
      </c>
      <c r="D440" s="10">
        <v>1054</v>
      </c>
      <c r="E440" s="10">
        <v>1702</v>
      </c>
    </row>
    <row r="441" spans="1:5" x14ac:dyDescent="0.3">
      <c r="A441" t="s">
        <v>33</v>
      </c>
      <c r="B441" t="s">
        <v>320</v>
      </c>
      <c r="C441" s="10">
        <v>131</v>
      </c>
      <c r="D441" s="10">
        <v>234</v>
      </c>
      <c r="E441" s="10">
        <v>372</v>
      </c>
    </row>
    <row r="442" spans="1:5" x14ac:dyDescent="0.3">
      <c r="A442" t="s">
        <v>33</v>
      </c>
      <c r="B442" t="s">
        <v>307</v>
      </c>
      <c r="C442" s="10">
        <v>203</v>
      </c>
      <c r="D442" s="10">
        <v>440</v>
      </c>
      <c r="E442" s="10">
        <v>653</v>
      </c>
    </row>
    <row r="443" spans="1:5" x14ac:dyDescent="0.3">
      <c r="A443" t="s">
        <v>33</v>
      </c>
      <c r="B443" t="s">
        <v>308</v>
      </c>
      <c r="C443" s="10">
        <v>191</v>
      </c>
      <c r="D443" s="10">
        <v>302</v>
      </c>
      <c r="E443" s="10">
        <v>501</v>
      </c>
    </row>
    <row r="444" spans="1:5" x14ac:dyDescent="0.3">
      <c r="A444" t="s">
        <v>33</v>
      </c>
      <c r="B444" t="s">
        <v>309</v>
      </c>
      <c r="C444" s="10">
        <v>291</v>
      </c>
      <c r="D444" s="10">
        <v>332</v>
      </c>
      <c r="E444" s="10">
        <v>642</v>
      </c>
    </row>
    <row r="445" spans="1:5" x14ac:dyDescent="0.3">
      <c r="A445" t="s">
        <v>33</v>
      </c>
      <c r="B445" t="s">
        <v>310</v>
      </c>
      <c r="C445" s="10">
        <v>2910</v>
      </c>
      <c r="D445" s="10">
        <v>4471</v>
      </c>
      <c r="E445" s="10">
        <v>7543</v>
      </c>
    </row>
    <row r="446" spans="1:5" x14ac:dyDescent="0.3">
      <c r="A446" t="s">
        <v>33</v>
      </c>
      <c r="B446" t="s">
        <v>311</v>
      </c>
      <c r="C446" s="10">
        <v>198</v>
      </c>
      <c r="D446" s="10">
        <v>368</v>
      </c>
      <c r="E446" s="10">
        <v>575</v>
      </c>
    </row>
    <row r="447" spans="1:5" x14ac:dyDescent="0.3">
      <c r="A447" t="s">
        <v>33</v>
      </c>
      <c r="B447" t="s">
        <v>321</v>
      </c>
      <c r="C447" s="10">
        <v>8969</v>
      </c>
      <c r="D447" s="10">
        <v>15817</v>
      </c>
      <c r="E447" s="10">
        <v>25359</v>
      </c>
    </row>
    <row r="448" spans="1:5" x14ac:dyDescent="0.3">
      <c r="A448" t="s">
        <v>33</v>
      </c>
      <c r="B448" t="s">
        <v>312</v>
      </c>
      <c r="C448" s="10">
        <v>336</v>
      </c>
      <c r="D448" s="10">
        <v>521</v>
      </c>
      <c r="E448" s="10">
        <v>879</v>
      </c>
    </row>
    <row r="449" spans="1:2" x14ac:dyDescent="0.3">
      <c r="A449" t="s">
        <v>52</v>
      </c>
      <c r="B449" t="s">
        <v>588</v>
      </c>
    </row>
    <row r="450" spans="1:2" x14ac:dyDescent="0.3">
      <c r="A450" t="s">
        <v>52</v>
      </c>
      <c r="B450" t="s">
        <v>522</v>
      </c>
    </row>
    <row r="451" spans="1:2" x14ac:dyDescent="0.3">
      <c r="A451" t="s">
        <v>52</v>
      </c>
      <c r="B451" t="s">
        <v>525</v>
      </c>
    </row>
    <row r="452" spans="1:2" x14ac:dyDescent="0.3">
      <c r="A452" t="s">
        <v>52</v>
      </c>
      <c r="B452" t="s">
        <v>569</v>
      </c>
    </row>
    <row r="453" spans="1:2" x14ac:dyDescent="0.3">
      <c r="A453" t="s">
        <v>52</v>
      </c>
      <c r="B453" t="s">
        <v>600</v>
      </c>
    </row>
    <row r="454" spans="1:2" x14ac:dyDescent="0.3">
      <c r="A454" t="s">
        <v>52</v>
      </c>
      <c r="B454" t="s">
        <v>526</v>
      </c>
    </row>
    <row r="455" spans="1:2" x14ac:dyDescent="0.3">
      <c r="A455" t="s">
        <v>52</v>
      </c>
      <c r="B455" t="s">
        <v>543</v>
      </c>
    </row>
    <row r="456" spans="1:2" x14ac:dyDescent="0.3">
      <c r="A456" t="s">
        <v>52</v>
      </c>
      <c r="B456" t="s">
        <v>527</v>
      </c>
    </row>
    <row r="457" spans="1:2" x14ac:dyDescent="0.3">
      <c r="A457" t="s">
        <v>52</v>
      </c>
      <c r="B457" t="s">
        <v>601</v>
      </c>
    </row>
    <row r="458" spans="1:2" x14ac:dyDescent="0.3">
      <c r="A458" t="s">
        <v>52</v>
      </c>
      <c r="B458" t="s">
        <v>528</v>
      </c>
    </row>
    <row r="459" spans="1:2" x14ac:dyDescent="0.3">
      <c r="A459" t="s">
        <v>52</v>
      </c>
      <c r="B459" t="s">
        <v>589</v>
      </c>
    </row>
    <row r="460" spans="1:2" x14ac:dyDescent="0.3">
      <c r="A460" t="s">
        <v>52</v>
      </c>
      <c r="B460" t="s">
        <v>602</v>
      </c>
    </row>
    <row r="461" spans="1:2" x14ac:dyDescent="0.3">
      <c r="A461" t="s">
        <v>52</v>
      </c>
      <c r="B461" t="s">
        <v>590</v>
      </c>
    </row>
    <row r="462" spans="1:2" x14ac:dyDescent="0.3">
      <c r="A462" t="s">
        <v>52</v>
      </c>
      <c r="B462" t="s">
        <v>603</v>
      </c>
    </row>
    <row r="463" spans="1:2" x14ac:dyDescent="0.3">
      <c r="A463" t="s">
        <v>52</v>
      </c>
      <c r="B463" t="s">
        <v>471</v>
      </c>
    </row>
    <row r="464" spans="1:2" x14ac:dyDescent="0.3">
      <c r="A464" t="s">
        <v>52</v>
      </c>
      <c r="B464" t="s">
        <v>604</v>
      </c>
    </row>
    <row r="465" spans="1:5" x14ac:dyDescent="0.3">
      <c r="A465" t="s">
        <v>30</v>
      </c>
      <c r="B465" t="s">
        <v>202</v>
      </c>
      <c r="C465" s="10">
        <v>465</v>
      </c>
      <c r="D465" s="10">
        <v>643</v>
      </c>
      <c r="E465" s="10">
        <v>1152</v>
      </c>
    </row>
    <row r="466" spans="1:5" x14ac:dyDescent="0.3">
      <c r="A466" t="s">
        <v>30</v>
      </c>
      <c r="B466" t="s">
        <v>203</v>
      </c>
      <c r="C466" s="10">
        <v>988</v>
      </c>
      <c r="D466" s="10">
        <v>819</v>
      </c>
      <c r="E466" s="10">
        <v>1901</v>
      </c>
    </row>
    <row r="467" spans="1:5" x14ac:dyDescent="0.3">
      <c r="A467" t="s">
        <v>30</v>
      </c>
      <c r="B467" t="s">
        <v>204</v>
      </c>
      <c r="C467" s="10">
        <v>137</v>
      </c>
      <c r="D467" s="10">
        <v>204</v>
      </c>
      <c r="E467" s="10">
        <v>363</v>
      </c>
    </row>
    <row r="468" spans="1:5" x14ac:dyDescent="0.3">
      <c r="A468" t="s">
        <v>30</v>
      </c>
      <c r="B468" t="s">
        <v>205</v>
      </c>
      <c r="C468" s="10">
        <v>181</v>
      </c>
      <c r="D468" s="10">
        <v>258</v>
      </c>
      <c r="E468" s="10">
        <v>462</v>
      </c>
    </row>
    <row r="469" spans="1:5" x14ac:dyDescent="0.3">
      <c r="A469" t="s">
        <v>30</v>
      </c>
      <c r="B469" t="s">
        <v>206</v>
      </c>
      <c r="C469" s="10">
        <v>191</v>
      </c>
      <c r="D469" s="10">
        <v>402</v>
      </c>
      <c r="E469" s="10">
        <v>634</v>
      </c>
    </row>
    <row r="470" spans="1:5" x14ac:dyDescent="0.3">
      <c r="A470" t="s">
        <v>30</v>
      </c>
      <c r="B470" t="s">
        <v>207</v>
      </c>
      <c r="C470" s="10">
        <v>171</v>
      </c>
      <c r="D470" s="10">
        <v>269</v>
      </c>
      <c r="E470" s="10">
        <v>459</v>
      </c>
    </row>
    <row r="471" spans="1:5" x14ac:dyDescent="0.3">
      <c r="A471" t="s">
        <v>30</v>
      </c>
      <c r="B471" t="s">
        <v>208</v>
      </c>
      <c r="C471" s="10">
        <v>266</v>
      </c>
      <c r="D471" s="10">
        <v>316</v>
      </c>
      <c r="E471" s="10">
        <v>614</v>
      </c>
    </row>
    <row r="472" spans="1:5" x14ac:dyDescent="0.3">
      <c r="A472" t="s">
        <v>30</v>
      </c>
      <c r="B472" t="s">
        <v>209</v>
      </c>
      <c r="C472" s="10">
        <v>410</v>
      </c>
      <c r="D472" s="10">
        <v>140</v>
      </c>
      <c r="E472" s="10">
        <v>575</v>
      </c>
    </row>
    <row r="473" spans="1:5" x14ac:dyDescent="0.3">
      <c r="A473" t="s">
        <v>30</v>
      </c>
      <c r="B473" t="s">
        <v>210</v>
      </c>
      <c r="C473" s="10">
        <v>1387</v>
      </c>
      <c r="D473" s="10">
        <v>1852</v>
      </c>
      <c r="E473" s="10">
        <v>3431</v>
      </c>
    </row>
    <row r="474" spans="1:5" x14ac:dyDescent="0.3">
      <c r="A474" t="s">
        <v>30</v>
      </c>
      <c r="B474" t="s">
        <v>211</v>
      </c>
      <c r="C474" s="10">
        <v>586</v>
      </c>
      <c r="D474" s="10">
        <v>763</v>
      </c>
      <c r="E474" s="10">
        <v>1410</v>
      </c>
    </row>
    <row r="475" spans="1:5" x14ac:dyDescent="0.3">
      <c r="A475" t="s">
        <v>30</v>
      </c>
      <c r="B475" t="s">
        <v>212</v>
      </c>
      <c r="C475" s="10">
        <v>1196</v>
      </c>
      <c r="D475" s="10">
        <v>1261</v>
      </c>
      <c r="E475" s="10">
        <v>2563</v>
      </c>
    </row>
    <row r="476" spans="1:5" x14ac:dyDescent="0.3">
      <c r="A476" t="s">
        <v>30</v>
      </c>
      <c r="B476" t="s">
        <v>213</v>
      </c>
      <c r="C476" s="10">
        <v>277</v>
      </c>
      <c r="D476" s="10">
        <v>415</v>
      </c>
      <c r="E476" s="10">
        <v>712</v>
      </c>
    </row>
    <row r="477" spans="1:5" x14ac:dyDescent="0.3">
      <c r="A477" t="s">
        <v>30</v>
      </c>
      <c r="B477" t="s">
        <v>214</v>
      </c>
      <c r="C477" s="10">
        <v>612</v>
      </c>
      <c r="D477" s="10">
        <v>190</v>
      </c>
      <c r="E477" s="10">
        <v>837</v>
      </c>
    </row>
    <row r="478" spans="1:5" x14ac:dyDescent="0.3">
      <c r="A478" t="s">
        <v>30</v>
      </c>
      <c r="B478" t="s">
        <v>215</v>
      </c>
      <c r="C478" s="10">
        <v>328</v>
      </c>
      <c r="D478" s="10">
        <v>649</v>
      </c>
      <c r="E478" s="10">
        <v>1017</v>
      </c>
    </row>
    <row r="479" spans="1:5" x14ac:dyDescent="0.3">
      <c r="A479" t="s">
        <v>30</v>
      </c>
      <c r="B479" t="s">
        <v>216</v>
      </c>
      <c r="C479" s="10">
        <v>619</v>
      </c>
      <c r="D479" s="10">
        <v>448</v>
      </c>
      <c r="E479" s="10">
        <v>1107</v>
      </c>
    </row>
    <row r="480" spans="1:5" x14ac:dyDescent="0.3">
      <c r="A480" t="s">
        <v>38</v>
      </c>
      <c r="B480" t="s">
        <v>107</v>
      </c>
      <c r="C480" s="9">
        <v>1187</v>
      </c>
      <c r="D480" s="9">
        <v>1531</v>
      </c>
      <c r="E480" s="9">
        <v>2787</v>
      </c>
    </row>
    <row r="481" spans="1:5" x14ac:dyDescent="0.3">
      <c r="A481" t="s">
        <v>38</v>
      </c>
      <c r="B481" t="s">
        <v>108</v>
      </c>
      <c r="C481" s="9">
        <v>3774</v>
      </c>
      <c r="D481" s="9">
        <v>4829</v>
      </c>
      <c r="E481" s="9">
        <v>8768</v>
      </c>
    </row>
    <row r="482" spans="1:5" x14ac:dyDescent="0.3">
      <c r="A482" t="s">
        <v>38</v>
      </c>
      <c r="B482" t="s">
        <v>109</v>
      </c>
      <c r="C482" s="9">
        <v>1142</v>
      </c>
      <c r="D482" s="9">
        <v>1529</v>
      </c>
      <c r="E482" s="9">
        <v>2714</v>
      </c>
    </row>
    <row r="483" spans="1:5" x14ac:dyDescent="0.3">
      <c r="A483" t="s">
        <v>38</v>
      </c>
      <c r="B483" t="s">
        <v>410</v>
      </c>
      <c r="C483" s="9">
        <v>909</v>
      </c>
      <c r="D483" s="9">
        <v>892</v>
      </c>
      <c r="E483" s="9">
        <v>1858</v>
      </c>
    </row>
    <row r="484" spans="1:5" x14ac:dyDescent="0.3">
      <c r="A484" t="s">
        <v>38</v>
      </c>
      <c r="B484" t="s">
        <v>110</v>
      </c>
      <c r="C484" s="9">
        <v>1856</v>
      </c>
      <c r="D484" s="9">
        <v>3105</v>
      </c>
      <c r="E484" s="9">
        <v>5065</v>
      </c>
    </row>
    <row r="485" spans="1:5" x14ac:dyDescent="0.3">
      <c r="A485" t="s">
        <v>38</v>
      </c>
      <c r="B485" t="s">
        <v>111</v>
      </c>
      <c r="C485" s="9">
        <v>5802</v>
      </c>
      <c r="D485" s="9">
        <v>7406</v>
      </c>
      <c r="E485" s="9">
        <v>13496</v>
      </c>
    </row>
    <row r="486" spans="1:5" x14ac:dyDescent="0.3">
      <c r="A486" t="s">
        <v>38</v>
      </c>
      <c r="B486" t="s">
        <v>112</v>
      </c>
      <c r="C486" s="9">
        <v>115</v>
      </c>
      <c r="D486" s="9">
        <v>218</v>
      </c>
      <c r="E486" s="9">
        <v>338</v>
      </c>
    </row>
    <row r="487" spans="1:5" x14ac:dyDescent="0.3">
      <c r="A487" t="s">
        <v>38</v>
      </c>
      <c r="B487" t="s">
        <v>79</v>
      </c>
      <c r="C487" s="10">
        <v>11580</v>
      </c>
      <c r="D487" s="10">
        <v>5040</v>
      </c>
      <c r="E487" s="10">
        <v>17032</v>
      </c>
    </row>
    <row r="488" spans="1:5" x14ac:dyDescent="0.3">
      <c r="A488" t="s">
        <v>38</v>
      </c>
      <c r="B488" t="s">
        <v>113</v>
      </c>
      <c r="C488" s="9">
        <v>846</v>
      </c>
      <c r="D488" s="9">
        <v>1074</v>
      </c>
      <c r="E488" s="9">
        <v>1976</v>
      </c>
    </row>
    <row r="489" spans="1:5" x14ac:dyDescent="0.3">
      <c r="A489" t="s">
        <v>38</v>
      </c>
      <c r="B489" t="s">
        <v>114</v>
      </c>
      <c r="C489" s="9">
        <v>5769</v>
      </c>
      <c r="D489" s="9">
        <v>6134</v>
      </c>
      <c r="E489" s="9">
        <v>12156</v>
      </c>
    </row>
    <row r="490" spans="1:5" x14ac:dyDescent="0.3">
      <c r="A490" t="s">
        <v>38</v>
      </c>
      <c r="B490" t="s">
        <v>382</v>
      </c>
      <c r="C490" s="9">
        <v>695</v>
      </c>
      <c r="D490" s="9">
        <v>1327</v>
      </c>
      <c r="E490" s="9">
        <v>2093</v>
      </c>
    </row>
    <row r="491" spans="1:5" x14ac:dyDescent="0.3">
      <c r="A491" t="s">
        <v>38</v>
      </c>
      <c r="B491" t="s">
        <v>115</v>
      </c>
      <c r="C491" s="9">
        <v>74</v>
      </c>
      <c r="D491" s="9">
        <v>90</v>
      </c>
      <c r="E491" s="9">
        <v>176</v>
      </c>
    </row>
    <row r="492" spans="1:5" x14ac:dyDescent="0.3">
      <c r="A492" t="s">
        <v>38</v>
      </c>
      <c r="B492" t="s">
        <v>116</v>
      </c>
      <c r="C492" s="9">
        <v>3570</v>
      </c>
      <c r="D492" s="9">
        <v>2729</v>
      </c>
      <c r="E492" s="9">
        <v>6429</v>
      </c>
    </row>
    <row r="493" spans="1:5" x14ac:dyDescent="0.3">
      <c r="A493" t="s">
        <v>38</v>
      </c>
      <c r="B493" t="s">
        <v>117</v>
      </c>
      <c r="C493" s="9">
        <v>2496</v>
      </c>
      <c r="D493" s="9">
        <v>1085</v>
      </c>
      <c r="E493" s="9">
        <v>3678</v>
      </c>
    </row>
    <row r="494" spans="1:5" x14ac:dyDescent="0.3">
      <c r="A494" t="s">
        <v>38</v>
      </c>
      <c r="B494" t="s">
        <v>118</v>
      </c>
      <c r="C494" s="9">
        <v>354</v>
      </c>
      <c r="D494" s="9">
        <v>597</v>
      </c>
      <c r="E494" s="9">
        <v>962</v>
      </c>
    </row>
    <row r="495" spans="1:5" x14ac:dyDescent="0.3">
      <c r="A495" t="s">
        <v>38</v>
      </c>
      <c r="B495" t="s">
        <v>119</v>
      </c>
      <c r="C495" s="9">
        <v>781</v>
      </c>
      <c r="D495" s="9">
        <v>977</v>
      </c>
      <c r="E495" s="9">
        <v>1811</v>
      </c>
    </row>
    <row r="496" spans="1:5" x14ac:dyDescent="0.3">
      <c r="A496" t="s">
        <v>38</v>
      </c>
      <c r="B496" t="s">
        <v>120</v>
      </c>
      <c r="C496" s="9">
        <v>184</v>
      </c>
      <c r="D496" s="9">
        <v>107</v>
      </c>
      <c r="E496" s="9">
        <v>301</v>
      </c>
    </row>
    <row r="497" spans="1:5" x14ac:dyDescent="0.3">
      <c r="A497" t="s">
        <v>38</v>
      </c>
      <c r="B497" t="s">
        <v>121</v>
      </c>
      <c r="C497" s="9">
        <v>1737</v>
      </c>
      <c r="D497" s="9">
        <v>1269</v>
      </c>
      <c r="E497" s="9">
        <v>3101</v>
      </c>
    </row>
    <row r="498" spans="1:5" x14ac:dyDescent="0.3">
      <c r="A498" t="s">
        <v>38</v>
      </c>
      <c r="B498" t="s">
        <v>411</v>
      </c>
      <c r="C498" s="9">
        <v>514</v>
      </c>
      <c r="D498" s="9">
        <v>473</v>
      </c>
      <c r="E498" s="9">
        <v>1024</v>
      </c>
    </row>
    <row r="499" spans="1:5" x14ac:dyDescent="0.3">
      <c r="A499" t="s">
        <v>38</v>
      </c>
      <c r="B499" t="s">
        <v>122</v>
      </c>
      <c r="C499" s="9">
        <v>1739</v>
      </c>
      <c r="D499" s="9">
        <v>2832</v>
      </c>
      <c r="E499" s="9">
        <v>4658</v>
      </c>
    </row>
    <row r="500" spans="1:5" x14ac:dyDescent="0.3">
      <c r="A500" t="s">
        <v>38</v>
      </c>
      <c r="B500" t="s">
        <v>123</v>
      </c>
      <c r="C500" s="9">
        <v>811</v>
      </c>
      <c r="D500" s="9">
        <v>987</v>
      </c>
      <c r="E500" s="9">
        <v>1850</v>
      </c>
    </row>
    <row r="501" spans="1:5" x14ac:dyDescent="0.3">
      <c r="A501" t="s">
        <v>48</v>
      </c>
      <c r="B501" t="s">
        <v>414</v>
      </c>
      <c r="C501" s="9"/>
      <c r="D501" s="9"/>
      <c r="E501" s="9"/>
    </row>
    <row r="502" spans="1:5" x14ac:dyDescent="0.3">
      <c r="A502" t="s">
        <v>48</v>
      </c>
      <c r="B502" t="s">
        <v>415</v>
      </c>
      <c r="C502" s="9"/>
      <c r="D502" s="9"/>
      <c r="E502" s="9"/>
    </row>
    <row r="503" spans="1:5" x14ac:dyDescent="0.3">
      <c r="A503" t="s">
        <v>48</v>
      </c>
      <c r="B503" t="s">
        <v>416</v>
      </c>
      <c r="C503" s="9"/>
      <c r="D503" s="9"/>
      <c r="E503" s="9"/>
    </row>
    <row r="504" spans="1:5" x14ac:dyDescent="0.3">
      <c r="A504" t="s">
        <v>48</v>
      </c>
      <c r="B504" t="s">
        <v>417</v>
      </c>
      <c r="C504" s="9"/>
      <c r="D504" s="9"/>
      <c r="E504" s="9"/>
    </row>
    <row r="505" spans="1:5" x14ac:dyDescent="0.3">
      <c r="A505" t="s">
        <v>48</v>
      </c>
      <c r="B505" t="s">
        <v>418</v>
      </c>
      <c r="C505" s="9"/>
      <c r="D505" s="9"/>
      <c r="E505" s="9"/>
    </row>
    <row r="506" spans="1:5" x14ac:dyDescent="0.3">
      <c r="A506" t="s">
        <v>48</v>
      </c>
      <c r="B506" t="s">
        <v>419</v>
      </c>
      <c r="C506" s="9"/>
      <c r="D506" s="9"/>
      <c r="E506" s="9"/>
    </row>
    <row r="507" spans="1:5" x14ac:dyDescent="0.3">
      <c r="A507" t="s">
        <v>48</v>
      </c>
      <c r="B507" t="s">
        <v>420</v>
      </c>
      <c r="C507" s="9"/>
      <c r="D507" s="9"/>
      <c r="E507" s="9"/>
    </row>
    <row r="508" spans="1:5" x14ac:dyDescent="0.3">
      <c r="A508" t="s">
        <v>48</v>
      </c>
      <c r="B508" t="s">
        <v>421</v>
      </c>
      <c r="C508" s="9"/>
      <c r="D508" s="9"/>
      <c r="E508" s="9"/>
    </row>
    <row r="509" spans="1:5" x14ac:dyDescent="0.3">
      <c r="A509" t="s">
        <v>48</v>
      </c>
      <c r="B509" t="s">
        <v>422</v>
      </c>
      <c r="C509" s="9"/>
      <c r="D509" s="9"/>
      <c r="E509" s="9"/>
    </row>
    <row r="510" spans="1:5" x14ac:dyDescent="0.3">
      <c r="A510" t="s">
        <v>48</v>
      </c>
      <c r="B510" t="s">
        <v>423</v>
      </c>
      <c r="C510" s="9"/>
      <c r="D510" s="9"/>
      <c r="E510" s="9"/>
    </row>
    <row r="511" spans="1:5" x14ac:dyDescent="0.3">
      <c r="A511" t="s">
        <v>48</v>
      </c>
      <c r="B511" t="s">
        <v>424</v>
      </c>
      <c r="C511" s="9"/>
      <c r="D511" s="9"/>
      <c r="E511" s="9"/>
    </row>
    <row r="512" spans="1:5" x14ac:dyDescent="0.3">
      <c r="A512" t="s">
        <v>48</v>
      </c>
      <c r="B512" t="s">
        <v>425</v>
      </c>
      <c r="C512" s="9"/>
      <c r="D512" s="9"/>
      <c r="E512" s="9"/>
    </row>
    <row r="513" spans="1:5" x14ac:dyDescent="0.3">
      <c r="A513" t="s">
        <v>48</v>
      </c>
      <c r="B513" t="s">
        <v>426</v>
      </c>
      <c r="C513" s="9"/>
      <c r="D513" s="9"/>
      <c r="E513" s="9"/>
    </row>
    <row r="514" spans="1:5" x14ac:dyDescent="0.3">
      <c r="A514" t="s">
        <v>48</v>
      </c>
      <c r="B514" t="s">
        <v>427</v>
      </c>
      <c r="C514" s="9"/>
      <c r="D514" s="9"/>
      <c r="E514" s="9"/>
    </row>
    <row r="515" spans="1:5" x14ac:dyDescent="0.3">
      <c r="A515" t="s">
        <v>48</v>
      </c>
      <c r="B515" t="s">
        <v>428</v>
      </c>
      <c r="C515" s="9"/>
      <c r="D515" s="9"/>
      <c r="E515" s="9"/>
    </row>
    <row r="516" spans="1:5" x14ac:dyDescent="0.3">
      <c r="A516" t="s">
        <v>48</v>
      </c>
      <c r="B516" t="s">
        <v>429</v>
      </c>
      <c r="C516" s="9"/>
      <c r="D516" s="9"/>
      <c r="E516" s="9"/>
    </row>
    <row r="517" spans="1:5" x14ac:dyDescent="0.3">
      <c r="A517" t="s">
        <v>48</v>
      </c>
      <c r="B517" t="s">
        <v>430</v>
      </c>
      <c r="C517" s="9"/>
      <c r="D517" s="9"/>
      <c r="E517" s="9"/>
    </row>
    <row r="518" spans="1:5" x14ac:dyDescent="0.3">
      <c r="A518" t="s">
        <v>48</v>
      </c>
      <c r="B518" t="s">
        <v>431</v>
      </c>
      <c r="C518" s="9"/>
      <c r="D518" s="9"/>
      <c r="E518" s="9"/>
    </row>
    <row r="519" spans="1:5" x14ac:dyDescent="0.3">
      <c r="A519" t="s">
        <v>48</v>
      </c>
      <c r="B519" t="s">
        <v>432</v>
      </c>
      <c r="C519" s="9"/>
      <c r="D519" s="9"/>
      <c r="E519" s="9"/>
    </row>
    <row r="520" spans="1:5" x14ac:dyDescent="0.3">
      <c r="A520" t="s">
        <v>48</v>
      </c>
      <c r="B520" t="s">
        <v>433</v>
      </c>
      <c r="C520" s="9"/>
      <c r="D520" s="9"/>
      <c r="E520" s="9"/>
    </row>
    <row r="521" spans="1:5" x14ac:dyDescent="0.3">
      <c r="A521" t="s">
        <v>48</v>
      </c>
      <c r="B521" t="s">
        <v>434</v>
      </c>
      <c r="C521" s="9"/>
      <c r="D521" s="9"/>
      <c r="E521" s="9"/>
    </row>
    <row r="522" spans="1:5" x14ac:dyDescent="0.3">
      <c r="A522" t="s">
        <v>48</v>
      </c>
      <c r="B522" t="s">
        <v>435</v>
      </c>
      <c r="C522" s="9"/>
      <c r="D522" s="9"/>
      <c r="E522" s="9"/>
    </row>
    <row r="523" spans="1:5" x14ac:dyDescent="0.3">
      <c r="A523" t="s">
        <v>48</v>
      </c>
      <c r="B523" t="s">
        <v>436</v>
      </c>
      <c r="C523" s="9"/>
      <c r="D523" s="9"/>
      <c r="E523" s="9"/>
    </row>
    <row r="524" spans="1:5" x14ac:dyDescent="0.3">
      <c r="A524" t="s">
        <v>48</v>
      </c>
      <c r="B524" t="s">
        <v>437</v>
      </c>
      <c r="C524" s="9"/>
      <c r="D524" s="9"/>
      <c r="E524" s="9"/>
    </row>
    <row r="525" spans="1:5" x14ac:dyDescent="0.3">
      <c r="A525" t="s">
        <v>41</v>
      </c>
      <c r="B525" t="s">
        <v>124</v>
      </c>
      <c r="C525" s="9">
        <v>2076</v>
      </c>
      <c r="D525" s="9">
        <v>2173</v>
      </c>
      <c r="E525" s="9">
        <v>4403</v>
      </c>
    </row>
    <row r="526" spans="1:5" x14ac:dyDescent="0.3">
      <c r="A526" t="s">
        <v>41</v>
      </c>
      <c r="B526" t="s">
        <v>125</v>
      </c>
      <c r="C526" s="9">
        <v>1734</v>
      </c>
      <c r="D526" s="9">
        <v>2688</v>
      </c>
      <c r="E526" s="9">
        <v>4539</v>
      </c>
    </row>
    <row r="527" spans="1:5" x14ac:dyDescent="0.3">
      <c r="A527" t="s">
        <v>41</v>
      </c>
      <c r="B527" t="s">
        <v>126</v>
      </c>
      <c r="C527" s="9">
        <v>4433</v>
      </c>
      <c r="D527" s="9">
        <v>3598</v>
      </c>
      <c r="E527" s="9">
        <v>8238</v>
      </c>
    </row>
    <row r="528" spans="1:5" x14ac:dyDescent="0.3">
      <c r="A528" t="s">
        <v>41</v>
      </c>
      <c r="B528" t="s">
        <v>399</v>
      </c>
      <c r="C528" s="10">
        <v>10589</v>
      </c>
      <c r="D528" s="10">
        <v>2140</v>
      </c>
      <c r="E528" s="10">
        <v>12970</v>
      </c>
    </row>
    <row r="529" spans="1:5" x14ac:dyDescent="0.3">
      <c r="A529" t="s">
        <v>41</v>
      </c>
      <c r="B529" t="s">
        <v>406</v>
      </c>
      <c r="C529" s="9">
        <v>1615</v>
      </c>
      <c r="D529" s="9">
        <v>1037</v>
      </c>
      <c r="E529" s="9">
        <v>2713</v>
      </c>
    </row>
    <row r="530" spans="1:5" x14ac:dyDescent="0.3">
      <c r="A530" t="s">
        <v>41</v>
      </c>
      <c r="B530" t="s">
        <v>127</v>
      </c>
      <c r="C530" s="9">
        <v>698</v>
      </c>
      <c r="D530" s="9">
        <v>654</v>
      </c>
      <c r="E530" s="9">
        <v>1403</v>
      </c>
    </row>
    <row r="531" spans="1:5" x14ac:dyDescent="0.3">
      <c r="A531" t="s">
        <v>41</v>
      </c>
      <c r="B531" t="s">
        <v>400</v>
      </c>
      <c r="C531" s="10">
        <v>4381</v>
      </c>
      <c r="D531" s="10">
        <v>678</v>
      </c>
      <c r="E531" s="10">
        <v>5115</v>
      </c>
    </row>
    <row r="532" spans="1:5" x14ac:dyDescent="0.3">
      <c r="A532" t="s">
        <v>41</v>
      </c>
      <c r="B532" t="s">
        <v>128</v>
      </c>
      <c r="C532" s="9">
        <v>912</v>
      </c>
      <c r="D532" s="9">
        <v>1065</v>
      </c>
      <c r="E532" s="9">
        <v>2025</v>
      </c>
    </row>
    <row r="533" spans="1:5" x14ac:dyDescent="0.3">
      <c r="A533" t="s">
        <v>41</v>
      </c>
      <c r="B533" t="s">
        <v>407</v>
      </c>
      <c r="C533" s="9">
        <v>5665</v>
      </c>
      <c r="D533" s="9">
        <v>2021</v>
      </c>
      <c r="E533" s="9">
        <v>7866</v>
      </c>
    </row>
    <row r="534" spans="1:5" x14ac:dyDescent="0.3">
      <c r="A534" t="s">
        <v>41</v>
      </c>
      <c r="B534" t="s">
        <v>129</v>
      </c>
      <c r="C534" s="9">
        <v>1020</v>
      </c>
      <c r="D534" s="9">
        <v>1443</v>
      </c>
      <c r="E534" s="9">
        <v>2502</v>
      </c>
    </row>
    <row r="535" spans="1:5" x14ac:dyDescent="0.3">
      <c r="A535" t="s">
        <v>41</v>
      </c>
      <c r="B535" t="s">
        <v>130</v>
      </c>
      <c r="C535" s="9">
        <v>1937</v>
      </c>
      <c r="D535" s="9">
        <v>1968</v>
      </c>
      <c r="E535" s="9">
        <v>4016</v>
      </c>
    </row>
    <row r="536" spans="1:5" x14ac:dyDescent="0.3">
      <c r="A536" t="s">
        <v>41</v>
      </c>
      <c r="B536" t="s">
        <v>408</v>
      </c>
      <c r="C536" s="9">
        <v>6992</v>
      </c>
      <c r="D536" s="9">
        <v>631</v>
      </c>
      <c r="E536" s="9">
        <v>7812</v>
      </c>
    </row>
    <row r="537" spans="1:5" x14ac:dyDescent="0.3">
      <c r="A537" t="s">
        <v>41</v>
      </c>
      <c r="B537" t="s">
        <v>409</v>
      </c>
      <c r="C537" s="9">
        <v>4489</v>
      </c>
      <c r="D537" s="9">
        <v>1648</v>
      </c>
      <c r="E537" s="9">
        <v>6297</v>
      </c>
    </row>
    <row r="538" spans="1:5" x14ac:dyDescent="0.3">
      <c r="A538" t="s">
        <v>41</v>
      </c>
      <c r="B538" t="s">
        <v>401</v>
      </c>
      <c r="C538" s="10">
        <v>3823</v>
      </c>
      <c r="D538" s="10">
        <v>476</v>
      </c>
      <c r="E538" s="10">
        <v>4364</v>
      </c>
    </row>
    <row r="539" spans="1:5" x14ac:dyDescent="0.3">
      <c r="A539" t="s">
        <v>41</v>
      </c>
      <c r="B539" t="s">
        <v>403</v>
      </c>
      <c r="C539" s="9">
        <v>1789</v>
      </c>
      <c r="D539" s="9">
        <v>1223</v>
      </c>
      <c r="E539" s="9">
        <v>3086</v>
      </c>
    </row>
    <row r="540" spans="1:5" x14ac:dyDescent="0.3">
      <c r="A540" t="s">
        <v>41</v>
      </c>
      <c r="B540" t="s">
        <v>131</v>
      </c>
      <c r="C540" s="9">
        <v>4331</v>
      </c>
      <c r="D540" s="9">
        <v>2902</v>
      </c>
      <c r="E540" s="9">
        <v>7395</v>
      </c>
    </row>
    <row r="541" spans="1:5" x14ac:dyDescent="0.3">
      <c r="A541" t="s">
        <v>41</v>
      </c>
      <c r="B541" t="s">
        <v>132</v>
      </c>
      <c r="C541" s="9">
        <v>2849</v>
      </c>
      <c r="D541" s="9">
        <v>1830</v>
      </c>
      <c r="E541" s="9">
        <v>4766</v>
      </c>
    </row>
    <row r="542" spans="1:5" x14ac:dyDescent="0.3">
      <c r="A542" t="s">
        <v>41</v>
      </c>
      <c r="B542" t="s">
        <v>133</v>
      </c>
      <c r="C542" s="9">
        <v>3886</v>
      </c>
      <c r="D542" s="9">
        <v>2891</v>
      </c>
      <c r="E542" s="9">
        <v>6889</v>
      </c>
    </row>
    <row r="543" spans="1:5" x14ac:dyDescent="0.3">
      <c r="A543" t="s">
        <v>41</v>
      </c>
      <c r="B543" t="s">
        <v>94</v>
      </c>
      <c r="C543" s="10">
        <v>9190</v>
      </c>
      <c r="D543" s="10">
        <v>3309</v>
      </c>
      <c r="E543" s="10">
        <v>12801</v>
      </c>
    </row>
    <row r="544" spans="1:5" x14ac:dyDescent="0.3">
      <c r="A544" t="s">
        <v>41</v>
      </c>
      <c r="B544" t="s">
        <v>134</v>
      </c>
      <c r="C544" s="9">
        <v>6491</v>
      </c>
      <c r="D544" s="9">
        <v>4978</v>
      </c>
      <c r="E544" s="9">
        <v>11640</v>
      </c>
    </row>
    <row r="545" spans="1:5" x14ac:dyDescent="0.3">
      <c r="A545" t="s">
        <v>41</v>
      </c>
      <c r="B545" t="s">
        <v>135</v>
      </c>
      <c r="C545" s="9">
        <v>213</v>
      </c>
      <c r="D545" s="9">
        <v>199</v>
      </c>
      <c r="E545" s="9">
        <v>419</v>
      </c>
    </row>
    <row r="546" spans="1:5" x14ac:dyDescent="0.3">
      <c r="A546" t="s">
        <v>46</v>
      </c>
      <c r="B546" t="s">
        <v>438</v>
      </c>
      <c r="C546" s="9">
        <v>556</v>
      </c>
      <c r="D546" s="9">
        <v>938</v>
      </c>
      <c r="E546" s="9">
        <v>1536</v>
      </c>
    </row>
    <row r="547" spans="1:5" x14ac:dyDescent="0.3">
      <c r="A547" t="s">
        <v>46</v>
      </c>
      <c r="B547" t="s">
        <v>136</v>
      </c>
      <c r="C547" s="9">
        <v>242</v>
      </c>
      <c r="D547" s="9">
        <v>343</v>
      </c>
      <c r="E547" s="9">
        <v>606</v>
      </c>
    </row>
    <row r="548" spans="1:5" x14ac:dyDescent="0.3">
      <c r="A548" t="s">
        <v>46</v>
      </c>
      <c r="B548" t="s">
        <v>439</v>
      </c>
      <c r="C548" s="9">
        <v>282</v>
      </c>
      <c r="D548" s="9">
        <v>429</v>
      </c>
      <c r="E548" s="9">
        <v>749</v>
      </c>
    </row>
    <row r="549" spans="1:5" x14ac:dyDescent="0.3">
      <c r="A549" t="s">
        <v>46</v>
      </c>
      <c r="B549" t="s">
        <v>440</v>
      </c>
      <c r="C549" s="9">
        <v>590</v>
      </c>
      <c r="D549" s="9">
        <v>1094</v>
      </c>
      <c r="E549" s="9">
        <v>1761</v>
      </c>
    </row>
    <row r="550" spans="1:5" x14ac:dyDescent="0.3">
      <c r="A550" t="s">
        <v>46</v>
      </c>
      <c r="B550" t="s">
        <v>79</v>
      </c>
      <c r="C550" s="9">
        <v>248</v>
      </c>
      <c r="D550" s="9">
        <v>691</v>
      </c>
      <c r="E550" s="9">
        <v>962</v>
      </c>
    </row>
    <row r="551" spans="1:5" x14ac:dyDescent="0.3">
      <c r="A551" t="s">
        <v>46</v>
      </c>
      <c r="B551" t="s">
        <v>441</v>
      </c>
      <c r="C551" s="9">
        <v>187</v>
      </c>
      <c r="D551" s="9">
        <v>470</v>
      </c>
      <c r="E551" s="9">
        <v>690</v>
      </c>
    </row>
    <row r="552" spans="1:5" x14ac:dyDescent="0.3">
      <c r="A552" t="s">
        <v>46</v>
      </c>
      <c r="B552" t="s">
        <v>137</v>
      </c>
      <c r="C552" s="9">
        <v>567</v>
      </c>
      <c r="D552" s="9">
        <v>859</v>
      </c>
      <c r="E552" s="9">
        <v>1464</v>
      </c>
    </row>
    <row r="553" spans="1:5" x14ac:dyDescent="0.3">
      <c r="A553" t="s">
        <v>46</v>
      </c>
      <c r="B553" t="s">
        <v>412</v>
      </c>
      <c r="C553" s="9">
        <v>838</v>
      </c>
      <c r="D553" s="9">
        <v>1222</v>
      </c>
      <c r="E553" s="9">
        <v>2109</v>
      </c>
    </row>
    <row r="554" spans="1:5" x14ac:dyDescent="0.3">
      <c r="A554" t="s">
        <v>46</v>
      </c>
      <c r="B554" t="s">
        <v>442</v>
      </c>
      <c r="C554" s="9">
        <v>162</v>
      </c>
      <c r="D554" s="9">
        <v>314</v>
      </c>
      <c r="E554" s="9">
        <v>493</v>
      </c>
    </row>
    <row r="555" spans="1:5" x14ac:dyDescent="0.3">
      <c r="A555" t="s">
        <v>46</v>
      </c>
      <c r="B555" t="s">
        <v>138</v>
      </c>
      <c r="C555" s="9">
        <v>201</v>
      </c>
      <c r="D555" s="9">
        <v>499</v>
      </c>
      <c r="E555" s="9">
        <v>724</v>
      </c>
    </row>
    <row r="556" spans="1:5" x14ac:dyDescent="0.3">
      <c r="A556" t="s">
        <v>46</v>
      </c>
      <c r="B556" t="s">
        <v>443</v>
      </c>
      <c r="C556" s="9">
        <v>176</v>
      </c>
      <c r="D556" s="9">
        <v>490</v>
      </c>
      <c r="E556" s="9">
        <v>703</v>
      </c>
    </row>
    <row r="557" spans="1:5" x14ac:dyDescent="0.3">
      <c r="A557" t="s">
        <v>46</v>
      </c>
      <c r="B557" t="s">
        <v>444</v>
      </c>
      <c r="C557" s="9">
        <v>567</v>
      </c>
      <c r="D557" s="9">
        <v>925</v>
      </c>
      <c r="E557" s="9">
        <v>1527</v>
      </c>
    </row>
    <row r="558" spans="1:5" x14ac:dyDescent="0.3">
      <c r="A558" t="s">
        <v>46</v>
      </c>
      <c r="B558" t="s">
        <v>445</v>
      </c>
      <c r="C558" s="9">
        <v>261</v>
      </c>
      <c r="D558" s="9">
        <v>525</v>
      </c>
      <c r="E558" s="9">
        <v>809</v>
      </c>
    </row>
    <row r="559" spans="1:5" x14ac:dyDescent="0.3">
      <c r="A559" t="s">
        <v>46</v>
      </c>
      <c r="B559" t="s">
        <v>446</v>
      </c>
      <c r="C559" s="9">
        <v>262</v>
      </c>
      <c r="D559" s="9">
        <v>561</v>
      </c>
      <c r="E559" s="9">
        <v>855</v>
      </c>
    </row>
    <row r="560" spans="1:5" x14ac:dyDescent="0.3">
      <c r="A560" t="s">
        <v>46</v>
      </c>
      <c r="B560" t="s">
        <v>139</v>
      </c>
      <c r="C560" s="9">
        <v>881</v>
      </c>
      <c r="D560" s="9">
        <v>1283</v>
      </c>
      <c r="E560" s="9">
        <v>2234</v>
      </c>
    </row>
    <row r="561" spans="1:5" x14ac:dyDescent="0.3">
      <c r="A561" t="s">
        <v>46</v>
      </c>
      <c r="B561" t="s">
        <v>276</v>
      </c>
      <c r="C561" s="9">
        <v>583</v>
      </c>
      <c r="D561" s="9">
        <v>1165</v>
      </c>
      <c r="E561" s="9">
        <v>1794</v>
      </c>
    </row>
    <row r="562" spans="1:5" x14ac:dyDescent="0.3">
      <c r="A562" t="s">
        <v>46</v>
      </c>
      <c r="B562" t="s">
        <v>447</v>
      </c>
      <c r="C562" s="9">
        <v>187</v>
      </c>
      <c r="D562" s="9">
        <v>417</v>
      </c>
      <c r="E562" s="9">
        <v>625</v>
      </c>
    </row>
    <row r="563" spans="1:5" x14ac:dyDescent="0.3">
      <c r="A563" t="s">
        <v>46</v>
      </c>
      <c r="B563" t="s">
        <v>140</v>
      </c>
      <c r="C563" s="9">
        <v>1345</v>
      </c>
      <c r="D563" s="9">
        <v>1329</v>
      </c>
      <c r="E563" s="9">
        <v>2793</v>
      </c>
    </row>
    <row r="564" spans="1:5" x14ac:dyDescent="0.3">
      <c r="A564" t="s">
        <v>46</v>
      </c>
      <c r="B564" t="s">
        <v>141</v>
      </c>
      <c r="C564" s="9">
        <v>316</v>
      </c>
      <c r="D564" s="9">
        <v>522</v>
      </c>
      <c r="E564" s="9">
        <v>864</v>
      </c>
    </row>
    <row r="565" spans="1:5" x14ac:dyDescent="0.3">
      <c r="A565" t="s">
        <v>46</v>
      </c>
      <c r="B565" t="s">
        <v>413</v>
      </c>
      <c r="C565" s="9">
        <v>617</v>
      </c>
      <c r="D565" s="9">
        <v>838</v>
      </c>
      <c r="E565" s="9">
        <v>1518</v>
      </c>
    </row>
    <row r="566" spans="1:5" x14ac:dyDescent="0.3">
      <c r="A566" t="s">
        <v>46</v>
      </c>
      <c r="B566" t="s">
        <v>105</v>
      </c>
      <c r="C566" s="9">
        <v>609</v>
      </c>
      <c r="D566" s="9">
        <v>1374</v>
      </c>
      <c r="E566" s="9">
        <v>2051</v>
      </c>
    </row>
    <row r="567" spans="1:5" x14ac:dyDescent="0.3">
      <c r="A567" t="s">
        <v>46</v>
      </c>
      <c r="B567" t="s">
        <v>448</v>
      </c>
      <c r="C567" s="9">
        <v>388</v>
      </c>
      <c r="D567" s="9">
        <v>1121</v>
      </c>
      <c r="E567" s="9">
        <v>1565</v>
      </c>
    </row>
  </sheetData>
  <sortState xmlns:xlrd2="http://schemas.microsoft.com/office/spreadsheetml/2017/richdata2" ref="A2:E568">
    <sortCondition ref="A2:A568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C2B9-0E1E-4D3A-B743-AB8D7449C69C}">
  <dimension ref="A1:I37"/>
  <sheetViews>
    <sheetView workbookViewId="0">
      <selection activeCell="I46" sqref="I46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60</v>
      </c>
      <c r="B2" t="s">
        <v>529</v>
      </c>
      <c r="C2">
        <f>VLOOKUP($B2, '2017 Governor'!$B$2:$E$567, 2, FALSE)</f>
        <v>0</v>
      </c>
      <c r="D2">
        <f>VLOOKUP($B2, '2017 Governor'!$B$2:$E$567, 3, FALSE)</f>
        <v>0</v>
      </c>
      <c r="E2">
        <f>VLOOKUP($B2, '2017 Governor'!$B$2:$E$567,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Governor'!$B$2:$B$567, B2)</f>
        <v>1</v>
      </c>
    </row>
    <row r="3" spans="1:9" x14ac:dyDescent="0.3">
      <c r="A3" t="s">
        <v>60</v>
      </c>
      <c r="B3" t="s">
        <v>530</v>
      </c>
      <c r="C3">
        <f>VLOOKUP($B3, '2017 Governor'!$B$2:$E$567, 2, FALSE)</f>
        <v>0</v>
      </c>
      <c r="D3">
        <f>VLOOKUP($B3, '2017 Governor'!$B$2:$E$567, 3, FALSE)</f>
        <v>0</v>
      </c>
      <c r="E3">
        <f>VLOOKUP($B3, '2017 Governor'!$B$2:$E$567, 4, FALSE)</f>
        <v>0</v>
      </c>
      <c r="F3" s="2" t="e">
        <f t="shared" ref="F3:F36" si="0">C3/E3</f>
        <v>#DIV/0!</v>
      </c>
      <c r="G3" s="2" t="e">
        <f t="shared" ref="G3:G36" si="1">D3/E3</f>
        <v>#DIV/0!</v>
      </c>
      <c r="H3" s="2" t="e">
        <f t="shared" ref="H3:H36" si="2">(C3-D3)/E3</f>
        <v>#DIV/0!</v>
      </c>
      <c r="I3">
        <f>COUNTIF('2017 Governor'!$B$2:$B$567, B3)</f>
        <v>1</v>
      </c>
    </row>
    <row r="4" spans="1:9" x14ac:dyDescent="0.3">
      <c r="A4" t="s">
        <v>60</v>
      </c>
      <c r="B4" t="s">
        <v>546</v>
      </c>
      <c r="C4">
        <f>VLOOKUP($B4, '2017 Governor'!$B$2:$E$567, 2, FALSE)</f>
        <v>0</v>
      </c>
      <c r="D4">
        <f>VLOOKUP($B4, '2017 Governor'!$B$2:$E$567, 3, FALSE)</f>
        <v>0</v>
      </c>
      <c r="E4">
        <f>VLOOKUP($B4, '2017 Governor'!$B$2:$E$567,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Governor'!$B$2:$B$567, B4)</f>
        <v>1</v>
      </c>
    </row>
    <row r="5" spans="1:9" x14ac:dyDescent="0.3">
      <c r="A5" t="s">
        <v>60</v>
      </c>
      <c r="B5" t="s">
        <v>531</v>
      </c>
      <c r="C5">
        <f>VLOOKUP($B5, '2017 Governor'!$B$2:$E$567, 2, FALSE)</f>
        <v>0</v>
      </c>
      <c r="D5">
        <f>VLOOKUP($B5, '2017 Governor'!$B$2:$E$567, 3, FALSE)</f>
        <v>0</v>
      </c>
      <c r="E5">
        <f>VLOOKUP($B5, '2017 Governor'!$B$2:$E$567,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Governor'!$B$2:$B$567, B5)</f>
        <v>1</v>
      </c>
    </row>
    <row r="6" spans="1:9" x14ac:dyDescent="0.3">
      <c r="A6" t="s">
        <v>60</v>
      </c>
      <c r="B6" t="s">
        <v>507</v>
      </c>
      <c r="C6">
        <f>VLOOKUP($B6, '2017 Governor'!$B$2:$E$567, 2, FALSE)</f>
        <v>0</v>
      </c>
      <c r="D6">
        <f>VLOOKUP($B6, '2017 Governor'!$B$2:$E$567, 3, FALSE)</f>
        <v>0</v>
      </c>
      <c r="E6">
        <f>VLOOKUP($B6, '2017 Governor'!$B$2:$E$567,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Governor'!$B$2:$B$567, B6)</f>
        <v>1</v>
      </c>
    </row>
    <row r="7" spans="1:9" x14ac:dyDescent="0.3">
      <c r="A7" t="s">
        <v>60</v>
      </c>
      <c r="B7" t="s">
        <v>523</v>
      </c>
      <c r="C7">
        <f>VLOOKUP($B7, '2017 Governor'!$B$2:$E$567, 2, FALSE)</f>
        <v>0</v>
      </c>
      <c r="D7">
        <f>VLOOKUP($B7, '2017 Governor'!$B$2:$E$567, 3, FALSE)</f>
        <v>0</v>
      </c>
      <c r="E7">
        <f>VLOOKUP($B7, '2017 Governor'!$B$2:$E$567,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Governor'!$B$2:$B$567, B7)</f>
        <v>1</v>
      </c>
    </row>
    <row r="8" spans="1:9" x14ac:dyDescent="0.3">
      <c r="A8" t="s">
        <v>60</v>
      </c>
      <c r="B8" t="s">
        <v>547</v>
      </c>
      <c r="C8">
        <f>VLOOKUP($B8, '2017 Governor'!$B$2:$E$567, 2, FALSE)</f>
        <v>0</v>
      </c>
      <c r="D8">
        <f>VLOOKUP($B8, '2017 Governor'!$B$2:$E$567, 3, FALSE)</f>
        <v>0</v>
      </c>
      <c r="E8">
        <f>VLOOKUP($B8, '2017 Governor'!$B$2:$E$567,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Governor'!$B$2:$B$567, B8)</f>
        <v>1</v>
      </c>
    </row>
    <row r="9" spans="1:9" x14ac:dyDescent="0.3">
      <c r="A9" t="s">
        <v>60</v>
      </c>
      <c r="B9" t="s">
        <v>548</v>
      </c>
      <c r="C9">
        <f>VLOOKUP($B9, '2017 Governor'!$B$2:$E$567, 2, FALSE)</f>
        <v>0</v>
      </c>
      <c r="D9">
        <f>VLOOKUP($B9, '2017 Governor'!$B$2:$E$567, 3, FALSE)</f>
        <v>0</v>
      </c>
      <c r="E9">
        <f>VLOOKUP($B9, '2017 Governor'!$B$2:$E$567,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Governor'!$B$2:$B$567, B9)</f>
        <v>1</v>
      </c>
    </row>
    <row r="10" spans="1:9" x14ac:dyDescent="0.3">
      <c r="A10" t="s">
        <v>60</v>
      </c>
      <c r="B10" t="s">
        <v>549</v>
      </c>
      <c r="C10">
        <f>VLOOKUP($B10, '2017 Governor'!$B$2:$E$567, 2, FALSE)</f>
        <v>0</v>
      </c>
      <c r="D10">
        <f>VLOOKUP($B10, '2017 Governor'!$B$2:$E$567, 3, FALSE)</f>
        <v>0</v>
      </c>
      <c r="E10">
        <f>VLOOKUP($B10, '2017 Governor'!$B$2:$E$567,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Governor'!$B$2:$B$567, B10)</f>
        <v>1</v>
      </c>
    </row>
    <row r="11" spans="1:9" x14ac:dyDescent="0.3">
      <c r="A11" t="s">
        <v>60</v>
      </c>
      <c r="B11" t="s">
        <v>524</v>
      </c>
      <c r="C11">
        <f>VLOOKUP($B11, '2017 Governor'!$B$2:$E$567, 2, FALSE)</f>
        <v>0</v>
      </c>
      <c r="D11">
        <f>VLOOKUP($B11, '2017 Governor'!$B$2:$E$567, 3, FALSE)</f>
        <v>0</v>
      </c>
      <c r="E11">
        <f>VLOOKUP($B11, '2017 Governor'!$B$2:$E$567,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COUNTIF('2017 Governor'!$B$2:$B$567, B11)</f>
        <v>1</v>
      </c>
    </row>
    <row r="12" spans="1:9" x14ac:dyDescent="0.3">
      <c r="A12" t="s">
        <v>60</v>
      </c>
      <c r="B12" t="s">
        <v>560</v>
      </c>
      <c r="C12">
        <f>VLOOKUP($B12, '2017 Governor'!$B$2:$E$567, 2, FALSE)</f>
        <v>0</v>
      </c>
      <c r="D12">
        <f>VLOOKUP($B12, '2017 Governor'!$B$2:$E$567, 3, FALSE)</f>
        <v>0</v>
      </c>
      <c r="E12">
        <f>VLOOKUP($B12, '2017 Governor'!$B$2:$E$567,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Governor'!$B$2:$B$567, B12)</f>
        <v>1</v>
      </c>
    </row>
    <row r="13" spans="1:9" x14ac:dyDescent="0.3">
      <c r="A13" t="s">
        <v>60</v>
      </c>
      <c r="B13" t="s">
        <v>551</v>
      </c>
      <c r="C13">
        <f>VLOOKUP($B13, '2017 Governor'!$B$2:$E$567, 2, FALSE)</f>
        <v>0</v>
      </c>
      <c r="D13">
        <f>VLOOKUP($B13, '2017 Governor'!$B$2:$E$567, 3, FALSE)</f>
        <v>0</v>
      </c>
      <c r="E13">
        <f>VLOOKUP($B13, '2017 Governor'!$B$2:$E$567,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Governor'!$B$2:$B$567, B13)</f>
        <v>1</v>
      </c>
    </row>
    <row r="14" spans="1:9" x14ac:dyDescent="0.3">
      <c r="A14" t="s">
        <v>60</v>
      </c>
      <c r="B14" t="s">
        <v>532</v>
      </c>
      <c r="C14">
        <f>VLOOKUP($B14, '2017 Governor'!$B$2:$E$567, 2, FALSE)</f>
        <v>0</v>
      </c>
      <c r="D14">
        <f>VLOOKUP($B14, '2017 Governor'!$B$2:$E$567, 3, FALSE)</f>
        <v>0</v>
      </c>
      <c r="E14">
        <f>VLOOKUP($B14, '2017 Governor'!$B$2:$E$567,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Governor'!$B$2:$B$567, B14)</f>
        <v>1</v>
      </c>
    </row>
    <row r="15" spans="1:9" x14ac:dyDescent="0.3">
      <c r="A15" t="s">
        <v>60</v>
      </c>
      <c r="B15" t="s">
        <v>533</v>
      </c>
      <c r="C15">
        <f>VLOOKUP($B15, '2017 Governor'!$B$2:$E$567, 2, FALSE)</f>
        <v>0</v>
      </c>
      <c r="D15">
        <f>VLOOKUP($B15, '2017 Governor'!$B$2:$E$567, 3, FALSE)</f>
        <v>0</v>
      </c>
      <c r="E15">
        <f>VLOOKUP($B15, '2017 Governor'!$B$2:$E$567,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Governor'!$B$2:$B$567, B15)</f>
        <v>1</v>
      </c>
    </row>
    <row r="16" spans="1:9" x14ac:dyDescent="0.3">
      <c r="A16" t="s">
        <v>60</v>
      </c>
      <c r="B16" t="s">
        <v>534</v>
      </c>
      <c r="C16">
        <f>VLOOKUP($B16, '2017 Governor'!$B$2:$E$567, 2, FALSE)</f>
        <v>0</v>
      </c>
      <c r="D16">
        <f>VLOOKUP($B16, '2017 Governor'!$B$2:$E$567, 3, FALSE)</f>
        <v>0</v>
      </c>
      <c r="E16">
        <f>VLOOKUP($B16, '2017 Governor'!$B$2:$E$567,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COUNTIF('2017 Governor'!$B$2:$B$567, B16)</f>
        <v>1</v>
      </c>
    </row>
    <row r="17" spans="1:9" x14ac:dyDescent="0.3">
      <c r="A17" t="s">
        <v>60</v>
      </c>
      <c r="B17" t="s">
        <v>535</v>
      </c>
      <c r="C17">
        <f>VLOOKUP($B17, '2017 Governor'!$B$2:$E$567, 2, FALSE)</f>
        <v>0</v>
      </c>
      <c r="D17">
        <f>VLOOKUP($B17, '2017 Governor'!$B$2:$E$567, 3, FALSE)</f>
        <v>0</v>
      </c>
      <c r="E17">
        <f>VLOOKUP($B17, '2017 Governor'!$B$2:$E$567,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COUNTIF('2017 Governor'!$B$2:$B$567, B17)</f>
        <v>1</v>
      </c>
    </row>
    <row r="18" spans="1:9" x14ac:dyDescent="0.3">
      <c r="A18" t="s">
        <v>60</v>
      </c>
      <c r="B18" t="s">
        <v>553</v>
      </c>
      <c r="C18">
        <f>VLOOKUP($B18, '2017 Governor'!$B$2:$E$567, 2, FALSE)</f>
        <v>0</v>
      </c>
      <c r="D18">
        <f>VLOOKUP($B18, '2017 Governor'!$B$2:$E$567, 3, FALSE)</f>
        <v>0</v>
      </c>
      <c r="E18">
        <f>VLOOKUP($B18, '2017 Governor'!$B$2:$E$567,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COUNTIF('2017 Governor'!$B$2:$B$567, B18)</f>
        <v>1</v>
      </c>
    </row>
    <row r="19" spans="1:9" x14ac:dyDescent="0.3">
      <c r="A19" t="s">
        <v>60</v>
      </c>
      <c r="B19" t="s">
        <v>536</v>
      </c>
      <c r="C19">
        <f>VLOOKUP($B19, '2017 Governor'!$B$2:$E$567, 2, FALSE)</f>
        <v>0</v>
      </c>
      <c r="D19">
        <f>VLOOKUP($B19, '2017 Governor'!$B$2:$E$567, 3, FALSE)</f>
        <v>0</v>
      </c>
      <c r="E19">
        <f>VLOOKUP($B19, '2017 Governor'!$B$2:$E$567, 4, FALSE)</f>
        <v>0</v>
      </c>
      <c r="F19" s="2" t="e">
        <f t="shared" si="0"/>
        <v>#DIV/0!</v>
      </c>
      <c r="G19" s="2" t="e">
        <f t="shared" si="1"/>
        <v>#DIV/0!</v>
      </c>
      <c r="H19" s="2" t="e">
        <f t="shared" si="2"/>
        <v>#DIV/0!</v>
      </c>
      <c r="I19">
        <f>COUNTIF('2017 Governor'!$B$2:$B$567, B19)</f>
        <v>1</v>
      </c>
    </row>
    <row r="20" spans="1:9" x14ac:dyDescent="0.3">
      <c r="A20" t="s">
        <v>60</v>
      </c>
      <c r="B20" t="s">
        <v>537</v>
      </c>
      <c r="C20">
        <f>VLOOKUP($B20, '2017 Governor'!$B$2:$E$567, 2, FALSE)</f>
        <v>0</v>
      </c>
      <c r="D20">
        <f>VLOOKUP($B20, '2017 Governor'!$B$2:$E$567, 3, FALSE)</f>
        <v>0</v>
      </c>
      <c r="E20">
        <f>VLOOKUP($B20, '2017 Governor'!$B$2:$E$567,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COUNTIF('2017 Governor'!$B$2:$B$567, B20)</f>
        <v>1</v>
      </c>
    </row>
    <row r="21" spans="1:9" x14ac:dyDescent="0.3">
      <c r="A21" t="s">
        <v>60</v>
      </c>
      <c r="B21" t="s">
        <v>538</v>
      </c>
      <c r="C21">
        <f>VLOOKUP($B21, '2017 Governor'!$B$2:$E$567, 2, FALSE)</f>
        <v>0</v>
      </c>
      <c r="D21">
        <f>VLOOKUP($B21, '2017 Governor'!$B$2:$E$567, 3, FALSE)</f>
        <v>0</v>
      </c>
      <c r="E21">
        <f>VLOOKUP($B21, '2017 Governor'!$B$2:$E$567,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Governor'!$B$2:$B$567, B21)</f>
        <v>1</v>
      </c>
    </row>
    <row r="22" spans="1:9" x14ac:dyDescent="0.3">
      <c r="A22" t="s">
        <v>60</v>
      </c>
      <c r="B22" t="s">
        <v>568</v>
      </c>
      <c r="C22">
        <f>VLOOKUP($B22, '2017 Governor'!$B$2:$E$567, 2, FALSE)</f>
        <v>0</v>
      </c>
      <c r="D22">
        <f>VLOOKUP($B22, '2017 Governor'!$B$2:$E$567, 3, FALSE)</f>
        <v>0</v>
      </c>
      <c r="E22">
        <f>VLOOKUP($B22, '2017 Governor'!$B$2:$E$567,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COUNTIF('2017 Governor'!$B$2:$B$567, B22)</f>
        <v>1</v>
      </c>
    </row>
    <row r="23" spans="1:9" x14ac:dyDescent="0.3">
      <c r="A23" t="s">
        <v>60</v>
      </c>
      <c r="B23" t="s">
        <v>539</v>
      </c>
      <c r="C23">
        <f>VLOOKUP($B23, '2017 Governor'!$B$2:$E$567, 2, FALSE)</f>
        <v>0</v>
      </c>
      <c r="D23">
        <f>VLOOKUP($B23, '2017 Governor'!$B$2:$E$567, 3, FALSE)</f>
        <v>0</v>
      </c>
      <c r="E23">
        <f>VLOOKUP($B23, '2017 Governor'!$B$2:$E$567,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COUNTIF('2017 Governor'!$B$2:$B$567, B23)</f>
        <v>1</v>
      </c>
    </row>
    <row r="24" spans="1:9" x14ac:dyDescent="0.3">
      <c r="A24" t="s">
        <v>60</v>
      </c>
      <c r="B24" t="s">
        <v>555</v>
      </c>
      <c r="C24">
        <f>VLOOKUP($B24, '2017 Governor'!$B$2:$E$567, 2, FALSE)</f>
        <v>0</v>
      </c>
      <c r="D24">
        <f>VLOOKUP($B24, '2017 Governor'!$B$2:$E$567, 3, FALSE)</f>
        <v>0</v>
      </c>
      <c r="E24">
        <f>VLOOKUP($B24, '2017 Governor'!$B$2:$E$567,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Governor'!$B$2:$B$567, B24)</f>
        <v>1</v>
      </c>
    </row>
    <row r="25" spans="1:9" x14ac:dyDescent="0.3">
      <c r="A25" t="s">
        <v>60</v>
      </c>
      <c r="B25" t="s">
        <v>556</v>
      </c>
      <c r="C25">
        <f>VLOOKUP($B25, '2017 Governor'!$B$2:$E$567, 2, FALSE)</f>
        <v>0</v>
      </c>
      <c r="D25">
        <f>VLOOKUP($B25, '2017 Governor'!$B$2:$E$567, 3, FALSE)</f>
        <v>0</v>
      </c>
      <c r="E25">
        <f>VLOOKUP($B25, '2017 Governor'!$B$2:$E$567,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Governor'!$B$2:$B$567, B25)</f>
        <v>1</v>
      </c>
    </row>
    <row r="26" spans="1:9" x14ac:dyDescent="0.3">
      <c r="A26" t="s">
        <v>60</v>
      </c>
      <c r="B26" t="s">
        <v>540</v>
      </c>
      <c r="C26">
        <f>VLOOKUP($B26, '2017 Governor'!$B$2:$E$567, 2, FALSE)</f>
        <v>0</v>
      </c>
      <c r="D26">
        <f>VLOOKUP($B26, '2017 Governor'!$B$2:$E$567, 3, FALSE)</f>
        <v>0</v>
      </c>
      <c r="E26">
        <f>VLOOKUP($B26, '2017 Governor'!$B$2:$E$567, 4, FALSE)</f>
        <v>0</v>
      </c>
      <c r="F26" s="2" t="e">
        <f t="shared" si="0"/>
        <v>#DIV/0!</v>
      </c>
      <c r="G26" s="2" t="e">
        <f t="shared" si="1"/>
        <v>#DIV/0!</v>
      </c>
      <c r="H26" s="2" t="e">
        <f t="shared" si="2"/>
        <v>#DIV/0!</v>
      </c>
      <c r="I26">
        <f>COUNTIF('2017 Governor'!$B$2:$B$567, B26)</f>
        <v>1</v>
      </c>
    </row>
    <row r="27" spans="1:9" x14ac:dyDescent="0.3">
      <c r="A27" t="s">
        <v>60</v>
      </c>
      <c r="B27" t="s">
        <v>541</v>
      </c>
      <c r="C27">
        <f>VLOOKUP($B27, '2017 Governor'!$B$2:$E$567, 2, FALSE)</f>
        <v>0</v>
      </c>
      <c r="D27">
        <f>VLOOKUP($B27, '2017 Governor'!$B$2:$E$567, 3, FALSE)</f>
        <v>0</v>
      </c>
      <c r="E27">
        <f>VLOOKUP($B27, '2017 Governor'!$B$2:$E$567,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COUNTIF('2017 Governor'!$B$2:$B$567, B27)</f>
        <v>1</v>
      </c>
    </row>
    <row r="28" spans="1:9" x14ac:dyDescent="0.3">
      <c r="A28" t="s">
        <v>60</v>
      </c>
      <c r="B28" t="s">
        <v>542</v>
      </c>
      <c r="C28">
        <f>VLOOKUP($B28, '2017 Governor'!$B$2:$E$567, 2, FALSE)</f>
        <v>0</v>
      </c>
      <c r="D28">
        <f>VLOOKUP($B28, '2017 Governor'!$B$2:$E$567, 3, FALSE)</f>
        <v>0</v>
      </c>
      <c r="E28">
        <f>VLOOKUP($B28, '2017 Governor'!$B$2:$E$567,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COUNTIF('2017 Governor'!$B$2:$B$567, B28)</f>
        <v>1</v>
      </c>
    </row>
    <row r="29" spans="1:9" x14ac:dyDescent="0.3">
      <c r="A29" t="s">
        <v>58</v>
      </c>
      <c r="B29" t="s">
        <v>512</v>
      </c>
      <c r="C29">
        <f>VLOOKUP($B29, '2017 Governor'!$B$2:$E$567, 2, FALSE)</f>
        <v>0</v>
      </c>
      <c r="D29">
        <f>VLOOKUP($B29, '2017 Governor'!$B$2:$E$567, 3, FALSE)</f>
        <v>0</v>
      </c>
      <c r="E29">
        <f>VLOOKUP($B29, '2017 Governor'!$B$2:$E$567,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COUNTIF('2017 Governor'!$B$2:$B$567, B29)</f>
        <v>1</v>
      </c>
    </row>
    <row r="30" spans="1:9" x14ac:dyDescent="0.3">
      <c r="A30" t="s">
        <v>58</v>
      </c>
      <c r="B30" t="s">
        <v>514</v>
      </c>
      <c r="C30">
        <f>VLOOKUP($B30, '2017 Governor'!$B$2:$E$567, 2, FALSE)</f>
        <v>0</v>
      </c>
      <c r="D30">
        <f>VLOOKUP($B30, '2017 Governor'!$B$2:$E$567, 3, FALSE)</f>
        <v>0</v>
      </c>
      <c r="E30">
        <f>VLOOKUP($B30, '2017 Governor'!$B$2:$E$567,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COUNTIF('2017 Governor'!$B$2:$B$567, B30)</f>
        <v>1</v>
      </c>
    </row>
    <row r="31" spans="1:9" x14ac:dyDescent="0.3">
      <c r="A31" t="s">
        <v>52</v>
      </c>
      <c r="B31" t="s">
        <v>522</v>
      </c>
      <c r="C31">
        <f>VLOOKUP($B31, '2017 Governor'!$B$2:$E$567, 2, FALSE)</f>
        <v>0</v>
      </c>
      <c r="D31">
        <f>VLOOKUP($B31, '2017 Governor'!$B$2:$E$567, 3, FALSE)</f>
        <v>0</v>
      </c>
      <c r="E31">
        <f>VLOOKUP($B31, '2017 Governor'!$B$2:$E$567,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COUNTIF('2017 Governor'!$B$2:$B$567, B31)</f>
        <v>1</v>
      </c>
    </row>
    <row r="32" spans="1:9" x14ac:dyDescent="0.3">
      <c r="A32" t="s">
        <v>52</v>
      </c>
      <c r="B32" t="s">
        <v>525</v>
      </c>
      <c r="C32">
        <f>VLOOKUP($B32, '2017 Governor'!$B$2:$E$567, 2, FALSE)</f>
        <v>0</v>
      </c>
      <c r="D32">
        <f>VLOOKUP($B32, '2017 Governor'!$B$2:$E$567, 3, FALSE)</f>
        <v>0</v>
      </c>
      <c r="E32">
        <f>VLOOKUP($B32, '2017 Governor'!$B$2:$E$567,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COUNTIF('2017 Governor'!$B$2:$B$567, B32)</f>
        <v>1</v>
      </c>
    </row>
    <row r="33" spans="1:9" x14ac:dyDescent="0.3">
      <c r="A33" t="s">
        <v>52</v>
      </c>
      <c r="B33" t="s">
        <v>569</v>
      </c>
      <c r="C33">
        <f>VLOOKUP($B33, '2017 Governor'!$B$2:$E$567, 2, FALSE)</f>
        <v>0</v>
      </c>
      <c r="D33">
        <f>VLOOKUP($B33, '2017 Governor'!$B$2:$E$567, 3, FALSE)</f>
        <v>0</v>
      </c>
      <c r="E33">
        <f>VLOOKUP($B33, '2017 Governor'!$B$2:$E$567, 4, FALSE)</f>
        <v>0</v>
      </c>
      <c r="F33" s="2" t="e">
        <f t="shared" si="0"/>
        <v>#DIV/0!</v>
      </c>
      <c r="G33" s="2" t="e">
        <f t="shared" si="1"/>
        <v>#DIV/0!</v>
      </c>
      <c r="H33" s="2" t="e">
        <f t="shared" si="2"/>
        <v>#DIV/0!</v>
      </c>
      <c r="I33">
        <f>COUNTIF('2017 Governor'!$B$2:$B$567, B33)</f>
        <v>1</v>
      </c>
    </row>
    <row r="34" spans="1:9" x14ac:dyDescent="0.3">
      <c r="A34" t="s">
        <v>52</v>
      </c>
      <c r="B34" t="s">
        <v>543</v>
      </c>
      <c r="C34">
        <f>VLOOKUP($B34, '2017 Governor'!$B$2:$E$567, 2, FALSE)</f>
        <v>0</v>
      </c>
      <c r="D34">
        <f>VLOOKUP($B34, '2017 Governor'!$B$2:$E$567, 3, FALSE)</f>
        <v>0</v>
      </c>
      <c r="E34">
        <f>VLOOKUP($B34, '2017 Governor'!$B$2:$E$567, 4, FALSE)</f>
        <v>0</v>
      </c>
      <c r="F34" s="2" t="e">
        <f t="shared" si="0"/>
        <v>#DIV/0!</v>
      </c>
      <c r="G34" s="2" t="e">
        <f t="shared" si="1"/>
        <v>#DIV/0!</v>
      </c>
      <c r="H34" s="2" t="e">
        <f t="shared" si="2"/>
        <v>#DIV/0!</v>
      </c>
      <c r="I34">
        <f>COUNTIF('2017 Governor'!$B$2:$B$567, B34)</f>
        <v>1</v>
      </c>
    </row>
    <row r="35" spans="1:9" x14ac:dyDescent="0.3">
      <c r="A35" t="s">
        <v>52</v>
      </c>
      <c r="B35" t="s">
        <v>527</v>
      </c>
      <c r="C35">
        <f>VLOOKUP($B35, '2017 Governor'!$B$2:$E$567, 2, FALSE)</f>
        <v>0</v>
      </c>
      <c r="D35">
        <f>VLOOKUP($B35, '2017 Governor'!$B$2:$E$567, 3, FALSE)</f>
        <v>0</v>
      </c>
      <c r="E35">
        <f>VLOOKUP($B35, '2017 Governor'!$B$2:$E$567, 4, FALSE)</f>
        <v>0</v>
      </c>
      <c r="F35" s="2" t="e">
        <f t="shared" si="0"/>
        <v>#DIV/0!</v>
      </c>
      <c r="G35" s="2" t="e">
        <f t="shared" si="1"/>
        <v>#DIV/0!</v>
      </c>
      <c r="H35" s="2" t="e">
        <f t="shared" si="2"/>
        <v>#DIV/0!</v>
      </c>
      <c r="I35">
        <f>COUNTIF('2017 Governor'!$B$2:$B$567, B35)</f>
        <v>1</v>
      </c>
    </row>
    <row r="36" spans="1:9" x14ac:dyDescent="0.3">
      <c r="A36" t="s">
        <v>52</v>
      </c>
      <c r="B36" t="s">
        <v>528</v>
      </c>
      <c r="C36">
        <f>VLOOKUP($B36, '2017 Governor'!$B$2:$E$567, 2, FALSE)</f>
        <v>0</v>
      </c>
      <c r="D36">
        <f>VLOOKUP($B36, '2017 Governor'!$B$2:$E$567, 3, FALSE)</f>
        <v>0</v>
      </c>
      <c r="E36">
        <f>VLOOKUP($B36, '2017 Governor'!$B$2:$E$567, 4, FALSE)</f>
        <v>0</v>
      </c>
      <c r="F36" s="2" t="e">
        <f t="shared" si="0"/>
        <v>#DIV/0!</v>
      </c>
      <c r="G36" s="2" t="e">
        <f t="shared" si="1"/>
        <v>#DIV/0!</v>
      </c>
      <c r="H36" s="2" t="e">
        <f t="shared" si="2"/>
        <v>#DIV/0!</v>
      </c>
      <c r="I36">
        <f>COUNTIF('2017 Governor'!$B$2:$B$567, B36)</f>
        <v>1</v>
      </c>
    </row>
    <row r="37" spans="1:9" x14ac:dyDescent="0.3">
      <c r="A37" t="s">
        <v>3</v>
      </c>
      <c r="B37" t="s">
        <v>3</v>
      </c>
      <c r="C37">
        <f>SUM(C2:C36)</f>
        <v>0</v>
      </c>
      <c r="D37">
        <f>SUM(D2:D36)</f>
        <v>0</v>
      </c>
      <c r="E37">
        <f>SUM(E2:E36)</f>
        <v>0</v>
      </c>
      <c r="F37" s="2" t="e">
        <f t="shared" ref="F37" si="3">C37/E37</f>
        <v>#DIV/0!</v>
      </c>
      <c r="G37" s="2" t="e">
        <f t="shared" ref="G37" si="4">D37/E37</f>
        <v>#DIV/0!</v>
      </c>
      <c r="H37" s="2" t="e">
        <f t="shared" ref="H37" si="5">(C37-D37)/E37</f>
        <v>#DIV/0!</v>
      </c>
      <c r="I37">
        <f>COUNTIF('2017 Governor'!$B$2:$B$567, B37)</f>
        <v>0</v>
      </c>
    </row>
  </sheetData>
  <conditionalFormatting sqref="I2:I37">
    <cfRule type="cellIs" dxfId="22" priority="1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DFC0-2D53-4BAC-A560-70AB37323EA7}">
  <dimension ref="A1:I20"/>
  <sheetViews>
    <sheetView workbookViewId="0">
      <selection activeCell="C2" sqref="C2:I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s="3" t="s">
        <v>51</v>
      </c>
      <c r="B2" s="3" t="s">
        <v>485</v>
      </c>
      <c r="C2">
        <f>VLOOKUP($B2, '2017 Governor'!$B$2:$E$567, 2, FALSE)</f>
        <v>7927</v>
      </c>
      <c r="D2">
        <f>VLOOKUP($B2, '2017 Governor'!$B$2:$E$567, 3, FALSE)</f>
        <v>2533</v>
      </c>
      <c r="E2">
        <f>VLOOKUP($B2, '2017 Governor'!$B$2:$E$567, 4, FALSE)</f>
        <v>10742</v>
      </c>
      <c r="F2" s="2">
        <f>C2/E2</f>
        <v>0.7379445168497486</v>
      </c>
      <c r="G2" s="2">
        <f>D2/E2</f>
        <v>0.23580338856823682</v>
      </c>
      <c r="H2" s="2">
        <f>(C2-D2)/E2</f>
        <v>0.50214112828151181</v>
      </c>
      <c r="I2">
        <f>COUNTIF('2017 Governor'!$B$2:$B$567, B2)</f>
        <v>1</v>
      </c>
    </row>
    <row r="3" spans="1:9" x14ac:dyDescent="0.3">
      <c r="A3" s="3" t="s">
        <v>51</v>
      </c>
      <c r="B3" s="3" t="s">
        <v>519</v>
      </c>
      <c r="C3">
        <f>VLOOKUP($B3, '2017 Governor'!$B$2:$E$567, 2, FALSE)</f>
        <v>4903</v>
      </c>
      <c r="D3">
        <f>VLOOKUP($B3, '2017 Governor'!$B$2:$E$567, 3, FALSE)</f>
        <v>190</v>
      </c>
      <c r="E3">
        <f>VLOOKUP($B3, '2017 Governor'!$B$2:$E$567, 4, FALSE)</f>
        <v>5131</v>
      </c>
      <c r="F3" s="2">
        <f t="shared" ref="F3:F19" si="0">C3/E3</f>
        <v>0.9555642175014617</v>
      </c>
      <c r="G3" s="2">
        <f t="shared" ref="G3:G19" si="1">D3/E3</f>
        <v>3.7029818748781911E-2</v>
      </c>
      <c r="H3" s="2">
        <f t="shared" ref="H3:H19" si="2">(C3-D3)/E3</f>
        <v>0.91853439875267984</v>
      </c>
      <c r="I3">
        <f>COUNTIF('2017 Governor'!$B$2:$B$567, B3)</f>
        <v>1</v>
      </c>
    </row>
    <row r="4" spans="1:9" x14ac:dyDescent="0.3">
      <c r="A4" s="3" t="s">
        <v>51</v>
      </c>
      <c r="B4" s="3" t="s">
        <v>520</v>
      </c>
      <c r="C4">
        <f>VLOOKUP($B4, '2017 Governor'!$B$2:$E$567, 2, FALSE)</f>
        <v>11891</v>
      </c>
      <c r="D4">
        <f>VLOOKUP($B4, '2017 Governor'!$B$2:$E$567, 3, FALSE)</f>
        <v>231</v>
      </c>
      <c r="E4">
        <f>VLOOKUP($B4, '2017 Governor'!$B$2:$E$567, 4, FALSE)</f>
        <v>12227</v>
      </c>
      <c r="F4" s="2">
        <f t="shared" si="0"/>
        <v>0.97251983315612989</v>
      </c>
      <c r="G4" s="2">
        <f t="shared" si="1"/>
        <v>1.889261470516071E-2</v>
      </c>
      <c r="H4" s="2">
        <f t="shared" si="2"/>
        <v>0.95362721845096921</v>
      </c>
      <c r="I4">
        <f>COUNTIF('2017 Governor'!$B$2:$B$567, B4)</f>
        <v>1</v>
      </c>
    </row>
    <row r="5" spans="1:9" x14ac:dyDescent="0.3">
      <c r="A5" s="3" t="s">
        <v>51</v>
      </c>
      <c r="B5" s="3" t="s">
        <v>486</v>
      </c>
      <c r="C5">
        <f>VLOOKUP($B5, '2017 Governor'!$B$2:$E$567, 2, FALSE)</f>
        <v>1902</v>
      </c>
      <c r="D5">
        <f>VLOOKUP($B5, '2017 Governor'!$B$2:$E$567, 3, FALSE)</f>
        <v>574</v>
      </c>
      <c r="E5">
        <f>VLOOKUP($B5, '2017 Governor'!$B$2:$E$567, 4, FALSE)</f>
        <v>2536</v>
      </c>
      <c r="F5" s="2">
        <f t="shared" si="0"/>
        <v>0.75</v>
      </c>
      <c r="G5" s="2">
        <f t="shared" si="1"/>
        <v>0.22634069400630916</v>
      </c>
      <c r="H5" s="2">
        <f t="shared" si="2"/>
        <v>0.52365930599369082</v>
      </c>
      <c r="I5">
        <f>COUNTIF('2017 Governor'!$B$2:$B$567, B5)</f>
        <v>1</v>
      </c>
    </row>
    <row r="6" spans="1:9" x14ac:dyDescent="0.3">
      <c r="A6" s="3" t="s">
        <v>51</v>
      </c>
      <c r="B6" s="3" t="s">
        <v>487</v>
      </c>
      <c r="C6">
        <f>VLOOKUP($B6, '2017 Governor'!$B$2:$E$567, 2, FALSE)</f>
        <v>8437</v>
      </c>
      <c r="D6">
        <f>VLOOKUP($B6, '2017 Governor'!$B$2:$E$567, 3, FALSE)</f>
        <v>213</v>
      </c>
      <c r="E6">
        <f>VLOOKUP($B6, '2017 Governor'!$B$2:$E$567, 4, FALSE)</f>
        <v>8716</v>
      </c>
      <c r="F6" s="2">
        <f t="shared" si="0"/>
        <v>0.96798990362551629</v>
      </c>
      <c r="G6" s="2">
        <f t="shared" si="1"/>
        <v>2.4437815511702616E-2</v>
      </c>
      <c r="H6" s="2">
        <f t="shared" si="2"/>
        <v>0.94355208811381364</v>
      </c>
      <c r="I6">
        <f>COUNTIF('2017 Governor'!$B$2:$B$567, B6)</f>
        <v>1</v>
      </c>
    </row>
    <row r="7" spans="1:9" x14ac:dyDescent="0.3">
      <c r="A7" s="3" t="s">
        <v>51</v>
      </c>
      <c r="B7" s="3" t="s">
        <v>475</v>
      </c>
      <c r="C7">
        <f>VLOOKUP($B7, '2017 Governor'!$B$2:$E$567, 2, FALSE)</f>
        <v>7330</v>
      </c>
      <c r="D7">
        <f>VLOOKUP($B7, '2017 Governor'!$B$2:$E$567, 3, FALSE)</f>
        <v>835</v>
      </c>
      <c r="E7">
        <f>VLOOKUP($B7, '2017 Governor'!$B$2:$E$567, 4, FALSE)</f>
        <v>8320</v>
      </c>
      <c r="F7" s="2">
        <f t="shared" si="0"/>
        <v>0.88100961538461542</v>
      </c>
      <c r="G7" s="2">
        <f t="shared" si="1"/>
        <v>0.10036057692307693</v>
      </c>
      <c r="H7" s="2">
        <f t="shared" si="2"/>
        <v>0.78064903846153844</v>
      </c>
      <c r="I7">
        <f>COUNTIF('2017 Governor'!$B$2:$B$567, B7)</f>
        <v>1</v>
      </c>
    </row>
    <row r="8" spans="1:9" x14ac:dyDescent="0.3">
      <c r="A8" s="3" t="s">
        <v>51</v>
      </c>
      <c r="B8" s="3" t="s">
        <v>521</v>
      </c>
      <c r="C8">
        <f>VLOOKUP($B8, '2017 Governor'!$B$2:$E$567, 2, FALSE)</f>
        <v>11520</v>
      </c>
      <c r="D8">
        <f>VLOOKUP($B8, '2017 Governor'!$B$2:$E$567, 3, FALSE)</f>
        <v>1337</v>
      </c>
      <c r="E8">
        <f>VLOOKUP($B8, '2017 Governor'!$B$2:$E$567, 4, FALSE)</f>
        <v>13044</v>
      </c>
      <c r="F8" s="2">
        <f t="shared" si="0"/>
        <v>0.88316467341306348</v>
      </c>
      <c r="G8" s="2">
        <f t="shared" si="1"/>
        <v>0.10249923336399877</v>
      </c>
      <c r="H8" s="2">
        <f t="shared" si="2"/>
        <v>0.78066544004906469</v>
      </c>
      <c r="I8">
        <f>COUNTIF('2017 Governor'!$B$2:$B$567, B8)</f>
        <v>1</v>
      </c>
    </row>
    <row r="9" spans="1:9" x14ac:dyDescent="0.3">
      <c r="A9" s="3" t="s">
        <v>51</v>
      </c>
      <c r="B9" s="3" t="s">
        <v>488</v>
      </c>
      <c r="C9">
        <v>24760</v>
      </c>
      <c r="D9">
        <v>1770</v>
      </c>
      <c r="E9">
        <v>27636</v>
      </c>
      <c r="F9" s="2">
        <f t="shared" si="0"/>
        <v>0.895932841221595</v>
      </c>
      <c r="G9" s="2">
        <f t="shared" si="1"/>
        <v>6.4046895353886232E-2</v>
      </c>
      <c r="H9" s="2">
        <f t="shared" si="2"/>
        <v>0.83188594586770881</v>
      </c>
      <c r="I9">
        <f>COUNTIF('2017 Governor'!$B$2:$B$567, B9)</f>
        <v>1</v>
      </c>
    </row>
    <row r="10" spans="1:9" x14ac:dyDescent="0.3">
      <c r="A10" s="3" t="s">
        <v>51</v>
      </c>
      <c r="B10" s="3" t="s">
        <v>477</v>
      </c>
      <c r="C10">
        <f>VLOOKUP($B10, '2017 Governor'!$B$2:$E$567, 2, FALSE)</f>
        <v>5029</v>
      </c>
      <c r="D10">
        <f>VLOOKUP($B10, '2017 Governor'!$B$2:$E$567, 3, FALSE)</f>
        <v>611</v>
      </c>
      <c r="E10">
        <f>VLOOKUP($B10, '2017 Governor'!$B$2:$E$567, 4, FALSE)</f>
        <v>5740</v>
      </c>
      <c r="F10" s="2">
        <f t="shared" si="0"/>
        <v>0.87613240418118465</v>
      </c>
      <c r="G10" s="2">
        <f t="shared" si="1"/>
        <v>0.10644599303135889</v>
      </c>
      <c r="H10" s="2">
        <f t="shared" si="2"/>
        <v>0.76968641114982583</v>
      </c>
      <c r="I10">
        <f>COUNTIF('2017 Governor'!$B$2:$B$567, B10)</f>
        <v>1</v>
      </c>
    </row>
    <row r="11" spans="1:9" x14ac:dyDescent="0.3">
      <c r="A11" s="3" t="s">
        <v>51</v>
      </c>
      <c r="B11" s="3" t="s">
        <v>478</v>
      </c>
      <c r="C11">
        <f>VLOOKUP($B11, '2017 Governor'!$B$2:$E$567, 2, FALSE)</f>
        <v>9714</v>
      </c>
      <c r="D11">
        <f>VLOOKUP($B11, '2017 Governor'!$B$2:$E$567, 3, FALSE)</f>
        <v>2598</v>
      </c>
      <c r="E11">
        <f>VLOOKUP($B11, '2017 Governor'!$B$2:$E$567, 4, FALSE)</f>
        <v>12517</v>
      </c>
      <c r="F11" s="2">
        <f t="shared" si="0"/>
        <v>0.77606455220899573</v>
      </c>
      <c r="G11" s="2">
        <f t="shared" si="1"/>
        <v>0.20755772149876167</v>
      </c>
      <c r="H11" s="2">
        <f t="shared" si="2"/>
        <v>0.56850683071023411</v>
      </c>
      <c r="I11">
        <f>COUNTIF('2017 Governor'!$B$2:$B$567, B11)</f>
        <v>1</v>
      </c>
    </row>
    <row r="12" spans="1:9" x14ac:dyDescent="0.3">
      <c r="A12" s="3" t="s">
        <v>58</v>
      </c>
      <c r="B12" s="3" t="s">
        <v>505</v>
      </c>
      <c r="C12">
        <f>VLOOKUP($B12, '2017 Governor'!$B$2:$E$567, 2, FALSE)</f>
        <v>0</v>
      </c>
      <c r="D12">
        <f>VLOOKUP($B12, '2017 Governor'!$B$2:$E$567, 3, FALSE)</f>
        <v>0</v>
      </c>
      <c r="E12">
        <f>VLOOKUP($B12, '2017 Governor'!$B$2:$E$567,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Governor'!$B$2:$B$567, B12)</f>
        <v>1</v>
      </c>
    </row>
    <row r="13" spans="1:9" x14ac:dyDescent="0.3">
      <c r="A13" s="3" t="s">
        <v>58</v>
      </c>
      <c r="B13" s="3" t="s">
        <v>506</v>
      </c>
      <c r="C13">
        <v>45808</v>
      </c>
      <c r="D13">
        <v>7342</v>
      </c>
      <c r="E13">
        <v>53150</v>
      </c>
      <c r="F13" s="2">
        <f t="shared" si="0"/>
        <v>0.86186265286923802</v>
      </c>
      <c r="G13" s="2">
        <f t="shared" si="1"/>
        <v>0.13813734713076201</v>
      </c>
      <c r="H13" s="2">
        <f t="shared" si="2"/>
        <v>0.72372530573847604</v>
      </c>
      <c r="I13">
        <f>COUNTIF('2017 Governor'!$B$2:$B$567, B13)</f>
        <v>2</v>
      </c>
    </row>
    <row r="14" spans="1:9" x14ac:dyDescent="0.3">
      <c r="A14" s="3" t="s">
        <v>41</v>
      </c>
      <c r="B14" s="3" t="s">
        <v>400</v>
      </c>
      <c r="C14">
        <f>VLOOKUP($B14, '2017 Governor'!$B$2:$E$567, 2, FALSE)</f>
        <v>4381</v>
      </c>
      <c r="D14">
        <f>VLOOKUP($B14, '2017 Governor'!$B$2:$E$567, 3, FALSE)</f>
        <v>678</v>
      </c>
      <c r="E14">
        <f>VLOOKUP($B14, '2017 Governor'!$B$2:$E$567, 4, FALSE)</f>
        <v>5115</v>
      </c>
      <c r="F14" s="2">
        <f t="shared" si="0"/>
        <v>0.85650048875855322</v>
      </c>
      <c r="G14" s="2">
        <f t="shared" si="1"/>
        <v>0.13255131964809383</v>
      </c>
      <c r="H14" s="2">
        <f t="shared" si="2"/>
        <v>0.72394916911045948</v>
      </c>
      <c r="I14">
        <f>COUNTIF('2017 Governor'!$B$2:$B$567, B14)</f>
        <v>1</v>
      </c>
    </row>
    <row r="15" spans="1:9" x14ac:dyDescent="0.3">
      <c r="A15" s="3" t="s">
        <v>41</v>
      </c>
      <c r="B15" s="3" t="s">
        <v>407</v>
      </c>
      <c r="C15">
        <f>VLOOKUP($B15, '2017 Governor'!$B$2:$E$567, 2, FALSE)</f>
        <v>5665</v>
      </c>
      <c r="D15">
        <f>VLOOKUP($B15, '2017 Governor'!$B$2:$E$567, 3, FALSE)</f>
        <v>2021</v>
      </c>
      <c r="E15">
        <f>VLOOKUP($B15, '2017 Governor'!$B$2:$E$567, 4, FALSE)</f>
        <v>7866</v>
      </c>
      <c r="F15" s="2">
        <f t="shared" si="0"/>
        <v>0.72018815153826599</v>
      </c>
      <c r="G15" s="2">
        <f t="shared" si="1"/>
        <v>0.25692855326722602</v>
      </c>
      <c r="H15" s="2">
        <f t="shared" si="2"/>
        <v>0.46325959827103991</v>
      </c>
      <c r="I15">
        <f>COUNTIF('2017 Governor'!$B$2:$B$567, B15)</f>
        <v>1</v>
      </c>
    </row>
    <row r="16" spans="1:9" x14ac:dyDescent="0.3">
      <c r="A16" s="3" t="s">
        <v>41</v>
      </c>
      <c r="B16" s="3" t="s">
        <v>409</v>
      </c>
      <c r="C16">
        <f>VLOOKUP($B16, '2017 Governor'!$B$2:$E$567, 2, FALSE)</f>
        <v>4489</v>
      </c>
      <c r="D16">
        <f>VLOOKUP($B16, '2017 Governor'!$B$2:$E$567, 3, FALSE)</f>
        <v>1648</v>
      </c>
      <c r="E16">
        <f>VLOOKUP($B16, '2017 Governor'!$B$2:$E$567, 4, FALSE)</f>
        <v>6297</v>
      </c>
      <c r="F16" s="2">
        <f t="shared" si="0"/>
        <v>0.71287914880101633</v>
      </c>
      <c r="G16" s="2">
        <f t="shared" si="1"/>
        <v>0.26171192631411783</v>
      </c>
      <c r="H16" s="2">
        <f t="shared" si="2"/>
        <v>0.4511672224868985</v>
      </c>
      <c r="I16">
        <f>COUNTIF('2017 Governor'!$B$2:$B$567, B16)</f>
        <v>1</v>
      </c>
    </row>
    <row r="17" spans="1:9" x14ac:dyDescent="0.3">
      <c r="A17" s="3" t="s">
        <v>41</v>
      </c>
      <c r="B17" s="3" t="s">
        <v>401</v>
      </c>
      <c r="C17">
        <f>VLOOKUP($B17, '2017 Governor'!$B$2:$E$567, 2, FALSE)</f>
        <v>3823</v>
      </c>
      <c r="D17">
        <f>VLOOKUP($B17, '2017 Governor'!$B$2:$E$567, 3, FALSE)</f>
        <v>476</v>
      </c>
      <c r="E17">
        <f>VLOOKUP($B17, '2017 Governor'!$B$2:$E$567, 4, FALSE)</f>
        <v>4364</v>
      </c>
      <c r="F17" s="2">
        <f t="shared" si="0"/>
        <v>0.87603116406966086</v>
      </c>
      <c r="G17" s="2">
        <f t="shared" si="1"/>
        <v>0.10907424381301559</v>
      </c>
      <c r="H17" s="2">
        <f t="shared" si="2"/>
        <v>0.7669569202566453</v>
      </c>
      <c r="I17">
        <f>COUNTIF('2017 Governor'!$B$2:$B$567, B17)</f>
        <v>1</v>
      </c>
    </row>
    <row r="18" spans="1:9" x14ac:dyDescent="0.3">
      <c r="A18" s="3" t="s">
        <v>41</v>
      </c>
      <c r="B18" s="3" t="s">
        <v>403</v>
      </c>
      <c r="C18">
        <f>VLOOKUP($B18, '2017 Governor'!$B$2:$E$567, 2, FALSE)</f>
        <v>1789</v>
      </c>
      <c r="D18">
        <f>VLOOKUP($B18, '2017 Governor'!$B$2:$E$567, 3, FALSE)</f>
        <v>1223</v>
      </c>
      <c r="E18">
        <f>VLOOKUP($B18, '2017 Governor'!$B$2:$E$567, 4, FALSE)</f>
        <v>3086</v>
      </c>
      <c r="F18" s="2">
        <f t="shared" si="0"/>
        <v>0.57971484121840566</v>
      </c>
      <c r="G18" s="2">
        <f t="shared" si="1"/>
        <v>0.39630589760207391</v>
      </c>
      <c r="H18" s="2">
        <f t="shared" si="2"/>
        <v>0.18340894361633181</v>
      </c>
      <c r="I18">
        <f>COUNTIF('2017 Governor'!$B$2:$B$567, B18)</f>
        <v>1</v>
      </c>
    </row>
    <row r="19" spans="1:9" x14ac:dyDescent="0.3">
      <c r="A19" s="3" t="s">
        <v>41</v>
      </c>
      <c r="B19" s="3" t="s">
        <v>94</v>
      </c>
      <c r="C19">
        <f>VLOOKUP($B19, '2017 Governor'!$B$2:$E$567, 2, FALSE)</f>
        <v>555</v>
      </c>
      <c r="D19">
        <f>VLOOKUP($B19, '2017 Governor'!$B$2:$E$567, 3, FALSE)</f>
        <v>980</v>
      </c>
      <c r="E19">
        <f>VLOOKUP($B19, '2017 Governor'!$B$2:$E$567, 4, FALSE)</f>
        <v>1568</v>
      </c>
      <c r="F19" s="2">
        <f t="shared" si="0"/>
        <v>0.35395408163265307</v>
      </c>
      <c r="G19" s="2">
        <f t="shared" si="1"/>
        <v>0.625</v>
      </c>
      <c r="H19" s="2">
        <f t="shared" si="2"/>
        <v>-0.27104591836734693</v>
      </c>
      <c r="I19">
        <f>COUNTIF('2017 Governor'!$B$2:$B$567, B19)</f>
        <v>2</v>
      </c>
    </row>
    <row r="20" spans="1:9" x14ac:dyDescent="0.3">
      <c r="A20" s="3" t="s">
        <v>3</v>
      </c>
      <c r="B20" s="3" t="s">
        <v>3</v>
      </c>
      <c r="C20">
        <f>SUM(C2:C19)</f>
        <v>159923</v>
      </c>
      <c r="D20">
        <f>SUM(D2:D19)</f>
        <v>25260</v>
      </c>
      <c r="E20">
        <f>SUM(E2:E19)</f>
        <v>188055</v>
      </c>
      <c r="F20" s="2">
        <f t="shared" ref="F20" si="3">C20/E20</f>
        <v>0.85040546648586846</v>
      </c>
      <c r="G20" s="2">
        <f t="shared" ref="G20" si="4">D20/E20</f>
        <v>0.1343224056791896</v>
      </c>
      <c r="H20" s="2">
        <f t="shared" ref="H20" si="5">(C20-D20)/E20</f>
        <v>0.71608306080667894</v>
      </c>
      <c r="I20">
        <f>COUNTIF('2017 Governor'!$B$2:$B$567, B20)</f>
        <v>0</v>
      </c>
    </row>
  </sheetData>
  <conditionalFormatting sqref="I2:I20">
    <cfRule type="cellIs" dxfId="21" priority="1" operator="greater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D4FC-4BF2-4E34-ABC7-D40221C27AE9}">
  <dimension ref="A1:I56"/>
  <sheetViews>
    <sheetView workbookViewId="0">
      <selection activeCell="C2" sqref="C2:I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51</v>
      </c>
      <c r="B2" t="s">
        <v>485</v>
      </c>
      <c r="C2">
        <f>VLOOKUP($B2, '2017 Governor'!$B$2:$E$567, 2, FALSE)</f>
        <v>7927</v>
      </c>
      <c r="D2">
        <f>VLOOKUP($B2, '2017 Governor'!$B$2:$E$567, 3, FALSE)</f>
        <v>2533</v>
      </c>
      <c r="E2">
        <f>VLOOKUP($B2, '2017 Governor'!$B$2:$E$567, 4, FALSE)</f>
        <v>10742</v>
      </c>
      <c r="F2" s="2">
        <f>C2/E2</f>
        <v>0.7379445168497486</v>
      </c>
      <c r="G2" s="2">
        <f>D2/E2</f>
        <v>0.23580338856823682</v>
      </c>
      <c r="H2" s="2">
        <f>(C2-D2)/E2</f>
        <v>0.50214112828151181</v>
      </c>
      <c r="I2">
        <f>COUNTIF('2017 Governor'!$B$2:$B$567, B2)</f>
        <v>1</v>
      </c>
    </row>
    <row r="3" spans="1:9" x14ac:dyDescent="0.3">
      <c r="A3" t="s">
        <v>51</v>
      </c>
      <c r="B3" t="s">
        <v>472</v>
      </c>
      <c r="C3">
        <f>VLOOKUP($B3, '2017 Governor'!$B$2:$E$567, 2, FALSE)</f>
        <v>1288</v>
      </c>
      <c r="D3">
        <f>VLOOKUP($B3, '2017 Governor'!$B$2:$E$567, 3, FALSE)</f>
        <v>1002</v>
      </c>
      <c r="E3">
        <f>VLOOKUP($B3, '2017 Governor'!$B$2:$E$567, 4, FALSE)</f>
        <v>2339</v>
      </c>
      <c r="F3" s="2">
        <f t="shared" ref="F3:F55" si="0">C3/E3</f>
        <v>0.55066267635741772</v>
      </c>
      <c r="G3" s="2">
        <f t="shared" ref="G3:G55" si="1">D3/E3</f>
        <v>0.42838820008550665</v>
      </c>
      <c r="H3" s="2">
        <f t="shared" ref="H3:H55" si="2">(C3-D3)/E3</f>
        <v>0.12227447627191107</v>
      </c>
      <c r="I3">
        <f>COUNTIF('2017 Governor'!$B$2:$B$567, B3)</f>
        <v>1</v>
      </c>
    </row>
    <row r="4" spans="1:9" x14ac:dyDescent="0.3">
      <c r="A4" t="s">
        <v>51</v>
      </c>
      <c r="B4" t="s">
        <v>598</v>
      </c>
      <c r="C4">
        <f>VLOOKUP($B4, '2017 Governor'!$B$2:$E$567, 2, FALSE)</f>
        <v>1728</v>
      </c>
      <c r="D4">
        <f>VLOOKUP($B4, '2017 Governor'!$B$2:$E$567, 3, FALSE)</f>
        <v>1780</v>
      </c>
      <c r="E4">
        <f>VLOOKUP($B4, '2017 Governor'!$B$2:$E$567, 4, FALSE)</f>
        <v>3582</v>
      </c>
      <c r="F4" s="2">
        <f t="shared" si="0"/>
        <v>0.48241206030150752</v>
      </c>
      <c r="G4" s="2">
        <f t="shared" si="1"/>
        <v>0.49692908989391399</v>
      </c>
      <c r="H4" s="2">
        <f t="shared" si="2"/>
        <v>-1.4517029592406477E-2</v>
      </c>
      <c r="I4">
        <f>COUNTIF('2017 Governor'!$B$2:$B$567, B4)</f>
        <v>1</v>
      </c>
    </row>
    <row r="5" spans="1:9" x14ac:dyDescent="0.3">
      <c r="A5" t="s">
        <v>51</v>
      </c>
      <c r="B5" t="s">
        <v>473</v>
      </c>
      <c r="C5">
        <f>VLOOKUP($B5, '2017 Governor'!$B$2:$E$567, 2, FALSE)</f>
        <v>276</v>
      </c>
      <c r="D5">
        <f>VLOOKUP($B5, '2017 Governor'!$B$2:$E$567, 3, FALSE)</f>
        <v>397</v>
      </c>
      <c r="E5">
        <f>VLOOKUP($B5, '2017 Governor'!$B$2:$E$567, 4, FALSE)</f>
        <v>679</v>
      </c>
      <c r="F5" s="2">
        <f t="shared" si="0"/>
        <v>0.40648011782032401</v>
      </c>
      <c r="G5" s="2">
        <f t="shared" si="1"/>
        <v>0.5846833578792342</v>
      </c>
      <c r="H5" s="2">
        <f t="shared" si="2"/>
        <v>-0.17820324005891017</v>
      </c>
      <c r="I5">
        <f>COUNTIF('2017 Governor'!$B$2:$B$567, B5)</f>
        <v>1</v>
      </c>
    </row>
    <row r="6" spans="1:9" x14ac:dyDescent="0.3">
      <c r="A6" t="s">
        <v>51</v>
      </c>
      <c r="B6" t="s">
        <v>161</v>
      </c>
      <c r="C6">
        <v>563</v>
      </c>
      <c r="D6">
        <v>1638</v>
      </c>
      <c r="E6">
        <v>2201</v>
      </c>
      <c r="F6" s="2">
        <f t="shared" si="0"/>
        <v>0.25579282144479781</v>
      </c>
      <c r="G6" s="2">
        <f t="shared" si="1"/>
        <v>0.74420717855520213</v>
      </c>
      <c r="H6" s="2">
        <f t="shared" si="2"/>
        <v>-0.48841435711040437</v>
      </c>
      <c r="I6">
        <f>COUNTIF('2017 Governor'!$B$2:$B$567, B6)</f>
        <v>2</v>
      </c>
    </row>
    <row r="7" spans="1:9" x14ac:dyDescent="0.3">
      <c r="A7" t="s">
        <v>51</v>
      </c>
      <c r="B7" t="s">
        <v>474</v>
      </c>
      <c r="C7">
        <f>VLOOKUP($B7, '2017 Governor'!$B$2:$E$567, 2, FALSE)</f>
        <v>4671</v>
      </c>
      <c r="D7">
        <f>VLOOKUP($B7, '2017 Governor'!$B$2:$E$567, 3, FALSE)</f>
        <v>2872</v>
      </c>
      <c r="E7">
        <f>VLOOKUP($B7, '2017 Governor'!$B$2:$E$567, 4, FALSE)</f>
        <v>7638</v>
      </c>
      <c r="F7" s="2">
        <f t="shared" si="0"/>
        <v>0.6115475255302435</v>
      </c>
      <c r="G7" s="2">
        <f t="shared" si="1"/>
        <v>0.37601466352448287</v>
      </c>
      <c r="H7" s="2">
        <f t="shared" si="2"/>
        <v>0.23553286200576068</v>
      </c>
      <c r="I7">
        <f>COUNTIF('2017 Governor'!$B$2:$B$567, B7)</f>
        <v>1</v>
      </c>
    </row>
    <row r="8" spans="1:9" x14ac:dyDescent="0.3">
      <c r="A8" t="s">
        <v>51</v>
      </c>
      <c r="B8" t="s">
        <v>521</v>
      </c>
      <c r="C8">
        <f>VLOOKUP($B8, '2017 Governor'!$B$2:$E$567, 2, FALSE)</f>
        <v>11520</v>
      </c>
      <c r="D8">
        <f>VLOOKUP($B8, '2017 Governor'!$B$2:$E$567, 3, FALSE)</f>
        <v>1337</v>
      </c>
      <c r="E8">
        <f>VLOOKUP($B8, '2017 Governor'!$B$2:$E$567, 4, FALSE)</f>
        <v>13044</v>
      </c>
      <c r="F8" s="2">
        <f t="shared" si="0"/>
        <v>0.88316467341306348</v>
      </c>
      <c r="G8" s="2">
        <f t="shared" si="1"/>
        <v>0.10249923336399877</v>
      </c>
      <c r="H8" s="2">
        <f t="shared" si="2"/>
        <v>0.78066544004906469</v>
      </c>
      <c r="I8">
        <f>COUNTIF('2017 Governor'!$B$2:$B$567, B8)</f>
        <v>1</v>
      </c>
    </row>
    <row r="9" spans="1:9" x14ac:dyDescent="0.3">
      <c r="A9" t="s">
        <v>51</v>
      </c>
      <c r="B9" t="s">
        <v>460</v>
      </c>
      <c r="C9">
        <f>VLOOKUP($B9, '2017 Governor'!$B$2:$E$567, 2, FALSE)</f>
        <v>918</v>
      </c>
      <c r="D9">
        <f>VLOOKUP($B9, '2017 Governor'!$B$2:$E$567, 3, FALSE)</f>
        <v>1039</v>
      </c>
      <c r="E9">
        <f>VLOOKUP($B9, '2017 Governor'!$B$2:$E$567, 4, FALSE)</f>
        <v>1989</v>
      </c>
      <c r="F9" s="2">
        <f t="shared" si="0"/>
        <v>0.46153846153846156</v>
      </c>
      <c r="G9" s="2">
        <f t="shared" si="1"/>
        <v>0.52237305178481652</v>
      </c>
      <c r="H9" s="2">
        <f t="shared" si="2"/>
        <v>-6.0834590246354951E-2</v>
      </c>
      <c r="I9">
        <f>COUNTIF('2017 Governor'!$B$2:$B$567, B9)</f>
        <v>1</v>
      </c>
    </row>
    <row r="10" spans="1:9" x14ac:dyDescent="0.3">
      <c r="A10" t="s">
        <v>51</v>
      </c>
      <c r="B10" t="s">
        <v>489</v>
      </c>
      <c r="C10">
        <f>VLOOKUP($B10, '2017 Governor'!$B$2:$E$567, 2, FALSE)</f>
        <v>4020</v>
      </c>
      <c r="D10">
        <f>VLOOKUP($B10, '2017 Governor'!$B$2:$E$567, 3, FALSE)</f>
        <v>3070</v>
      </c>
      <c r="E10">
        <f>VLOOKUP($B10, '2017 Governor'!$B$2:$E$567, 4, FALSE)</f>
        <v>7283</v>
      </c>
      <c r="F10" s="2">
        <f t="shared" si="0"/>
        <v>0.55197034189207739</v>
      </c>
      <c r="G10" s="2">
        <f t="shared" si="1"/>
        <v>0.42152958945489494</v>
      </c>
      <c r="H10" s="2">
        <f t="shared" si="2"/>
        <v>0.13044075243718248</v>
      </c>
      <c r="I10">
        <f>COUNTIF('2017 Governor'!$B$2:$B$567, B10)</f>
        <v>1</v>
      </c>
    </row>
    <row r="11" spans="1:9" x14ac:dyDescent="0.3">
      <c r="A11" t="s">
        <v>51</v>
      </c>
      <c r="B11" t="s">
        <v>476</v>
      </c>
      <c r="C11">
        <f>VLOOKUP($B11, '2017 Governor'!$B$2:$E$567, 2, FALSE)</f>
        <v>1133</v>
      </c>
      <c r="D11">
        <f>VLOOKUP($B11, '2017 Governor'!$B$2:$E$567, 3, FALSE)</f>
        <v>1181</v>
      </c>
      <c r="E11">
        <f>VLOOKUP($B11, '2017 Governor'!$B$2:$E$567, 4, FALSE)</f>
        <v>2351</v>
      </c>
      <c r="F11" s="2">
        <f t="shared" si="0"/>
        <v>0.4819225861335602</v>
      </c>
      <c r="G11" s="2">
        <f t="shared" si="1"/>
        <v>0.50233943002977455</v>
      </c>
      <c r="H11" s="2">
        <f t="shared" si="2"/>
        <v>-2.0416843896214378E-2</v>
      </c>
      <c r="I11">
        <f>COUNTIF('2017 Governor'!$B$2:$B$567, B11)</f>
        <v>1</v>
      </c>
    </row>
    <row r="12" spans="1:9" x14ac:dyDescent="0.3">
      <c r="A12" t="s">
        <v>51</v>
      </c>
      <c r="B12" t="s">
        <v>461</v>
      </c>
      <c r="C12">
        <f>VLOOKUP($B12, '2017 Governor'!$B$2:$E$567, 2, FALSE)</f>
        <v>2767</v>
      </c>
      <c r="D12">
        <f>VLOOKUP($B12, '2017 Governor'!$B$2:$E$567, 3, FALSE)</f>
        <v>1754</v>
      </c>
      <c r="E12">
        <f>VLOOKUP($B12, '2017 Governor'!$B$2:$E$567, 4, FALSE)</f>
        <v>4609</v>
      </c>
      <c r="F12" s="2">
        <f t="shared" si="0"/>
        <v>0.60034714688652635</v>
      </c>
      <c r="G12" s="2">
        <f t="shared" si="1"/>
        <v>0.38055977435452376</v>
      </c>
      <c r="H12" s="2">
        <f t="shared" si="2"/>
        <v>0.21978737253200262</v>
      </c>
      <c r="I12">
        <f>COUNTIF('2017 Governor'!$B$2:$B$567, B12)</f>
        <v>1</v>
      </c>
    </row>
    <row r="13" spans="1:9" x14ac:dyDescent="0.3">
      <c r="A13" t="s">
        <v>51</v>
      </c>
      <c r="B13" t="s">
        <v>462</v>
      </c>
      <c r="C13">
        <f>VLOOKUP($B13, '2017 Governor'!$B$2:$E$567, 2, FALSE)</f>
        <v>1743</v>
      </c>
      <c r="D13">
        <f>VLOOKUP($B13, '2017 Governor'!$B$2:$E$567, 3, FALSE)</f>
        <v>1682</v>
      </c>
      <c r="E13">
        <f>VLOOKUP($B13, '2017 Governor'!$B$2:$E$567, 4, FALSE)</f>
        <v>3496</v>
      </c>
      <c r="F13" s="2">
        <f t="shared" si="0"/>
        <v>0.49856979405034324</v>
      </c>
      <c r="G13" s="2">
        <f t="shared" si="1"/>
        <v>0.48112128146453087</v>
      </c>
      <c r="H13" s="2">
        <f t="shared" si="2"/>
        <v>1.7448512585812356E-2</v>
      </c>
      <c r="I13">
        <f>COUNTIF('2017 Governor'!$B$2:$B$567, B13)</f>
        <v>1</v>
      </c>
    </row>
    <row r="14" spans="1:9" x14ac:dyDescent="0.3">
      <c r="A14" t="s">
        <v>51</v>
      </c>
      <c r="B14" t="s">
        <v>478</v>
      </c>
      <c r="C14">
        <f>VLOOKUP($B14, '2017 Governor'!$B$2:$E$567, 2, FALSE)</f>
        <v>9714</v>
      </c>
      <c r="D14">
        <f>VLOOKUP($B14, '2017 Governor'!$B$2:$E$567, 3, FALSE)</f>
        <v>2598</v>
      </c>
      <c r="E14">
        <f>VLOOKUP($B14, '2017 Governor'!$B$2:$E$567, 4, FALSE)</f>
        <v>12517</v>
      </c>
      <c r="F14" s="2">
        <f t="shared" si="0"/>
        <v>0.77606455220899573</v>
      </c>
      <c r="G14" s="2">
        <f t="shared" si="1"/>
        <v>0.20755772149876167</v>
      </c>
      <c r="H14" s="2">
        <f t="shared" si="2"/>
        <v>0.56850683071023411</v>
      </c>
      <c r="I14">
        <f>COUNTIF('2017 Governor'!$B$2:$B$567, B14)</f>
        <v>1</v>
      </c>
    </row>
    <row r="15" spans="1:9" x14ac:dyDescent="0.3">
      <c r="A15" t="s">
        <v>43</v>
      </c>
      <c r="B15" t="s">
        <v>449</v>
      </c>
      <c r="C15">
        <f>VLOOKUP($B15, '2017 Governor'!$B$2:$E$567, 2, FALSE)</f>
        <v>1183</v>
      </c>
      <c r="D15">
        <f>VLOOKUP($B15, '2017 Governor'!$B$2:$E$567, 3, FALSE)</f>
        <v>1207</v>
      </c>
      <c r="E15">
        <f>VLOOKUP($B15, '2017 Governor'!$B$2:$E$567, 4, FALSE)</f>
        <v>2442</v>
      </c>
      <c r="F15" s="2">
        <f t="shared" si="0"/>
        <v>0.48443898443898442</v>
      </c>
      <c r="G15" s="2">
        <f t="shared" si="1"/>
        <v>0.49426699426699428</v>
      </c>
      <c r="H15" s="2">
        <f t="shared" si="2"/>
        <v>-9.8280098280098278E-3</v>
      </c>
      <c r="I15">
        <f>COUNTIF('2017 Governor'!$B$2:$B$567, B15)</f>
        <v>1</v>
      </c>
    </row>
    <row r="16" spans="1:9" x14ac:dyDescent="0.3">
      <c r="A16" t="s">
        <v>43</v>
      </c>
      <c r="B16" t="s">
        <v>450</v>
      </c>
      <c r="C16">
        <f>VLOOKUP($B16, '2017 Governor'!$B$2:$E$567, 2, FALSE)</f>
        <v>586</v>
      </c>
      <c r="D16">
        <f>VLOOKUP($B16, '2017 Governor'!$B$2:$E$567, 3, FALSE)</f>
        <v>899</v>
      </c>
      <c r="E16">
        <f>VLOOKUP($B16, '2017 Governor'!$B$2:$E$567, 4, FALSE)</f>
        <v>1507</v>
      </c>
      <c r="F16" s="2">
        <f t="shared" si="0"/>
        <v>0.38885202388852025</v>
      </c>
      <c r="G16" s="2">
        <f t="shared" si="1"/>
        <v>0.59654943596549437</v>
      </c>
      <c r="H16" s="2">
        <f t="shared" si="2"/>
        <v>-0.20769741207697412</v>
      </c>
      <c r="I16">
        <f>COUNTIF('2017 Governor'!$B$2:$B$567, B16)</f>
        <v>1</v>
      </c>
    </row>
    <row r="17" spans="1:9" x14ac:dyDescent="0.3">
      <c r="A17" t="s">
        <v>43</v>
      </c>
      <c r="B17" t="s">
        <v>463</v>
      </c>
      <c r="C17">
        <f>VLOOKUP($B17, '2017 Governor'!$B$2:$E$567, 2, FALSE)</f>
        <v>851</v>
      </c>
      <c r="D17">
        <f>VLOOKUP($B17, '2017 Governor'!$B$2:$E$567, 3, FALSE)</f>
        <v>1055</v>
      </c>
      <c r="E17">
        <f>VLOOKUP($B17, '2017 Governor'!$B$2:$E$567, 4, FALSE)</f>
        <v>1952</v>
      </c>
      <c r="F17" s="2">
        <f t="shared" si="0"/>
        <v>0.43596311475409838</v>
      </c>
      <c r="G17" s="2">
        <f t="shared" si="1"/>
        <v>0.54047131147540983</v>
      </c>
      <c r="H17" s="2">
        <f t="shared" si="2"/>
        <v>-0.10450819672131148</v>
      </c>
      <c r="I17">
        <f>COUNTIF('2017 Governor'!$B$2:$B$567, B17)</f>
        <v>1</v>
      </c>
    </row>
    <row r="18" spans="1:9" x14ac:dyDescent="0.3">
      <c r="A18" t="s">
        <v>43</v>
      </c>
      <c r="B18" t="s">
        <v>402</v>
      </c>
      <c r="C18">
        <f>VLOOKUP($B18, '2017 Governor'!$B$2:$E$567, 2, FALSE)</f>
        <v>1524</v>
      </c>
      <c r="D18">
        <f>VLOOKUP($B18, '2017 Governor'!$B$2:$E$567, 3, FALSE)</f>
        <v>1327</v>
      </c>
      <c r="E18">
        <f>VLOOKUP($B18, '2017 Governor'!$B$2:$E$567, 4, FALSE)</f>
        <v>2911</v>
      </c>
      <c r="F18" s="2">
        <f t="shared" si="0"/>
        <v>0.52353143249742362</v>
      </c>
      <c r="G18" s="2">
        <f t="shared" si="1"/>
        <v>0.4558570937822054</v>
      </c>
      <c r="H18" s="2">
        <f t="shared" si="2"/>
        <v>6.7674338715218135E-2</v>
      </c>
      <c r="I18">
        <f>COUNTIF('2017 Governor'!$B$2:$B$567, B18)</f>
        <v>1</v>
      </c>
    </row>
    <row r="19" spans="1:9" x14ac:dyDescent="0.3">
      <c r="A19" t="s">
        <v>43</v>
      </c>
      <c r="B19" t="s">
        <v>479</v>
      </c>
      <c r="C19">
        <f>VLOOKUP($B19, '2017 Governor'!$B$2:$E$567, 2, FALSE)</f>
        <v>1716</v>
      </c>
      <c r="D19">
        <f>VLOOKUP($B19, '2017 Governor'!$B$2:$E$567, 3, FALSE)</f>
        <v>2018</v>
      </c>
      <c r="E19">
        <f>VLOOKUP($B19, '2017 Governor'!$B$2:$E$567, 4, FALSE)</f>
        <v>3780</v>
      </c>
      <c r="F19" s="2">
        <f t="shared" si="0"/>
        <v>0.45396825396825397</v>
      </c>
      <c r="G19" s="2">
        <f t="shared" si="1"/>
        <v>0.53386243386243382</v>
      </c>
      <c r="H19" s="2">
        <f t="shared" si="2"/>
        <v>-7.9894179894179893E-2</v>
      </c>
      <c r="I19">
        <f>COUNTIF('2017 Governor'!$B$2:$B$567, B19)</f>
        <v>1</v>
      </c>
    </row>
    <row r="20" spans="1:9" x14ac:dyDescent="0.3">
      <c r="A20" t="s">
        <v>43</v>
      </c>
      <c r="B20" t="s">
        <v>451</v>
      </c>
      <c r="C20">
        <f>VLOOKUP($B20, '2017 Governor'!$B$2:$E$567, 2, FALSE)</f>
        <v>2477</v>
      </c>
      <c r="D20">
        <f>VLOOKUP($B20, '2017 Governor'!$B$2:$E$567, 3, FALSE)</f>
        <v>3176</v>
      </c>
      <c r="E20">
        <f>VLOOKUP($B20, '2017 Governor'!$B$2:$E$567, 4, FALSE)</f>
        <v>5777</v>
      </c>
      <c r="F20" s="2">
        <f t="shared" si="0"/>
        <v>0.42876925740003463</v>
      </c>
      <c r="G20" s="2">
        <f t="shared" si="1"/>
        <v>0.54976631469620907</v>
      </c>
      <c r="H20" s="2">
        <f t="shared" si="2"/>
        <v>-0.12099705729617448</v>
      </c>
      <c r="I20">
        <f>COUNTIF('2017 Governor'!$B$2:$B$567, B20)</f>
        <v>1</v>
      </c>
    </row>
    <row r="21" spans="1:9" x14ac:dyDescent="0.3">
      <c r="A21" t="s">
        <v>43</v>
      </c>
      <c r="B21" t="s">
        <v>480</v>
      </c>
      <c r="C21">
        <f>VLOOKUP($B21, '2017 Governor'!$B$2:$E$567, 2, FALSE)</f>
        <v>1197</v>
      </c>
      <c r="D21">
        <f>VLOOKUP($B21, '2017 Governor'!$B$2:$E$567, 3, FALSE)</f>
        <v>2324</v>
      </c>
      <c r="E21">
        <f>VLOOKUP($B21, '2017 Governor'!$B$2:$E$567, 4, FALSE)</f>
        <v>3562</v>
      </c>
      <c r="F21" s="2">
        <f t="shared" si="0"/>
        <v>0.33604716451431782</v>
      </c>
      <c r="G21" s="2">
        <f t="shared" si="1"/>
        <v>0.65244244806288598</v>
      </c>
      <c r="H21" s="2">
        <f t="shared" si="2"/>
        <v>-0.31639528354856822</v>
      </c>
      <c r="I21">
        <f>COUNTIF('2017 Governor'!$B$2:$B$567, B21)</f>
        <v>1</v>
      </c>
    </row>
    <row r="22" spans="1:9" x14ac:dyDescent="0.3">
      <c r="A22" t="s">
        <v>43</v>
      </c>
      <c r="B22" t="s">
        <v>481</v>
      </c>
      <c r="C22">
        <f>VLOOKUP($B22, '2017 Governor'!$B$2:$E$567, 2, FALSE)</f>
        <v>1452</v>
      </c>
      <c r="D22">
        <f>VLOOKUP($B22, '2017 Governor'!$B$2:$E$567, 3, FALSE)</f>
        <v>1878</v>
      </c>
      <c r="E22">
        <f>VLOOKUP($B22, '2017 Governor'!$B$2:$E$567, 4, FALSE)</f>
        <v>3360</v>
      </c>
      <c r="F22" s="2">
        <f t="shared" si="0"/>
        <v>0.43214285714285716</v>
      </c>
      <c r="G22" s="2">
        <f t="shared" si="1"/>
        <v>0.55892857142857144</v>
      </c>
      <c r="H22" s="2">
        <f t="shared" si="2"/>
        <v>-0.12678571428571428</v>
      </c>
      <c r="I22">
        <f>COUNTIF('2017 Governor'!$B$2:$B$567, B22)</f>
        <v>1</v>
      </c>
    </row>
    <row r="23" spans="1:9" x14ac:dyDescent="0.3">
      <c r="A23" t="s">
        <v>43</v>
      </c>
      <c r="B23" t="s">
        <v>482</v>
      </c>
      <c r="C23">
        <f>VLOOKUP($B23, '2017 Governor'!$B$2:$E$567, 2, FALSE)</f>
        <v>1789</v>
      </c>
      <c r="D23">
        <f>VLOOKUP($B23, '2017 Governor'!$B$2:$E$567, 3, FALSE)</f>
        <v>2732</v>
      </c>
      <c r="E23">
        <f>VLOOKUP($B23, '2017 Governor'!$B$2:$E$567, 4, FALSE)</f>
        <v>4590</v>
      </c>
      <c r="F23" s="2">
        <f t="shared" si="0"/>
        <v>0.38976034858387798</v>
      </c>
      <c r="G23" s="2">
        <f t="shared" si="1"/>
        <v>0.59520697167755987</v>
      </c>
      <c r="H23" s="2">
        <f t="shared" si="2"/>
        <v>-0.20544662309368192</v>
      </c>
      <c r="I23">
        <f>COUNTIF('2017 Governor'!$B$2:$B$567, B23)</f>
        <v>1</v>
      </c>
    </row>
    <row r="24" spans="1:9" x14ac:dyDescent="0.3">
      <c r="A24" t="s">
        <v>43</v>
      </c>
      <c r="B24" t="s">
        <v>483</v>
      </c>
      <c r="C24">
        <f>VLOOKUP($B24, '2017 Governor'!$B$2:$E$567, 2, FALSE)</f>
        <v>502</v>
      </c>
      <c r="D24">
        <f>VLOOKUP($B24, '2017 Governor'!$B$2:$E$567, 3, FALSE)</f>
        <v>1007</v>
      </c>
      <c r="E24">
        <f>VLOOKUP($B24, '2017 Governor'!$B$2:$E$567, 4, FALSE)</f>
        <v>1529</v>
      </c>
      <c r="F24" s="2">
        <f t="shared" si="0"/>
        <v>0.32831916285153695</v>
      </c>
      <c r="G24" s="2">
        <f t="shared" si="1"/>
        <v>0.65860039241334201</v>
      </c>
      <c r="H24" s="2">
        <f t="shared" si="2"/>
        <v>-0.33028122956180511</v>
      </c>
      <c r="I24">
        <f>COUNTIF('2017 Governor'!$B$2:$B$567, B24)</f>
        <v>1</v>
      </c>
    </row>
    <row r="25" spans="1:9" x14ac:dyDescent="0.3">
      <c r="A25" t="s">
        <v>43</v>
      </c>
      <c r="B25" t="s">
        <v>464</v>
      </c>
      <c r="C25">
        <f>VLOOKUP($B25, '2017 Governor'!$B$2:$E$567, 2, FALSE)</f>
        <v>2169</v>
      </c>
      <c r="D25">
        <f>VLOOKUP($B25, '2017 Governor'!$B$2:$E$567, 3, FALSE)</f>
        <v>3442</v>
      </c>
      <c r="E25">
        <f>VLOOKUP($B25, '2017 Governor'!$B$2:$E$567, 4, FALSE)</f>
        <v>5728</v>
      </c>
      <c r="F25" s="2">
        <f t="shared" si="0"/>
        <v>0.37866620111731841</v>
      </c>
      <c r="G25" s="2">
        <f t="shared" si="1"/>
        <v>0.60090782122905029</v>
      </c>
      <c r="H25" s="2">
        <f t="shared" si="2"/>
        <v>-0.22224162011173185</v>
      </c>
      <c r="I25">
        <f>COUNTIF('2017 Governor'!$B$2:$B$567, B25)</f>
        <v>1</v>
      </c>
    </row>
    <row r="26" spans="1:9" x14ac:dyDescent="0.3">
      <c r="A26" t="s">
        <v>43</v>
      </c>
      <c r="B26" t="s">
        <v>465</v>
      </c>
      <c r="C26">
        <f>VLOOKUP($B26, '2017 Governor'!$B$2:$E$567, 2, FALSE)</f>
        <v>1208</v>
      </c>
      <c r="D26">
        <f>VLOOKUP($B26, '2017 Governor'!$B$2:$E$567, 3, FALSE)</f>
        <v>1842</v>
      </c>
      <c r="E26">
        <f>VLOOKUP($B26, '2017 Governor'!$B$2:$E$567, 4, FALSE)</f>
        <v>3100</v>
      </c>
      <c r="F26" s="2">
        <f t="shared" si="0"/>
        <v>0.38967741935483868</v>
      </c>
      <c r="G26" s="2">
        <f t="shared" si="1"/>
        <v>0.59419354838709681</v>
      </c>
      <c r="H26" s="2">
        <f t="shared" si="2"/>
        <v>-0.20451612903225808</v>
      </c>
      <c r="I26">
        <f>COUNTIF('2017 Governor'!$B$2:$B$567, B26)</f>
        <v>1</v>
      </c>
    </row>
    <row r="27" spans="1:9" x14ac:dyDescent="0.3">
      <c r="A27" t="s">
        <v>43</v>
      </c>
      <c r="B27" t="s">
        <v>466</v>
      </c>
      <c r="C27">
        <f>VLOOKUP($B27, '2017 Governor'!$B$2:$E$567, 2, FALSE)</f>
        <v>1198</v>
      </c>
      <c r="D27">
        <f>VLOOKUP($B27, '2017 Governor'!$B$2:$E$567, 3, FALSE)</f>
        <v>1380</v>
      </c>
      <c r="E27">
        <f>VLOOKUP($B27, '2017 Governor'!$B$2:$E$567, 4, FALSE)</f>
        <v>2631</v>
      </c>
      <c r="F27" s="2">
        <f t="shared" si="0"/>
        <v>0.45534017483846445</v>
      </c>
      <c r="G27" s="2">
        <f t="shared" si="1"/>
        <v>0.52451539338654507</v>
      </c>
      <c r="H27" s="2">
        <f t="shared" si="2"/>
        <v>-6.9175218548080578E-2</v>
      </c>
      <c r="I27">
        <f>COUNTIF('2017 Governor'!$B$2:$B$567, B27)</f>
        <v>1</v>
      </c>
    </row>
    <row r="28" spans="1:9" x14ac:dyDescent="0.3">
      <c r="A28" t="s">
        <v>43</v>
      </c>
      <c r="B28" t="s">
        <v>484</v>
      </c>
      <c r="C28">
        <f>VLOOKUP($B28, '2017 Governor'!$B$2:$E$567, 2, FALSE)</f>
        <v>2636</v>
      </c>
      <c r="D28">
        <f>VLOOKUP($B28, '2017 Governor'!$B$2:$E$567, 3, FALSE)</f>
        <v>2164</v>
      </c>
      <c r="E28">
        <f>VLOOKUP($B28, '2017 Governor'!$B$2:$E$567, 4, FALSE)</f>
        <v>4876</v>
      </c>
      <c r="F28" s="2">
        <f t="shared" si="0"/>
        <v>0.54060705496308448</v>
      </c>
      <c r="G28" s="2">
        <f t="shared" si="1"/>
        <v>0.44380639868744876</v>
      </c>
      <c r="H28" s="2">
        <f t="shared" si="2"/>
        <v>9.6800656275635763E-2</v>
      </c>
      <c r="I28">
        <f>COUNTIF('2017 Governor'!$B$2:$B$567, B28)</f>
        <v>1</v>
      </c>
    </row>
    <row r="29" spans="1:9" x14ac:dyDescent="0.3">
      <c r="A29" t="s">
        <v>43</v>
      </c>
      <c r="B29" t="s">
        <v>452</v>
      </c>
      <c r="C29">
        <f>VLOOKUP($B29, '2017 Governor'!$B$2:$E$567, 2, FALSE)</f>
        <v>748</v>
      </c>
      <c r="D29">
        <f>VLOOKUP($B29, '2017 Governor'!$B$2:$E$567, 3, FALSE)</f>
        <v>1129</v>
      </c>
      <c r="E29">
        <f>VLOOKUP($B29, '2017 Governor'!$B$2:$E$567, 4, FALSE)</f>
        <v>1904</v>
      </c>
      <c r="F29" s="2">
        <f t="shared" si="0"/>
        <v>0.39285714285714285</v>
      </c>
      <c r="G29" s="2">
        <f t="shared" si="1"/>
        <v>0.59296218487394958</v>
      </c>
      <c r="H29" s="2">
        <f t="shared" si="2"/>
        <v>-0.20010504201680673</v>
      </c>
      <c r="I29">
        <f>COUNTIF('2017 Governor'!$B$2:$B$567, B29)</f>
        <v>1</v>
      </c>
    </row>
    <row r="30" spans="1:9" x14ac:dyDescent="0.3">
      <c r="A30" t="s">
        <v>43</v>
      </c>
      <c r="B30" t="s">
        <v>453</v>
      </c>
      <c r="C30">
        <f>VLOOKUP($B30, '2017 Governor'!$B$2:$E$567, 2, FALSE)</f>
        <v>932</v>
      </c>
      <c r="D30">
        <f>VLOOKUP($B30, '2017 Governor'!$B$2:$E$567, 3, FALSE)</f>
        <v>1305</v>
      </c>
      <c r="E30">
        <f>VLOOKUP($B30, '2017 Governor'!$B$2:$E$567, 4, FALSE)</f>
        <v>2266</v>
      </c>
      <c r="F30" s="2">
        <f t="shared" si="0"/>
        <v>0.41129744042365401</v>
      </c>
      <c r="G30" s="2">
        <f t="shared" si="1"/>
        <v>0.57590467784642541</v>
      </c>
      <c r="H30" s="2">
        <f t="shared" si="2"/>
        <v>-0.16460723742277139</v>
      </c>
      <c r="I30">
        <f>COUNTIF('2017 Governor'!$B$2:$B$567, B30)</f>
        <v>1</v>
      </c>
    </row>
    <row r="31" spans="1:9" x14ac:dyDescent="0.3">
      <c r="A31" t="s">
        <v>43</v>
      </c>
      <c r="B31" t="s">
        <v>467</v>
      </c>
      <c r="C31">
        <f>VLOOKUP($B31, '2017 Governor'!$B$2:$E$567, 2, FALSE)</f>
        <v>2494</v>
      </c>
      <c r="D31">
        <f>VLOOKUP($B31, '2017 Governor'!$B$2:$E$567, 3, FALSE)</f>
        <v>3782</v>
      </c>
      <c r="E31">
        <f>VLOOKUP($B31, '2017 Governor'!$B$2:$E$567, 4, FALSE)</f>
        <v>6359</v>
      </c>
      <c r="F31" s="2">
        <f t="shared" si="0"/>
        <v>0.39220003145148608</v>
      </c>
      <c r="G31" s="2">
        <f t="shared" si="1"/>
        <v>0.59474760182418618</v>
      </c>
      <c r="H31" s="2">
        <f t="shared" si="2"/>
        <v>-0.2025475703727001</v>
      </c>
      <c r="I31">
        <f>COUNTIF('2017 Governor'!$B$2:$B$567, B31)</f>
        <v>1</v>
      </c>
    </row>
    <row r="32" spans="1:9" x14ac:dyDescent="0.3">
      <c r="A32" t="s">
        <v>43</v>
      </c>
      <c r="B32" t="s">
        <v>468</v>
      </c>
      <c r="C32">
        <f>VLOOKUP($B32, '2017 Governor'!$B$2:$E$567, 2, FALSE)</f>
        <v>1000</v>
      </c>
      <c r="D32">
        <f>VLOOKUP($B32, '2017 Governor'!$B$2:$E$567, 3, FALSE)</f>
        <v>985</v>
      </c>
      <c r="E32">
        <f>VLOOKUP($B32, '2017 Governor'!$B$2:$E$567, 4, FALSE)</f>
        <v>2015</v>
      </c>
      <c r="F32" s="2">
        <f t="shared" si="0"/>
        <v>0.49627791563275436</v>
      </c>
      <c r="G32" s="2">
        <f t="shared" si="1"/>
        <v>0.48883374689826303</v>
      </c>
      <c r="H32" s="2">
        <f t="shared" si="2"/>
        <v>7.4441687344913151E-3</v>
      </c>
      <c r="I32">
        <f>COUNTIF('2017 Governor'!$B$2:$B$567, B32)</f>
        <v>1</v>
      </c>
    </row>
    <row r="33" spans="1:9" x14ac:dyDescent="0.3">
      <c r="A33" t="s">
        <v>43</v>
      </c>
      <c r="B33" t="s">
        <v>454</v>
      </c>
      <c r="C33">
        <f>VLOOKUP($B33, '2017 Governor'!$B$2:$E$567, 2, FALSE)</f>
        <v>4276</v>
      </c>
      <c r="D33">
        <f>VLOOKUP($B33, '2017 Governor'!$B$2:$E$567, 3, FALSE)</f>
        <v>3681</v>
      </c>
      <c r="E33">
        <f>VLOOKUP($B33, '2017 Governor'!$B$2:$E$567, 4, FALSE)</f>
        <v>8051</v>
      </c>
      <c r="F33" s="2">
        <f t="shared" si="0"/>
        <v>0.53111414731089301</v>
      </c>
      <c r="G33" s="2">
        <f t="shared" si="1"/>
        <v>0.45721028443671596</v>
      </c>
      <c r="H33" s="2">
        <f t="shared" si="2"/>
        <v>7.390386287417712E-2</v>
      </c>
      <c r="I33">
        <f>COUNTIF('2017 Governor'!$B$2:$B$567, B33)</f>
        <v>1</v>
      </c>
    </row>
    <row r="34" spans="1:9" x14ac:dyDescent="0.3">
      <c r="A34" t="s">
        <v>43</v>
      </c>
      <c r="B34" t="s">
        <v>455</v>
      </c>
      <c r="C34">
        <f>VLOOKUP($B34, '2017 Governor'!$B$2:$E$567, 2, FALSE)</f>
        <v>2758</v>
      </c>
      <c r="D34">
        <f>VLOOKUP($B34, '2017 Governor'!$B$2:$E$567, 3, FALSE)</f>
        <v>1194</v>
      </c>
      <c r="E34">
        <f>VLOOKUP($B34, '2017 Governor'!$B$2:$E$567, 4, FALSE)</f>
        <v>4030</v>
      </c>
      <c r="F34" s="2">
        <f t="shared" si="0"/>
        <v>0.68436724565756824</v>
      </c>
      <c r="G34" s="2">
        <f t="shared" si="1"/>
        <v>0.29627791563275435</v>
      </c>
      <c r="H34" s="2">
        <f t="shared" si="2"/>
        <v>0.38808933002481388</v>
      </c>
      <c r="I34">
        <f>COUNTIF('2017 Governor'!$B$2:$B$567, B34)</f>
        <v>1</v>
      </c>
    </row>
    <row r="35" spans="1:9" x14ac:dyDescent="0.3">
      <c r="A35" t="s">
        <v>43</v>
      </c>
      <c r="B35" t="s">
        <v>456</v>
      </c>
      <c r="C35">
        <f>VLOOKUP($B35, '2017 Governor'!$B$2:$E$567, 2, FALSE)</f>
        <v>708</v>
      </c>
      <c r="D35">
        <f>VLOOKUP($B35, '2017 Governor'!$B$2:$E$567, 3, FALSE)</f>
        <v>713</v>
      </c>
      <c r="E35">
        <f>VLOOKUP($B35, '2017 Governor'!$B$2:$E$567, 4, FALSE)</f>
        <v>1440</v>
      </c>
      <c r="F35" s="2">
        <f t="shared" si="0"/>
        <v>0.49166666666666664</v>
      </c>
      <c r="G35" s="2">
        <f t="shared" si="1"/>
        <v>0.49513888888888891</v>
      </c>
      <c r="H35" s="2">
        <f t="shared" si="2"/>
        <v>-3.472222222222222E-3</v>
      </c>
      <c r="I35">
        <f>COUNTIF('2017 Governor'!$B$2:$B$567, B35)</f>
        <v>1</v>
      </c>
    </row>
    <row r="36" spans="1:9" x14ac:dyDescent="0.3">
      <c r="A36" t="s">
        <v>43</v>
      </c>
      <c r="B36" t="s">
        <v>469</v>
      </c>
      <c r="C36">
        <f>VLOOKUP($B36, '2017 Governor'!$B$2:$E$567, 2, FALSE)</f>
        <v>7147</v>
      </c>
      <c r="D36">
        <f>VLOOKUP($B36, '2017 Governor'!$B$2:$E$567, 3, FALSE)</f>
        <v>6672</v>
      </c>
      <c r="E36">
        <f>VLOOKUP($B36, '2017 Governor'!$B$2:$E$567, 4, FALSE)</f>
        <v>14086</v>
      </c>
      <c r="F36" s="2">
        <f t="shared" si="0"/>
        <v>0.50738321737895786</v>
      </c>
      <c r="G36" s="2">
        <f t="shared" si="1"/>
        <v>0.47366179185006391</v>
      </c>
      <c r="H36" s="2">
        <f t="shared" si="2"/>
        <v>3.3721425528893935E-2</v>
      </c>
      <c r="I36">
        <f>COUNTIF('2017 Governor'!$B$2:$B$567, B36)</f>
        <v>1</v>
      </c>
    </row>
    <row r="37" spans="1:9" x14ac:dyDescent="0.3">
      <c r="A37" t="s">
        <v>43</v>
      </c>
      <c r="B37" t="s">
        <v>617</v>
      </c>
      <c r="C37">
        <f>VLOOKUP($B37, '2017 Governor'!$B$2:$E$567, 2, FALSE)</f>
        <v>2380</v>
      </c>
      <c r="D37">
        <f>VLOOKUP($B37, '2017 Governor'!$B$2:$E$567, 3, FALSE)</f>
        <v>2915</v>
      </c>
      <c r="E37">
        <f>VLOOKUP($B37, '2017 Governor'!$B$2:$E$567, 4, FALSE)</f>
        <v>5375</v>
      </c>
      <c r="F37" s="2">
        <f t="shared" si="0"/>
        <v>0.44279069767441859</v>
      </c>
      <c r="G37" s="2">
        <f t="shared" si="1"/>
        <v>0.54232558139534881</v>
      </c>
      <c r="H37" s="2">
        <f t="shared" si="2"/>
        <v>-9.9534883720930237E-2</v>
      </c>
      <c r="I37">
        <f>COUNTIF('2017 Governor'!$B$2:$B$567, B37)</f>
        <v>1</v>
      </c>
    </row>
    <row r="38" spans="1:9" x14ac:dyDescent="0.3">
      <c r="A38" t="s">
        <v>43</v>
      </c>
      <c r="B38" t="s">
        <v>457</v>
      </c>
      <c r="C38">
        <f>VLOOKUP($B38, '2017 Governor'!$B$2:$E$567, 2, FALSE)</f>
        <v>3530</v>
      </c>
      <c r="D38">
        <f>VLOOKUP($B38, '2017 Governor'!$B$2:$E$567, 3, FALSE)</f>
        <v>3558</v>
      </c>
      <c r="E38">
        <f>VLOOKUP($B38, '2017 Governor'!$B$2:$E$567, 4, FALSE)</f>
        <v>7216</v>
      </c>
      <c r="F38" s="2">
        <f t="shared" si="0"/>
        <v>0.48919068736141907</v>
      </c>
      <c r="G38" s="2">
        <f t="shared" si="1"/>
        <v>0.49307095343680707</v>
      </c>
      <c r="H38" s="2">
        <f t="shared" si="2"/>
        <v>-3.8802660753880268E-3</v>
      </c>
      <c r="I38">
        <f>COUNTIF('2017 Governor'!$B$2:$B$567, B38)</f>
        <v>1</v>
      </c>
    </row>
    <row r="39" spans="1:9" x14ac:dyDescent="0.3">
      <c r="A39" t="s">
        <v>43</v>
      </c>
      <c r="B39" t="s">
        <v>599</v>
      </c>
      <c r="C39">
        <f>VLOOKUP($B39, '2017 Governor'!$B$2:$E$567, 2, FALSE)</f>
        <v>479</v>
      </c>
      <c r="D39">
        <f>VLOOKUP($B39, '2017 Governor'!$B$2:$E$567, 3, FALSE)</f>
        <v>683</v>
      </c>
      <c r="E39">
        <f>VLOOKUP($B39, '2017 Governor'!$B$2:$E$567, 4, FALSE)</f>
        <v>1190</v>
      </c>
      <c r="F39" s="2">
        <f t="shared" si="0"/>
        <v>0.40252100840336136</v>
      </c>
      <c r="G39" s="2">
        <f t="shared" si="1"/>
        <v>0.57394957983193273</v>
      </c>
      <c r="H39" s="2">
        <f t="shared" si="2"/>
        <v>-0.17142857142857143</v>
      </c>
      <c r="I39">
        <f>COUNTIF('2017 Governor'!$B$2:$B$567, B39)</f>
        <v>1</v>
      </c>
    </row>
    <row r="40" spans="1:9" x14ac:dyDescent="0.3">
      <c r="A40" t="s">
        <v>43</v>
      </c>
      <c r="B40" t="s">
        <v>458</v>
      </c>
      <c r="C40">
        <f>VLOOKUP($B40, '2017 Governor'!$B$2:$E$567, 2, FALSE)</f>
        <v>783</v>
      </c>
      <c r="D40">
        <f>VLOOKUP($B40, '2017 Governor'!$B$2:$E$567, 3, FALSE)</f>
        <v>993</v>
      </c>
      <c r="E40">
        <f>VLOOKUP($B40, '2017 Governor'!$B$2:$E$567, 4, FALSE)</f>
        <v>1810</v>
      </c>
      <c r="F40" s="2">
        <f t="shared" si="0"/>
        <v>0.43259668508287291</v>
      </c>
      <c r="G40" s="2">
        <f t="shared" si="1"/>
        <v>0.54861878453038671</v>
      </c>
      <c r="H40" s="2">
        <f t="shared" si="2"/>
        <v>-0.11602209944751381</v>
      </c>
      <c r="I40">
        <f>COUNTIF('2017 Governor'!$B$2:$B$567, B40)</f>
        <v>1</v>
      </c>
    </row>
    <row r="41" spans="1:9" x14ac:dyDescent="0.3">
      <c r="A41" t="s">
        <v>43</v>
      </c>
      <c r="B41" t="s">
        <v>470</v>
      </c>
      <c r="C41">
        <f>VLOOKUP($B41, '2017 Governor'!$B$2:$E$567, 2, FALSE)</f>
        <v>3657</v>
      </c>
      <c r="D41">
        <f>VLOOKUP($B41, '2017 Governor'!$B$2:$E$567, 3, FALSE)</f>
        <v>4025</v>
      </c>
      <c r="E41">
        <f>VLOOKUP($B41, '2017 Governor'!$B$2:$E$567, 4, FALSE)</f>
        <v>7840</v>
      </c>
      <c r="F41" s="2">
        <f t="shared" si="0"/>
        <v>0.46645408163265306</v>
      </c>
      <c r="G41" s="2">
        <f t="shared" si="1"/>
        <v>0.5133928571428571</v>
      </c>
      <c r="H41" s="2">
        <f t="shared" si="2"/>
        <v>-4.6938775510204082E-2</v>
      </c>
      <c r="I41">
        <f>COUNTIF('2017 Governor'!$B$2:$B$567, B41)</f>
        <v>1</v>
      </c>
    </row>
    <row r="42" spans="1:9" x14ac:dyDescent="0.3">
      <c r="A42" t="s">
        <v>43</v>
      </c>
      <c r="B42" t="s">
        <v>459</v>
      </c>
      <c r="C42">
        <f>VLOOKUP($B42, '2017 Governor'!$B$2:$E$567, 2, FALSE)</f>
        <v>136</v>
      </c>
      <c r="D42">
        <f>VLOOKUP($B42, '2017 Governor'!$B$2:$E$567, 3, FALSE)</f>
        <v>42</v>
      </c>
      <c r="E42">
        <f>VLOOKUP($B42, '2017 Governor'!$B$2:$E$567, 4, FALSE)</f>
        <v>183</v>
      </c>
      <c r="F42" s="2">
        <f t="shared" si="0"/>
        <v>0.74316939890710387</v>
      </c>
      <c r="G42" s="2">
        <f t="shared" si="1"/>
        <v>0.22950819672131148</v>
      </c>
      <c r="H42" s="2">
        <f t="shared" si="2"/>
        <v>0.51366120218579236</v>
      </c>
      <c r="I42">
        <f>COUNTIF('2017 Governor'!$B$2:$B$567, B42)</f>
        <v>1</v>
      </c>
    </row>
    <row r="43" spans="1:9" x14ac:dyDescent="0.3">
      <c r="A43" t="s">
        <v>52</v>
      </c>
      <c r="B43" t="s">
        <v>588</v>
      </c>
      <c r="C43">
        <f>VLOOKUP($B43, '2017 Governor'!$B$2:$E$567, 2, FALSE)</f>
        <v>0</v>
      </c>
      <c r="D43">
        <f>VLOOKUP($B43, '2017 Governor'!$B$2:$E$567, 3, FALSE)</f>
        <v>0</v>
      </c>
      <c r="E43">
        <f>VLOOKUP($B43, '2017 Governor'!$B$2:$E$567, 4, FALSE)</f>
        <v>0</v>
      </c>
      <c r="F43" s="2" t="e">
        <f t="shared" si="0"/>
        <v>#DIV/0!</v>
      </c>
      <c r="G43" s="2" t="e">
        <f t="shared" si="1"/>
        <v>#DIV/0!</v>
      </c>
      <c r="H43" s="2" t="e">
        <f t="shared" si="2"/>
        <v>#DIV/0!</v>
      </c>
      <c r="I43">
        <f>COUNTIF('2017 Governor'!$B$2:$B$567, B43)</f>
        <v>1</v>
      </c>
    </row>
    <row r="44" spans="1:9" x14ac:dyDescent="0.3">
      <c r="A44" t="s">
        <v>52</v>
      </c>
      <c r="B44" t="s">
        <v>600</v>
      </c>
      <c r="C44">
        <f>VLOOKUP($B44, '2017 Governor'!$B$2:$E$567, 2, FALSE)</f>
        <v>0</v>
      </c>
      <c r="D44">
        <f>VLOOKUP($B44, '2017 Governor'!$B$2:$E$567, 3, FALSE)</f>
        <v>0</v>
      </c>
      <c r="E44">
        <f>VLOOKUP($B44, '2017 Governor'!$B$2:$E$567, 4, FALSE)</f>
        <v>0</v>
      </c>
      <c r="F44" s="2" t="e">
        <f t="shared" si="0"/>
        <v>#DIV/0!</v>
      </c>
      <c r="G44" s="2" t="e">
        <f t="shared" si="1"/>
        <v>#DIV/0!</v>
      </c>
      <c r="H44" s="2" t="e">
        <f t="shared" si="2"/>
        <v>#DIV/0!</v>
      </c>
      <c r="I44">
        <f>COUNTIF('2017 Governor'!$B$2:$B$567, B44)</f>
        <v>1</v>
      </c>
    </row>
    <row r="45" spans="1:9" x14ac:dyDescent="0.3">
      <c r="A45" t="s">
        <v>52</v>
      </c>
      <c r="B45" t="s">
        <v>526</v>
      </c>
      <c r="C45">
        <f>VLOOKUP($B45, '2017 Governor'!$B$2:$E$567, 2, FALSE)</f>
        <v>0</v>
      </c>
      <c r="D45">
        <f>VLOOKUP($B45, '2017 Governor'!$B$2:$E$567, 3, FALSE)</f>
        <v>0</v>
      </c>
      <c r="E45">
        <f>VLOOKUP($B45, '2017 Governor'!$B$2:$E$567, 4, FALSE)</f>
        <v>0</v>
      </c>
      <c r="F45" s="2" t="e">
        <f t="shared" si="0"/>
        <v>#DIV/0!</v>
      </c>
      <c r="G45" s="2" t="e">
        <f t="shared" si="1"/>
        <v>#DIV/0!</v>
      </c>
      <c r="H45" s="2" t="e">
        <f t="shared" si="2"/>
        <v>#DIV/0!</v>
      </c>
      <c r="I45">
        <f>COUNTIF('2017 Governor'!$B$2:$B$567, B45)</f>
        <v>1</v>
      </c>
    </row>
    <row r="46" spans="1:9" x14ac:dyDescent="0.3">
      <c r="A46" t="s">
        <v>52</v>
      </c>
      <c r="B46" t="s">
        <v>601</v>
      </c>
      <c r="C46">
        <f>VLOOKUP($B46, '2017 Governor'!$B$2:$E$567, 2, FALSE)</f>
        <v>0</v>
      </c>
      <c r="D46">
        <f>VLOOKUP($B46, '2017 Governor'!$B$2:$E$567, 3, FALSE)</f>
        <v>0</v>
      </c>
      <c r="E46">
        <f>VLOOKUP($B46, '2017 Governor'!$B$2:$E$567, 4, FALSE)</f>
        <v>0</v>
      </c>
      <c r="F46" s="2" t="e">
        <f t="shared" si="0"/>
        <v>#DIV/0!</v>
      </c>
      <c r="G46" s="2" t="e">
        <f t="shared" si="1"/>
        <v>#DIV/0!</v>
      </c>
      <c r="H46" s="2" t="e">
        <f t="shared" si="2"/>
        <v>#DIV/0!</v>
      </c>
      <c r="I46">
        <f>COUNTIF('2017 Governor'!$B$2:$B$567, B46)</f>
        <v>1</v>
      </c>
    </row>
    <row r="47" spans="1:9" x14ac:dyDescent="0.3">
      <c r="A47" t="s">
        <v>52</v>
      </c>
      <c r="B47" t="s">
        <v>602</v>
      </c>
      <c r="C47">
        <f>VLOOKUP($B47, '2017 Governor'!$B$2:$E$567, 2, FALSE)</f>
        <v>0</v>
      </c>
      <c r="D47">
        <f>VLOOKUP($B47, '2017 Governor'!$B$2:$E$567, 3, FALSE)</f>
        <v>0</v>
      </c>
      <c r="E47">
        <f>VLOOKUP($B47, '2017 Governor'!$B$2:$E$567, 4, FALSE)</f>
        <v>0</v>
      </c>
      <c r="F47" s="2" t="e">
        <f t="shared" si="0"/>
        <v>#DIV/0!</v>
      </c>
      <c r="G47" s="2" t="e">
        <f t="shared" si="1"/>
        <v>#DIV/0!</v>
      </c>
      <c r="H47" s="2" t="e">
        <f t="shared" si="2"/>
        <v>#DIV/0!</v>
      </c>
      <c r="I47">
        <f>COUNTIF('2017 Governor'!$B$2:$B$567, B47)</f>
        <v>1</v>
      </c>
    </row>
    <row r="48" spans="1:9" x14ac:dyDescent="0.3">
      <c r="A48" t="s">
        <v>52</v>
      </c>
      <c r="B48" t="s">
        <v>590</v>
      </c>
      <c r="C48">
        <f>VLOOKUP($B48, '2017 Governor'!$B$2:$E$567, 2, FALSE)</f>
        <v>0</v>
      </c>
      <c r="D48">
        <f>VLOOKUP($B48, '2017 Governor'!$B$2:$E$567, 3, FALSE)</f>
        <v>0</v>
      </c>
      <c r="E48">
        <f>VLOOKUP($B48, '2017 Governor'!$B$2:$E$567, 4, FALSE)</f>
        <v>0</v>
      </c>
      <c r="F48" s="2" t="e">
        <f t="shared" si="0"/>
        <v>#DIV/0!</v>
      </c>
      <c r="G48" s="2" t="e">
        <f t="shared" si="1"/>
        <v>#DIV/0!</v>
      </c>
      <c r="H48" s="2" t="e">
        <f t="shared" si="2"/>
        <v>#DIV/0!</v>
      </c>
      <c r="I48">
        <f>COUNTIF('2017 Governor'!$B$2:$B$567, B48)</f>
        <v>1</v>
      </c>
    </row>
    <row r="49" spans="1:9" x14ac:dyDescent="0.3">
      <c r="A49" t="s">
        <v>52</v>
      </c>
      <c r="B49" t="s">
        <v>603</v>
      </c>
      <c r="C49">
        <f>VLOOKUP($B49, '2017 Governor'!$B$2:$E$567, 2, FALSE)</f>
        <v>0</v>
      </c>
      <c r="D49">
        <f>VLOOKUP($B49, '2017 Governor'!$B$2:$E$567, 3, FALSE)</f>
        <v>0</v>
      </c>
      <c r="E49">
        <f>VLOOKUP($B49, '2017 Governor'!$B$2:$E$567, 4, FALSE)</f>
        <v>0</v>
      </c>
      <c r="F49" s="2" t="e">
        <f t="shared" si="0"/>
        <v>#DIV/0!</v>
      </c>
      <c r="G49" s="2" t="e">
        <f t="shared" si="1"/>
        <v>#DIV/0!</v>
      </c>
      <c r="H49" s="2" t="e">
        <f t="shared" si="2"/>
        <v>#DIV/0!</v>
      </c>
      <c r="I49">
        <f>COUNTIF('2017 Governor'!$B$2:$B$567, B49)</f>
        <v>1</v>
      </c>
    </row>
    <row r="50" spans="1:9" x14ac:dyDescent="0.3">
      <c r="A50" t="s">
        <v>52</v>
      </c>
      <c r="B50" t="s">
        <v>604</v>
      </c>
      <c r="C50">
        <f>VLOOKUP($B50, '2017 Governor'!$B$2:$E$567, 2, FALSE)</f>
        <v>0</v>
      </c>
      <c r="D50">
        <f>VLOOKUP($B50, '2017 Governor'!$B$2:$E$567, 3, FALSE)</f>
        <v>0</v>
      </c>
      <c r="E50">
        <f>VLOOKUP($B50, '2017 Governor'!$B$2:$E$567, 4, FALSE)</f>
        <v>0</v>
      </c>
      <c r="F50" s="2" t="e">
        <f t="shared" si="0"/>
        <v>#DIV/0!</v>
      </c>
      <c r="G50" s="2" t="e">
        <f t="shared" si="1"/>
        <v>#DIV/0!</v>
      </c>
      <c r="H50" s="2" t="e">
        <f t="shared" si="2"/>
        <v>#DIV/0!</v>
      </c>
      <c r="I50">
        <f>COUNTIF('2017 Governor'!$B$2:$B$567, B50)</f>
        <v>1</v>
      </c>
    </row>
    <row r="51" spans="1:9" x14ac:dyDescent="0.3">
      <c r="A51" t="s">
        <v>48</v>
      </c>
      <c r="B51" t="s">
        <v>417</v>
      </c>
      <c r="C51">
        <f>VLOOKUP($B51, '2017 Governor'!$B$2:$E$567, 2, FALSE)</f>
        <v>0</v>
      </c>
      <c r="D51">
        <f>VLOOKUP($B51, '2017 Governor'!$B$2:$E$567, 3, FALSE)</f>
        <v>0</v>
      </c>
      <c r="E51">
        <f>VLOOKUP($B51, '2017 Governor'!$B$2:$E$567, 4, FALSE)</f>
        <v>0</v>
      </c>
      <c r="F51" s="2" t="e">
        <f t="shared" si="0"/>
        <v>#DIV/0!</v>
      </c>
      <c r="G51" s="2" t="e">
        <f t="shared" si="1"/>
        <v>#DIV/0!</v>
      </c>
      <c r="H51" s="2" t="e">
        <f t="shared" si="2"/>
        <v>#DIV/0!</v>
      </c>
      <c r="I51">
        <f>COUNTIF('2017 Governor'!$B$2:$B$567, B51)</f>
        <v>1</v>
      </c>
    </row>
    <row r="52" spans="1:9" x14ac:dyDescent="0.3">
      <c r="A52" t="s">
        <v>48</v>
      </c>
      <c r="B52" t="s">
        <v>425</v>
      </c>
      <c r="C52">
        <f>VLOOKUP($B52, '2017 Governor'!$B$2:$E$567, 2, FALSE)</f>
        <v>0</v>
      </c>
      <c r="D52">
        <f>VLOOKUP($B52, '2017 Governor'!$B$2:$E$567, 3, FALSE)</f>
        <v>0</v>
      </c>
      <c r="E52">
        <f>VLOOKUP($B52, '2017 Governor'!$B$2:$E$567, 4, FALSE)</f>
        <v>0</v>
      </c>
      <c r="F52" s="2" t="e">
        <f t="shared" si="0"/>
        <v>#DIV/0!</v>
      </c>
      <c r="G52" s="2" t="e">
        <f t="shared" si="1"/>
        <v>#DIV/0!</v>
      </c>
      <c r="H52" s="2" t="e">
        <f t="shared" si="2"/>
        <v>#DIV/0!</v>
      </c>
      <c r="I52">
        <f>COUNTIF('2017 Governor'!$B$2:$B$567, B52)</f>
        <v>1</v>
      </c>
    </row>
    <row r="53" spans="1:9" x14ac:dyDescent="0.3">
      <c r="A53" t="s">
        <v>48</v>
      </c>
      <c r="B53" t="s">
        <v>429</v>
      </c>
      <c r="C53">
        <f>VLOOKUP($B53, '2017 Governor'!$B$2:$E$567, 2, FALSE)</f>
        <v>0</v>
      </c>
      <c r="D53">
        <f>VLOOKUP($B53, '2017 Governor'!$B$2:$E$567, 3, FALSE)</f>
        <v>0</v>
      </c>
      <c r="E53">
        <f>VLOOKUP($B53, '2017 Governor'!$B$2:$E$567, 4, FALSE)</f>
        <v>0</v>
      </c>
      <c r="F53" s="2" t="e">
        <f t="shared" si="0"/>
        <v>#DIV/0!</v>
      </c>
      <c r="G53" s="2" t="e">
        <f t="shared" si="1"/>
        <v>#DIV/0!</v>
      </c>
      <c r="H53" s="2" t="e">
        <f t="shared" si="2"/>
        <v>#DIV/0!</v>
      </c>
      <c r="I53">
        <f>COUNTIF('2017 Governor'!$B$2:$B$567, B53)</f>
        <v>1</v>
      </c>
    </row>
    <row r="54" spans="1:9" x14ac:dyDescent="0.3">
      <c r="A54" t="s">
        <v>48</v>
      </c>
      <c r="B54" t="s">
        <v>431</v>
      </c>
      <c r="C54">
        <f>VLOOKUP($B54, '2017 Governor'!$B$2:$E$567, 2, FALSE)</f>
        <v>0</v>
      </c>
      <c r="D54">
        <f>VLOOKUP($B54, '2017 Governor'!$B$2:$E$567, 3, FALSE)</f>
        <v>0</v>
      </c>
      <c r="E54">
        <f>VLOOKUP($B54, '2017 Governor'!$B$2:$E$567, 4, FALSE)</f>
        <v>0</v>
      </c>
      <c r="F54" s="2" t="e">
        <f t="shared" si="0"/>
        <v>#DIV/0!</v>
      </c>
      <c r="G54" s="2" t="e">
        <f t="shared" si="1"/>
        <v>#DIV/0!</v>
      </c>
      <c r="H54" s="2" t="e">
        <f t="shared" si="2"/>
        <v>#DIV/0!</v>
      </c>
      <c r="I54">
        <f>COUNTIF('2017 Governor'!$B$2:$B$567, B54)</f>
        <v>1</v>
      </c>
    </row>
    <row r="55" spans="1:9" x14ac:dyDescent="0.3">
      <c r="A55" t="s">
        <v>48</v>
      </c>
      <c r="B55" t="s">
        <v>432</v>
      </c>
      <c r="C55">
        <f>VLOOKUP($B55, '2017 Governor'!$B$2:$E$567, 2, FALSE)</f>
        <v>0</v>
      </c>
      <c r="D55">
        <f>VLOOKUP($B55, '2017 Governor'!$B$2:$E$567, 3, FALSE)</f>
        <v>0</v>
      </c>
      <c r="E55">
        <f>VLOOKUP($B55, '2017 Governor'!$B$2:$E$567, 4, FALSE)</f>
        <v>0</v>
      </c>
      <c r="F55" s="2" t="e">
        <f t="shared" si="0"/>
        <v>#DIV/0!</v>
      </c>
      <c r="G55" s="2" t="e">
        <f t="shared" si="1"/>
        <v>#DIV/0!</v>
      </c>
      <c r="H55" s="2" t="e">
        <f t="shared" si="2"/>
        <v>#DIV/0!</v>
      </c>
      <c r="I55">
        <f>COUNTIF('2017 Governor'!$B$2:$B$567, B55)</f>
        <v>1</v>
      </c>
    </row>
    <row r="56" spans="1:9" x14ac:dyDescent="0.3">
      <c r="A56" t="s">
        <v>3</v>
      </c>
      <c r="B56" t="s">
        <v>3</v>
      </c>
      <c r="C56">
        <f>SUM(C2:C55)</f>
        <v>99784</v>
      </c>
      <c r="D56">
        <f t="shared" ref="D56:E56" si="3">SUM(D2:D55)</f>
        <v>81011</v>
      </c>
      <c r="E56">
        <f t="shared" si="3"/>
        <v>183980</v>
      </c>
      <c r="F56" s="2">
        <f>C56/E56</f>
        <v>0.54236330035873459</v>
      </c>
      <c r="G56" s="2">
        <f>D56/E56</f>
        <v>0.44032503532992717</v>
      </c>
      <c r="H56" s="2">
        <f>(C56-D56)/E56</f>
        <v>0.10203826502880747</v>
      </c>
      <c r="I56">
        <f>COUNTIF('2017 Governor'!$B$2:$B$567, B56)</f>
        <v>0</v>
      </c>
    </row>
  </sheetData>
  <conditionalFormatting sqref="I2:I56">
    <cfRule type="cellIs" dxfId="20" priority="1" operator="greaterThan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B1FD-E277-48F5-AD08-58E2B528AD72}">
  <dimension ref="A1:I33"/>
  <sheetViews>
    <sheetView topLeftCell="A11" workbookViewId="0">
      <selection activeCell="N24" sqref="N24"/>
    </sheetView>
  </sheetViews>
  <sheetFormatPr defaultRowHeight="14.4" x14ac:dyDescent="0.3"/>
  <sheetData>
    <row r="1" spans="1:9" x14ac:dyDescent="0.3">
      <c r="A1" t="s">
        <v>0</v>
      </c>
      <c r="B1" t="s">
        <v>607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36</v>
      </c>
      <c r="B2" t="s">
        <v>368</v>
      </c>
      <c r="C2">
        <f>VLOOKUP($B2, '2017 Governor'!$B$2:$E$567, 2, FALSE)</f>
        <v>0</v>
      </c>
      <c r="D2">
        <f>VLOOKUP($B2, '2017 Governor'!$B$2:$E$567, 3, FALSE)</f>
        <v>0</v>
      </c>
      <c r="E2">
        <f>VLOOKUP($B2, '2017 Governor'!$B$2:$E$567,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Governor'!$B$2:$B$567, B2)</f>
        <v>1</v>
      </c>
    </row>
    <row r="3" spans="1:9" x14ac:dyDescent="0.3">
      <c r="A3" t="s">
        <v>36</v>
      </c>
      <c r="B3" t="s">
        <v>375</v>
      </c>
      <c r="C3">
        <f>VLOOKUP($B3, '2017 Governor'!$B$2:$E$567, 2, FALSE)</f>
        <v>0</v>
      </c>
      <c r="D3">
        <f>VLOOKUP($B3, '2017 Governor'!$B$2:$E$567, 3, FALSE)</f>
        <v>0</v>
      </c>
      <c r="E3">
        <f>VLOOKUP($B3, '2017 Governor'!$B$2:$E$567, 4, FALSE)</f>
        <v>0</v>
      </c>
      <c r="F3" s="2" t="e">
        <f t="shared" ref="F3:F33" si="0">C3/E3</f>
        <v>#DIV/0!</v>
      </c>
      <c r="G3" s="2" t="e">
        <f t="shared" ref="G3:G33" si="1">D3/E3</f>
        <v>#DIV/0!</v>
      </c>
      <c r="H3" s="2" t="e">
        <f t="shared" ref="H3:H33" si="2">(C3-D3)/E3</f>
        <v>#DIV/0!</v>
      </c>
      <c r="I3">
        <f>COUNTIF('2017 Governor'!$B$2:$B$567, B3)</f>
        <v>1</v>
      </c>
    </row>
    <row r="4" spans="1:9" x14ac:dyDescent="0.3">
      <c r="A4" t="s">
        <v>36</v>
      </c>
      <c r="B4" t="s">
        <v>369</v>
      </c>
      <c r="C4">
        <f>VLOOKUP($B4, '2017 Governor'!$B$2:$E$567, 2, FALSE)</f>
        <v>0</v>
      </c>
      <c r="D4">
        <f>VLOOKUP($B4, '2017 Governor'!$B$2:$E$567, 3, FALSE)</f>
        <v>0</v>
      </c>
      <c r="E4">
        <f>VLOOKUP($B4, '2017 Governor'!$B$2:$E$567,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Governor'!$B$2:$B$567, B4)</f>
        <v>1</v>
      </c>
    </row>
    <row r="5" spans="1:9" x14ac:dyDescent="0.3">
      <c r="A5" t="s">
        <v>36</v>
      </c>
      <c r="B5" t="s">
        <v>376</v>
      </c>
      <c r="C5">
        <f>VLOOKUP($B5, '2017 Governor'!$B$2:$E$567, 2, FALSE)</f>
        <v>0</v>
      </c>
      <c r="D5">
        <f>VLOOKUP($B5, '2017 Governor'!$B$2:$E$567, 3, FALSE)</f>
        <v>0</v>
      </c>
      <c r="E5">
        <f>VLOOKUP($B5, '2017 Governor'!$B$2:$E$567,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Governor'!$B$2:$B$567, B5)</f>
        <v>1</v>
      </c>
    </row>
    <row r="6" spans="1:9" x14ac:dyDescent="0.3">
      <c r="A6" t="s">
        <v>36</v>
      </c>
      <c r="B6" t="s">
        <v>162</v>
      </c>
      <c r="C6">
        <v>5755</v>
      </c>
      <c r="D6">
        <v>1849</v>
      </c>
      <c r="E6">
        <v>8140</v>
      </c>
      <c r="F6" s="2">
        <f t="shared" si="0"/>
        <v>0.70700245700245701</v>
      </c>
      <c r="G6" s="2">
        <f t="shared" si="1"/>
        <v>0.22714987714987714</v>
      </c>
      <c r="H6" s="2">
        <f t="shared" si="2"/>
        <v>0.47985257985257984</v>
      </c>
      <c r="I6">
        <f>COUNTIF('2017 Governor'!$B$2:$B$567, B6)</f>
        <v>2</v>
      </c>
    </row>
    <row r="7" spans="1:9" x14ac:dyDescent="0.3">
      <c r="A7" t="s">
        <v>36</v>
      </c>
      <c r="B7" t="s">
        <v>163</v>
      </c>
      <c r="C7">
        <v>8688</v>
      </c>
      <c r="D7">
        <v>1970</v>
      </c>
      <c r="E7">
        <v>11416</v>
      </c>
      <c r="F7" s="2">
        <f t="shared" si="0"/>
        <v>0.76103714085494045</v>
      </c>
      <c r="G7" s="2">
        <f t="shared" si="1"/>
        <v>0.17256482130343379</v>
      </c>
      <c r="H7" s="2">
        <f t="shared" si="2"/>
        <v>0.5884723195515067</v>
      </c>
      <c r="I7">
        <f>COUNTIF('2017 Governor'!$B$2:$B$567, B7)</f>
        <v>2</v>
      </c>
    </row>
    <row r="8" spans="1:9" x14ac:dyDescent="0.3">
      <c r="A8" t="s">
        <v>36</v>
      </c>
      <c r="B8" t="s">
        <v>377</v>
      </c>
      <c r="C8">
        <f>VLOOKUP($B8, '2017 Governor'!$B$2:$E$567, 2, FALSE)</f>
        <v>0</v>
      </c>
      <c r="D8">
        <f>VLOOKUP($B8, '2017 Governor'!$B$2:$E$567, 3, FALSE)</f>
        <v>0</v>
      </c>
      <c r="E8">
        <f>VLOOKUP($B8, '2017 Governor'!$B$2:$E$567,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Governor'!$B$2:$B$567, B8)</f>
        <v>1</v>
      </c>
    </row>
    <row r="9" spans="1:9" x14ac:dyDescent="0.3">
      <c r="A9" t="s">
        <v>36</v>
      </c>
      <c r="B9" t="s">
        <v>380</v>
      </c>
      <c r="C9">
        <f>VLOOKUP($B9, '2017 Governor'!$B$2:$E$567, 2, FALSE)</f>
        <v>0</v>
      </c>
      <c r="D9">
        <f>VLOOKUP($B9, '2017 Governor'!$B$2:$E$567, 3, FALSE)</f>
        <v>0</v>
      </c>
      <c r="E9">
        <f>VLOOKUP($B9, '2017 Governor'!$B$2:$E$567,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Governor'!$B$2:$B$567, B9)</f>
        <v>1</v>
      </c>
    </row>
    <row r="10" spans="1:9" x14ac:dyDescent="0.3">
      <c r="A10" t="s">
        <v>36</v>
      </c>
      <c r="B10" t="s">
        <v>378</v>
      </c>
      <c r="C10">
        <f>VLOOKUP($B10, '2017 Governor'!$B$2:$E$567, 2, FALSE)</f>
        <v>0</v>
      </c>
      <c r="D10">
        <f>VLOOKUP($B10, '2017 Governor'!$B$2:$E$567, 3, FALSE)</f>
        <v>0</v>
      </c>
      <c r="E10">
        <f>VLOOKUP($B10, '2017 Governor'!$B$2:$E$567,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Governor'!$B$2:$B$567, B10)</f>
        <v>1</v>
      </c>
    </row>
    <row r="11" spans="1:9" x14ac:dyDescent="0.3">
      <c r="A11" t="s">
        <v>36</v>
      </c>
      <c r="B11" t="s">
        <v>379</v>
      </c>
      <c r="C11">
        <f>VLOOKUP($B11, '2017 Governor'!$B$2:$E$567, 2, FALSE)</f>
        <v>0</v>
      </c>
      <c r="D11">
        <f>VLOOKUP($B11, '2017 Governor'!$B$2:$E$567, 3, FALSE)</f>
        <v>0</v>
      </c>
      <c r="E11">
        <f>VLOOKUP($B11, '2017 Governor'!$B$2:$E$567,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COUNTIF('2017 Governor'!$B$2:$B$567, B11)</f>
        <v>1</v>
      </c>
    </row>
    <row r="12" spans="1:9" x14ac:dyDescent="0.3">
      <c r="A12" t="s">
        <v>35</v>
      </c>
      <c r="B12" t="s">
        <v>371</v>
      </c>
      <c r="C12">
        <f>VLOOKUP($B12, '2017 Governor'!$B$2:$E$567, 2, FALSE)</f>
        <v>0</v>
      </c>
      <c r="D12">
        <f>VLOOKUP($B12, '2017 Governor'!$B$2:$E$567, 3, FALSE)</f>
        <v>0</v>
      </c>
      <c r="E12">
        <f>VLOOKUP($B12, '2017 Governor'!$B$2:$E$567,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Governor'!$B$2:$B$567, B12)</f>
        <v>1</v>
      </c>
    </row>
    <row r="13" spans="1:9" x14ac:dyDescent="0.3">
      <c r="A13" t="s">
        <v>35</v>
      </c>
      <c r="B13" t="s">
        <v>404</v>
      </c>
      <c r="C13">
        <f>VLOOKUP($B13, '2017 Governor'!$B$2:$E$567, 2, FALSE)</f>
        <v>0</v>
      </c>
      <c r="D13">
        <f>VLOOKUP($B13, '2017 Governor'!$B$2:$E$567, 3, FALSE)</f>
        <v>0</v>
      </c>
      <c r="E13">
        <f>VLOOKUP($B13, '2017 Governor'!$B$2:$E$567,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Governor'!$B$2:$B$567, B13)</f>
        <v>1</v>
      </c>
    </row>
    <row r="14" spans="1:9" x14ac:dyDescent="0.3">
      <c r="A14" t="s">
        <v>35</v>
      </c>
      <c r="B14" t="s">
        <v>387</v>
      </c>
      <c r="C14">
        <f>VLOOKUP($B14, '2017 Governor'!$B$2:$E$567, 2, FALSE)</f>
        <v>0</v>
      </c>
      <c r="D14">
        <f>VLOOKUP($B14, '2017 Governor'!$B$2:$E$567, 3, FALSE)</f>
        <v>0</v>
      </c>
      <c r="E14">
        <f>VLOOKUP($B14, '2017 Governor'!$B$2:$E$567,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Governor'!$B$2:$B$567, B14)</f>
        <v>1</v>
      </c>
    </row>
    <row r="15" spans="1:9" x14ac:dyDescent="0.3">
      <c r="A15" t="s">
        <v>35</v>
      </c>
      <c r="B15" t="s">
        <v>389</v>
      </c>
      <c r="C15">
        <f>VLOOKUP($B15, '2017 Governor'!$B$2:$E$567, 2, FALSE)</f>
        <v>0</v>
      </c>
      <c r="D15">
        <f>VLOOKUP($B15, '2017 Governor'!$B$2:$E$567, 3, FALSE)</f>
        <v>0</v>
      </c>
      <c r="E15">
        <f>VLOOKUP($B15, '2017 Governor'!$B$2:$E$567,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Governor'!$B$2:$B$567, B15)</f>
        <v>1</v>
      </c>
    </row>
    <row r="16" spans="1:9" x14ac:dyDescent="0.3">
      <c r="A16" t="s">
        <v>35</v>
      </c>
      <c r="B16" t="s">
        <v>372</v>
      </c>
      <c r="C16">
        <f>VLOOKUP($B16, '2017 Governor'!$B$2:$E$567, 2, FALSE)</f>
        <v>0</v>
      </c>
      <c r="D16">
        <f>VLOOKUP($B16, '2017 Governor'!$B$2:$E$567, 3, FALSE)</f>
        <v>0</v>
      </c>
      <c r="E16">
        <f>VLOOKUP($B16, '2017 Governor'!$B$2:$E$567,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COUNTIF('2017 Governor'!$B$2:$B$567, B16)</f>
        <v>1</v>
      </c>
    </row>
    <row r="17" spans="1:9" x14ac:dyDescent="0.3">
      <c r="A17" t="s">
        <v>35</v>
      </c>
      <c r="B17" t="s">
        <v>405</v>
      </c>
      <c r="C17">
        <f>VLOOKUP($B17, '2017 Governor'!$B$2:$E$567, 2, FALSE)</f>
        <v>0</v>
      </c>
      <c r="D17">
        <f>VLOOKUP($B17, '2017 Governor'!$B$2:$E$567, 3, FALSE)</f>
        <v>0</v>
      </c>
      <c r="E17">
        <f>VLOOKUP($B17, '2017 Governor'!$B$2:$E$567,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COUNTIF('2017 Governor'!$B$2:$B$567, B17)</f>
        <v>1</v>
      </c>
    </row>
    <row r="18" spans="1:9" x14ac:dyDescent="0.3">
      <c r="A18" t="s">
        <v>35</v>
      </c>
      <c r="B18" t="s">
        <v>383</v>
      </c>
      <c r="C18">
        <f>VLOOKUP($B18, '2017 Governor'!$B$2:$E$567, 2, FALSE)</f>
        <v>0</v>
      </c>
      <c r="D18">
        <f>VLOOKUP($B18, '2017 Governor'!$B$2:$E$567, 3, FALSE)</f>
        <v>0</v>
      </c>
      <c r="E18">
        <f>VLOOKUP($B18, '2017 Governor'!$B$2:$E$567,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COUNTIF('2017 Governor'!$B$2:$B$567, B18)</f>
        <v>1</v>
      </c>
    </row>
    <row r="19" spans="1:9" x14ac:dyDescent="0.3">
      <c r="A19" t="s">
        <v>35</v>
      </c>
      <c r="B19" t="s">
        <v>222</v>
      </c>
      <c r="C19">
        <v>14675</v>
      </c>
      <c r="D19">
        <v>12796</v>
      </c>
      <c r="E19">
        <v>27671</v>
      </c>
      <c r="F19" s="2">
        <f t="shared" si="0"/>
        <v>0.53033862166166745</v>
      </c>
      <c r="G19" s="2">
        <f t="shared" si="1"/>
        <v>0.46243359473817353</v>
      </c>
      <c r="H19" s="2">
        <f t="shared" si="2"/>
        <v>6.7905026923493914E-2</v>
      </c>
      <c r="I19">
        <f>COUNTIF('2017 Governor'!$B$2:$B$567, B19)</f>
        <v>2</v>
      </c>
    </row>
    <row r="20" spans="1:9" x14ac:dyDescent="0.3">
      <c r="A20" t="s">
        <v>35</v>
      </c>
      <c r="B20" t="s">
        <v>385</v>
      </c>
      <c r="C20">
        <f>VLOOKUP($B20, '2017 Governor'!$B$2:$E$567, 2, FALSE)</f>
        <v>0</v>
      </c>
      <c r="D20">
        <f>VLOOKUP($B20, '2017 Governor'!$B$2:$E$567, 3, FALSE)</f>
        <v>0</v>
      </c>
      <c r="E20">
        <f>VLOOKUP($B20, '2017 Governor'!$B$2:$E$567,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COUNTIF('2017 Governor'!$B$2:$B$567, B20)</f>
        <v>1</v>
      </c>
    </row>
    <row r="21" spans="1:9" x14ac:dyDescent="0.3">
      <c r="A21" t="s">
        <v>35</v>
      </c>
      <c r="B21" t="s">
        <v>343</v>
      </c>
      <c r="C21">
        <f>VLOOKUP($B21, '2017 Governor'!$B$2:$E$567, 2, FALSE)</f>
        <v>0</v>
      </c>
      <c r="D21">
        <f>VLOOKUP($B21, '2017 Governor'!$B$2:$E$567, 3, FALSE)</f>
        <v>0</v>
      </c>
      <c r="E21">
        <f>VLOOKUP($B21, '2017 Governor'!$B$2:$E$567,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Governor'!$B$2:$B$567, B21)</f>
        <v>1</v>
      </c>
    </row>
    <row r="22" spans="1:9" x14ac:dyDescent="0.3">
      <c r="A22" t="s">
        <v>35</v>
      </c>
      <c r="B22" t="s">
        <v>373</v>
      </c>
      <c r="C22">
        <f>VLOOKUP($B22, '2017 Governor'!$B$2:$E$567, 2, FALSE)</f>
        <v>0</v>
      </c>
      <c r="D22">
        <f>VLOOKUP($B22, '2017 Governor'!$B$2:$E$567, 3, FALSE)</f>
        <v>0</v>
      </c>
      <c r="E22">
        <f>VLOOKUP($B22, '2017 Governor'!$B$2:$E$567,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COUNTIF('2017 Governor'!$B$2:$B$567, B22)</f>
        <v>1</v>
      </c>
    </row>
    <row r="23" spans="1:9" x14ac:dyDescent="0.3">
      <c r="A23" t="s">
        <v>35</v>
      </c>
      <c r="B23" t="s">
        <v>381</v>
      </c>
      <c r="C23">
        <f>VLOOKUP($B23, '2017 Governor'!$B$2:$E$567, 2, FALSE)</f>
        <v>0</v>
      </c>
      <c r="D23">
        <f>VLOOKUP($B23, '2017 Governor'!$B$2:$E$567, 3, FALSE)</f>
        <v>0</v>
      </c>
      <c r="E23">
        <f>VLOOKUP($B23, '2017 Governor'!$B$2:$E$567,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COUNTIF('2017 Governor'!$B$2:$B$567, B23)</f>
        <v>1</v>
      </c>
    </row>
    <row r="24" spans="1:9" x14ac:dyDescent="0.3">
      <c r="A24" t="s">
        <v>35</v>
      </c>
      <c r="B24" t="s">
        <v>393</v>
      </c>
      <c r="C24">
        <f>VLOOKUP($B24, '2017 Governor'!$B$2:$E$567, 2, FALSE)</f>
        <v>0</v>
      </c>
      <c r="D24">
        <f>VLOOKUP($B24, '2017 Governor'!$B$2:$E$567, 3, FALSE)</f>
        <v>0</v>
      </c>
      <c r="E24">
        <f>VLOOKUP($B24, '2017 Governor'!$B$2:$E$567,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Governor'!$B$2:$B$567, B24)</f>
        <v>1</v>
      </c>
    </row>
    <row r="25" spans="1:9" x14ac:dyDescent="0.3">
      <c r="A25" t="s">
        <v>35</v>
      </c>
      <c r="B25" t="s">
        <v>374</v>
      </c>
      <c r="C25">
        <f>VLOOKUP($B25, '2017 Governor'!$B$2:$E$567, 2, FALSE)</f>
        <v>0</v>
      </c>
      <c r="D25">
        <f>VLOOKUP($B25, '2017 Governor'!$B$2:$E$567, 3, FALSE)</f>
        <v>0</v>
      </c>
      <c r="E25">
        <f>VLOOKUP($B25, '2017 Governor'!$B$2:$E$567,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Governor'!$B$2:$B$567, B25)</f>
        <v>1</v>
      </c>
    </row>
    <row r="26" spans="1:9" x14ac:dyDescent="0.3">
      <c r="A26" t="s">
        <v>38</v>
      </c>
      <c r="B26" t="s">
        <v>410</v>
      </c>
      <c r="C26">
        <f>VLOOKUP($B26, '2017 Governor'!$B$2:$E$567, 2, FALSE)</f>
        <v>909</v>
      </c>
      <c r="D26">
        <f>VLOOKUP($B26, '2017 Governor'!$B$2:$E$567, 3, FALSE)</f>
        <v>892</v>
      </c>
      <c r="E26">
        <f>VLOOKUP($B26, '2017 Governor'!$B$2:$E$567, 4, FALSE)</f>
        <v>1858</v>
      </c>
      <c r="F26" s="2">
        <f t="shared" si="0"/>
        <v>0.48923573735199138</v>
      </c>
      <c r="G26" s="2">
        <f t="shared" si="1"/>
        <v>0.48008611410118407</v>
      </c>
      <c r="H26" s="2">
        <f t="shared" si="2"/>
        <v>9.1496232508073202E-3</v>
      </c>
      <c r="I26">
        <f>COUNTIF('2017 Governor'!$B$2:$B$567, B26)</f>
        <v>1</v>
      </c>
    </row>
    <row r="27" spans="1:9" x14ac:dyDescent="0.3">
      <c r="A27" t="s">
        <v>38</v>
      </c>
      <c r="B27" t="s">
        <v>79</v>
      </c>
      <c r="C27">
        <v>18203</v>
      </c>
      <c r="D27">
        <v>6419</v>
      </c>
      <c r="E27">
        <v>24622</v>
      </c>
      <c r="F27" s="2">
        <f t="shared" si="0"/>
        <v>0.73929818861181062</v>
      </c>
      <c r="G27" s="2">
        <f t="shared" si="1"/>
        <v>0.26070181138818943</v>
      </c>
      <c r="H27" s="2">
        <f t="shared" si="2"/>
        <v>0.47859637722362114</v>
      </c>
      <c r="I27">
        <f>COUNTIF('2017 Governor'!$B$2:$B$567, B27)</f>
        <v>4</v>
      </c>
    </row>
    <row r="28" spans="1:9" x14ac:dyDescent="0.3">
      <c r="A28" t="s">
        <v>38</v>
      </c>
      <c r="B28" t="s">
        <v>382</v>
      </c>
      <c r="C28">
        <f>VLOOKUP($B28, '2017 Governor'!$B$2:$E$567, 2, FALSE)</f>
        <v>695</v>
      </c>
      <c r="D28">
        <f>VLOOKUP($B28, '2017 Governor'!$B$2:$E$567, 3, FALSE)</f>
        <v>1327</v>
      </c>
      <c r="E28">
        <f>VLOOKUP($B28, '2017 Governor'!$B$2:$E$567, 4, FALSE)</f>
        <v>2093</v>
      </c>
      <c r="F28" s="2">
        <f t="shared" si="0"/>
        <v>0.33205924510272339</v>
      </c>
      <c r="G28" s="2">
        <f t="shared" si="1"/>
        <v>0.63401815575728615</v>
      </c>
      <c r="H28" s="2">
        <f t="shared" si="2"/>
        <v>-0.30195891065456282</v>
      </c>
      <c r="I28">
        <f>COUNTIF('2017 Governor'!$B$2:$B$567, B28)</f>
        <v>1</v>
      </c>
    </row>
    <row r="29" spans="1:9" x14ac:dyDescent="0.3">
      <c r="A29" t="s">
        <v>38</v>
      </c>
      <c r="B29" t="s">
        <v>411</v>
      </c>
      <c r="C29">
        <f>VLOOKUP($B29, '2017 Governor'!$B$2:$E$567, 2, FALSE)</f>
        <v>514</v>
      </c>
      <c r="D29">
        <f>VLOOKUP($B29, '2017 Governor'!$B$2:$E$567, 3, FALSE)</f>
        <v>473</v>
      </c>
      <c r="E29">
        <f>VLOOKUP($B29, '2017 Governor'!$B$2:$E$567, 4, FALSE)</f>
        <v>1024</v>
      </c>
      <c r="F29" s="2">
        <f t="shared" si="0"/>
        <v>0.501953125</v>
      </c>
      <c r="G29" s="2">
        <f t="shared" si="1"/>
        <v>0.4619140625</v>
      </c>
      <c r="H29" s="2">
        <f t="shared" si="2"/>
        <v>4.00390625E-2</v>
      </c>
      <c r="I29">
        <f>COUNTIF('2017 Governor'!$B$2:$B$567, B29)</f>
        <v>1</v>
      </c>
    </row>
    <row r="30" spans="1:9" x14ac:dyDescent="0.3">
      <c r="A30" t="s">
        <v>41</v>
      </c>
      <c r="B30" t="s">
        <v>406</v>
      </c>
      <c r="C30">
        <f>VLOOKUP($B30, '2017 Governor'!$B$2:$E$567, 2, FALSE)</f>
        <v>1615</v>
      </c>
      <c r="D30">
        <f>VLOOKUP($B30, '2017 Governor'!$B$2:$E$567, 3, FALSE)</f>
        <v>1037</v>
      </c>
      <c r="E30">
        <f>VLOOKUP($B30, '2017 Governor'!$B$2:$E$567, 4, FALSE)</f>
        <v>2713</v>
      </c>
      <c r="F30" s="2">
        <f t="shared" si="0"/>
        <v>0.59528197567268704</v>
      </c>
      <c r="G30" s="2">
        <f t="shared" si="1"/>
        <v>0.38223368964246224</v>
      </c>
      <c r="H30" s="2">
        <f t="shared" si="2"/>
        <v>0.21304828603022485</v>
      </c>
      <c r="I30">
        <f>COUNTIF('2017 Governor'!$B$2:$B$567, B30)</f>
        <v>1</v>
      </c>
    </row>
    <row r="31" spans="1:9" x14ac:dyDescent="0.3">
      <c r="A31" t="s">
        <v>41</v>
      </c>
      <c r="B31" t="s">
        <v>408</v>
      </c>
      <c r="C31">
        <f>VLOOKUP($B31, '2017 Governor'!$B$2:$E$567, 2, FALSE)</f>
        <v>6992</v>
      </c>
      <c r="D31">
        <f>VLOOKUP($B31, '2017 Governor'!$B$2:$E$567, 3, FALSE)</f>
        <v>631</v>
      </c>
      <c r="E31">
        <f>VLOOKUP($B31, '2017 Governor'!$B$2:$E$567, 4, FALSE)</f>
        <v>7812</v>
      </c>
      <c r="F31" s="2">
        <f t="shared" si="0"/>
        <v>0.89503328213005628</v>
      </c>
      <c r="G31" s="2">
        <f t="shared" si="1"/>
        <v>8.0773169482846907E-2</v>
      </c>
      <c r="H31" s="2">
        <f t="shared" si="2"/>
        <v>0.81426011264720943</v>
      </c>
      <c r="I31">
        <f>COUNTIF('2017 Governor'!$B$2:$B$567, B31)</f>
        <v>1</v>
      </c>
    </row>
    <row r="32" spans="1:9" x14ac:dyDescent="0.3">
      <c r="A32" t="s">
        <v>41</v>
      </c>
      <c r="B32" t="s">
        <v>131</v>
      </c>
      <c r="C32">
        <f>VLOOKUP($B32, '2017 Governor'!$B$2:$E$567, 2, FALSE)</f>
        <v>4331</v>
      </c>
      <c r="D32">
        <f>VLOOKUP($B32, '2017 Governor'!$B$2:$E$567, 3, FALSE)</f>
        <v>2902</v>
      </c>
      <c r="E32">
        <f>VLOOKUP($B32, '2017 Governor'!$B$2:$E$567, 4, FALSE)</f>
        <v>7395</v>
      </c>
      <c r="F32" s="2">
        <f t="shared" si="0"/>
        <v>0.5856659905341447</v>
      </c>
      <c r="G32" s="2">
        <f t="shared" si="1"/>
        <v>0.39242731575388778</v>
      </c>
      <c r="H32" s="2">
        <f t="shared" si="2"/>
        <v>0.19323867478025694</v>
      </c>
      <c r="I32">
        <f>COUNTIF('2017 Governor'!$B$2:$B$567, B32)</f>
        <v>1</v>
      </c>
    </row>
    <row r="33" spans="1:9" x14ac:dyDescent="0.3">
      <c r="A33" t="s">
        <v>3</v>
      </c>
      <c r="B33" t="s">
        <v>3</v>
      </c>
      <c r="C33">
        <f>SUM(C2:C32)</f>
        <v>62377</v>
      </c>
      <c r="D33">
        <f>SUM(D2:D32)</f>
        <v>30296</v>
      </c>
      <c r="E33">
        <f>SUM(E2:E32)</f>
        <v>94744</v>
      </c>
      <c r="F33" s="2">
        <f t="shared" si="0"/>
        <v>0.65837414506459513</v>
      </c>
      <c r="G33" s="2">
        <f t="shared" si="1"/>
        <v>0.31976695094148444</v>
      </c>
      <c r="H33" s="2">
        <f t="shared" si="2"/>
        <v>0.33860719412311069</v>
      </c>
      <c r="I33">
        <f>COUNTIF('2017 Governor'!$B$2:$B$567, B33)</f>
        <v>0</v>
      </c>
    </row>
  </sheetData>
  <conditionalFormatting sqref="I2:I33">
    <cfRule type="cellIs" dxfId="19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3B9F-9807-4AF4-9F7D-20BFDC69C7B6}">
  <dimension ref="A1:E42"/>
  <sheetViews>
    <sheetView topLeftCell="A14" workbookViewId="0">
      <selection activeCell="D2" sqref="D2:E41"/>
    </sheetView>
  </sheetViews>
  <sheetFormatPr defaultRowHeight="14.4" x14ac:dyDescent="0.3"/>
  <cols>
    <col min="1" max="1" width="12.5546875" bestFit="1" customWidth="1"/>
    <col min="2" max="2" width="12.88671875" bestFit="1" customWidth="1"/>
  </cols>
  <sheetData>
    <row r="1" spans="1:5" x14ac:dyDescent="0.3">
      <c r="A1" s="4" t="s">
        <v>618</v>
      </c>
      <c r="B1" t="s">
        <v>620</v>
      </c>
    </row>
    <row r="2" spans="1:5" x14ac:dyDescent="0.3">
      <c r="A2" s="5">
        <v>1</v>
      </c>
      <c r="B2" s="6">
        <v>100580</v>
      </c>
      <c r="D2" s="1">
        <v>1</v>
      </c>
      <c r="E2">
        <v>100580</v>
      </c>
    </row>
    <row r="3" spans="1:5" x14ac:dyDescent="0.3">
      <c r="A3" s="5" t="s">
        <v>20</v>
      </c>
      <c r="B3" s="6">
        <v>100981</v>
      </c>
      <c r="D3" t="s">
        <v>12</v>
      </c>
      <c r="E3">
        <v>86914</v>
      </c>
    </row>
    <row r="4" spans="1:5" x14ac:dyDescent="0.3">
      <c r="A4" s="5" t="s">
        <v>21</v>
      </c>
      <c r="B4" s="6">
        <v>86906</v>
      </c>
      <c r="D4" t="s">
        <v>13</v>
      </c>
      <c r="E4">
        <v>85418</v>
      </c>
    </row>
    <row r="5" spans="1:5" x14ac:dyDescent="0.3">
      <c r="A5" s="5" t="s">
        <v>22</v>
      </c>
      <c r="B5" s="6">
        <v>76613</v>
      </c>
      <c r="D5" t="s">
        <v>14</v>
      </c>
      <c r="E5">
        <v>77395</v>
      </c>
    </row>
    <row r="6" spans="1:5" x14ac:dyDescent="0.3">
      <c r="A6" s="5" t="s">
        <v>23</v>
      </c>
      <c r="B6" s="6">
        <v>86723</v>
      </c>
      <c r="D6" t="s">
        <v>15</v>
      </c>
      <c r="E6">
        <v>65442</v>
      </c>
    </row>
    <row r="7" spans="1:5" x14ac:dyDescent="0.3">
      <c r="A7" s="5" t="s">
        <v>24</v>
      </c>
      <c r="B7" s="6">
        <v>100590</v>
      </c>
      <c r="D7" t="s">
        <v>16</v>
      </c>
      <c r="E7">
        <v>90624</v>
      </c>
    </row>
    <row r="8" spans="1:5" x14ac:dyDescent="0.3">
      <c r="A8" s="5" t="s">
        <v>25</v>
      </c>
      <c r="B8" s="6">
        <v>60572</v>
      </c>
      <c r="D8" t="s">
        <v>17</v>
      </c>
      <c r="E8">
        <v>79275</v>
      </c>
    </row>
    <row r="9" spans="1:5" x14ac:dyDescent="0.3">
      <c r="A9" s="5" t="s">
        <v>26</v>
      </c>
      <c r="B9" s="6">
        <v>98542</v>
      </c>
      <c r="D9" t="s">
        <v>18</v>
      </c>
      <c r="E9">
        <v>98720</v>
      </c>
    </row>
    <row r="10" spans="1:5" x14ac:dyDescent="0.3">
      <c r="A10" s="5" t="s">
        <v>27</v>
      </c>
      <c r="B10" s="6">
        <v>57463</v>
      </c>
      <c r="D10" t="s">
        <v>19</v>
      </c>
      <c r="E10">
        <v>105912</v>
      </c>
    </row>
    <row r="11" spans="1:5" x14ac:dyDescent="0.3">
      <c r="A11" s="5" t="s">
        <v>28</v>
      </c>
      <c r="B11" s="6">
        <v>65996</v>
      </c>
      <c r="D11" t="s">
        <v>20</v>
      </c>
      <c r="E11">
        <v>100981</v>
      </c>
    </row>
    <row r="12" spans="1:5" x14ac:dyDescent="0.3">
      <c r="A12" s="5" t="s">
        <v>39</v>
      </c>
      <c r="B12" s="6">
        <v>54762</v>
      </c>
      <c r="D12" t="s">
        <v>21</v>
      </c>
      <c r="E12">
        <v>86906</v>
      </c>
    </row>
    <row r="13" spans="1:5" x14ac:dyDescent="0.3">
      <c r="A13" s="5" t="s">
        <v>12</v>
      </c>
      <c r="B13" s="6">
        <v>86914</v>
      </c>
      <c r="D13" t="s">
        <v>22</v>
      </c>
      <c r="E13">
        <v>76613</v>
      </c>
    </row>
    <row r="14" spans="1:5" x14ac:dyDescent="0.3">
      <c r="A14" s="5" t="s">
        <v>40</v>
      </c>
      <c r="B14" s="6">
        <v>35153</v>
      </c>
      <c r="D14" t="s">
        <v>23</v>
      </c>
      <c r="E14">
        <v>86723</v>
      </c>
    </row>
    <row r="15" spans="1:5" x14ac:dyDescent="0.3">
      <c r="A15" s="5" t="s">
        <v>42</v>
      </c>
      <c r="B15" s="6">
        <v>115133</v>
      </c>
      <c r="D15" t="s">
        <v>24</v>
      </c>
      <c r="E15">
        <v>100590</v>
      </c>
    </row>
    <row r="16" spans="1:5" x14ac:dyDescent="0.3">
      <c r="A16" s="5" t="s">
        <v>44</v>
      </c>
      <c r="B16" s="6">
        <v>48226</v>
      </c>
      <c r="D16" t="s">
        <v>25</v>
      </c>
      <c r="E16">
        <v>60572</v>
      </c>
    </row>
    <row r="17" spans="1:5" x14ac:dyDescent="0.3">
      <c r="A17" s="5" t="s">
        <v>45</v>
      </c>
      <c r="B17" s="6">
        <v>94782</v>
      </c>
      <c r="D17" t="s">
        <v>26</v>
      </c>
      <c r="E17">
        <v>98542</v>
      </c>
    </row>
    <row r="18" spans="1:5" x14ac:dyDescent="0.3">
      <c r="A18" s="5" t="s">
        <v>47</v>
      </c>
      <c r="B18" s="6">
        <v>89025</v>
      </c>
      <c r="D18" t="s">
        <v>27</v>
      </c>
      <c r="E18">
        <v>57463</v>
      </c>
    </row>
    <row r="19" spans="1:5" x14ac:dyDescent="0.3">
      <c r="A19" s="5" t="s">
        <v>49</v>
      </c>
      <c r="B19" s="6">
        <v>101655</v>
      </c>
      <c r="D19" t="s">
        <v>28</v>
      </c>
      <c r="E19">
        <v>65996</v>
      </c>
    </row>
    <row r="20" spans="1:5" x14ac:dyDescent="0.3">
      <c r="A20" s="5" t="s">
        <v>50</v>
      </c>
      <c r="B20" s="6">
        <v>89802</v>
      </c>
      <c r="D20" t="s">
        <v>39</v>
      </c>
      <c r="E20">
        <v>54762</v>
      </c>
    </row>
    <row r="21" spans="1:5" x14ac:dyDescent="0.3">
      <c r="A21" s="5" t="s">
        <v>53</v>
      </c>
      <c r="B21" s="6">
        <v>84296</v>
      </c>
      <c r="D21" t="s">
        <v>40</v>
      </c>
      <c r="E21">
        <v>35153</v>
      </c>
    </row>
    <row r="22" spans="1:5" x14ac:dyDescent="0.3">
      <c r="A22" s="5" t="s">
        <v>54</v>
      </c>
      <c r="B22" s="6">
        <v>39166</v>
      </c>
      <c r="D22" t="s">
        <v>42</v>
      </c>
      <c r="E22">
        <v>115133</v>
      </c>
    </row>
    <row r="23" spans="1:5" x14ac:dyDescent="0.3">
      <c r="A23" s="5" t="s">
        <v>55</v>
      </c>
      <c r="B23" s="6">
        <v>22015</v>
      </c>
      <c r="D23" t="s">
        <v>44</v>
      </c>
      <c r="E23">
        <v>48226</v>
      </c>
    </row>
    <row r="24" spans="1:5" x14ac:dyDescent="0.3">
      <c r="A24" s="5" t="s">
        <v>13</v>
      </c>
      <c r="B24" s="6">
        <v>85418</v>
      </c>
      <c r="D24" t="s">
        <v>45</v>
      </c>
      <c r="E24">
        <v>94782</v>
      </c>
    </row>
    <row r="25" spans="1:5" x14ac:dyDescent="0.3">
      <c r="A25" s="5" t="s">
        <v>56</v>
      </c>
      <c r="B25" s="6">
        <v>70030</v>
      </c>
      <c r="D25" t="s">
        <v>47</v>
      </c>
      <c r="E25">
        <v>89025</v>
      </c>
    </row>
    <row r="26" spans="1:5" x14ac:dyDescent="0.3">
      <c r="A26" s="5" t="s">
        <v>57</v>
      </c>
      <c r="B26" s="6">
        <v>44872</v>
      </c>
      <c r="D26" t="s">
        <v>49</v>
      </c>
      <c r="E26">
        <v>101655</v>
      </c>
    </row>
    <row r="27" spans="1:5" x14ac:dyDescent="0.3">
      <c r="A27" s="5" t="s">
        <v>59</v>
      </c>
      <c r="B27" s="6">
        <v>36013</v>
      </c>
      <c r="D27" t="s">
        <v>50</v>
      </c>
      <c r="E27">
        <v>89802</v>
      </c>
    </row>
    <row r="28" spans="1:5" x14ac:dyDescent="0.3">
      <c r="A28" s="5" t="s">
        <v>61</v>
      </c>
      <c r="B28" s="6">
        <v>57600</v>
      </c>
      <c r="D28" t="s">
        <v>53</v>
      </c>
      <c r="E28">
        <v>84296</v>
      </c>
    </row>
    <row r="29" spans="1:5" x14ac:dyDescent="0.3">
      <c r="A29" s="5" t="s">
        <v>62</v>
      </c>
      <c r="B29" s="6">
        <v>44728</v>
      </c>
      <c r="D29" t="s">
        <v>54</v>
      </c>
      <c r="E29">
        <v>39166</v>
      </c>
    </row>
    <row r="30" spans="1:5" x14ac:dyDescent="0.3">
      <c r="A30" s="5" t="s">
        <v>63</v>
      </c>
      <c r="B30" s="6">
        <v>32363</v>
      </c>
      <c r="D30" t="s">
        <v>55</v>
      </c>
      <c r="E30">
        <v>22015</v>
      </c>
    </row>
    <row r="31" spans="1:5" x14ac:dyDescent="0.3">
      <c r="A31" s="5" t="s">
        <v>64</v>
      </c>
      <c r="B31" s="6">
        <v>54426</v>
      </c>
      <c r="D31" t="s">
        <v>56</v>
      </c>
      <c r="E31">
        <v>70030</v>
      </c>
    </row>
    <row r="32" spans="1:5" x14ac:dyDescent="0.3">
      <c r="A32" s="5" t="s">
        <v>65</v>
      </c>
      <c r="B32" s="6">
        <v>64026</v>
      </c>
      <c r="D32" t="s">
        <v>57</v>
      </c>
      <c r="E32">
        <v>44872</v>
      </c>
    </row>
    <row r="33" spans="1:5" x14ac:dyDescent="0.3">
      <c r="A33" s="5" t="s">
        <v>66</v>
      </c>
      <c r="B33" s="6">
        <v>83554</v>
      </c>
      <c r="D33" t="s">
        <v>59</v>
      </c>
      <c r="E33">
        <v>36013</v>
      </c>
    </row>
    <row r="34" spans="1:5" x14ac:dyDescent="0.3">
      <c r="A34" s="5" t="s">
        <v>67</v>
      </c>
      <c r="B34" s="6">
        <v>108691</v>
      </c>
      <c r="D34" t="s">
        <v>61</v>
      </c>
      <c r="E34">
        <v>57600</v>
      </c>
    </row>
    <row r="35" spans="1:5" x14ac:dyDescent="0.3">
      <c r="A35" s="5" t="s">
        <v>14</v>
      </c>
      <c r="B35" s="6">
        <v>77395</v>
      </c>
      <c r="D35" t="s">
        <v>62</v>
      </c>
      <c r="E35">
        <v>44728</v>
      </c>
    </row>
    <row r="36" spans="1:5" x14ac:dyDescent="0.3">
      <c r="A36" s="5" t="s">
        <v>68</v>
      </c>
      <c r="B36" s="6">
        <v>79406</v>
      </c>
      <c r="D36" t="s">
        <v>63</v>
      </c>
      <c r="E36">
        <v>32363</v>
      </c>
    </row>
    <row r="37" spans="1:5" x14ac:dyDescent="0.3">
      <c r="A37" s="5" t="s">
        <v>15</v>
      </c>
      <c r="B37" s="6">
        <v>65442</v>
      </c>
      <c r="D37" t="s">
        <v>64</v>
      </c>
      <c r="E37">
        <v>54426</v>
      </c>
    </row>
    <row r="38" spans="1:5" x14ac:dyDescent="0.3">
      <c r="A38" s="5" t="s">
        <v>16</v>
      </c>
      <c r="B38" s="6">
        <v>90624</v>
      </c>
      <c r="D38" t="s">
        <v>65</v>
      </c>
      <c r="E38">
        <v>64026</v>
      </c>
    </row>
    <row r="39" spans="1:5" x14ac:dyDescent="0.3">
      <c r="A39" s="5" t="s">
        <v>17</v>
      </c>
      <c r="B39" s="6">
        <v>79275</v>
      </c>
      <c r="D39" t="s">
        <v>66</v>
      </c>
      <c r="E39">
        <v>83554</v>
      </c>
    </row>
    <row r="40" spans="1:5" x14ac:dyDescent="0.3">
      <c r="A40" s="5" t="s">
        <v>18</v>
      </c>
      <c r="B40" s="6">
        <v>98720</v>
      </c>
      <c r="D40" t="s">
        <v>67</v>
      </c>
      <c r="E40">
        <v>108691</v>
      </c>
    </row>
    <row r="41" spans="1:5" x14ac:dyDescent="0.3">
      <c r="A41" s="5" t="s">
        <v>19</v>
      </c>
      <c r="B41" s="6">
        <v>105912</v>
      </c>
      <c r="D41" t="s">
        <v>68</v>
      </c>
      <c r="E41">
        <v>79406</v>
      </c>
    </row>
    <row r="42" spans="1:5" x14ac:dyDescent="0.3">
      <c r="A42" s="5" t="s">
        <v>619</v>
      </c>
      <c r="B42" s="6">
        <v>2974390</v>
      </c>
    </row>
  </sheetData>
  <sortState xmlns:xlrd2="http://schemas.microsoft.com/office/spreadsheetml/2017/richdata2" ref="D2:E41">
    <sortCondition ref="D2:D4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E0E9-EF76-40A8-9DC3-B1177F697BE7}">
  <dimension ref="A1:N43"/>
  <sheetViews>
    <sheetView workbookViewId="0">
      <selection activeCell="S2" sqref="S2"/>
    </sheetView>
  </sheetViews>
  <sheetFormatPr defaultRowHeight="14.4" x14ac:dyDescent="0.3"/>
  <cols>
    <col min="2" max="4" width="8.88671875" customWidth="1"/>
    <col min="6" max="6" width="8.88671875" style="2"/>
  </cols>
  <sheetData>
    <row r="1" spans="1:14" x14ac:dyDescent="0.3">
      <c r="A1" t="s">
        <v>11</v>
      </c>
      <c r="B1" t="s">
        <v>621</v>
      </c>
      <c r="C1" t="s">
        <v>626</v>
      </c>
      <c r="D1" t="s">
        <v>623</v>
      </c>
      <c r="E1" t="s">
        <v>622</v>
      </c>
      <c r="F1" s="2" t="s">
        <v>627</v>
      </c>
      <c r="G1" t="s">
        <v>629</v>
      </c>
      <c r="H1" t="s">
        <v>625</v>
      </c>
      <c r="I1" t="s">
        <v>624</v>
      </c>
      <c r="J1" t="s">
        <v>628</v>
      </c>
      <c r="K1" t="s">
        <v>630</v>
      </c>
      <c r="L1" t="s">
        <v>632</v>
      </c>
      <c r="M1" t="s">
        <v>631</v>
      </c>
      <c r="N1" t="s">
        <v>633</v>
      </c>
    </row>
    <row r="2" spans="1:14" x14ac:dyDescent="0.3">
      <c r="A2" s="1">
        <v>1</v>
      </c>
      <c r="B2">
        <v>100580</v>
      </c>
      <c r="C2">
        <v>216720</v>
      </c>
      <c r="D2" s="2">
        <f>B2/C2</f>
        <v>0.46410114433370248</v>
      </c>
      <c r="E2">
        <v>165919</v>
      </c>
      <c r="F2" s="2">
        <f>B2/E2</f>
        <v>0.6061994105557531</v>
      </c>
      <c r="G2" s="8">
        <v>0.67200000000000004</v>
      </c>
      <c r="H2" s="8">
        <v>0.182</v>
      </c>
      <c r="I2" s="8">
        <v>0.13600000000000001</v>
      </c>
      <c r="J2" s="8">
        <v>1.7000000000000001E-2</v>
      </c>
      <c r="K2" s="8">
        <v>0.73199999999999998</v>
      </c>
      <c r="L2" s="8">
        <v>0.13</v>
      </c>
      <c r="M2" s="8">
        <v>0.11600000000000001</v>
      </c>
      <c r="N2" s="8">
        <v>1.2E-2</v>
      </c>
    </row>
    <row r="3" spans="1:14" x14ac:dyDescent="0.3">
      <c r="A3" t="s">
        <v>12</v>
      </c>
      <c r="B3">
        <v>86914</v>
      </c>
      <c r="C3">
        <v>211628</v>
      </c>
      <c r="D3" s="2">
        <f t="shared" ref="D3:D41" si="0">B3/C3</f>
        <v>0.41069234694841894</v>
      </c>
      <c r="E3">
        <v>149368</v>
      </c>
      <c r="F3" s="2">
        <f t="shared" ref="F3:F41" si="1">B3/E3</f>
        <v>0.58187831396283007</v>
      </c>
      <c r="G3" s="8">
        <v>0.53</v>
      </c>
      <c r="H3" s="8">
        <v>0.20200000000000001</v>
      </c>
      <c r="I3" s="8">
        <v>0.192</v>
      </c>
      <c r="J3" s="8">
        <v>9.4E-2</v>
      </c>
      <c r="K3" s="8">
        <v>0.622</v>
      </c>
      <c r="L3" s="8">
        <v>0.13</v>
      </c>
      <c r="M3" s="8">
        <v>0.17299999999999999</v>
      </c>
      <c r="N3" s="8">
        <v>6.7000000000000004E-2</v>
      </c>
    </row>
    <row r="4" spans="1:14" x14ac:dyDescent="0.3">
      <c r="A4" t="s">
        <v>13</v>
      </c>
      <c r="B4">
        <v>85418</v>
      </c>
      <c r="C4">
        <v>219808</v>
      </c>
      <c r="D4" s="2">
        <f t="shared" si="0"/>
        <v>0.3886027806085311</v>
      </c>
      <c r="E4">
        <v>160293</v>
      </c>
      <c r="F4" s="2">
        <f t="shared" si="1"/>
        <v>0.53288665131977064</v>
      </c>
      <c r="G4" s="8">
        <v>0.69899999999999995</v>
      </c>
      <c r="H4" s="8">
        <v>0.122</v>
      </c>
      <c r="I4" s="8">
        <v>0.158</v>
      </c>
      <c r="J4" s="8">
        <v>2.5000000000000001E-2</v>
      </c>
      <c r="K4" s="8">
        <v>0.76600000000000001</v>
      </c>
      <c r="L4" s="8">
        <v>6.2E-2</v>
      </c>
      <c r="M4" s="8">
        <v>0.14699999999999999</v>
      </c>
      <c r="N4" s="8">
        <v>1.7000000000000001E-2</v>
      </c>
    </row>
    <row r="5" spans="1:14" x14ac:dyDescent="0.3">
      <c r="A5" t="s">
        <v>14</v>
      </c>
      <c r="B5">
        <v>77395</v>
      </c>
      <c r="C5">
        <v>221746</v>
      </c>
      <c r="D5" s="2">
        <f t="shared" si="0"/>
        <v>0.34902546156413194</v>
      </c>
      <c r="E5">
        <v>167340</v>
      </c>
      <c r="F5" s="2">
        <f t="shared" si="1"/>
        <v>0.46250149396438389</v>
      </c>
      <c r="G5" s="8">
        <v>0.67100000000000004</v>
      </c>
      <c r="H5" s="8">
        <v>8.4000000000000005E-2</v>
      </c>
      <c r="I5" s="8">
        <v>0.21299999999999999</v>
      </c>
      <c r="J5" s="8">
        <v>4.1000000000000002E-2</v>
      </c>
      <c r="K5" s="8">
        <v>0.71899999999999997</v>
      </c>
      <c r="L5" s="8">
        <v>5.7000000000000002E-2</v>
      </c>
      <c r="M5" s="8">
        <v>0.189</v>
      </c>
      <c r="N5" s="8">
        <v>3.1E-2</v>
      </c>
    </row>
    <row r="6" spans="1:14" x14ac:dyDescent="0.3">
      <c r="A6" t="s">
        <v>15</v>
      </c>
      <c r="B6">
        <v>65442</v>
      </c>
      <c r="C6">
        <v>220776</v>
      </c>
      <c r="D6" s="2">
        <f t="shared" si="0"/>
        <v>0.29641808892270899</v>
      </c>
      <c r="E6">
        <v>155358</v>
      </c>
      <c r="F6" s="2">
        <f t="shared" si="1"/>
        <v>0.4212335380218592</v>
      </c>
      <c r="G6" s="8">
        <v>0.53</v>
      </c>
      <c r="H6" s="8">
        <v>0.221</v>
      </c>
      <c r="I6" s="8">
        <v>0.22900000000000001</v>
      </c>
      <c r="J6" s="8">
        <v>3.5999999999999997E-2</v>
      </c>
      <c r="K6" s="8">
        <v>0.60199999999999998</v>
      </c>
      <c r="L6" s="8">
        <v>0.16</v>
      </c>
      <c r="M6" s="8">
        <v>0.20499999999999999</v>
      </c>
      <c r="N6" s="8">
        <v>2.5999999999999999E-2</v>
      </c>
    </row>
    <row r="7" spans="1:14" x14ac:dyDescent="0.3">
      <c r="A7" t="s">
        <v>16</v>
      </c>
      <c r="B7">
        <v>90624</v>
      </c>
      <c r="C7">
        <v>222952</v>
      </c>
      <c r="D7" s="2">
        <f t="shared" si="0"/>
        <v>0.40647314220101188</v>
      </c>
      <c r="E7">
        <v>166110</v>
      </c>
      <c r="F7" s="2">
        <f t="shared" si="1"/>
        <v>0.54556619107820115</v>
      </c>
      <c r="G7" s="8">
        <v>0.66900000000000004</v>
      </c>
      <c r="H7" s="8">
        <v>0.113</v>
      </c>
      <c r="I7" s="8">
        <v>0.123</v>
      </c>
      <c r="J7" s="8">
        <v>0.10299999999999999</v>
      </c>
      <c r="K7" s="8">
        <v>0.72099999999999997</v>
      </c>
      <c r="L7" s="8">
        <v>8.5000000000000006E-2</v>
      </c>
      <c r="M7" s="8">
        <v>0.113</v>
      </c>
      <c r="N7" s="8">
        <v>7.5999999999999998E-2</v>
      </c>
    </row>
    <row r="8" spans="1:14" x14ac:dyDescent="0.3">
      <c r="A8" t="s">
        <v>17</v>
      </c>
      <c r="B8">
        <v>79275</v>
      </c>
      <c r="C8">
        <v>221660</v>
      </c>
      <c r="D8" s="2">
        <f t="shared" si="0"/>
        <v>0.35764233510782278</v>
      </c>
      <c r="E8">
        <v>166572</v>
      </c>
      <c r="F8" s="2">
        <f t="shared" si="1"/>
        <v>0.47592032274331819</v>
      </c>
      <c r="G8" s="8">
        <v>0.626</v>
      </c>
      <c r="H8" s="8">
        <v>7.4999999999999997E-2</v>
      </c>
      <c r="I8" s="8">
        <v>0.24399999999999999</v>
      </c>
      <c r="J8" s="8">
        <v>6.3E-2</v>
      </c>
      <c r="K8" s="8">
        <v>0.66900000000000004</v>
      </c>
      <c r="L8" s="8">
        <v>5.8000000000000003E-2</v>
      </c>
      <c r="M8" s="8">
        <v>0.22</v>
      </c>
      <c r="N8" s="8">
        <v>4.3999999999999997E-2</v>
      </c>
    </row>
    <row r="9" spans="1:14" x14ac:dyDescent="0.3">
      <c r="A9" t="s">
        <v>18</v>
      </c>
      <c r="B9">
        <v>98720</v>
      </c>
      <c r="C9">
        <v>216768</v>
      </c>
      <c r="D9" s="2">
        <f t="shared" si="0"/>
        <v>0.45541777384115739</v>
      </c>
      <c r="E9">
        <v>164523</v>
      </c>
      <c r="F9" s="2">
        <f t="shared" si="1"/>
        <v>0.60003768470061936</v>
      </c>
      <c r="G9" s="8">
        <v>0.75</v>
      </c>
      <c r="H9" s="8">
        <v>0.08</v>
      </c>
      <c r="I9" s="8">
        <v>0.128</v>
      </c>
      <c r="J9" s="8">
        <v>5.1999999999999998E-2</v>
      </c>
      <c r="K9" s="8">
        <v>0.78600000000000003</v>
      </c>
      <c r="L9" s="8">
        <v>6.3E-2</v>
      </c>
      <c r="M9" s="8">
        <v>0.107</v>
      </c>
      <c r="N9" s="8">
        <v>3.3000000000000002E-2</v>
      </c>
    </row>
    <row r="10" spans="1:14" x14ac:dyDescent="0.3">
      <c r="A10" t="s">
        <v>19</v>
      </c>
      <c r="B10">
        <v>105912</v>
      </c>
      <c r="C10">
        <v>229075</v>
      </c>
      <c r="D10" s="2">
        <f t="shared" si="0"/>
        <v>0.4623463931026956</v>
      </c>
      <c r="E10">
        <v>183370</v>
      </c>
      <c r="F10" s="2">
        <f t="shared" si="1"/>
        <v>0.57758630092163388</v>
      </c>
      <c r="G10" s="8">
        <v>0.85</v>
      </c>
      <c r="H10" s="8">
        <v>7.1999999999999995E-2</v>
      </c>
      <c r="I10" s="8">
        <v>4.7E-2</v>
      </c>
      <c r="J10" s="8">
        <v>0.03</v>
      </c>
      <c r="K10" s="8">
        <v>0.88500000000000001</v>
      </c>
      <c r="L10" s="8">
        <v>4.9000000000000002E-2</v>
      </c>
      <c r="M10" s="8">
        <v>3.6999999999999998E-2</v>
      </c>
      <c r="N10" s="8">
        <v>2.3E-2</v>
      </c>
    </row>
    <row r="11" spans="1:14" x14ac:dyDescent="0.3">
      <c r="A11" t="s">
        <v>20</v>
      </c>
      <c r="B11">
        <v>100981</v>
      </c>
      <c r="C11">
        <v>225275</v>
      </c>
      <c r="D11" s="2">
        <f t="shared" si="0"/>
        <v>0.44825657529685942</v>
      </c>
      <c r="E11">
        <v>178979</v>
      </c>
      <c r="F11" s="2">
        <f t="shared" si="1"/>
        <v>0.56420585655300337</v>
      </c>
      <c r="G11" s="8">
        <v>0.83799999999999997</v>
      </c>
      <c r="H11" s="8">
        <v>9.0999999999999998E-2</v>
      </c>
      <c r="I11" s="8">
        <v>0.04</v>
      </c>
      <c r="J11" s="8">
        <v>3.4000000000000002E-2</v>
      </c>
      <c r="K11" s="8">
        <v>0.88300000000000001</v>
      </c>
      <c r="L11" s="8">
        <v>6.2E-2</v>
      </c>
      <c r="M11" s="8">
        <v>2.8000000000000001E-2</v>
      </c>
      <c r="N11" s="8">
        <v>2.3E-2</v>
      </c>
    </row>
    <row r="12" spans="1:14" x14ac:dyDescent="0.3">
      <c r="A12" t="s">
        <v>21</v>
      </c>
      <c r="B12">
        <v>86906</v>
      </c>
      <c r="C12">
        <v>219167</v>
      </c>
      <c r="D12" s="2">
        <f t="shared" si="0"/>
        <v>0.39652867448110346</v>
      </c>
      <c r="E12">
        <v>155213</v>
      </c>
      <c r="F12" s="2">
        <f t="shared" si="1"/>
        <v>0.55991444015643022</v>
      </c>
      <c r="G12" s="8">
        <v>0.628</v>
      </c>
      <c r="H12" s="8">
        <v>0.16500000000000001</v>
      </c>
      <c r="I12" s="8">
        <v>0.16700000000000001</v>
      </c>
      <c r="J12" s="8">
        <v>4.8000000000000001E-2</v>
      </c>
      <c r="K12" s="8">
        <v>0.72099999999999997</v>
      </c>
      <c r="L12" s="8">
        <v>8.4000000000000005E-2</v>
      </c>
      <c r="M12" s="8">
        <v>0.15</v>
      </c>
      <c r="N12" s="8">
        <v>4.1000000000000002E-2</v>
      </c>
    </row>
    <row r="13" spans="1:14" x14ac:dyDescent="0.3">
      <c r="A13" t="s">
        <v>22</v>
      </c>
      <c r="B13">
        <v>76613</v>
      </c>
      <c r="C13">
        <v>224947</v>
      </c>
      <c r="D13" s="2">
        <f t="shared" si="0"/>
        <v>0.34058244831004636</v>
      </c>
      <c r="E13">
        <v>167433</v>
      </c>
      <c r="F13" s="2">
        <f t="shared" si="1"/>
        <v>0.45757407440588177</v>
      </c>
      <c r="G13" s="8">
        <v>0.73899999999999999</v>
      </c>
      <c r="H13" s="8">
        <v>0.107</v>
      </c>
      <c r="I13" s="8">
        <v>7.4999999999999997E-2</v>
      </c>
      <c r="J13" s="8">
        <v>8.5000000000000006E-2</v>
      </c>
      <c r="K13" s="8">
        <v>0.77400000000000002</v>
      </c>
      <c r="L13" s="8">
        <v>9.0999999999999998E-2</v>
      </c>
      <c r="M13" s="8">
        <v>6.5000000000000002E-2</v>
      </c>
      <c r="N13" s="8">
        <v>6.5000000000000002E-2</v>
      </c>
    </row>
    <row r="14" spans="1:14" x14ac:dyDescent="0.3">
      <c r="A14" t="s">
        <v>23</v>
      </c>
      <c r="B14">
        <v>86723</v>
      </c>
      <c r="C14">
        <v>221149</v>
      </c>
      <c r="D14" s="2">
        <f t="shared" si="0"/>
        <v>0.39214737575119035</v>
      </c>
      <c r="E14">
        <v>164099</v>
      </c>
      <c r="F14" s="2">
        <f t="shared" si="1"/>
        <v>0.52847975916976941</v>
      </c>
      <c r="G14" s="8">
        <v>0.81100000000000005</v>
      </c>
      <c r="H14" s="8">
        <v>7.3999999999999996E-2</v>
      </c>
      <c r="I14" s="8">
        <v>3.4000000000000002E-2</v>
      </c>
      <c r="J14" s="8">
        <v>8.2000000000000003E-2</v>
      </c>
      <c r="K14" s="8">
        <v>0.84699999999999998</v>
      </c>
      <c r="L14" s="8">
        <v>0.06</v>
      </c>
      <c r="M14" s="8">
        <v>2.9000000000000001E-2</v>
      </c>
      <c r="N14" s="8">
        <v>6.0999999999999999E-2</v>
      </c>
    </row>
    <row r="15" spans="1:14" x14ac:dyDescent="0.3">
      <c r="A15" t="s">
        <v>24</v>
      </c>
      <c r="B15">
        <v>100590</v>
      </c>
      <c r="C15">
        <v>219740</v>
      </c>
      <c r="D15" s="2">
        <f t="shared" si="0"/>
        <v>0.45776827159370165</v>
      </c>
      <c r="E15">
        <v>152931</v>
      </c>
      <c r="F15" s="2">
        <f t="shared" si="1"/>
        <v>0.6577476116680071</v>
      </c>
      <c r="G15" s="8">
        <v>0.60899999999999999</v>
      </c>
      <c r="H15" s="8">
        <v>0.128</v>
      </c>
      <c r="I15" s="8">
        <v>9.8000000000000004E-2</v>
      </c>
      <c r="J15" s="8">
        <v>0.16700000000000001</v>
      </c>
      <c r="K15" s="8">
        <v>0.72099999999999997</v>
      </c>
      <c r="L15" s="8">
        <v>8.4000000000000005E-2</v>
      </c>
      <c r="M15" s="8">
        <v>8.2000000000000003E-2</v>
      </c>
      <c r="N15" s="8">
        <v>0.108</v>
      </c>
    </row>
    <row r="16" spans="1:14" x14ac:dyDescent="0.3">
      <c r="A16" t="s">
        <v>25</v>
      </c>
      <c r="B16">
        <v>60572</v>
      </c>
      <c r="C16">
        <v>213784</v>
      </c>
      <c r="D16" s="2">
        <f t="shared" si="0"/>
        <v>0.28333270965086255</v>
      </c>
      <c r="E16">
        <v>143389</v>
      </c>
      <c r="F16" s="2">
        <f t="shared" si="1"/>
        <v>0.42243128831360843</v>
      </c>
      <c r="G16" s="8">
        <v>0.433</v>
      </c>
      <c r="H16" s="8">
        <v>0.18099999999999999</v>
      </c>
      <c r="I16" s="8">
        <v>0.28199999999999997</v>
      </c>
      <c r="J16" s="8">
        <v>0.115</v>
      </c>
      <c r="K16" s="8">
        <v>0.52800000000000002</v>
      </c>
      <c r="L16" s="8">
        <v>0.10199999999999999</v>
      </c>
      <c r="M16" s="8">
        <v>0.28599999999999998</v>
      </c>
      <c r="N16" s="8">
        <v>7.6999999999999999E-2</v>
      </c>
    </row>
    <row r="17" spans="1:14" x14ac:dyDescent="0.3">
      <c r="A17" t="s">
        <v>26</v>
      </c>
      <c r="B17">
        <v>98542</v>
      </c>
      <c r="C17">
        <v>224044</v>
      </c>
      <c r="D17" s="2">
        <f t="shared" si="0"/>
        <v>0.43983324704075988</v>
      </c>
      <c r="E17">
        <v>152671</v>
      </c>
      <c r="F17" s="2">
        <f t="shared" si="1"/>
        <v>0.64545329499381021</v>
      </c>
      <c r="G17" s="8">
        <v>0.64100000000000001</v>
      </c>
      <c r="H17" s="8">
        <v>8.5000000000000006E-2</v>
      </c>
      <c r="I17" s="8">
        <v>5.8999999999999997E-2</v>
      </c>
      <c r="J17" s="8">
        <v>0.215</v>
      </c>
      <c r="K17" s="8">
        <v>0.73799999999999999</v>
      </c>
      <c r="L17" s="8">
        <v>6.0999999999999999E-2</v>
      </c>
      <c r="M17" s="8">
        <v>5.3999999999999999E-2</v>
      </c>
      <c r="N17" s="8">
        <v>0.14299999999999999</v>
      </c>
    </row>
    <row r="18" spans="1:14" x14ac:dyDescent="0.3">
      <c r="A18" t="s">
        <v>27</v>
      </c>
      <c r="B18">
        <v>57463</v>
      </c>
      <c r="C18">
        <v>227367</v>
      </c>
      <c r="D18" s="2">
        <f t="shared" si="0"/>
        <v>0.25273236661432835</v>
      </c>
      <c r="E18">
        <v>148411</v>
      </c>
      <c r="F18" s="2">
        <f t="shared" si="1"/>
        <v>0.38718828119209492</v>
      </c>
      <c r="G18" s="8">
        <v>0.318</v>
      </c>
      <c r="H18" s="8">
        <v>0.23599999999999999</v>
      </c>
      <c r="I18" s="8">
        <v>0.218</v>
      </c>
      <c r="J18" s="8">
        <v>0.24</v>
      </c>
      <c r="K18" s="8">
        <v>0.41099999999999998</v>
      </c>
      <c r="L18" s="8">
        <v>0.157</v>
      </c>
      <c r="M18" s="8">
        <v>0.22500000000000001</v>
      </c>
      <c r="N18" s="8">
        <v>0.20200000000000001</v>
      </c>
    </row>
    <row r="19" spans="1:14" x14ac:dyDescent="0.3">
      <c r="A19" t="s">
        <v>28</v>
      </c>
      <c r="B19">
        <v>65996</v>
      </c>
      <c r="C19">
        <v>218676</v>
      </c>
      <c r="D19" s="2">
        <f t="shared" si="0"/>
        <v>0.30179809398379337</v>
      </c>
      <c r="E19">
        <v>137799</v>
      </c>
      <c r="F19" s="2">
        <f t="shared" si="1"/>
        <v>0.47892945522101033</v>
      </c>
      <c r="G19" s="8">
        <v>0.46600000000000003</v>
      </c>
      <c r="H19" s="8">
        <v>0.123</v>
      </c>
      <c r="I19" s="8">
        <v>8.3000000000000004E-2</v>
      </c>
      <c r="J19" s="8">
        <v>0.33200000000000002</v>
      </c>
      <c r="K19" s="8">
        <v>0.59099999999999997</v>
      </c>
      <c r="L19" s="8">
        <v>0.1</v>
      </c>
      <c r="M19" s="8">
        <v>8.3000000000000004E-2</v>
      </c>
      <c r="N19" s="8">
        <v>0.221</v>
      </c>
    </row>
    <row r="20" spans="1:14" x14ac:dyDescent="0.3">
      <c r="A20" t="s">
        <v>39</v>
      </c>
      <c r="B20">
        <v>54762</v>
      </c>
      <c r="C20">
        <v>228856</v>
      </c>
      <c r="D20" s="2">
        <f t="shared" si="0"/>
        <v>0.23928583913028278</v>
      </c>
      <c r="E20">
        <v>148498</v>
      </c>
      <c r="F20" s="2">
        <f t="shared" si="1"/>
        <v>0.36877264340260474</v>
      </c>
      <c r="G20" s="8">
        <v>0.38</v>
      </c>
      <c r="H20" s="8">
        <v>0.33800000000000002</v>
      </c>
      <c r="I20" s="8">
        <v>0.126</v>
      </c>
      <c r="J20" s="8">
        <v>0.17100000000000001</v>
      </c>
      <c r="K20" s="8">
        <v>0.48</v>
      </c>
      <c r="L20" s="8">
        <v>0.27900000000000003</v>
      </c>
      <c r="M20" s="8">
        <v>0.114</v>
      </c>
      <c r="N20" s="8">
        <v>0.122</v>
      </c>
    </row>
    <row r="21" spans="1:14" x14ac:dyDescent="0.3">
      <c r="A21" t="s">
        <v>40</v>
      </c>
      <c r="B21">
        <v>35153</v>
      </c>
      <c r="C21">
        <v>229417</v>
      </c>
      <c r="D21" s="2">
        <f t="shared" si="0"/>
        <v>0.15322752891023769</v>
      </c>
      <c r="E21">
        <v>134434</v>
      </c>
      <c r="F21" s="2">
        <f t="shared" si="1"/>
        <v>0.26148890905574484</v>
      </c>
      <c r="G21" s="8">
        <v>0.20100000000000001</v>
      </c>
      <c r="H21" s="8">
        <v>0.45100000000000001</v>
      </c>
      <c r="I21" s="8">
        <v>0.30299999999999999</v>
      </c>
      <c r="J21" s="8">
        <v>4.7E-2</v>
      </c>
      <c r="K21" s="8">
        <v>0.27400000000000002</v>
      </c>
      <c r="L21" s="8">
        <v>0.34499999999999997</v>
      </c>
      <c r="M21" s="8">
        <v>0.32900000000000001</v>
      </c>
      <c r="N21" s="8">
        <v>4.9000000000000002E-2</v>
      </c>
    </row>
    <row r="22" spans="1:14" x14ac:dyDescent="0.3">
      <c r="A22" t="s">
        <v>42</v>
      </c>
      <c r="B22">
        <v>115133</v>
      </c>
      <c r="C22">
        <v>219712</v>
      </c>
      <c r="D22" s="2">
        <f t="shared" si="0"/>
        <v>0.52401780512671137</v>
      </c>
      <c r="E22">
        <v>151596</v>
      </c>
      <c r="F22" s="2">
        <f t="shared" si="1"/>
        <v>0.75947254544974796</v>
      </c>
      <c r="G22" s="8">
        <v>0.74</v>
      </c>
      <c r="H22" s="8">
        <v>0.10299999999999999</v>
      </c>
      <c r="I22" s="8">
        <v>3.3000000000000002E-2</v>
      </c>
      <c r="J22" s="8">
        <v>0.113</v>
      </c>
      <c r="K22" s="8">
        <v>0.80600000000000005</v>
      </c>
      <c r="L22" s="8">
        <v>7.4999999999999997E-2</v>
      </c>
      <c r="M22" s="8">
        <v>3.4000000000000002E-2</v>
      </c>
      <c r="N22" s="8">
        <v>8.2000000000000003E-2</v>
      </c>
    </row>
    <row r="23" spans="1:14" x14ac:dyDescent="0.3">
      <c r="A23" t="s">
        <v>44</v>
      </c>
      <c r="B23">
        <v>48226</v>
      </c>
      <c r="C23">
        <v>220677</v>
      </c>
      <c r="D23" s="2">
        <f t="shared" si="0"/>
        <v>0.21853659420782409</v>
      </c>
      <c r="E23">
        <v>142876</v>
      </c>
      <c r="F23" s="2">
        <f t="shared" si="1"/>
        <v>0.33753744505725242</v>
      </c>
      <c r="G23" s="8">
        <v>0.39400000000000002</v>
      </c>
      <c r="H23" s="8">
        <v>0.29899999999999999</v>
      </c>
      <c r="I23" s="8">
        <v>0.25600000000000001</v>
      </c>
      <c r="J23" s="8">
        <v>5.2999999999999999E-2</v>
      </c>
      <c r="K23" s="8">
        <v>0.48699999999999999</v>
      </c>
      <c r="L23" s="8">
        <v>0.19</v>
      </c>
      <c r="M23" s="8">
        <v>0.27200000000000002</v>
      </c>
      <c r="N23" s="8">
        <v>4.4999999999999998E-2</v>
      </c>
    </row>
    <row r="24" spans="1:14" x14ac:dyDescent="0.3">
      <c r="A24" t="s">
        <v>45</v>
      </c>
      <c r="B24">
        <v>94782</v>
      </c>
      <c r="C24">
        <v>214149</v>
      </c>
      <c r="D24" s="2">
        <f t="shared" si="0"/>
        <v>0.44259837776501409</v>
      </c>
      <c r="E24">
        <v>156030</v>
      </c>
      <c r="F24" s="2">
        <f t="shared" si="1"/>
        <v>0.60746010382618731</v>
      </c>
      <c r="G24" s="8">
        <v>0.752</v>
      </c>
      <c r="H24" s="8">
        <v>0.114</v>
      </c>
      <c r="I24" s="8">
        <v>0.05</v>
      </c>
      <c r="J24" s="8">
        <v>8.6999999999999994E-2</v>
      </c>
      <c r="K24" s="8">
        <v>0.82099999999999995</v>
      </c>
      <c r="L24" s="8">
        <v>7.1999999999999995E-2</v>
      </c>
      <c r="M24" s="8">
        <v>4.2000000000000003E-2</v>
      </c>
      <c r="N24" s="8">
        <v>0.06</v>
      </c>
    </row>
    <row r="25" spans="1:14" x14ac:dyDescent="0.3">
      <c r="A25" t="s">
        <v>47</v>
      </c>
      <c r="B25">
        <v>89025</v>
      </c>
      <c r="C25">
        <v>208455</v>
      </c>
      <c r="D25" s="2">
        <f t="shared" si="0"/>
        <v>0.42707059077498738</v>
      </c>
      <c r="E25">
        <v>160134</v>
      </c>
      <c r="F25" s="2">
        <f t="shared" si="1"/>
        <v>0.55594064970587131</v>
      </c>
      <c r="G25" s="8">
        <v>0.84799999999999998</v>
      </c>
      <c r="H25" s="8">
        <v>8.5000000000000006E-2</v>
      </c>
      <c r="I25" s="8">
        <v>3.3000000000000002E-2</v>
      </c>
      <c r="J25" s="8">
        <v>3.4000000000000002E-2</v>
      </c>
      <c r="K25" s="8">
        <v>0.88200000000000001</v>
      </c>
      <c r="L25" s="8">
        <v>6.5000000000000002E-2</v>
      </c>
      <c r="M25" s="8">
        <v>2.5000000000000001E-2</v>
      </c>
      <c r="N25" s="8">
        <v>2.4E-2</v>
      </c>
    </row>
    <row r="26" spans="1:14" x14ac:dyDescent="0.3">
      <c r="A26" t="s">
        <v>49</v>
      </c>
      <c r="B26">
        <v>101655</v>
      </c>
      <c r="C26">
        <v>214611</v>
      </c>
      <c r="D26" s="2">
        <f t="shared" si="0"/>
        <v>0.47367096747137843</v>
      </c>
      <c r="E26">
        <v>150098</v>
      </c>
      <c r="F26" s="2">
        <f t="shared" si="1"/>
        <v>0.67725752508361203</v>
      </c>
      <c r="G26" s="8">
        <v>0.70599999999999996</v>
      </c>
      <c r="H26" s="8">
        <v>0.17499999999999999</v>
      </c>
      <c r="I26" s="8">
        <v>4.7E-2</v>
      </c>
      <c r="J26" s="8">
        <v>7.2999999999999995E-2</v>
      </c>
      <c r="K26" s="8">
        <v>0.78800000000000003</v>
      </c>
      <c r="L26" s="8">
        <v>0.109</v>
      </c>
      <c r="M26" s="8">
        <v>4.5999999999999999E-2</v>
      </c>
      <c r="N26" s="8">
        <v>5.2999999999999999E-2</v>
      </c>
    </row>
    <row r="27" spans="1:14" x14ac:dyDescent="0.3">
      <c r="A27" t="s">
        <v>50</v>
      </c>
      <c r="B27">
        <v>89802</v>
      </c>
      <c r="C27">
        <v>218667</v>
      </c>
      <c r="D27" s="2">
        <f t="shared" si="0"/>
        <v>0.41067925201333533</v>
      </c>
      <c r="E27">
        <v>160022</v>
      </c>
      <c r="F27" s="2">
        <f t="shared" si="1"/>
        <v>0.56118533701616025</v>
      </c>
      <c r="G27" s="8">
        <v>0.73799999999999999</v>
      </c>
      <c r="H27" s="8">
        <v>9.2999999999999999E-2</v>
      </c>
      <c r="I27" s="8">
        <v>2.9000000000000001E-2</v>
      </c>
      <c r="J27" s="8">
        <v>0.13900000000000001</v>
      </c>
      <c r="K27" s="8">
        <v>0.80200000000000005</v>
      </c>
      <c r="L27" s="8">
        <v>7.1999999999999995E-2</v>
      </c>
      <c r="M27" s="8">
        <v>2.3E-2</v>
      </c>
      <c r="N27" s="8">
        <v>9.9000000000000005E-2</v>
      </c>
    </row>
    <row r="28" spans="1:14" x14ac:dyDescent="0.3">
      <c r="A28" t="s">
        <v>53</v>
      </c>
      <c r="B28">
        <v>84296</v>
      </c>
      <c r="C28">
        <v>221694</v>
      </c>
      <c r="D28" s="2">
        <f t="shared" si="0"/>
        <v>0.38023582054543648</v>
      </c>
      <c r="E28">
        <v>156347</v>
      </c>
      <c r="F28" s="2">
        <f t="shared" si="1"/>
        <v>0.53915968966465622</v>
      </c>
      <c r="G28" s="8">
        <v>0.63600000000000001</v>
      </c>
      <c r="H28" s="8">
        <v>9.6000000000000002E-2</v>
      </c>
      <c r="I28" s="8">
        <v>0.14599999999999999</v>
      </c>
      <c r="J28" s="8">
        <v>0.125</v>
      </c>
      <c r="K28" s="8">
        <v>0.7</v>
      </c>
      <c r="L28" s="8">
        <v>7.2999999999999995E-2</v>
      </c>
      <c r="M28" s="8">
        <v>0.13200000000000001</v>
      </c>
      <c r="N28" s="8">
        <v>9.0999999999999998E-2</v>
      </c>
    </row>
    <row r="29" spans="1:14" x14ac:dyDescent="0.3">
      <c r="A29" t="s">
        <v>54</v>
      </c>
      <c r="B29">
        <v>39166</v>
      </c>
      <c r="C29">
        <v>227501</v>
      </c>
      <c r="D29" s="2">
        <f t="shared" si="0"/>
        <v>0.17215748502204387</v>
      </c>
      <c r="E29">
        <v>149381</v>
      </c>
      <c r="F29" s="2">
        <f t="shared" si="1"/>
        <v>0.2621886317537036</v>
      </c>
      <c r="G29" s="8">
        <v>0.215</v>
      </c>
      <c r="H29" s="8">
        <v>0.17699999999999999</v>
      </c>
      <c r="I29" s="8">
        <v>0.56399999999999995</v>
      </c>
      <c r="J29" s="8">
        <v>5.5E-2</v>
      </c>
      <c r="K29" s="8">
        <v>0.26</v>
      </c>
      <c r="L29" s="8">
        <v>0.13700000000000001</v>
      </c>
      <c r="M29" s="8">
        <v>0.55300000000000005</v>
      </c>
      <c r="N29" s="8">
        <v>4.4999999999999998E-2</v>
      </c>
    </row>
    <row r="30" spans="1:14" x14ac:dyDescent="0.3">
      <c r="A30" t="s">
        <v>55</v>
      </c>
      <c r="B30">
        <v>22015</v>
      </c>
      <c r="C30">
        <v>228322</v>
      </c>
      <c r="D30" s="2">
        <f t="shared" si="0"/>
        <v>9.6420844246283763E-2</v>
      </c>
      <c r="E30">
        <v>136135</v>
      </c>
      <c r="F30" s="2">
        <f t="shared" si="1"/>
        <v>0.16171447460241672</v>
      </c>
      <c r="G30" s="8">
        <v>0.16800000000000001</v>
      </c>
      <c r="H30" s="8">
        <v>0.44900000000000001</v>
      </c>
      <c r="I30" s="8">
        <v>0.35199999999999998</v>
      </c>
      <c r="J30" s="8">
        <v>3.6999999999999998E-2</v>
      </c>
      <c r="K30" s="8">
        <v>0.19800000000000001</v>
      </c>
      <c r="L30" s="8">
        <v>0.38</v>
      </c>
      <c r="M30" s="8">
        <v>0.38</v>
      </c>
      <c r="N30" s="8">
        <v>3.3000000000000002E-2</v>
      </c>
    </row>
    <row r="31" spans="1:14" x14ac:dyDescent="0.3">
      <c r="A31" t="s">
        <v>56</v>
      </c>
      <c r="B31">
        <v>70030</v>
      </c>
      <c r="C31">
        <v>231503</v>
      </c>
      <c r="D31" s="2">
        <f t="shared" si="0"/>
        <v>0.30250147946246919</v>
      </c>
      <c r="E31">
        <v>145399</v>
      </c>
      <c r="F31" s="2">
        <f t="shared" si="1"/>
        <v>0.48164017634234074</v>
      </c>
      <c r="G31" s="8">
        <v>0.83599999999999997</v>
      </c>
      <c r="H31" s="8">
        <v>0.106</v>
      </c>
      <c r="I31" s="8">
        <v>3.5999999999999997E-2</v>
      </c>
      <c r="J31" s="8">
        <v>2.4E-2</v>
      </c>
      <c r="K31" s="8">
        <v>0.88600000000000001</v>
      </c>
      <c r="L31" s="8">
        <v>5.5E-2</v>
      </c>
      <c r="M31" s="8">
        <v>3.5000000000000003E-2</v>
      </c>
      <c r="N31" s="8">
        <v>2.1999999999999999E-2</v>
      </c>
    </row>
    <row r="32" spans="1:14" x14ac:dyDescent="0.3">
      <c r="A32" t="s">
        <v>57</v>
      </c>
      <c r="B32">
        <v>44872</v>
      </c>
      <c r="C32">
        <v>234050</v>
      </c>
      <c r="D32" s="2">
        <f t="shared" si="0"/>
        <v>0.19171971800897245</v>
      </c>
      <c r="E32">
        <v>142552</v>
      </c>
      <c r="F32" s="2">
        <f t="shared" si="1"/>
        <v>0.31477636230989392</v>
      </c>
      <c r="G32" s="8">
        <v>0.25700000000000001</v>
      </c>
      <c r="H32" s="8">
        <v>0.27300000000000002</v>
      </c>
      <c r="I32" s="8">
        <v>0.27700000000000002</v>
      </c>
      <c r="J32" s="8">
        <v>0.21299999999999999</v>
      </c>
      <c r="K32" s="8">
        <v>0.32900000000000001</v>
      </c>
      <c r="L32" s="8">
        <v>0.24399999999999999</v>
      </c>
      <c r="M32" s="8">
        <v>0.27900000000000003</v>
      </c>
      <c r="N32" s="8">
        <v>0.14099999999999999</v>
      </c>
    </row>
    <row r="33" spans="1:14" x14ac:dyDescent="0.3">
      <c r="A33" t="s">
        <v>59</v>
      </c>
      <c r="B33">
        <v>36013</v>
      </c>
      <c r="C33">
        <v>232138</v>
      </c>
      <c r="D33" s="2">
        <f t="shared" si="0"/>
        <v>0.15513616900292068</v>
      </c>
      <c r="E33">
        <v>130785</v>
      </c>
      <c r="F33" s="2">
        <f t="shared" si="1"/>
        <v>0.27536032419619988</v>
      </c>
      <c r="G33" s="8">
        <v>0.26400000000000001</v>
      </c>
      <c r="H33" s="8">
        <v>0.58699999999999997</v>
      </c>
      <c r="I33" s="8">
        <v>5.1999999999999998E-2</v>
      </c>
      <c r="J33" s="8">
        <v>0.115</v>
      </c>
      <c r="K33" s="8">
        <v>0.35399999999999998</v>
      </c>
      <c r="L33" s="8">
        <v>0.51400000000000001</v>
      </c>
      <c r="M33" s="8">
        <v>4.3999999999999997E-2</v>
      </c>
      <c r="N33" s="8">
        <v>8.4000000000000005E-2</v>
      </c>
    </row>
    <row r="34" spans="1:14" x14ac:dyDescent="0.3">
      <c r="A34" t="s">
        <v>61</v>
      </c>
      <c r="B34">
        <v>57600</v>
      </c>
      <c r="C34">
        <v>228896</v>
      </c>
      <c r="D34" s="2">
        <f t="shared" si="0"/>
        <v>0.25164266741227459</v>
      </c>
      <c r="E34">
        <v>135738</v>
      </c>
      <c r="F34" s="2">
        <f t="shared" si="1"/>
        <v>0.42434690359368782</v>
      </c>
      <c r="G34" s="8">
        <v>0.35299999999999998</v>
      </c>
      <c r="H34" s="8">
        <v>0.433</v>
      </c>
      <c r="I34" s="8">
        <v>7.8E-2</v>
      </c>
      <c r="J34" s="8">
        <v>0.16400000000000001</v>
      </c>
      <c r="K34" s="8">
        <v>0.46200000000000002</v>
      </c>
      <c r="L34" s="8">
        <v>0.372</v>
      </c>
      <c r="M34" s="8">
        <v>5.8999999999999997E-2</v>
      </c>
      <c r="N34" s="8">
        <v>0.10100000000000001</v>
      </c>
    </row>
    <row r="35" spans="1:14" x14ac:dyDescent="0.3">
      <c r="A35" t="s">
        <v>62</v>
      </c>
      <c r="B35">
        <v>44728</v>
      </c>
      <c r="C35">
        <v>218205</v>
      </c>
      <c r="D35" s="2">
        <f t="shared" si="0"/>
        <v>0.20498155404321625</v>
      </c>
      <c r="E35">
        <v>144827</v>
      </c>
      <c r="F35" s="2">
        <f t="shared" si="1"/>
        <v>0.3088374405324974</v>
      </c>
      <c r="G35" s="8">
        <v>0.29199999999999998</v>
      </c>
      <c r="H35" s="8">
        <v>0.23400000000000001</v>
      </c>
      <c r="I35" s="8">
        <v>0.42699999999999999</v>
      </c>
      <c r="J35" s="8">
        <v>5.6000000000000001E-2</v>
      </c>
      <c r="K35" s="8">
        <v>0.34</v>
      </c>
      <c r="L35" s="8">
        <v>0.17799999999999999</v>
      </c>
      <c r="M35" s="8">
        <v>0.42599999999999999</v>
      </c>
      <c r="N35" s="8">
        <v>0.05</v>
      </c>
    </row>
    <row r="36" spans="1:14" x14ac:dyDescent="0.3">
      <c r="A36" t="s">
        <v>63</v>
      </c>
      <c r="B36">
        <v>32363</v>
      </c>
      <c r="C36">
        <v>220135</v>
      </c>
      <c r="D36" s="2">
        <f t="shared" si="0"/>
        <v>0.14701433211438436</v>
      </c>
      <c r="E36">
        <v>130225</v>
      </c>
      <c r="F36" s="2">
        <f t="shared" si="1"/>
        <v>0.24851602994816663</v>
      </c>
      <c r="G36" s="8">
        <v>0.24199999999999999</v>
      </c>
      <c r="H36" s="8">
        <v>0.51400000000000001</v>
      </c>
      <c r="I36" s="8">
        <v>0.22600000000000001</v>
      </c>
      <c r="J36" s="8">
        <v>4.8000000000000001E-2</v>
      </c>
      <c r="K36" s="8">
        <v>0.29499999999999998</v>
      </c>
      <c r="L36" s="8">
        <v>0.42899999999999999</v>
      </c>
      <c r="M36" s="8">
        <v>0.23400000000000001</v>
      </c>
      <c r="N36" s="8">
        <v>3.9E-2</v>
      </c>
    </row>
    <row r="37" spans="1:14" x14ac:dyDescent="0.3">
      <c r="A37" t="s">
        <v>64</v>
      </c>
      <c r="B37">
        <v>54426</v>
      </c>
      <c r="C37">
        <v>227583</v>
      </c>
      <c r="D37" s="2">
        <f t="shared" si="0"/>
        <v>0.23914791526607876</v>
      </c>
      <c r="E37">
        <v>143699</v>
      </c>
      <c r="F37" s="2">
        <f t="shared" si="1"/>
        <v>0.378750026096215</v>
      </c>
      <c r="G37" s="8">
        <v>0.432</v>
      </c>
      <c r="H37" s="8">
        <v>0.40899999999999997</v>
      </c>
      <c r="I37" s="8">
        <v>5.8999999999999997E-2</v>
      </c>
      <c r="J37" s="8">
        <v>0.114</v>
      </c>
      <c r="K37" s="8">
        <v>0.53200000000000003</v>
      </c>
      <c r="L37" s="8">
        <v>0.32700000000000001</v>
      </c>
      <c r="M37" s="8">
        <v>4.9000000000000002E-2</v>
      </c>
      <c r="N37" s="8">
        <v>8.6999999999999994E-2</v>
      </c>
    </row>
    <row r="38" spans="1:14" x14ac:dyDescent="0.3">
      <c r="A38" t="s">
        <v>65</v>
      </c>
      <c r="B38">
        <v>64026</v>
      </c>
      <c r="C38">
        <v>223926</v>
      </c>
      <c r="D38" s="2">
        <f t="shared" si="0"/>
        <v>0.28592481444763002</v>
      </c>
      <c r="E38">
        <v>143606</v>
      </c>
      <c r="F38" s="2">
        <f t="shared" si="1"/>
        <v>0.44584488113310028</v>
      </c>
      <c r="G38" s="8">
        <v>0.38</v>
      </c>
      <c r="H38" s="8">
        <v>0.223</v>
      </c>
      <c r="I38" s="8">
        <v>0.16500000000000001</v>
      </c>
      <c r="J38" s="8">
        <v>0.249</v>
      </c>
      <c r="K38" s="8">
        <v>0.45300000000000001</v>
      </c>
      <c r="L38" s="8">
        <v>0.184</v>
      </c>
      <c r="M38" s="8">
        <v>0.16700000000000001</v>
      </c>
      <c r="N38" s="8">
        <v>0.19</v>
      </c>
    </row>
    <row r="39" spans="1:14" x14ac:dyDescent="0.3">
      <c r="A39" t="s">
        <v>66</v>
      </c>
      <c r="B39">
        <v>83554</v>
      </c>
      <c r="C39">
        <v>219676</v>
      </c>
      <c r="D39" s="2">
        <f t="shared" si="0"/>
        <v>0.38035106247382511</v>
      </c>
      <c r="E39">
        <v>156014</v>
      </c>
      <c r="F39" s="2">
        <f t="shared" si="1"/>
        <v>0.53555450151909445</v>
      </c>
      <c r="G39" s="8">
        <v>0.60299999999999998</v>
      </c>
      <c r="H39" s="8">
        <v>0.189</v>
      </c>
      <c r="I39" s="8">
        <v>4.9000000000000002E-2</v>
      </c>
      <c r="J39" s="8">
        <v>0.16800000000000001</v>
      </c>
      <c r="K39" s="8">
        <v>0.66400000000000003</v>
      </c>
      <c r="L39" s="8">
        <v>0.16600000000000001</v>
      </c>
      <c r="M39" s="8">
        <v>3.5999999999999997E-2</v>
      </c>
      <c r="N39" s="8">
        <v>0.13200000000000001</v>
      </c>
    </row>
    <row r="40" spans="1:14" x14ac:dyDescent="0.3">
      <c r="A40" t="s">
        <v>67</v>
      </c>
      <c r="B40">
        <v>108691</v>
      </c>
      <c r="C40">
        <v>220411</v>
      </c>
      <c r="D40" s="2">
        <f t="shared" si="0"/>
        <v>0.49312874584299332</v>
      </c>
      <c r="E40">
        <v>159129</v>
      </c>
      <c r="F40" s="2">
        <f t="shared" si="1"/>
        <v>0.6830370328475639</v>
      </c>
      <c r="G40" s="8">
        <v>0.74199999999999999</v>
      </c>
      <c r="H40" s="8">
        <v>0.10199999999999999</v>
      </c>
      <c r="I40" s="8">
        <v>2.9000000000000001E-2</v>
      </c>
      <c r="J40" s="8">
        <v>0.13200000000000001</v>
      </c>
      <c r="K40" s="8">
        <v>0.80300000000000005</v>
      </c>
      <c r="L40" s="8">
        <v>7.8E-2</v>
      </c>
      <c r="M40" s="8">
        <v>2.1000000000000001E-2</v>
      </c>
      <c r="N40" s="8">
        <v>9.2999999999999999E-2</v>
      </c>
    </row>
    <row r="41" spans="1:14" x14ac:dyDescent="0.3">
      <c r="A41" t="s">
        <v>68</v>
      </c>
      <c r="B41">
        <v>79406</v>
      </c>
      <c r="C41">
        <v>216327</v>
      </c>
      <c r="D41" s="2">
        <f t="shared" si="0"/>
        <v>0.36706467523702541</v>
      </c>
      <c r="E41">
        <v>158812</v>
      </c>
      <c r="F41" s="2">
        <f t="shared" si="1"/>
        <v>0.5</v>
      </c>
      <c r="G41" s="8">
        <v>0.77300000000000002</v>
      </c>
      <c r="H41" s="8">
        <v>0.111</v>
      </c>
      <c r="I41" s="8">
        <v>3.1E-2</v>
      </c>
      <c r="J41" s="8">
        <v>8.8999999999999996E-2</v>
      </c>
      <c r="K41" s="8">
        <v>0.82199999999999995</v>
      </c>
      <c r="L41" s="8">
        <v>8.7999999999999995E-2</v>
      </c>
      <c r="M41" s="8">
        <v>2.4E-2</v>
      </c>
      <c r="N41" s="8">
        <v>6.2E-2</v>
      </c>
    </row>
    <row r="42" spans="1:14" x14ac:dyDescent="0.3">
      <c r="D42" s="7"/>
      <c r="G42" s="8"/>
      <c r="H42" s="8"/>
      <c r="I42" s="8"/>
      <c r="J42" s="8"/>
      <c r="K42" s="8"/>
      <c r="L42" s="8"/>
      <c r="M42" s="8"/>
      <c r="N42" s="8"/>
    </row>
    <row r="43" spans="1:14" x14ac:dyDescent="0.3">
      <c r="D43" s="7"/>
      <c r="G43" s="8"/>
      <c r="H43" s="8"/>
      <c r="I43" s="8"/>
      <c r="J43" s="8"/>
      <c r="K43" s="8"/>
      <c r="L43" s="8"/>
      <c r="M43" s="8"/>
      <c r="N43" s="8"/>
    </row>
  </sheetData>
  <conditionalFormatting sqref="D2:D41">
    <cfRule type="cellIs" dxfId="18" priority="12" operator="between">
      <formula>0.09</formula>
      <formula>0.15</formula>
    </cfRule>
    <cfRule type="cellIs" dxfId="17" priority="13" operator="between">
      <formula>0.15</formula>
      <formula>0.2</formula>
    </cfRule>
    <cfRule type="cellIs" dxfId="16" priority="14" operator="between">
      <formula>0.2</formula>
      <formula>0.25</formula>
    </cfRule>
    <cfRule type="cellIs" dxfId="15" priority="15" operator="between">
      <formula>0.25</formula>
      <formula>0.3</formula>
    </cfRule>
    <cfRule type="cellIs" dxfId="14" priority="16" operator="between">
      <formula>0.5</formula>
      <formula>0.55</formula>
    </cfRule>
    <cfRule type="cellIs" dxfId="13" priority="17" operator="between">
      <formula>0.45</formula>
      <formula>0.5</formula>
    </cfRule>
    <cfRule type="cellIs" dxfId="12" priority="18" operator="between">
      <formula>0.4</formula>
      <formula>0.45</formula>
    </cfRule>
    <cfRule type="cellIs" dxfId="11" priority="19" operator="between">
      <formula>0.35</formula>
      <formula>0.4</formula>
    </cfRule>
    <cfRule type="cellIs" dxfId="10" priority="20" operator="between">
      <formula>0.3</formula>
      <formula>0.35</formula>
    </cfRule>
  </conditionalFormatting>
  <conditionalFormatting sqref="F2:F41">
    <cfRule type="cellIs" dxfId="9" priority="1" operator="between">
      <formula>0.15</formula>
      <formula>0.25</formula>
    </cfRule>
    <cfRule type="cellIs" dxfId="8" priority="2" operator="between">
      <formula>0.25</formula>
      <formula>0.3</formula>
    </cfRule>
    <cfRule type="cellIs" dxfId="7" priority="3" operator="between">
      <formula>0.3</formula>
      <formula>0.35</formula>
    </cfRule>
    <cfRule type="cellIs" dxfId="6" priority="4" operator="between">
      <formula>0.35</formula>
      <formula>0.4</formula>
    </cfRule>
    <cfRule type="cellIs" dxfId="5" priority="5" operator="between">
      <formula>0.4</formula>
      <formula>0.45</formula>
    </cfRule>
    <cfRule type="cellIs" dxfId="4" priority="6" operator="between">
      <formula>0.7</formula>
      <formula>0.76</formula>
    </cfRule>
    <cfRule type="cellIs" dxfId="3" priority="7" operator="between">
      <formula>0.65</formula>
      <formula>0.7</formula>
    </cfRule>
    <cfRule type="cellIs" dxfId="2" priority="8" operator="between">
      <formula>0.6</formula>
      <formula>0.65</formula>
    </cfRule>
    <cfRule type="cellIs" dxfId="1" priority="9" operator="between">
      <formula>0.55</formula>
      <formula>0.6</formula>
    </cfRule>
    <cfRule type="cellIs" dxfId="0" priority="10" operator="between">
      <formula>0.5</formula>
      <formula>0.55</formula>
    </cfRule>
    <cfRule type="cellIs" priority="11" operator="between">
      <formula>0.45</formula>
      <formula>0.5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827F-6D03-4283-873D-364720B0A92F}">
  <dimension ref="A1:I53"/>
  <sheetViews>
    <sheetView workbookViewId="0">
      <selection activeCell="I1" sqref="I1:I1048576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32</v>
      </c>
      <c r="B2" t="s">
        <v>608</v>
      </c>
      <c r="C2">
        <f>VLOOKUP($B2, '2017 Governor'!$B$2:$E$567, 2, FALSE)</f>
        <v>2245</v>
      </c>
      <c r="D2">
        <f>VLOOKUP($B2, '2017 Governor'!$B$2:$E$567, 3, FALSE)</f>
        <v>1429</v>
      </c>
      <c r="E2">
        <f>VLOOKUP($B2, '2017 Governor'!$B$2:$E$567, 4, FALSE)</f>
        <v>3738</v>
      </c>
      <c r="F2" s="2">
        <f t="shared" ref="F2:F52" si="0">C2/E2</f>
        <v>0.60058855002675227</v>
      </c>
      <c r="G2" s="2">
        <f t="shared" ref="G2:G52" si="1">D2/E2</f>
        <v>0.38228999464954522</v>
      </c>
      <c r="H2" s="2">
        <f t="shared" ref="H2:H52" si="2">(C2-D2)/E2</f>
        <v>0.21829855537720708</v>
      </c>
      <c r="I2">
        <f>COUNTIF('2017 Governor'!$B$2:$B$567, B2)</f>
        <v>1</v>
      </c>
    </row>
    <row r="3" spans="1:9" x14ac:dyDescent="0.3">
      <c r="A3" t="s">
        <v>32</v>
      </c>
      <c r="B3" t="s">
        <v>268</v>
      </c>
      <c r="C3">
        <f>VLOOKUP($B3, '2017 Governor'!$B$2:$E$567, 2, FALSE)</f>
        <v>1347</v>
      </c>
      <c r="D3">
        <f>VLOOKUP($B3, '2017 Governor'!$B$2:$E$567, 3, FALSE)</f>
        <v>732</v>
      </c>
      <c r="E3">
        <f>VLOOKUP($B3, '2017 Governor'!$B$2:$E$567, 4, FALSE)</f>
        <v>2127</v>
      </c>
      <c r="F3" s="2">
        <f t="shared" si="0"/>
        <v>0.63328631875881525</v>
      </c>
      <c r="G3" s="2">
        <f t="shared" si="1"/>
        <v>0.34414668547249649</v>
      </c>
      <c r="H3" s="2">
        <f t="shared" si="2"/>
        <v>0.28913963328631875</v>
      </c>
      <c r="I3">
        <f>COUNTIF('2017 Governor'!$B$2:$B$567, B3)</f>
        <v>1</v>
      </c>
    </row>
    <row r="4" spans="1:9" x14ac:dyDescent="0.3">
      <c r="A4" t="s">
        <v>31</v>
      </c>
      <c r="B4" t="s">
        <v>224</v>
      </c>
      <c r="C4">
        <f>VLOOKUP($B4, '2017 Governor'!$B$2:$E$567, 2, FALSE)</f>
        <v>1698</v>
      </c>
      <c r="D4">
        <f>VLOOKUP($B4, '2017 Governor'!$B$2:$E$567, 3, FALSE)</f>
        <v>1008</v>
      </c>
      <c r="E4">
        <f>VLOOKUP($B4, '2017 Governor'!$B$2:$E$567, 4, FALSE)</f>
        <v>2785</v>
      </c>
      <c r="F4" s="2">
        <f t="shared" si="0"/>
        <v>0.60969479353680434</v>
      </c>
      <c r="G4" s="2">
        <f t="shared" si="1"/>
        <v>0.36193895870736087</v>
      </c>
      <c r="H4" s="2">
        <f t="shared" si="2"/>
        <v>0.24775583482944344</v>
      </c>
      <c r="I4">
        <f>COUNTIF('2017 Governor'!$B$2:$B$567, B4)</f>
        <v>1</v>
      </c>
    </row>
    <row r="5" spans="1:9" x14ac:dyDescent="0.3">
      <c r="A5" t="s">
        <v>31</v>
      </c>
      <c r="B5" t="s">
        <v>225</v>
      </c>
      <c r="C5">
        <f>VLOOKUP($B5, '2017 Governor'!$B$2:$E$567, 2, FALSE)</f>
        <v>159</v>
      </c>
      <c r="D5">
        <f>VLOOKUP($B5, '2017 Governor'!$B$2:$E$567, 3, FALSE)</f>
        <v>106</v>
      </c>
      <c r="E5">
        <f>VLOOKUP($B5, '2017 Governor'!$B$2:$E$567, 4, FALSE)</f>
        <v>274</v>
      </c>
      <c r="F5" s="2">
        <f t="shared" si="0"/>
        <v>0.58029197080291972</v>
      </c>
      <c r="G5" s="2">
        <f t="shared" si="1"/>
        <v>0.38686131386861317</v>
      </c>
      <c r="H5" s="2">
        <f t="shared" si="2"/>
        <v>0.19343065693430658</v>
      </c>
      <c r="I5">
        <f>COUNTIF('2017 Governor'!$B$2:$B$567, B5)</f>
        <v>1</v>
      </c>
    </row>
    <row r="6" spans="1:9" x14ac:dyDescent="0.3">
      <c r="A6" t="s">
        <v>31</v>
      </c>
      <c r="B6" t="s">
        <v>226</v>
      </c>
      <c r="C6">
        <f>VLOOKUP($B6, '2017 Governor'!$B$2:$E$567, 2, FALSE)</f>
        <v>1100</v>
      </c>
      <c r="D6">
        <f>VLOOKUP($B6, '2017 Governor'!$B$2:$E$567, 3, FALSE)</f>
        <v>701</v>
      </c>
      <c r="E6">
        <f>VLOOKUP($B6, '2017 Governor'!$B$2:$E$567, 4, FALSE)</f>
        <v>1850</v>
      </c>
      <c r="F6" s="2">
        <f t="shared" si="0"/>
        <v>0.59459459459459463</v>
      </c>
      <c r="G6" s="2">
        <f t="shared" si="1"/>
        <v>0.37891891891891893</v>
      </c>
      <c r="H6" s="2">
        <f t="shared" si="2"/>
        <v>0.21567567567567567</v>
      </c>
      <c r="I6">
        <f>COUNTIF('2017 Governor'!$B$2:$B$567, B6)</f>
        <v>1</v>
      </c>
    </row>
    <row r="7" spans="1:9" x14ac:dyDescent="0.3">
      <c r="A7" t="s">
        <v>31</v>
      </c>
      <c r="B7" t="s">
        <v>227</v>
      </c>
      <c r="C7">
        <f>VLOOKUP($B7, '2017 Governor'!$B$2:$E$567, 2, FALSE)</f>
        <v>1514</v>
      </c>
      <c r="D7">
        <f>VLOOKUP($B7, '2017 Governor'!$B$2:$E$567, 3, FALSE)</f>
        <v>962</v>
      </c>
      <c r="E7">
        <f>VLOOKUP($B7, '2017 Governor'!$B$2:$E$567, 4, FALSE)</f>
        <v>2533</v>
      </c>
      <c r="F7" s="2">
        <f t="shared" si="0"/>
        <v>0.59771022502960913</v>
      </c>
      <c r="G7" s="2">
        <f t="shared" si="1"/>
        <v>0.37978681405448084</v>
      </c>
      <c r="H7" s="2">
        <f t="shared" si="2"/>
        <v>0.2179234109751283</v>
      </c>
      <c r="I7">
        <f>COUNTIF('2017 Governor'!$B$2:$B$567, B7)</f>
        <v>1</v>
      </c>
    </row>
    <row r="8" spans="1:9" x14ac:dyDescent="0.3">
      <c r="A8" t="s">
        <v>31</v>
      </c>
      <c r="B8" t="s">
        <v>286</v>
      </c>
      <c r="C8">
        <f>VLOOKUP($B8, '2017 Governor'!$B$2:$E$567, 2, FALSE)</f>
        <v>1061</v>
      </c>
      <c r="D8">
        <f>VLOOKUP($B8, '2017 Governor'!$B$2:$E$567, 3, FALSE)</f>
        <v>947</v>
      </c>
      <c r="E8">
        <f>VLOOKUP($B8, '2017 Governor'!$B$2:$E$567, 4, FALSE)</f>
        <v>2068</v>
      </c>
      <c r="F8" s="2">
        <f t="shared" si="0"/>
        <v>0.51305609284332687</v>
      </c>
      <c r="G8" s="2">
        <f t="shared" si="1"/>
        <v>0.45793036750483557</v>
      </c>
      <c r="H8" s="2">
        <f t="shared" si="2"/>
        <v>5.5125725338491298E-2</v>
      </c>
      <c r="I8">
        <f>COUNTIF('2017 Governor'!$B$2:$B$567, B8)</f>
        <v>1</v>
      </c>
    </row>
    <row r="9" spans="1:9" x14ac:dyDescent="0.3">
      <c r="A9" t="s">
        <v>31</v>
      </c>
      <c r="B9" t="s">
        <v>243</v>
      </c>
      <c r="C9">
        <f>VLOOKUP($B9, '2017 Governor'!$B$2:$E$567, 2, FALSE)</f>
        <v>773</v>
      </c>
      <c r="D9">
        <f>VLOOKUP($B9, '2017 Governor'!$B$2:$E$567, 3, FALSE)</f>
        <v>498</v>
      </c>
      <c r="E9">
        <f>VLOOKUP($B9, '2017 Governor'!$B$2:$E$567, 4, FALSE)</f>
        <v>1316</v>
      </c>
      <c r="F9" s="2">
        <f t="shared" si="0"/>
        <v>0.58738601823708203</v>
      </c>
      <c r="G9" s="2">
        <f t="shared" si="1"/>
        <v>0.37841945288753798</v>
      </c>
      <c r="H9" s="2">
        <f t="shared" si="2"/>
        <v>0.20896656534954408</v>
      </c>
      <c r="I9">
        <f>COUNTIF('2017 Governor'!$B$2:$B$567, B9)</f>
        <v>1</v>
      </c>
    </row>
    <row r="10" spans="1:9" x14ac:dyDescent="0.3">
      <c r="A10" t="s">
        <v>31</v>
      </c>
      <c r="B10" t="s">
        <v>228</v>
      </c>
      <c r="C10">
        <f>VLOOKUP($B10, '2017 Governor'!$B$2:$E$567, 2, FALSE)</f>
        <v>250</v>
      </c>
      <c r="D10">
        <f>VLOOKUP($B10, '2017 Governor'!$B$2:$E$567, 3, FALSE)</f>
        <v>131</v>
      </c>
      <c r="E10">
        <f>VLOOKUP($B10, '2017 Governor'!$B$2:$E$567, 4, FALSE)</f>
        <v>391</v>
      </c>
      <c r="F10" s="2">
        <f t="shared" si="0"/>
        <v>0.63938618925831203</v>
      </c>
      <c r="G10" s="2">
        <f t="shared" si="1"/>
        <v>0.33503836317135549</v>
      </c>
      <c r="H10" s="2">
        <f t="shared" si="2"/>
        <v>0.30434782608695654</v>
      </c>
      <c r="I10">
        <f>COUNTIF('2017 Governor'!$B$2:$B$567, B10)</f>
        <v>1</v>
      </c>
    </row>
    <row r="11" spans="1:9" x14ac:dyDescent="0.3">
      <c r="A11" t="s">
        <v>31</v>
      </c>
      <c r="B11" t="s">
        <v>229</v>
      </c>
      <c r="C11">
        <f>VLOOKUP($B11, '2017 Governor'!$B$2:$E$567, 2, FALSE)</f>
        <v>7112</v>
      </c>
      <c r="D11">
        <f>VLOOKUP($B11, '2017 Governor'!$B$2:$E$567, 3, FALSE)</f>
        <v>299</v>
      </c>
      <c r="E11">
        <f>VLOOKUP($B11, '2017 Governor'!$B$2:$E$567, 4, FALSE)</f>
        <v>7523</v>
      </c>
      <c r="F11" s="2">
        <f t="shared" si="0"/>
        <v>0.9453675395453941</v>
      </c>
      <c r="G11" s="2">
        <f t="shared" si="1"/>
        <v>3.9744782666489432E-2</v>
      </c>
      <c r="H11" s="2">
        <f t="shared" si="2"/>
        <v>0.9056227568789047</v>
      </c>
      <c r="I11">
        <f>COUNTIF('2017 Governor'!$B$2:$B$567, B11)</f>
        <v>1</v>
      </c>
    </row>
    <row r="12" spans="1:9" x14ac:dyDescent="0.3">
      <c r="A12" t="s">
        <v>31</v>
      </c>
      <c r="B12" t="s">
        <v>244</v>
      </c>
      <c r="C12">
        <f>VLOOKUP($B12, '2017 Governor'!$B$2:$E$567, 2, FALSE)</f>
        <v>13758</v>
      </c>
      <c r="D12">
        <f>VLOOKUP($B12, '2017 Governor'!$B$2:$E$567, 3, FALSE)</f>
        <v>6642</v>
      </c>
      <c r="E12">
        <f>VLOOKUP($B12, '2017 Governor'!$B$2:$E$567, 4, FALSE)</f>
        <v>20773</v>
      </c>
      <c r="F12" s="2">
        <f t="shared" si="0"/>
        <v>0.6623020266692341</v>
      </c>
      <c r="G12" s="2">
        <f t="shared" si="1"/>
        <v>0.31974197275309296</v>
      </c>
      <c r="H12" s="2">
        <f t="shared" si="2"/>
        <v>0.34256005391614114</v>
      </c>
      <c r="I12">
        <f>COUNTIF('2017 Governor'!$B$2:$B$567, B12)</f>
        <v>1</v>
      </c>
    </row>
    <row r="13" spans="1:9" x14ac:dyDescent="0.3">
      <c r="A13" t="s">
        <v>31</v>
      </c>
      <c r="B13" t="s">
        <v>609</v>
      </c>
      <c r="C13">
        <f>VLOOKUP($B13, '2017 Governor'!$B$2:$E$567, 2, FALSE)</f>
        <v>298</v>
      </c>
      <c r="D13">
        <f>VLOOKUP($B13, '2017 Governor'!$B$2:$E$567, 3, FALSE)</f>
        <v>89</v>
      </c>
      <c r="E13">
        <f>VLOOKUP($B13, '2017 Governor'!$B$2:$E$567, 4, FALSE)</f>
        <v>394</v>
      </c>
      <c r="F13" s="2">
        <f t="shared" si="0"/>
        <v>0.75634517766497467</v>
      </c>
      <c r="G13" s="2">
        <f t="shared" si="1"/>
        <v>0.22588832487309646</v>
      </c>
      <c r="H13" s="2">
        <f t="shared" si="2"/>
        <v>0.53045685279187815</v>
      </c>
      <c r="I13">
        <f>COUNTIF('2017 Governor'!$B$2:$B$567, B13)</f>
        <v>1</v>
      </c>
    </row>
    <row r="14" spans="1:9" x14ac:dyDescent="0.3">
      <c r="A14" t="s">
        <v>31</v>
      </c>
      <c r="B14" t="s">
        <v>217</v>
      </c>
      <c r="C14">
        <f>VLOOKUP($B14, '2017 Governor'!$B$2:$E$567, 2, FALSE)</f>
        <v>606</v>
      </c>
      <c r="D14">
        <f>VLOOKUP($B14, '2017 Governor'!$B$2:$E$567, 3, FALSE)</f>
        <v>360</v>
      </c>
      <c r="E14">
        <f>VLOOKUP($B14, '2017 Governor'!$B$2:$E$567, 4, FALSE)</f>
        <v>995</v>
      </c>
      <c r="F14" s="2">
        <f t="shared" si="0"/>
        <v>0.60904522613065326</v>
      </c>
      <c r="G14" s="2">
        <f t="shared" si="1"/>
        <v>0.36180904522613067</v>
      </c>
      <c r="H14" s="2">
        <f t="shared" si="2"/>
        <v>0.24723618090452262</v>
      </c>
      <c r="I14">
        <f>COUNTIF('2017 Governor'!$B$2:$B$567, B14)</f>
        <v>1</v>
      </c>
    </row>
    <row r="15" spans="1:9" x14ac:dyDescent="0.3">
      <c r="A15" t="s">
        <v>31</v>
      </c>
      <c r="B15" t="s">
        <v>245</v>
      </c>
      <c r="C15">
        <f>VLOOKUP($B15, '2017 Governor'!$B$2:$E$567, 2, FALSE)</f>
        <v>3435</v>
      </c>
      <c r="D15">
        <f>VLOOKUP($B15, '2017 Governor'!$B$2:$E$567, 3, FALSE)</f>
        <v>915</v>
      </c>
      <c r="E15">
        <f>VLOOKUP($B15, '2017 Governor'!$B$2:$E$567, 4, FALSE)</f>
        <v>4497</v>
      </c>
      <c r="F15" s="2">
        <f t="shared" si="0"/>
        <v>0.76384256170780518</v>
      </c>
      <c r="G15" s="2">
        <f t="shared" si="1"/>
        <v>0.20346897931954636</v>
      </c>
      <c r="H15" s="2">
        <f t="shared" si="2"/>
        <v>0.56037358238825885</v>
      </c>
      <c r="I15">
        <f>COUNTIF('2017 Governor'!$B$2:$B$567, B15)</f>
        <v>1</v>
      </c>
    </row>
    <row r="16" spans="1:9" x14ac:dyDescent="0.3">
      <c r="A16" t="s">
        <v>31</v>
      </c>
      <c r="B16" t="s">
        <v>246</v>
      </c>
      <c r="C16">
        <f>VLOOKUP($B16, '2017 Governor'!$B$2:$E$567, 2, FALSE)</f>
        <v>362</v>
      </c>
      <c r="D16">
        <f>VLOOKUP($B16, '2017 Governor'!$B$2:$E$567, 3, FALSE)</f>
        <v>295</v>
      </c>
      <c r="E16">
        <f>VLOOKUP($B16, '2017 Governor'!$B$2:$E$567, 4, FALSE)</f>
        <v>677</v>
      </c>
      <c r="F16" s="2">
        <f t="shared" si="0"/>
        <v>0.534711964549483</v>
      </c>
      <c r="G16" s="2">
        <f t="shared" si="1"/>
        <v>0.43574593796159528</v>
      </c>
      <c r="H16" s="2">
        <f t="shared" si="2"/>
        <v>9.8966026587887737E-2</v>
      </c>
      <c r="I16">
        <f>COUNTIF('2017 Governor'!$B$2:$B$567, B16)</f>
        <v>1</v>
      </c>
    </row>
    <row r="17" spans="1:9" x14ac:dyDescent="0.3">
      <c r="A17" t="s">
        <v>31</v>
      </c>
      <c r="B17" t="s">
        <v>230</v>
      </c>
      <c r="C17">
        <f>VLOOKUP($B17, '2017 Governor'!$B$2:$E$567, 2, FALSE)</f>
        <v>1275</v>
      </c>
      <c r="D17">
        <f>VLOOKUP($B17, '2017 Governor'!$B$2:$E$567, 3, FALSE)</f>
        <v>697</v>
      </c>
      <c r="E17">
        <f>VLOOKUP($B17, '2017 Governor'!$B$2:$E$567, 4, FALSE)</f>
        <v>2034</v>
      </c>
      <c r="F17" s="2">
        <f t="shared" si="0"/>
        <v>0.62684365781710916</v>
      </c>
      <c r="G17" s="2">
        <f t="shared" si="1"/>
        <v>0.34267453294001965</v>
      </c>
      <c r="H17" s="2">
        <f t="shared" si="2"/>
        <v>0.28416912487708945</v>
      </c>
      <c r="I17">
        <f>COUNTIF('2017 Governor'!$B$2:$B$567, B17)</f>
        <v>1</v>
      </c>
    </row>
    <row r="18" spans="1:9" x14ac:dyDescent="0.3">
      <c r="A18" t="s">
        <v>31</v>
      </c>
      <c r="B18" t="s">
        <v>218</v>
      </c>
      <c r="C18">
        <f>VLOOKUP($B18, '2017 Governor'!$B$2:$E$567, 2, FALSE)</f>
        <v>9847</v>
      </c>
      <c r="D18">
        <f>VLOOKUP($B18, '2017 Governor'!$B$2:$E$567, 3, FALSE)</f>
        <v>5653</v>
      </c>
      <c r="E18">
        <f>VLOOKUP($B18, '2017 Governor'!$B$2:$E$567, 4, FALSE)</f>
        <v>15814</v>
      </c>
      <c r="F18" s="2">
        <f t="shared" si="0"/>
        <v>0.62267610977614773</v>
      </c>
      <c r="G18" s="2">
        <f t="shared" si="1"/>
        <v>0.35746806627039335</v>
      </c>
      <c r="H18" s="2">
        <f t="shared" si="2"/>
        <v>0.26520804350575439</v>
      </c>
      <c r="I18">
        <f>COUNTIF('2017 Governor'!$B$2:$B$567, B18)</f>
        <v>1</v>
      </c>
    </row>
    <row r="19" spans="1:9" x14ac:dyDescent="0.3">
      <c r="A19" t="s">
        <v>31</v>
      </c>
      <c r="B19" t="s">
        <v>231</v>
      </c>
      <c r="C19">
        <f>VLOOKUP($B19, '2017 Governor'!$B$2:$E$567, 2, FALSE)</f>
        <v>1794</v>
      </c>
      <c r="D19">
        <f>VLOOKUP($B19, '2017 Governor'!$B$2:$E$567, 3, FALSE)</f>
        <v>1109</v>
      </c>
      <c r="E19">
        <f>VLOOKUP($B19, '2017 Governor'!$B$2:$E$567, 4, FALSE)</f>
        <v>2985</v>
      </c>
      <c r="F19" s="2">
        <f t="shared" si="0"/>
        <v>0.60100502512562815</v>
      </c>
      <c r="G19" s="2">
        <f t="shared" si="1"/>
        <v>0.37152428810720267</v>
      </c>
      <c r="H19" s="2">
        <f t="shared" si="2"/>
        <v>0.22948073701842547</v>
      </c>
      <c r="I19">
        <f>COUNTIF('2017 Governor'!$B$2:$B$567, B19)</f>
        <v>1</v>
      </c>
    </row>
    <row r="20" spans="1:9" x14ac:dyDescent="0.3">
      <c r="A20" t="s">
        <v>31</v>
      </c>
      <c r="B20" t="s">
        <v>247</v>
      </c>
      <c r="C20">
        <f>VLOOKUP($B20, '2017 Governor'!$B$2:$E$567, 2, FALSE)</f>
        <v>3413</v>
      </c>
      <c r="D20">
        <f>VLOOKUP($B20, '2017 Governor'!$B$2:$E$567, 3, FALSE)</f>
        <v>1638</v>
      </c>
      <c r="E20">
        <f>VLOOKUP($B20, '2017 Governor'!$B$2:$E$567, 4, FALSE)</f>
        <v>5146</v>
      </c>
      <c r="F20" s="2">
        <f t="shared" si="0"/>
        <v>0.66323357947920714</v>
      </c>
      <c r="G20" s="2">
        <f t="shared" si="1"/>
        <v>0.31830547998445397</v>
      </c>
      <c r="H20" s="2">
        <f t="shared" si="2"/>
        <v>0.34492809949475323</v>
      </c>
      <c r="I20">
        <f>COUNTIF('2017 Governor'!$B$2:$B$567, B20)</f>
        <v>1</v>
      </c>
    </row>
    <row r="21" spans="1:9" x14ac:dyDescent="0.3">
      <c r="A21" t="s">
        <v>31</v>
      </c>
      <c r="B21" t="s">
        <v>248</v>
      </c>
      <c r="C21">
        <f>VLOOKUP($B21, '2017 Governor'!$B$2:$E$567, 2, FALSE)</f>
        <v>2877</v>
      </c>
      <c r="D21">
        <f>VLOOKUP($B21, '2017 Governor'!$B$2:$E$567, 3, FALSE)</f>
        <v>1578</v>
      </c>
      <c r="E21">
        <f>VLOOKUP($B21, '2017 Governor'!$B$2:$E$567, 4, FALSE)</f>
        <v>4520</v>
      </c>
      <c r="F21" s="2">
        <f t="shared" si="0"/>
        <v>0.63650442477876101</v>
      </c>
      <c r="G21" s="2">
        <f t="shared" si="1"/>
        <v>0.34911504424778761</v>
      </c>
      <c r="H21" s="2">
        <f t="shared" si="2"/>
        <v>0.28738938053097346</v>
      </c>
      <c r="I21">
        <f>COUNTIF('2017 Governor'!$B$2:$B$567, B21)</f>
        <v>1</v>
      </c>
    </row>
    <row r="22" spans="1:9" x14ac:dyDescent="0.3">
      <c r="A22" t="s">
        <v>31</v>
      </c>
      <c r="B22" t="s">
        <v>249</v>
      </c>
      <c r="C22">
        <f>VLOOKUP($B22, '2017 Governor'!$B$2:$E$567, 2, FALSE)</f>
        <v>95</v>
      </c>
      <c r="D22">
        <f>VLOOKUP($B22, '2017 Governor'!$B$2:$E$567, 3, FALSE)</f>
        <v>59</v>
      </c>
      <c r="E22">
        <f>VLOOKUP($B22, '2017 Governor'!$B$2:$E$567, 4, FALSE)</f>
        <v>160</v>
      </c>
      <c r="F22" s="2">
        <f t="shared" si="0"/>
        <v>0.59375</v>
      </c>
      <c r="G22" s="2">
        <f t="shared" si="1"/>
        <v>0.36875000000000002</v>
      </c>
      <c r="H22" s="2">
        <f t="shared" si="2"/>
        <v>0.22500000000000001</v>
      </c>
      <c r="I22">
        <f>COUNTIF('2017 Governor'!$B$2:$B$567, B22)</f>
        <v>1</v>
      </c>
    </row>
    <row r="23" spans="1:9" x14ac:dyDescent="0.3">
      <c r="A23" t="s">
        <v>31</v>
      </c>
      <c r="B23" t="s">
        <v>219</v>
      </c>
      <c r="C23">
        <f>VLOOKUP($B23, '2017 Governor'!$B$2:$E$567, 2, FALSE)</f>
        <v>379</v>
      </c>
      <c r="D23">
        <f>VLOOKUP($B23, '2017 Governor'!$B$2:$E$567, 3, FALSE)</f>
        <v>262</v>
      </c>
      <c r="E23">
        <f>VLOOKUP($B23, '2017 Governor'!$B$2:$E$567, 4, FALSE)</f>
        <v>663</v>
      </c>
      <c r="F23" s="2">
        <f t="shared" si="0"/>
        <v>0.57164404223227749</v>
      </c>
      <c r="G23" s="2">
        <f t="shared" si="1"/>
        <v>0.39517345399698339</v>
      </c>
      <c r="H23" s="2">
        <f t="shared" si="2"/>
        <v>0.17647058823529413</v>
      </c>
      <c r="I23">
        <f>COUNTIF('2017 Governor'!$B$2:$B$567, B23)</f>
        <v>1</v>
      </c>
    </row>
    <row r="24" spans="1:9" x14ac:dyDescent="0.3">
      <c r="A24" t="s">
        <v>31</v>
      </c>
      <c r="B24" t="s">
        <v>232</v>
      </c>
      <c r="C24">
        <f>VLOOKUP($B24, '2017 Governor'!$B$2:$E$567, 2, FALSE)</f>
        <v>914</v>
      </c>
      <c r="D24">
        <f>VLOOKUP($B24, '2017 Governor'!$B$2:$E$567, 3, FALSE)</f>
        <v>26</v>
      </c>
      <c r="E24">
        <f>VLOOKUP($B24, '2017 Governor'!$B$2:$E$567, 4, FALSE)</f>
        <v>945</v>
      </c>
      <c r="F24" s="2">
        <f t="shared" si="0"/>
        <v>0.96719576719576716</v>
      </c>
      <c r="G24" s="2">
        <f t="shared" si="1"/>
        <v>2.7513227513227514E-2</v>
      </c>
      <c r="H24" s="2">
        <f t="shared" si="2"/>
        <v>0.93968253968253967</v>
      </c>
      <c r="I24">
        <f>COUNTIF('2017 Governor'!$B$2:$B$567, B24)</f>
        <v>1</v>
      </c>
    </row>
    <row r="25" spans="1:9" x14ac:dyDescent="0.3">
      <c r="A25" t="s">
        <v>31</v>
      </c>
      <c r="B25" t="s">
        <v>220</v>
      </c>
      <c r="C25">
        <f>VLOOKUP($B25, '2017 Governor'!$B$2:$E$567, 2, FALSE)</f>
        <v>2118</v>
      </c>
      <c r="D25">
        <f>VLOOKUP($B25, '2017 Governor'!$B$2:$E$567, 3, FALSE)</f>
        <v>591</v>
      </c>
      <c r="E25">
        <f>VLOOKUP($B25, '2017 Governor'!$B$2:$E$567, 4, FALSE)</f>
        <v>2765</v>
      </c>
      <c r="F25" s="2">
        <f t="shared" si="0"/>
        <v>0.76600361663652805</v>
      </c>
      <c r="G25" s="2">
        <f t="shared" si="1"/>
        <v>0.21374321880650995</v>
      </c>
      <c r="H25" s="2">
        <f t="shared" si="2"/>
        <v>0.55226039783001812</v>
      </c>
      <c r="I25">
        <f>COUNTIF('2017 Governor'!$B$2:$B$567, B25)</f>
        <v>1</v>
      </c>
    </row>
    <row r="26" spans="1:9" x14ac:dyDescent="0.3">
      <c r="A26" t="s">
        <v>31</v>
      </c>
      <c r="B26" t="s">
        <v>233</v>
      </c>
      <c r="C26">
        <f>VLOOKUP($B26, '2017 Governor'!$B$2:$E$567, 2, FALSE)</f>
        <v>695</v>
      </c>
      <c r="D26">
        <f>VLOOKUP($B26, '2017 Governor'!$B$2:$E$567, 3, FALSE)</f>
        <v>331</v>
      </c>
      <c r="E26">
        <f>VLOOKUP($B26, '2017 Governor'!$B$2:$E$567, 4, FALSE)</f>
        <v>1066</v>
      </c>
      <c r="F26" s="2">
        <f t="shared" si="0"/>
        <v>0.65196998123827388</v>
      </c>
      <c r="G26" s="2">
        <f t="shared" si="1"/>
        <v>0.31050656660412757</v>
      </c>
      <c r="H26" s="2">
        <f t="shared" si="2"/>
        <v>0.34146341463414637</v>
      </c>
      <c r="I26">
        <f>COUNTIF('2017 Governor'!$B$2:$B$567, B26)</f>
        <v>1</v>
      </c>
    </row>
    <row r="27" spans="1:9" x14ac:dyDescent="0.3">
      <c r="A27" t="s">
        <v>31</v>
      </c>
      <c r="B27" t="s">
        <v>250</v>
      </c>
      <c r="C27">
        <f>VLOOKUP($B27, '2017 Governor'!$B$2:$E$567, 2, FALSE)</f>
        <v>635</v>
      </c>
      <c r="D27">
        <f>VLOOKUP($B27, '2017 Governor'!$B$2:$E$567, 3, FALSE)</f>
        <v>331</v>
      </c>
      <c r="E27">
        <f>VLOOKUP($B27, '2017 Governor'!$B$2:$E$567, 4, FALSE)</f>
        <v>995</v>
      </c>
      <c r="F27" s="2">
        <f t="shared" si="0"/>
        <v>0.63819095477386933</v>
      </c>
      <c r="G27" s="2">
        <f t="shared" si="1"/>
        <v>0.33266331658291459</v>
      </c>
      <c r="H27" s="2">
        <f t="shared" si="2"/>
        <v>0.3055276381909548</v>
      </c>
      <c r="I27">
        <f>COUNTIF('2017 Governor'!$B$2:$B$567, B27)</f>
        <v>1</v>
      </c>
    </row>
    <row r="28" spans="1:9" x14ac:dyDescent="0.3">
      <c r="A28" t="s">
        <v>31</v>
      </c>
      <c r="B28" t="s">
        <v>234</v>
      </c>
      <c r="C28">
        <f>VLOOKUP($B28, '2017 Governor'!$B$2:$E$567, 2, FALSE)</f>
        <v>668</v>
      </c>
      <c r="D28">
        <f>VLOOKUP($B28, '2017 Governor'!$B$2:$E$567, 3, FALSE)</f>
        <v>465</v>
      </c>
      <c r="E28">
        <f>VLOOKUP($B28, '2017 Governor'!$B$2:$E$567, 4, FALSE)</f>
        <v>1167</v>
      </c>
      <c r="F28" s="2">
        <f t="shared" si="0"/>
        <v>0.57240788346186799</v>
      </c>
      <c r="G28" s="2">
        <f t="shared" si="1"/>
        <v>0.39845758354755784</v>
      </c>
      <c r="H28" s="2">
        <f t="shared" si="2"/>
        <v>0.17395029991431019</v>
      </c>
      <c r="I28">
        <f>COUNTIF('2017 Governor'!$B$2:$B$567, B28)</f>
        <v>1</v>
      </c>
    </row>
    <row r="29" spans="1:9" x14ac:dyDescent="0.3">
      <c r="A29" t="s">
        <v>31</v>
      </c>
      <c r="B29" t="s">
        <v>251</v>
      </c>
      <c r="C29">
        <f>VLOOKUP($B29, '2017 Governor'!$B$2:$E$567, 2, FALSE)</f>
        <v>700</v>
      </c>
      <c r="D29">
        <f>VLOOKUP($B29, '2017 Governor'!$B$2:$E$567, 3, FALSE)</f>
        <v>392</v>
      </c>
      <c r="E29">
        <f>VLOOKUP($B29, '2017 Governor'!$B$2:$E$567, 4, FALSE)</f>
        <v>1128</v>
      </c>
      <c r="F29" s="2">
        <f t="shared" si="0"/>
        <v>0.62056737588652477</v>
      </c>
      <c r="G29" s="2">
        <f t="shared" si="1"/>
        <v>0.3475177304964539</v>
      </c>
      <c r="H29" s="2">
        <f t="shared" si="2"/>
        <v>0.27304964539007093</v>
      </c>
      <c r="I29">
        <f>COUNTIF('2017 Governor'!$B$2:$B$567, B29)</f>
        <v>1</v>
      </c>
    </row>
    <row r="30" spans="1:9" x14ac:dyDescent="0.3">
      <c r="A30" t="s">
        <v>31</v>
      </c>
      <c r="B30" t="s">
        <v>252</v>
      </c>
      <c r="C30">
        <f>VLOOKUP($B30, '2017 Governor'!$B$2:$E$567, 2, FALSE)</f>
        <v>5776</v>
      </c>
      <c r="D30">
        <f>VLOOKUP($B30, '2017 Governor'!$B$2:$E$567, 3, FALSE)</f>
        <v>1670</v>
      </c>
      <c r="E30">
        <f>VLOOKUP($B30, '2017 Governor'!$B$2:$E$567, 4, FALSE)</f>
        <v>7592</v>
      </c>
      <c r="F30" s="2">
        <f t="shared" si="0"/>
        <v>0.76080084299262385</v>
      </c>
      <c r="G30" s="2">
        <f t="shared" si="1"/>
        <v>0.21996838777660696</v>
      </c>
      <c r="H30" s="2">
        <f t="shared" si="2"/>
        <v>0.54083245521601686</v>
      </c>
      <c r="I30">
        <f>COUNTIF('2017 Governor'!$B$2:$B$567, B30)</f>
        <v>1</v>
      </c>
    </row>
    <row r="31" spans="1:9" x14ac:dyDescent="0.3">
      <c r="A31" t="s">
        <v>31</v>
      </c>
      <c r="B31" t="s">
        <v>287</v>
      </c>
      <c r="C31">
        <f>VLOOKUP($B31, '2017 Governor'!$B$2:$E$567, 2, FALSE)</f>
        <v>1408</v>
      </c>
      <c r="D31">
        <f>VLOOKUP($B31, '2017 Governor'!$B$2:$E$567, 3, FALSE)</f>
        <v>566</v>
      </c>
      <c r="E31">
        <f>VLOOKUP($B31, '2017 Governor'!$B$2:$E$567, 4, FALSE)</f>
        <v>2033</v>
      </c>
      <c r="F31" s="2">
        <f t="shared" si="0"/>
        <v>0.69257255287752095</v>
      </c>
      <c r="G31" s="2">
        <f t="shared" si="1"/>
        <v>0.27840629611411705</v>
      </c>
      <c r="H31" s="2">
        <f t="shared" si="2"/>
        <v>0.41416625676340385</v>
      </c>
      <c r="I31">
        <f>COUNTIF('2017 Governor'!$B$2:$B$567, B31)</f>
        <v>1</v>
      </c>
    </row>
    <row r="32" spans="1:9" x14ac:dyDescent="0.3">
      <c r="A32" t="s">
        <v>31</v>
      </c>
      <c r="B32" t="s">
        <v>288</v>
      </c>
      <c r="C32">
        <f>VLOOKUP($B32, '2017 Governor'!$B$2:$E$567, 2, FALSE)</f>
        <v>2</v>
      </c>
      <c r="D32">
        <f>VLOOKUP($B32, '2017 Governor'!$B$2:$E$567, 3, FALSE)</f>
        <v>6</v>
      </c>
      <c r="E32">
        <f>VLOOKUP($B32, '2017 Governor'!$B$2:$E$567, 4, FALSE)</f>
        <v>8</v>
      </c>
      <c r="F32" s="2">
        <f t="shared" si="0"/>
        <v>0.25</v>
      </c>
      <c r="G32" s="2">
        <f t="shared" si="1"/>
        <v>0.75</v>
      </c>
      <c r="H32" s="2">
        <f t="shared" si="2"/>
        <v>-0.5</v>
      </c>
      <c r="I32">
        <f>COUNTIF('2017 Governor'!$B$2:$B$567, B32)</f>
        <v>1</v>
      </c>
    </row>
    <row r="33" spans="1:9" x14ac:dyDescent="0.3">
      <c r="A33" t="s">
        <v>31</v>
      </c>
      <c r="B33" t="s">
        <v>235</v>
      </c>
      <c r="C33">
        <f>VLOOKUP($B33, '2017 Governor'!$B$2:$E$567, 2, FALSE)</f>
        <v>1102</v>
      </c>
      <c r="D33">
        <f>VLOOKUP($B33, '2017 Governor'!$B$2:$E$567, 3, FALSE)</f>
        <v>658</v>
      </c>
      <c r="E33">
        <f>VLOOKUP($B33, '2017 Governor'!$B$2:$E$567, 4, FALSE)</f>
        <v>1801</v>
      </c>
      <c r="F33" s="2">
        <f t="shared" si="0"/>
        <v>0.61188228761799002</v>
      </c>
      <c r="G33" s="2">
        <f t="shared" si="1"/>
        <v>0.36535258189894504</v>
      </c>
      <c r="H33" s="2">
        <f t="shared" si="2"/>
        <v>0.24652970571904498</v>
      </c>
      <c r="I33">
        <f>COUNTIF('2017 Governor'!$B$2:$B$567, B33)</f>
        <v>1</v>
      </c>
    </row>
    <row r="34" spans="1:9" x14ac:dyDescent="0.3">
      <c r="A34" t="s">
        <v>31</v>
      </c>
      <c r="B34" t="s">
        <v>253</v>
      </c>
      <c r="C34">
        <f>VLOOKUP($B34, '2017 Governor'!$B$2:$E$567, 2, FALSE)</f>
        <v>930</v>
      </c>
      <c r="D34">
        <f>VLOOKUP($B34, '2017 Governor'!$B$2:$E$567, 3, FALSE)</f>
        <v>344</v>
      </c>
      <c r="E34">
        <f>VLOOKUP($B34, '2017 Governor'!$B$2:$E$567, 4, FALSE)</f>
        <v>1296</v>
      </c>
      <c r="F34" s="2">
        <f t="shared" si="0"/>
        <v>0.71759259259259256</v>
      </c>
      <c r="G34" s="2">
        <f t="shared" si="1"/>
        <v>0.26543209876543211</v>
      </c>
      <c r="H34" s="2">
        <f t="shared" si="2"/>
        <v>0.4521604938271605</v>
      </c>
      <c r="I34">
        <f>COUNTIF('2017 Governor'!$B$2:$B$567, B34)</f>
        <v>1</v>
      </c>
    </row>
    <row r="35" spans="1:9" x14ac:dyDescent="0.3">
      <c r="A35" t="s">
        <v>31</v>
      </c>
      <c r="B35" t="s">
        <v>254</v>
      </c>
      <c r="C35">
        <f>VLOOKUP($B35, '2017 Governor'!$B$2:$E$567, 2, FALSE)</f>
        <v>1063</v>
      </c>
      <c r="D35">
        <f>VLOOKUP($B35, '2017 Governor'!$B$2:$E$567, 3, FALSE)</f>
        <v>681</v>
      </c>
      <c r="E35">
        <f>VLOOKUP($B35, '2017 Governor'!$B$2:$E$567, 4, FALSE)</f>
        <v>1775</v>
      </c>
      <c r="F35" s="2">
        <f t="shared" si="0"/>
        <v>0.59887323943661974</v>
      </c>
      <c r="G35" s="2">
        <f t="shared" si="1"/>
        <v>0.38366197183098594</v>
      </c>
      <c r="H35" s="2">
        <f t="shared" si="2"/>
        <v>0.2152112676056338</v>
      </c>
      <c r="I35">
        <f>COUNTIF('2017 Governor'!$B$2:$B$567, B35)</f>
        <v>1</v>
      </c>
    </row>
    <row r="36" spans="1:9" x14ac:dyDescent="0.3">
      <c r="A36" t="s">
        <v>31</v>
      </c>
      <c r="B36" t="s">
        <v>610</v>
      </c>
      <c r="C36">
        <f>VLOOKUP($B36, '2017 Governor'!$B$2:$E$567, 2, FALSE)</f>
        <v>5124</v>
      </c>
      <c r="D36">
        <f>VLOOKUP($B36, '2017 Governor'!$B$2:$E$567, 3, FALSE)</f>
        <v>2721</v>
      </c>
      <c r="E36">
        <f>VLOOKUP($B36, '2017 Governor'!$B$2:$E$567, 4, FALSE)</f>
        <v>7978</v>
      </c>
      <c r="F36" s="2">
        <f t="shared" si="0"/>
        <v>0.64226623213838052</v>
      </c>
      <c r="G36" s="2">
        <f t="shared" si="1"/>
        <v>0.3410629230383555</v>
      </c>
      <c r="H36" s="2">
        <f t="shared" si="2"/>
        <v>0.30120330910002507</v>
      </c>
      <c r="I36">
        <f>COUNTIF('2017 Governor'!$B$2:$B$567, B36)</f>
        <v>1</v>
      </c>
    </row>
    <row r="37" spans="1:9" x14ac:dyDescent="0.3">
      <c r="A37" t="s">
        <v>31</v>
      </c>
      <c r="B37" t="s">
        <v>221</v>
      </c>
      <c r="C37">
        <f>VLOOKUP($B37, '2017 Governor'!$B$2:$E$567, 2, FALSE)</f>
        <v>6732</v>
      </c>
      <c r="D37">
        <f>VLOOKUP($B37, '2017 Governor'!$B$2:$E$567, 3, FALSE)</f>
        <v>2768</v>
      </c>
      <c r="E37">
        <f>VLOOKUP($B37, '2017 Governor'!$B$2:$E$567, 4, FALSE)</f>
        <v>9665</v>
      </c>
      <c r="F37" s="2">
        <f t="shared" si="0"/>
        <v>0.6965338851526125</v>
      </c>
      <c r="G37" s="2">
        <f t="shared" si="1"/>
        <v>0.28639420589756853</v>
      </c>
      <c r="H37" s="2">
        <f t="shared" si="2"/>
        <v>0.41013967925504397</v>
      </c>
      <c r="I37">
        <f>COUNTIF('2017 Governor'!$B$2:$B$567, B37)</f>
        <v>1</v>
      </c>
    </row>
    <row r="38" spans="1:9" x14ac:dyDescent="0.3">
      <c r="A38" t="s">
        <v>31</v>
      </c>
      <c r="B38" t="s">
        <v>236</v>
      </c>
      <c r="C38">
        <f>VLOOKUP($B38, '2017 Governor'!$B$2:$E$567, 2, FALSE)</f>
        <v>291</v>
      </c>
      <c r="D38">
        <f>VLOOKUP($B38, '2017 Governor'!$B$2:$E$567, 3, FALSE)</f>
        <v>58</v>
      </c>
      <c r="E38">
        <f>VLOOKUP($B38, '2017 Governor'!$B$2:$E$567, 4, FALSE)</f>
        <v>353</v>
      </c>
      <c r="F38" s="2">
        <f t="shared" si="0"/>
        <v>0.82436260623229463</v>
      </c>
      <c r="G38" s="2">
        <f t="shared" si="1"/>
        <v>0.1643059490084986</v>
      </c>
      <c r="H38" s="2">
        <f t="shared" si="2"/>
        <v>0.66005665722379603</v>
      </c>
      <c r="I38">
        <f>COUNTIF('2017 Governor'!$B$2:$B$567, B38)</f>
        <v>1</v>
      </c>
    </row>
    <row r="39" spans="1:9" x14ac:dyDescent="0.3">
      <c r="A39" t="s">
        <v>29</v>
      </c>
      <c r="B39" t="s">
        <v>237</v>
      </c>
      <c r="C39">
        <f>VLOOKUP($B39, '2017 Governor'!$B$2:$E$567, 2, FALSE)</f>
        <v>4511</v>
      </c>
      <c r="D39">
        <f>VLOOKUP($B39, '2017 Governor'!$B$2:$E$567, 3, FALSE)</f>
        <v>2716</v>
      </c>
      <c r="E39">
        <f>VLOOKUP($B39, '2017 Governor'!$B$2:$E$567, 4, FALSE)</f>
        <v>7417</v>
      </c>
      <c r="F39" s="2">
        <f t="shared" si="0"/>
        <v>0.6081973843872186</v>
      </c>
      <c r="G39" s="2">
        <f t="shared" si="1"/>
        <v>0.36618578940272345</v>
      </c>
      <c r="H39" s="2">
        <f t="shared" si="2"/>
        <v>0.24201159498449507</v>
      </c>
      <c r="I39">
        <f>COUNTIF('2017 Governor'!$B$2:$B$567, B39)</f>
        <v>1</v>
      </c>
    </row>
    <row r="40" spans="1:9" x14ac:dyDescent="0.3">
      <c r="A40" t="s">
        <v>29</v>
      </c>
      <c r="B40" t="s">
        <v>190</v>
      </c>
      <c r="C40">
        <f>VLOOKUP($B40, '2017 Governor'!$B$2:$E$567, 2, FALSE)</f>
        <v>1578</v>
      </c>
      <c r="D40">
        <f>VLOOKUP($B40, '2017 Governor'!$B$2:$E$567, 3, FALSE)</f>
        <v>1508</v>
      </c>
      <c r="E40">
        <f>VLOOKUP($B40, '2017 Governor'!$B$2:$E$567, 4, FALSE)</f>
        <v>3144</v>
      </c>
      <c r="F40" s="2">
        <f t="shared" si="0"/>
        <v>0.50190839694656486</v>
      </c>
      <c r="G40" s="2">
        <f t="shared" si="1"/>
        <v>0.47964376590330787</v>
      </c>
      <c r="H40" s="2">
        <f t="shared" si="2"/>
        <v>2.2264631043256999E-2</v>
      </c>
      <c r="I40">
        <f>COUNTIF('2017 Governor'!$B$2:$B$567, B40)</f>
        <v>1</v>
      </c>
    </row>
    <row r="41" spans="1:9" x14ac:dyDescent="0.3">
      <c r="A41" t="s">
        <v>29</v>
      </c>
      <c r="B41" t="s">
        <v>192</v>
      </c>
      <c r="C41">
        <f>VLOOKUP($B41, '2017 Governor'!$B$2:$E$567, 2, FALSE)</f>
        <v>2508</v>
      </c>
      <c r="D41">
        <f>VLOOKUP($B41, '2017 Governor'!$B$2:$E$567, 3, FALSE)</f>
        <v>1306</v>
      </c>
      <c r="E41">
        <f>VLOOKUP($B41, '2017 Governor'!$B$2:$E$567, 4, FALSE)</f>
        <v>3929</v>
      </c>
      <c r="F41" s="2">
        <f t="shared" si="0"/>
        <v>0.63833036396029519</v>
      </c>
      <c r="G41" s="2">
        <f t="shared" si="1"/>
        <v>0.33240010180707558</v>
      </c>
      <c r="H41" s="2">
        <f t="shared" si="2"/>
        <v>0.30593026215321967</v>
      </c>
      <c r="I41">
        <f>COUNTIF('2017 Governor'!$B$2:$B$567, B41)</f>
        <v>1</v>
      </c>
    </row>
    <row r="42" spans="1:9" x14ac:dyDescent="0.3">
      <c r="A42" t="s">
        <v>29</v>
      </c>
      <c r="B42" t="s">
        <v>137</v>
      </c>
      <c r="C42">
        <v>2539</v>
      </c>
      <c r="D42">
        <v>1149</v>
      </c>
      <c r="E42">
        <v>3710</v>
      </c>
      <c r="F42" s="2">
        <f t="shared" si="0"/>
        <v>0.68436657681940705</v>
      </c>
      <c r="G42" s="2">
        <f t="shared" si="1"/>
        <v>0.30970350404312669</v>
      </c>
      <c r="H42" s="2">
        <f t="shared" si="2"/>
        <v>0.3746630727762803</v>
      </c>
      <c r="I42">
        <f>COUNTIF('2017 Governor'!$B$2:$B$567, B42)</f>
        <v>3</v>
      </c>
    </row>
    <row r="43" spans="1:9" x14ac:dyDescent="0.3">
      <c r="A43" t="s">
        <v>29</v>
      </c>
      <c r="B43" t="s">
        <v>193</v>
      </c>
      <c r="C43">
        <f>VLOOKUP($B43, '2017 Governor'!$B$2:$E$567, 2, FALSE)</f>
        <v>989</v>
      </c>
      <c r="D43">
        <f>VLOOKUP($B43, '2017 Governor'!$B$2:$E$567, 3, FALSE)</f>
        <v>561</v>
      </c>
      <c r="E43">
        <f>VLOOKUP($B43, '2017 Governor'!$B$2:$E$567, 4, FALSE)</f>
        <v>1595</v>
      </c>
      <c r="F43" s="2">
        <f t="shared" si="0"/>
        <v>0.62006269592476493</v>
      </c>
      <c r="G43" s="2">
        <f t="shared" si="1"/>
        <v>0.35172413793103446</v>
      </c>
      <c r="H43" s="2">
        <f t="shared" si="2"/>
        <v>0.26833855799373041</v>
      </c>
      <c r="I43">
        <f>COUNTIF('2017 Governor'!$B$2:$B$567, B43)</f>
        <v>1</v>
      </c>
    </row>
    <row r="44" spans="1:9" x14ac:dyDescent="0.3">
      <c r="A44" t="s">
        <v>29</v>
      </c>
      <c r="B44" t="s">
        <v>222</v>
      </c>
      <c r="C44">
        <f>VLOOKUP($B44, '2017 Governor'!$B$2:$E$567, 2, FALSE)</f>
        <v>4974</v>
      </c>
      <c r="D44">
        <f>VLOOKUP($B44, '2017 Governor'!$B$2:$E$567, 3, FALSE)</f>
        <v>3436</v>
      </c>
      <c r="E44">
        <f>VLOOKUP($B44, '2017 Governor'!$B$2:$E$567, 4, FALSE)</f>
        <v>8615</v>
      </c>
      <c r="F44" s="2">
        <f t="shared" si="0"/>
        <v>0.57736506094022055</v>
      </c>
      <c r="G44" s="2">
        <f t="shared" si="1"/>
        <v>0.39883923389437026</v>
      </c>
      <c r="H44" s="2">
        <f t="shared" si="2"/>
        <v>0.17852582704585027</v>
      </c>
      <c r="I44">
        <f>COUNTIF('2017 Governor'!$B$2:$B$567, B44)</f>
        <v>2</v>
      </c>
    </row>
    <row r="45" spans="1:9" x14ac:dyDescent="0.3">
      <c r="A45" t="s">
        <v>29</v>
      </c>
      <c r="B45" t="s">
        <v>194</v>
      </c>
      <c r="C45">
        <f>VLOOKUP($B45, '2017 Governor'!$B$2:$E$567, 2, FALSE)</f>
        <v>384</v>
      </c>
      <c r="D45">
        <f>VLOOKUP($B45, '2017 Governor'!$B$2:$E$567, 3, FALSE)</f>
        <v>306</v>
      </c>
      <c r="E45">
        <f>VLOOKUP($B45, '2017 Governor'!$B$2:$E$567, 4, FALSE)</f>
        <v>708</v>
      </c>
      <c r="F45" s="2">
        <f t="shared" si="0"/>
        <v>0.5423728813559322</v>
      </c>
      <c r="G45" s="2">
        <f t="shared" si="1"/>
        <v>0.43220338983050849</v>
      </c>
      <c r="H45" s="2">
        <f t="shared" si="2"/>
        <v>0.11016949152542373</v>
      </c>
      <c r="I45">
        <f>COUNTIF('2017 Governor'!$B$2:$B$567, B45)</f>
        <v>1</v>
      </c>
    </row>
    <row r="46" spans="1:9" x14ac:dyDescent="0.3">
      <c r="A46" t="s">
        <v>29</v>
      </c>
      <c r="B46" t="s">
        <v>196</v>
      </c>
      <c r="C46">
        <f>VLOOKUP($B46, '2017 Governor'!$B$2:$E$567, 2, FALSE)</f>
        <v>866</v>
      </c>
      <c r="D46">
        <f>VLOOKUP($B46, '2017 Governor'!$B$2:$E$567, 3, FALSE)</f>
        <v>274</v>
      </c>
      <c r="E46">
        <f>VLOOKUP($B46, '2017 Governor'!$B$2:$E$567, 4, FALSE)</f>
        <v>1176</v>
      </c>
      <c r="F46" s="2">
        <f t="shared" si="0"/>
        <v>0.73639455782312924</v>
      </c>
      <c r="G46" s="2">
        <f t="shared" si="1"/>
        <v>0.23299319727891157</v>
      </c>
      <c r="H46" s="2">
        <f t="shared" si="2"/>
        <v>0.50340136054421769</v>
      </c>
      <c r="I46">
        <f>COUNTIF('2017 Governor'!$B$2:$B$567, B46)</f>
        <v>1</v>
      </c>
    </row>
    <row r="47" spans="1:9" x14ac:dyDescent="0.3">
      <c r="A47" t="s">
        <v>29</v>
      </c>
      <c r="B47" t="s">
        <v>105</v>
      </c>
      <c r="C47">
        <f>VLOOKUP($B47, '2017 Governor'!$B$2:$E$567, 2, FALSE)</f>
        <v>0</v>
      </c>
      <c r="D47">
        <f>VLOOKUP($B47, '2017 Governor'!$B$2:$E$567, 3, FALSE)</f>
        <v>0</v>
      </c>
      <c r="E47">
        <f>VLOOKUP($B47, '2017 Governor'!$B$2:$E$567, 4, FALSE)</f>
        <v>0</v>
      </c>
      <c r="F47" s="2" t="e">
        <f t="shared" si="0"/>
        <v>#DIV/0!</v>
      </c>
      <c r="G47" s="2" t="e">
        <f t="shared" si="1"/>
        <v>#DIV/0!</v>
      </c>
      <c r="H47" s="2" t="e">
        <f t="shared" si="2"/>
        <v>#DIV/0!</v>
      </c>
      <c r="I47">
        <f>COUNTIF('2017 Governor'!$B$2:$B$567, B47)</f>
        <v>5</v>
      </c>
    </row>
    <row r="48" spans="1:9" x14ac:dyDescent="0.3">
      <c r="A48" t="s">
        <v>29</v>
      </c>
      <c r="B48" t="s">
        <v>240</v>
      </c>
      <c r="C48">
        <f>VLOOKUP($B48, '2017 Governor'!$B$2:$E$567, 2, FALSE)</f>
        <v>533</v>
      </c>
      <c r="D48">
        <f>VLOOKUP($B48, '2017 Governor'!$B$2:$E$567, 3, FALSE)</f>
        <v>403</v>
      </c>
      <c r="E48">
        <f>VLOOKUP($B48, '2017 Governor'!$B$2:$E$567, 4, FALSE)</f>
        <v>957</v>
      </c>
      <c r="F48" s="2">
        <f t="shared" si="0"/>
        <v>0.55694879832810862</v>
      </c>
      <c r="G48" s="2">
        <f t="shared" si="1"/>
        <v>0.42110762800417972</v>
      </c>
      <c r="H48" s="2">
        <f t="shared" si="2"/>
        <v>0.13584117032392895</v>
      </c>
      <c r="I48">
        <f>COUNTIF('2017 Governor'!$B$2:$B$567, B48)</f>
        <v>1</v>
      </c>
    </row>
    <row r="49" spans="1:9" x14ac:dyDescent="0.3">
      <c r="A49" t="s">
        <v>29</v>
      </c>
      <c r="B49" t="s">
        <v>199</v>
      </c>
      <c r="C49">
        <f>VLOOKUP($B49, '2017 Governor'!$B$2:$E$567, 2, FALSE)</f>
        <v>3710</v>
      </c>
      <c r="D49">
        <f>VLOOKUP($B49, '2017 Governor'!$B$2:$E$567, 3, FALSE)</f>
        <v>2422</v>
      </c>
      <c r="E49">
        <f>VLOOKUP($B49, '2017 Governor'!$B$2:$E$567, 4, FALSE)</f>
        <v>6298</v>
      </c>
      <c r="F49" s="2">
        <f t="shared" si="0"/>
        <v>0.5890758971101937</v>
      </c>
      <c r="G49" s="2">
        <f t="shared" si="1"/>
        <v>0.38456652905684346</v>
      </c>
      <c r="H49" s="2">
        <f t="shared" si="2"/>
        <v>0.20450936805335027</v>
      </c>
      <c r="I49">
        <f>COUNTIF('2017 Governor'!$B$2:$B$567, B49)</f>
        <v>1</v>
      </c>
    </row>
    <row r="50" spans="1:9" x14ac:dyDescent="0.3">
      <c r="A50" t="s">
        <v>29</v>
      </c>
      <c r="B50" t="s">
        <v>241</v>
      </c>
      <c r="C50">
        <f>VLOOKUP($B50, '2017 Governor'!$B$2:$E$567, 2, FALSE)</f>
        <v>455</v>
      </c>
      <c r="D50">
        <f>VLOOKUP($B50, '2017 Governor'!$B$2:$E$567, 3, FALSE)</f>
        <v>362</v>
      </c>
      <c r="E50">
        <f>VLOOKUP($B50, '2017 Governor'!$B$2:$E$567, 4, FALSE)</f>
        <v>852</v>
      </c>
      <c r="F50" s="2">
        <f t="shared" si="0"/>
        <v>0.534037558685446</v>
      </c>
      <c r="G50" s="2">
        <f t="shared" si="1"/>
        <v>0.42488262910798125</v>
      </c>
      <c r="H50" s="2">
        <f t="shared" si="2"/>
        <v>0.10915492957746478</v>
      </c>
      <c r="I50">
        <f>COUNTIF('2017 Governor'!$B$2:$B$567, B50)</f>
        <v>1</v>
      </c>
    </row>
    <row r="51" spans="1:9" x14ac:dyDescent="0.3">
      <c r="A51" t="s">
        <v>29</v>
      </c>
      <c r="B51" t="s">
        <v>242</v>
      </c>
      <c r="C51">
        <f>VLOOKUP($B51, '2017 Governor'!$B$2:$E$567, 2, FALSE)</f>
        <v>1570</v>
      </c>
      <c r="D51">
        <f>VLOOKUP($B51, '2017 Governor'!$B$2:$E$567, 3, FALSE)</f>
        <v>815</v>
      </c>
      <c r="E51">
        <f>VLOOKUP($B51, '2017 Governor'!$B$2:$E$567, 4, FALSE)</f>
        <v>2452</v>
      </c>
      <c r="F51" s="2">
        <f t="shared" si="0"/>
        <v>0.64029363784665583</v>
      </c>
      <c r="G51" s="2">
        <f t="shared" si="1"/>
        <v>0.33238172920065251</v>
      </c>
      <c r="H51" s="2">
        <f t="shared" si="2"/>
        <v>0.30791190864600326</v>
      </c>
      <c r="I51">
        <f>COUNTIF('2017 Governor'!$B$2:$B$567, B51)</f>
        <v>1</v>
      </c>
    </row>
    <row r="52" spans="1:9" x14ac:dyDescent="0.3">
      <c r="A52" t="s">
        <v>29</v>
      </c>
      <c r="B52" t="s">
        <v>200</v>
      </c>
      <c r="C52">
        <f>VLOOKUP($B52, '2017 Governor'!$B$2:$E$567, 2, FALSE)</f>
        <v>538</v>
      </c>
      <c r="D52">
        <f>VLOOKUP($B52, '2017 Governor'!$B$2:$E$567, 3, FALSE)</f>
        <v>384</v>
      </c>
      <c r="E52">
        <f>VLOOKUP($B52, '2017 Governor'!$B$2:$E$567, 4, FALSE)</f>
        <v>948</v>
      </c>
      <c r="F52" s="2">
        <f t="shared" si="0"/>
        <v>0.5675105485232067</v>
      </c>
      <c r="G52" s="2">
        <f t="shared" si="1"/>
        <v>0.4050632911392405</v>
      </c>
      <c r="H52" s="2">
        <f t="shared" si="2"/>
        <v>0.16244725738396623</v>
      </c>
      <c r="I52">
        <f>COUNTIF('2017 Governor'!$B$2:$B$567, B52)</f>
        <v>1</v>
      </c>
    </row>
    <row r="53" spans="1:9" x14ac:dyDescent="0.3">
      <c r="A53" t="s">
        <v>3</v>
      </c>
      <c r="B53" t="s">
        <v>3</v>
      </c>
      <c r="C53">
        <f>SUM(C2:C52)</f>
        <v>108711</v>
      </c>
      <c r="D53">
        <f>SUM(D2:D52)</f>
        <v>53360</v>
      </c>
      <c r="E53">
        <f>SUM(E2:E52)</f>
        <v>165631</v>
      </c>
      <c r="F53" s="2">
        <f t="shared" ref="F53" si="3">C53/E53</f>
        <v>0.65634452487758932</v>
      </c>
      <c r="G53" s="2">
        <f t="shared" ref="G53" si="4">D53/E53</f>
        <v>0.32216191413443135</v>
      </c>
      <c r="H53" s="2">
        <f t="shared" ref="H53" si="5">(C53-D53)/E53</f>
        <v>0.33418261074315797</v>
      </c>
      <c r="I53">
        <f>COUNTIF('2017 Governor'!$B$2:$B$567, B53)</f>
        <v>0</v>
      </c>
    </row>
  </sheetData>
  <conditionalFormatting sqref="I2:I53">
    <cfRule type="cellIs" dxfId="3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FC17-4808-4F69-A11E-FDB17DA31CC7}">
  <dimension ref="A1:J94"/>
  <sheetViews>
    <sheetView topLeftCell="A69" workbookViewId="0">
      <selection activeCell="J79" sqref="J79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7</v>
      </c>
      <c r="B2" t="s">
        <v>169</v>
      </c>
      <c r="C2">
        <f>VLOOKUP($B2, '2017 Governor'!$B$2:$E$567, 2, FALSE)</f>
        <v>1301</v>
      </c>
      <c r="D2">
        <f>VLOOKUP($B2, '2017 Governor'!$B$2:$E$567, 3, FALSE)</f>
        <v>1222</v>
      </c>
      <c r="E2">
        <f>VLOOKUP($B2, '2017 Governor'!$B$2:$E$567, 4, FALSE)</f>
        <v>2586</v>
      </c>
      <c r="F2" s="2">
        <f>C2/E2</f>
        <v>0.50309358081979894</v>
      </c>
      <c r="G2" s="2">
        <f>D2/E2</f>
        <v>0.47254447022428459</v>
      </c>
      <c r="H2" s="2">
        <f>(C2-D2)/E2</f>
        <v>3.0549110595514309E-2</v>
      </c>
      <c r="I2">
        <f>COUNTIF('2017 Governor'!$B$2:$B$567, B2)</f>
        <v>1</v>
      </c>
    </row>
    <row r="3" spans="1:9" x14ac:dyDescent="0.3">
      <c r="A3" t="s">
        <v>7</v>
      </c>
      <c r="B3" t="s">
        <v>170</v>
      </c>
      <c r="C3">
        <f>VLOOKUP($B3, '2017 Governor'!$B$2:$E$567, 2, FALSE)</f>
        <v>5576</v>
      </c>
      <c r="D3">
        <f>VLOOKUP($B3, '2017 Governor'!$B$2:$E$567, 3, FALSE)</f>
        <v>1287</v>
      </c>
      <c r="E3">
        <f>VLOOKUP($B3, '2017 Governor'!$B$2:$E$567, 4, FALSE)</f>
        <v>7010</v>
      </c>
      <c r="F3" s="2">
        <f t="shared" ref="F3:F62" si="0">C3/E3</f>
        <v>0.79543509272467905</v>
      </c>
      <c r="G3" s="2">
        <f t="shared" ref="G3:G62" si="1">D3/E3</f>
        <v>0.18359486447931525</v>
      </c>
      <c r="H3" s="2">
        <f t="shared" ref="H3:H62" si="2">(C3-D3)/E3</f>
        <v>0.61184022824536377</v>
      </c>
      <c r="I3">
        <f>COUNTIF('2017 Governor'!$B$2:$B$567, B3)</f>
        <v>1</v>
      </c>
    </row>
    <row r="4" spans="1:9" x14ac:dyDescent="0.3">
      <c r="A4" t="s">
        <v>7</v>
      </c>
      <c r="B4" t="s">
        <v>171</v>
      </c>
      <c r="C4">
        <f>VLOOKUP($B4, '2017 Governor'!$B$2:$E$567, 2, FALSE)</f>
        <v>1207</v>
      </c>
      <c r="D4">
        <f>VLOOKUP($B4, '2017 Governor'!$B$2:$E$567, 3, FALSE)</f>
        <v>1616</v>
      </c>
      <c r="E4">
        <f>VLOOKUP($B4, '2017 Governor'!$B$2:$E$567, 4, FALSE)</f>
        <v>2882</v>
      </c>
      <c r="F4" s="2">
        <f t="shared" si="0"/>
        <v>0.41880638445523943</v>
      </c>
      <c r="G4" s="2">
        <f t="shared" si="1"/>
        <v>0.56072172102706452</v>
      </c>
      <c r="H4" s="2">
        <f t="shared" si="2"/>
        <v>-0.14191533657182512</v>
      </c>
      <c r="I4">
        <f>COUNTIF('2017 Governor'!$B$2:$B$567, B4)</f>
        <v>1</v>
      </c>
    </row>
    <row r="5" spans="1:9" x14ac:dyDescent="0.3">
      <c r="A5" t="s">
        <v>7</v>
      </c>
      <c r="B5" t="s">
        <v>172</v>
      </c>
      <c r="C5">
        <f>VLOOKUP($B5, '2017 Governor'!$B$2:$E$567, 2, FALSE)</f>
        <v>449</v>
      </c>
      <c r="D5">
        <f>VLOOKUP($B5, '2017 Governor'!$B$2:$E$567, 3, FALSE)</f>
        <v>459</v>
      </c>
      <c r="E5">
        <f>VLOOKUP($B5, '2017 Governor'!$B$2:$E$567, 4, FALSE)</f>
        <v>925</v>
      </c>
      <c r="F5" s="2">
        <f t="shared" si="0"/>
        <v>0.48540540540540539</v>
      </c>
      <c r="G5" s="2">
        <f t="shared" si="1"/>
        <v>0.4962162162162162</v>
      </c>
      <c r="H5" s="2">
        <f t="shared" si="2"/>
        <v>-1.0810810810810811E-2</v>
      </c>
      <c r="I5">
        <f>COUNTIF('2017 Governor'!$B$2:$B$567, B5)</f>
        <v>1</v>
      </c>
    </row>
    <row r="6" spans="1:9" x14ac:dyDescent="0.3">
      <c r="A6" t="s">
        <v>7</v>
      </c>
      <c r="B6" t="s">
        <v>173</v>
      </c>
      <c r="C6">
        <f>VLOOKUP($B6, '2017 Governor'!$B$2:$E$567, 2, FALSE)</f>
        <v>984</v>
      </c>
      <c r="D6">
        <f>VLOOKUP($B6, '2017 Governor'!$B$2:$E$567, 3, FALSE)</f>
        <v>871</v>
      </c>
      <c r="E6">
        <f>VLOOKUP($B6, '2017 Governor'!$B$2:$E$567, 4, FALSE)</f>
        <v>1903</v>
      </c>
      <c r="F6" s="2">
        <f t="shared" si="0"/>
        <v>0.51707829742511824</v>
      </c>
      <c r="G6" s="2">
        <f t="shared" si="1"/>
        <v>0.45769837099316868</v>
      </c>
      <c r="H6" s="2">
        <f t="shared" si="2"/>
        <v>5.9379926431949552E-2</v>
      </c>
      <c r="I6">
        <f>COUNTIF('2017 Governor'!$B$2:$B$567, B6)</f>
        <v>1</v>
      </c>
    </row>
    <row r="7" spans="1:9" x14ac:dyDescent="0.3">
      <c r="A7" t="s">
        <v>7</v>
      </c>
      <c r="B7" t="s">
        <v>142</v>
      </c>
      <c r="C7">
        <f>VLOOKUP($B7, '2017 Governor'!$B$2:$E$567, 2, FALSE)</f>
        <v>86</v>
      </c>
      <c r="D7">
        <f>VLOOKUP($B7, '2017 Governor'!$B$2:$E$567, 3, FALSE)</f>
        <v>90</v>
      </c>
      <c r="E7">
        <f>VLOOKUP($B7, '2017 Governor'!$B$2:$E$567, 4, FALSE)</f>
        <v>184</v>
      </c>
      <c r="F7" s="2">
        <f t="shared" si="0"/>
        <v>0.46739130434782611</v>
      </c>
      <c r="G7" s="2">
        <f t="shared" si="1"/>
        <v>0.4891304347826087</v>
      </c>
      <c r="H7" s="2">
        <f t="shared" si="2"/>
        <v>-2.1739130434782608E-2</v>
      </c>
      <c r="I7">
        <f>COUNTIF('2017 Governor'!$B$2:$B$567, B7)</f>
        <v>1</v>
      </c>
    </row>
    <row r="8" spans="1:9" x14ac:dyDescent="0.3">
      <c r="A8" t="s">
        <v>7</v>
      </c>
      <c r="B8" t="s">
        <v>174</v>
      </c>
      <c r="C8">
        <f>VLOOKUP($B8, '2017 Governor'!$B$2:$E$567, 2, FALSE)</f>
        <v>536</v>
      </c>
      <c r="D8">
        <f>VLOOKUP($B8, '2017 Governor'!$B$2:$E$567, 3, FALSE)</f>
        <v>372</v>
      </c>
      <c r="E8">
        <f>VLOOKUP($B8, '2017 Governor'!$B$2:$E$567, 4, FALSE)</f>
        <v>934</v>
      </c>
      <c r="F8" s="2">
        <f t="shared" si="0"/>
        <v>0.57387580299785867</v>
      </c>
      <c r="G8" s="2">
        <f t="shared" si="1"/>
        <v>0.39828693790149894</v>
      </c>
      <c r="H8" s="2">
        <f t="shared" si="2"/>
        <v>0.17558886509635974</v>
      </c>
      <c r="I8">
        <f>COUNTIF('2017 Governor'!$B$2:$B$567, B8)</f>
        <v>1</v>
      </c>
    </row>
    <row r="9" spans="1:9" x14ac:dyDescent="0.3">
      <c r="A9" t="s">
        <v>7</v>
      </c>
      <c r="B9" t="s">
        <v>175</v>
      </c>
      <c r="C9">
        <f>VLOOKUP($B9, '2017 Governor'!$B$2:$E$567, 2, FALSE)</f>
        <v>5708</v>
      </c>
      <c r="D9">
        <f>VLOOKUP($B9, '2017 Governor'!$B$2:$E$567, 3, FALSE)</f>
        <v>4735</v>
      </c>
      <c r="E9">
        <f>VLOOKUP($B9, '2017 Governor'!$B$2:$E$567, 4, FALSE)</f>
        <v>10693</v>
      </c>
      <c r="F9" s="2">
        <f t="shared" si="0"/>
        <v>0.53380716356494906</v>
      </c>
      <c r="G9" s="2">
        <f t="shared" si="1"/>
        <v>0.44281305526980269</v>
      </c>
      <c r="H9" s="2">
        <f t="shared" si="2"/>
        <v>9.0994108295146356E-2</v>
      </c>
      <c r="I9">
        <f>COUNTIF('2017 Governor'!$B$2:$B$567, B9)</f>
        <v>1</v>
      </c>
    </row>
    <row r="10" spans="1:9" x14ac:dyDescent="0.3">
      <c r="A10" t="s">
        <v>7</v>
      </c>
      <c r="B10" t="s">
        <v>611</v>
      </c>
      <c r="C10">
        <f>VLOOKUP($B10, '2017 Governor'!$B$2:$E$567, 2, FALSE)</f>
        <v>277</v>
      </c>
      <c r="D10">
        <f>VLOOKUP($B10, '2017 Governor'!$B$2:$E$567, 3, FALSE)</f>
        <v>398</v>
      </c>
      <c r="E10">
        <f>VLOOKUP($B10, '2017 Governor'!$B$2:$E$567, 4, FALSE)</f>
        <v>709</v>
      </c>
      <c r="F10" s="2">
        <f t="shared" si="0"/>
        <v>0.39069111424541608</v>
      </c>
      <c r="G10" s="2">
        <f t="shared" si="1"/>
        <v>0.56135401974612131</v>
      </c>
      <c r="H10" s="2">
        <f t="shared" si="2"/>
        <v>-0.17066290550070523</v>
      </c>
      <c r="I10">
        <f>COUNTIF('2017 Governor'!$B$2:$B$567, B10)</f>
        <v>1</v>
      </c>
    </row>
    <row r="11" spans="1:9" x14ac:dyDescent="0.3">
      <c r="A11" t="s">
        <v>7</v>
      </c>
      <c r="B11" t="s">
        <v>176</v>
      </c>
      <c r="C11">
        <f>VLOOKUP($B11, '2017 Governor'!$B$2:$E$567, 2, FALSE)</f>
        <v>189</v>
      </c>
      <c r="D11">
        <f>VLOOKUP($B11, '2017 Governor'!$B$2:$E$567, 3, FALSE)</f>
        <v>261</v>
      </c>
      <c r="E11">
        <f>VLOOKUP($B11, '2017 Governor'!$B$2:$E$567, 4, FALSE)</f>
        <v>465</v>
      </c>
      <c r="F11" s="2">
        <f t="shared" si="0"/>
        <v>0.40645161290322579</v>
      </c>
      <c r="G11" s="2">
        <f t="shared" si="1"/>
        <v>0.56129032258064515</v>
      </c>
      <c r="H11" s="2">
        <f t="shared" si="2"/>
        <v>-0.15483870967741936</v>
      </c>
      <c r="I11">
        <f>COUNTIF('2017 Governor'!$B$2:$B$567, B11)</f>
        <v>1</v>
      </c>
    </row>
    <row r="12" spans="1:9" x14ac:dyDescent="0.3">
      <c r="A12" t="s">
        <v>7</v>
      </c>
      <c r="B12" t="s">
        <v>290</v>
      </c>
      <c r="C12">
        <f>VLOOKUP($B12, '2017 Governor'!$B$2:$E$567, 2, FALSE)</f>
        <v>4866</v>
      </c>
      <c r="D12">
        <f>VLOOKUP($B12, '2017 Governor'!$B$2:$E$567, 3, FALSE)</f>
        <v>4094</v>
      </c>
      <c r="E12">
        <f>VLOOKUP($B12, '2017 Governor'!$B$2:$E$567, 4, FALSE)</f>
        <v>9164</v>
      </c>
      <c r="F12" s="2">
        <f t="shared" si="0"/>
        <v>0.53099083369707556</v>
      </c>
      <c r="G12" s="2">
        <f t="shared" si="1"/>
        <v>0.44674814491488435</v>
      </c>
      <c r="H12" s="2">
        <f t="shared" si="2"/>
        <v>8.4242688782191183E-2</v>
      </c>
      <c r="I12">
        <f>COUNTIF('2017 Governor'!$B$2:$B$567, B12)</f>
        <v>1</v>
      </c>
    </row>
    <row r="13" spans="1:9" x14ac:dyDescent="0.3">
      <c r="A13" t="s">
        <v>7</v>
      </c>
      <c r="B13" t="s">
        <v>177</v>
      </c>
      <c r="C13">
        <f>VLOOKUP($B13, '2017 Governor'!$B$2:$E$567, 2, FALSE)</f>
        <v>3506</v>
      </c>
      <c r="D13">
        <f>VLOOKUP($B13, '2017 Governor'!$B$2:$E$567, 3, FALSE)</f>
        <v>2659</v>
      </c>
      <c r="E13">
        <f>VLOOKUP($B13, '2017 Governor'!$B$2:$E$567, 4, FALSE)</f>
        <v>6327</v>
      </c>
      <c r="F13" s="2">
        <f t="shared" si="0"/>
        <v>0.55413308044886989</v>
      </c>
      <c r="G13" s="2">
        <f t="shared" si="1"/>
        <v>0.42026236763078867</v>
      </c>
      <c r="H13" s="2">
        <f t="shared" si="2"/>
        <v>0.13387071281808124</v>
      </c>
      <c r="I13">
        <f>COUNTIF('2017 Governor'!$B$2:$B$567, B13)</f>
        <v>2</v>
      </c>
    </row>
    <row r="14" spans="1:9" x14ac:dyDescent="0.3">
      <c r="A14" t="s">
        <v>7</v>
      </c>
      <c r="B14" t="s">
        <v>612</v>
      </c>
      <c r="C14">
        <f>VLOOKUP($B14, '2017 Governor'!$B$2:$E$567, 2, FALSE)</f>
        <v>1726</v>
      </c>
      <c r="D14">
        <f>VLOOKUP($B14, '2017 Governor'!$B$2:$E$567, 3, FALSE)</f>
        <v>2425</v>
      </c>
      <c r="E14">
        <f>VLOOKUP($B14, '2017 Governor'!$B$2:$E$567, 4, FALSE)</f>
        <v>4301</v>
      </c>
      <c r="F14" s="2">
        <f t="shared" si="0"/>
        <v>0.40130202278539873</v>
      </c>
      <c r="G14" s="2">
        <f t="shared" si="1"/>
        <v>0.56382236689142062</v>
      </c>
      <c r="H14" s="2">
        <f t="shared" si="2"/>
        <v>-0.16252034410602187</v>
      </c>
      <c r="I14">
        <f>COUNTIF('2017 Governor'!$B$2:$B$567, B14)</f>
        <v>1</v>
      </c>
    </row>
    <row r="15" spans="1:9" x14ac:dyDescent="0.3">
      <c r="A15" t="s">
        <v>7</v>
      </c>
      <c r="B15" t="s">
        <v>178</v>
      </c>
      <c r="C15">
        <f>VLOOKUP($B15, '2017 Governor'!$B$2:$E$567, 2, FALSE)</f>
        <v>1164</v>
      </c>
      <c r="D15">
        <f>VLOOKUP($B15, '2017 Governor'!$B$2:$E$567, 3, FALSE)</f>
        <v>1265</v>
      </c>
      <c r="E15">
        <f>VLOOKUP($B15, '2017 Governor'!$B$2:$E$567, 4, FALSE)</f>
        <v>2496</v>
      </c>
      <c r="F15" s="2">
        <f t="shared" si="0"/>
        <v>0.46634615384615385</v>
      </c>
      <c r="G15" s="2">
        <f t="shared" si="1"/>
        <v>0.50681089743589747</v>
      </c>
      <c r="H15" s="2">
        <f t="shared" si="2"/>
        <v>-4.0464743589743592E-2</v>
      </c>
      <c r="I15">
        <f>COUNTIF('2017 Governor'!$B$2:$B$567, B15)</f>
        <v>1</v>
      </c>
    </row>
    <row r="16" spans="1:9" x14ac:dyDescent="0.3">
      <c r="A16" t="s">
        <v>7</v>
      </c>
      <c r="B16" t="s">
        <v>179</v>
      </c>
      <c r="C16">
        <f>VLOOKUP($B16, '2017 Governor'!$B$2:$E$567, 2, FALSE)</f>
        <v>107</v>
      </c>
      <c r="D16">
        <f>VLOOKUP($B16, '2017 Governor'!$B$2:$E$567, 3, FALSE)</f>
        <v>225</v>
      </c>
      <c r="E16">
        <f>VLOOKUP($B16, '2017 Governor'!$B$2:$E$567, 4, FALSE)</f>
        <v>336</v>
      </c>
      <c r="F16" s="2">
        <f t="shared" si="0"/>
        <v>0.31845238095238093</v>
      </c>
      <c r="G16" s="2">
        <f t="shared" si="1"/>
        <v>0.6696428571428571</v>
      </c>
      <c r="H16" s="2">
        <f t="shared" si="2"/>
        <v>-0.35119047619047616</v>
      </c>
      <c r="I16">
        <f>COUNTIF('2017 Governor'!$B$2:$B$567, B16)</f>
        <v>1</v>
      </c>
    </row>
    <row r="17" spans="1:9" x14ac:dyDescent="0.3">
      <c r="A17" t="s">
        <v>7</v>
      </c>
      <c r="B17" t="s">
        <v>180</v>
      </c>
      <c r="C17">
        <f>VLOOKUP($B17, '2017 Governor'!$B$2:$E$567, 2, FALSE)</f>
        <v>1109</v>
      </c>
      <c r="D17">
        <f>VLOOKUP($B17, '2017 Governor'!$B$2:$E$567, 3, FALSE)</f>
        <v>1019</v>
      </c>
      <c r="E17">
        <f>VLOOKUP($B17, '2017 Governor'!$B$2:$E$567, 4, FALSE)</f>
        <v>2160</v>
      </c>
      <c r="F17" s="2">
        <f t="shared" si="0"/>
        <v>0.51342592592592595</v>
      </c>
      <c r="G17" s="2">
        <f t="shared" si="1"/>
        <v>0.47175925925925927</v>
      </c>
      <c r="H17" s="2">
        <f t="shared" si="2"/>
        <v>4.1666666666666664E-2</v>
      </c>
      <c r="I17">
        <f>COUNTIF('2017 Governor'!$B$2:$B$567, B17)</f>
        <v>1</v>
      </c>
    </row>
    <row r="18" spans="1:9" x14ac:dyDescent="0.3">
      <c r="A18" t="s">
        <v>7</v>
      </c>
      <c r="B18" t="s">
        <v>181</v>
      </c>
      <c r="C18">
        <f>VLOOKUP($B18, '2017 Governor'!$B$2:$E$567, 2, FALSE)</f>
        <v>785</v>
      </c>
      <c r="D18">
        <f>VLOOKUP($B18, '2017 Governor'!$B$2:$E$567, 3, FALSE)</f>
        <v>932</v>
      </c>
      <c r="E18">
        <f>VLOOKUP($B18, '2017 Governor'!$B$2:$E$567, 4, FALSE)</f>
        <v>1754</v>
      </c>
      <c r="F18" s="2">
        <f t="shared" si="0"/>
        <v>0.44754846066134552</v>
      </c>
      <c r="G18" s="2">
        <f t="shared" si="1"/>
        <v>0.53135689851767387</v>
      </c>
      <c r="H18" s="2">
        <f t="shared" si="2"/>
        <v>-8.3808437856328397E-2</v>
      </c>
      <c r="I18">
        <f>COUNTIF('2017 Governor'!$B$2:$B$567, B18)</f>
        <v>1</v>
      </c>
    </row>
    <row r="19" spans="1:9" x14ac:dyDescent="0.3">
      <c r="A19" t="s">
        <v>7</v>
      </c>
      <c r="B19" t="s">
        <v>182</v>
      </c>
      <c r="C19">
        <f>VLOOKUP($B19, '2017 Governor'!$B$2:$E$567, 2, FALSE)</f>
        <v>1430</v>
      </c>
      <c r="D19">
        <f>VLOOKUP($B19, '2017 Governor'!$B$2:$E$567, 3, FALSE)</f>
        <v>1161</v>
      </c>
      <c r="E19">
        <f>VLOOKUP($B19, '2017 Governor'!$B$2:$E$567, 4, FALSE)</f>
        <v>2664</v>
      </c>
      <c r="F19" s="2">
        <f t="shared" si="0"/>
        <v>0.53678678678678682</v>
      </c>
      <c r="G19" s="2">
        <f t="shared" si="1"/>
        <v>0.4358108108108108</v>
      </c>
      <c r="H19" s="2">
        <f t="shared" si="2"/>
        <v>0.10097597597597598</v>
      </c>
      <c r="I19">
        <f>COUNTIF('2017 Governor'!$B$2:$B$567, B19)</f>
        <v>1</v>
      </c>
    </row>
    <row r="20" spans="1:9" x14ac:dyDescent="0.3">
      <c r="A20" t="s">
        <v>7</v>
      </c>
      <c r="B20" t="s">
        <v>183</v>
      </c>
      <c r="C20">
        <f>VLOOKUP($B20, '2017 Governor'!$B$2:$E$567, 2, FALSE)</f>
        <v>2590</v>
      </c>
      <c r="D20">
        <f>VLOOKUP($B20, '2017 Governor'!$B$2:$E$567, 3, FALSE)</f>
        <v>213</v>
      </c>
      <c r="E20">
        <f>VLOOKUP($B20, '2017 Governor'!$B$2:$E$567, 4, FALSE)</f>
        <v>2858</v>
      </c>
      <c r="F20" s="2">
        <f t="shared" si="0"/>
        <v>0.90622813156053184</v>
      </c>
      <c r="G20" s="2">
        <f t="shared" si="1"/>
        <v>7.4527641707487755E-2</v>
      </c>
      <c r="H20" s="2">
        <f t="shared" si="2"/>
        <v>0.83170048985304412</v>
      </c>
      <c r="I20">
        <f>COUNTIF('2017 Governor'!$B$2:$B$567, B20)</f>
        <v>1</v>
      </c>
    </row>
    <row r="21" spans="1:9" x14ac:dyDescent="0.3">
      <c r="A21" t="s">
        <v>7</v>
      </c>
      <c r="B21" t="s">
        <v>291</v>
      </c>
      <c r="C21">
        <f>VLOOKUP($B21, '2017 Governor'!$B$2:$E$567, 2, FALSE)</f>
        <v>182</v>
      </c>
      <c r="D21">
        <f>VLOOKUP($B21, '2017 Governor'!$B$2:$E$567, 3, FALSE)</f>
        <v>256</v>
      </c>
      <c r="E21">
        <f>VLOOKUP($B21, '2017 Governor'!$B$2:$E$567, 4, FALSE)</f>
        <v>448</v>
      </c>
      <c r="F21" s="2">
        <f t="shared" si="0"/>
        <v>0.40625</v>
      </c>
      <c r="G21" s="2">
        <f t="shared" si="1"/>
        <v>0.5714285714285714</v>
      </c>
      <c r="H21" s="2">
        <f t="shared" si="2"/>
        <v>-0.16517857142857142</v>
      </c>
      <c r="I21">
        <f>COUNTIF('2017 Governor'!$B$2:$B$567, B21)</f>
        <v>1</v>
      </c>
    </row>
    <row r="22" spans="1:9" x14ac:dyDescent="0.3">
      <c r="A22" t="s">
        <v>7</v>
      </c>
      <c r="B22" t="s">
        <v>184</v>
      </c>
      <c r="C22">
        <f>VLOOKUP($B22, '2017 Governor'!$B$2:$E$567, 2, FALSE)</f>
        <v>1447</v>
      </c>
      <c r="D22">
        <f>VLOOKUP($B22, '2017 Governor'!$B$2:$E$567, 3, FALSE)</f>
        <v>1253</v>
      </c>
      <c r="E22">
        <f>VLOOKUP($B22, '2017 Governor'!$B$2:$E$567, 4, FALSE)</f>
        <v>2767</v>
      </c>
      <c r="F22" s="2">
        <f t="shared" si="0"/>
        <v>0.52294904228406214</v>
      </c>
      <c r="G22" s="2">
        <f t="shared" si="1"/>
        <v>0.45283700758944706</v>
      </c>
      <c r="H22" s="2">
        <f t="shared" si="2"/>
        <v>7.0112034694615105E-2</v>
      </c>
      <c r="I22">
        <f>COUNTIF('2017 Governor'!$B$2:$B$567, B22)</f>
        <v>1</v>
      </c>
    </row>
    <row r="23" spans="1:9" x14ac:dyDescent="0.3">
      <c r="A23" t="s">
        <v>7</v>
      </c>
      <c r="B23" t="s">
        <v>185</v>
      </c>
      <c r="C23">
        <f>VLOOKUP($B23, '2017 Governor'!$B$2:$E$567, 2, FALSE)</f>
        <v>1316</v>
      </c>
      <c r="D23">
        <f>VLOOKUP($B23, '2017 Governor'!$B$2:$E$567, 3, FALSE)</f>
        <v>1171</v>
      </c>
      <c r="E23">
        <f>VLOOKUP($B23, '2017 Governor'!$B$2:$E$567, 4, FALSE)</f>
        <v>2551</v>
      </c>
      <c r="F23" s="2">
        <f t="shared" si="0"/>
        <v>0.51587612700901608</v>
      </c>
      <c r="G23" s="2">
        <f t="shared" si="1"/>
        <v>0.45903567228537828</v>
      </c>
      <c r="H23" s="2">
        <f t="shared" si="2"/>
        <v>5.6840454723637787E-2</v>
      </c>
      <c r="I23">
        <f>COUNTIF('2017 Governor'!$B$2:$B$567, B23)</f>
        <v>1</v>
      </c>
    </row>
    <row r="24" spans="1:9" x14ac:dyDescent="0.3">
      <c r="A24" t="s">
        <v>7</v>
      </c>
      <c r="B24" t="s">
        <v>613</v>
      </c>
      <c r="C24">
        <f>VLOOKUP($B24, '2017 Governor'!$B$2:$E$567, 2, FALSE)</f>
        <v>411</v>
      </c>
      <c r="D24">
        <f>VLOOKUP($B24, '2017 Governor'!$B$2:$E$567, 3, FALSE)</f>
        <v>472</v>
      </c>
      <c r="E24">
        <f>VLOOKUP($B24, '2017 Governor'!$B$2:$E$567, 4, FALSE)</f>
        <v>898</v>
      </c>
      <c r="F24" s="2">
        <f t="shared" si="0"/>
        <v>0.45768374164810688</v>
      </c>
      <c r="G24" s="2">
        <f t="shared" si="1"/>
        <v>0.52561247216035634</v>
      </c>
      <c r="H24" s="2">
        <f t="shared" si="2"/>
        <v>-6.7928730512249444E-2</v>
      </c>
      <c r="I24">
        <f>COUNTIF('2017 Governor'!$B$2:$B$567, B24)</f>
        <v>1</v>
      </c>
    </row>
    <row r="25" spans="1:9" x14ac:dyDescent="0.3">
      <c r="A25" t="s">
        <v>32</v>
      </c>
      <c r="B25" t="s">
        <v>292</v>
      </c>
      <c r="C25">
        <f>VLOOKUP($B25, '2017 Governor'!$B$2:$E$567, 2, FALSE)</f>
        <v>128</v>
      </c>
      <c r="D25">
        <f>VLOOKUP($B25, '2017 Governor'!$B$2:$E$567, 3, FALSE)</f>
        <v>245</v>
      </c>
      <c r="E25">
        <f>VLOOKUP($B25, '2017 Governor'!$B$2:$E$567, 4, FALSE)</f>
        <v>388</v>
      </c>
      <c r="F25" s="2">
        <f t="shared" si="0"/>
        <v>0.32989690721649484</v>
      </c>
      <c r="G25" s="2">
        <f t="shared" si="1"/>
        <v>0.63144329896907214</v>
      </c>
      <c r="H25" s="2">
        <f t="shared" si="2"/>
        <v>-0.3015463917525773</v>
      </c>
      <c r="I25">
        <f>COUNTIF('2017 Governor'!$B$2:$B$567, B25)</f>
        <v>1</v>
      </c>
    </row>
    <row r="26" spans="1:9" x14ac:dyDescent="0.3">
      <c r="A26" t="s">
        <v>32</v>
      </c>
      <c r="B26" t="s">
        <v>105</v>
      </c>
      <c r="C26">
        <v>85</v>
      </c>
      <c r="D26">
        <v>111</v>
      </c>
      <c r="E26">
        <v>200</v>
      </c>
      <c r="F26" s="2">
        <f t="shared" si="0"/>
        <v>0.42499999999999999</v>
      </c>
      <c r="G26" s="2">
        <f t="shared" si="1"/>
        <v>0.55500000000000005</v>
      </c>
      <c r="H26" s="2">
        <f t="shared" si="2"/>
        <v>-0.13</v>
      </c>
      <c r="I26">
        <f>COUNTIF('2017 Governor'!$B$2:$B$567, B26)</f>
        <v>5</v>
      </c>
    </row>
    <row r="27" spans="1:9" x14ac:dyDescent="0.3">
      <c r="A27" t="s">
        <v>31</v>
      </c>
      <c r="B27" t="s">
        <v>289</v>
      </c>
      <c r="C27">
        <f>VLOOKUP($B27, '2017 Governor'!$B$2:$E$567, 2, FALSE)</f>
        <v>1304</v>
      </c>
      <c r="D27">
        <f>VLOOKUP($B27, '2017 Governor'!$B$2:$E$567, 3, FALSE)</f>
        <v>1553</v>
      </c>
      <c r="E27">
        <f>VLOOKUP($B27, '2017 Governor'!$B$2:$E$567, 4, FALSE)</f>
        <v>2947</v>
      </c>
      <c r="F27" s="2">
        <f t="shared" si="0"/>
        <v>0.44248388191381066</v>
      </c>
      <c r="G27" s="2">
        <f t="shared" si="1"/>
        <v>0.52697658635900912</v>
      </c>
      <c r="H27" s="2">
        <f t="shared" si="2"/>
        <v>-8.4492704445198505E-2</v>
      </c>
      <c r="I27">
        <f>COUNTIF('2017 Governor'!$B$2:$B$567, B27)</f>
        <v>1</v>
      </c>
    </row>
    <row r="28" spans="1:9" x14ac:dyDescent="0.3">
      <c r="A28" t="s">
        <v>9</v>
      </c>
      <c r="B28" t="s">
        <v>143</v>
      </c>
      <c r="C28">
        <f>VLOOKUP($B28, '2017 Governor'!$B$2:$E$567, 2, FALSE)</f>
        <v>200</v>
      </c>
      <c r="D28">
        <f>VLOOKUP($B28, '2017 Governor'!$B$2:$E$567, 3, FALSE)</f>
        <v>386</v>
      </c>
      <c r="E28">
        <f>VLOOKUP($B28, '2017 Governor'!$B$2:$E$567, 4, FALSE)</f>
        <v>591</v>
      </c>
      <c r="F28" s="2">
        <f t="shared" si="0"/>
        <v>0.33840947546531303</v>
      </c>
      <c r="G28" s="2">
        <f t="shared" si="1"/>
        <v>0.65313028764805414</v>
      </c>
      <c r="H28" s="2">
        <f t="shared" si="2"/>
        <v>-0.31472081218274112</v>
      </c>
      <c r="I28">
        <f>COUNTIF('2017 Governor'!$B$2:$B$567, B28)</f>
        <v>1</v>
      </c>
    </row>
    <row r="29" spans="1:9" x14ac:dyDescent="0.3">
      <c r="A29" t="s">
        <v>9</v>
      </c>
      <c r="B29" t="s">
        <v>144</v>
      </c>
      <c r="C29">
        <f>VLOOKUP($B29, '2017 Governor'!$B$2:$E$567, 2, FALSE)</f>
        <v>409</v>
      </c>
      <c r="D29">
        <f>VLOOKUP($B29, '2017 Governor'!$B$2:$E$567, 3, FALSE)</f>
        <v>475</v>
      </c>
      <c r="E29">
        <f>VLOOKUP($B29, '2017 Governor'!$B$2:$E$567, 4, FALSE)</f>
        <v>903</v>
      </c>
      <c r="F29" s="2">
        <f t="shared" si="0"/>
        <v>0.45293466223698781</v>
      </c>
      <c r="G29" s="2">
        <f t="shared" si="1"/>
        <v>0.52602436323366553</v>
      </c>
      <c r="H29" s="2">
        <f t="shared" si="2"/>
        <v>-7.3089700996677748E-2</v>
      </c>
      <c r="I29">
        <f>COUNTIF('2017 Governor'!$B$2:$B$567, B29)</f>
        <v>1</v>
      </c>
    </row>
    <row r="30" spans="1:9" x14ac:dyDescent="0.3">
      <c r="A30" t="s">
        <v>9</v>
      </c>
      <c r="B30" t="s">
        <v>145</v>
      </c>
      <c r="C30">
        <f>VLOOKUP($B30, '2017 Governor'!$B$2:$E$567, 2, FALSE)</f>
        <v>75</v>
      </c>
      <c r="D30">
        <f>VLOOKUP($B30, '2017 Governor'!$B$2:$E$567, 3, FALSE)</f>
        <v>50</v>
      </c>
      <c r="E30">
        <f>VLOOKUP($B30, '2017 Governor'!$B$2:$E$567, 4, FALSE)</f>
        <v>125</v>
      </c>
      <c r="F30" s="2">
        <f t="shared" si="0"/>
        <v>0.6</v>
      </c>
      <c r="G30" s="2">
        <f t="shared" si="1"/>
        <v>0.4</v>
      </c>
      <c r="H30" s="2">
        <f t="shared" si="2"/>
        <v>0.2</v>
      </c>
      <c r="I30">
        <f>COUNTIF('2017 Governor'!$B$2:$B$567, B30)</f>
        <v>1</v>
      </c>
    </row>
    <row r="31" spans="1:9" x14ac:dyDescent="0.3">
      <c r="A31" t="s">
        <v>9</v>
      </c>
      <c r="B31" t="s">
        <v>146</v>
      </c>
      <c r="C31">
        <f>VLOOKUP($B31, '2017 Governor'!$B$2:$E$567, 2, FALSE)</f>
        <v>1015</v>
      </c>
      <c r="D31">
        <f>VLOOKUP($B31, '2017 Governor'!$B$2:$E$567, 3, FALSE)</f>
        <v>1172</v>
      </c>
      <c r="E31">
        <f>VLOOKUP($B31, '2017 Governor'!$B$2:$E$567, 4, FALSE)</f>
        <v>2245</v>
      </c>
      <c r="F31" s="2">
        <f t="shared" si="0"/>
        <v>0.45211581291759467</v>
      </c>
      <c r="G31" s="2">
        <f t="shared" si="1"/>
        <v>0.52204899777282854</v>
      </c>
      <c r="H31" s="2">
        <f t="shared" si="2"/>
        <v>-6.9933184855233851E-2</v>
      </c>
      <c r="I31">
        <f>COUNTIF('2017 Governor'!$B$2:$B$567, B31)</f>
        <v>1</v>
      </c>
    </row>
    <row r="32" spans="1:9" x14ac:dyDescent="0.3">
      <c r="A32" t="s">
        <v>9</v>
      </c>
      <c r="B32" t="s">
        <v>147</v>
      </c>
      <c r="C32">
        <f>VLOOKUP($B32, '2017 Governor'!$B$2:$E$567, 2, FALSE)</f>
        <v>3050</v>
      </c>
      <c r="D32">
        <f>VLOOKUP($B32, '2017 Governor'!$B$2:$E$567, 3, FALSE)</f>
        <v>3435</v>
      </c>
      <c r="E32">
        <f>VLOOKUP($B32, '2017 Governor'!$B$2:$E$567, 4, FALSE)</f>
        <v>6626</v>
      </c>
      <c r="F32" s="2">
        <f t="shared" si="0"/>
        <v>0.46030787805614248</v>
      </c>
      <c r="G32" s="2">
        <f t="shared" si="1"/>
        <v>0.51841231512224573</v>
      </c>
      <c r="H32" s="2">
        <f t="shared" si="2"/>
        <v>-5.8104437066103229E-2</v>
      </c>
      <c r="I32">
        <f>COUNTIF('2017 Governor'!$B$2:$B$567, B32)</f>
        <v>1</v>
      </c>
    </row>
    <row r="33" spans="1:9" x14ac:dyDescent="0.3">
      <c r="A33" t="s">
        <v>9</v>
      </c>
      <c r="B33" t="s">
        <v>148</v>
      </c>
      <c r="C33">
        <f>VLOOKUP($B33, '2017 Governor'!$B$2:$E$567, 2, FALSE)</f>
        <v>2582</v>
      </c>
      <c r="D33">
        <f>VLOOKUP($B33, '2017 Governor'!$B$2:$E$567, 3, FALSE)</f>
        <v>2927</v>
      </c>
      <c r="E33">
        <f>VLOOKUP($B33, '2017 Governor'!$B$2:$E$567, 4, FALSE)</f>
        <v>5636</v>
      </c>
      <c r="F33" s="2">
        <f t="shared" si="0"/>
        <v>0.45812633073101489</v>
      </c>
      <c r="G33" s="2">
        <f t="shared" si="1"/>
        <v>0.51933995741660754</v>
      </c>
      <c r="H33" s="2">
        <f t="shared" si="2"/>
        <v>-6.1213626685592618E-2</v>
      </c>
      <c r="I33">
        <f>COUNTIF('2017 Governor'!$B$2:$B$567, B33)</f>
        <v>1</v>
      </c>
    </row>
    <row r="34" spans="1:9" x14ac:dyDescent="0.3">
      <c r="A34" t="s">
        <v>9</v>
      </c>
      <c r="B34" t="s">
        <v>149</v>
      </c>
      <c r="C34">
        <f>VLOOKUP($B34, '2017 Governor'!$B$2:$E$567, 2, FALSE)</f>
        <v>469</v>
      </c>
      <c r="D34">
        <f>VLOOKUP($B34, '2017 Governor'!$B$2:$E$567, 3, FALSE)</f>
        <v>752</v>
      </c>
      <c r="E34">
        <f>VLOOKUP($B34, '2017 Governor'!$B$2:$E$567, 4, FALSE)</f>
        <v>1245</v>
      </c>
      <c r="F34" s="2">
        <f t="shared" si="0"/>
        <v>0.37670682730923694</v>
      </c>
      <c r="G34" s="2">
        <f t="shared" si="1"/>
        <v>0.60401606425702814</v>
      </c>
      <c r="H34" s="2">
        <f t="shared" si="2"/>
        <v>-0.22730923694779118</v>
      </c>
      <c r="I34">
        <f>COUNTIF('2017 Governor'!$B$2:$B$567, B34)</f>
        <v>1</v>
      </c>
    </row>
    <row r="35" spans="1:9" x14ac:dyDescent="0.3">
      <c r="A35" t="s">
        <v>9</v>
      </c>
      <c r="B35" t="s">
        <v>150</v>
      </c>
      <c r="C35">
        <f>VLOOKUP($B35, '2017 Governor'!$B$2:$E$567, 2, FALSE)</f>
        <v>1756</v>
      </c>
      <c r="D35">
        <f>VLOOKUP($B35, '2017 Governor'!$B$2:$E$567, 3, FALSE)</f>
        <v>2103</v>
      </c>
      <c r="E35">
        <f>VLOOKUP($B35, '2017 Governor'!$B$2:$E$567, 4, FALSE)</f>
        <v>3910</v>
      </c>
      <c r="F35" s="2">
        <f t="shared" si="0"/>
        <v>0.44910485933503835</v>
      </c>
      <c r="G35" s="2">
        <f t="shared" si="1"/>
        <v>0.5378516624040921</v>
      </c>
      <c r="H35" s="2">
        <f t="shared" si="2"/>
        <v>-8.8746803069053706E-2</v>
      </c>
      <c r="I35">
        <f>COUNTIF('2017 Governor'!$B$2:$B$567, B35)</f>
        <v>1</v>
      </c>
    </row>
    <row r="36" spans="1:9" x14ac:dyDescent="0.3">
      <c r="A36" t="s">
        <v>9</v>
      </c>
      <c r="B36" t="s">
        <v>151</v>
      </c>
      <c r="C36">
        <f>VLOOKUP($B36, '2017 Governor'!$B$2:$E$567, 2, FALSE)</f>
        <v>353</v>
      </c>
      <c r="D36">
        <f>VLOOKUP($B36, '2017 Governor'!$B$2:$E$567, 3, FALSE)</f>
        <v>583</v>
      </c>
      <c r="E36">
        <f>VLOOKUP($B36, '2017 Governor'!$B$2:$E$567, 4, FALSE)</f>
        <v>948</v>
      </c>
      <c r="F36" s="2">
        <f t="shared" si="0"/>
        <v>0.37236286919831224</v>
      </c>
      <c r="G36" s="2">
        <f t="shared" si="1"/>
        <v>0.61497890295358648</v>
      </c>
      <c r="H36" s="2">
        <f t="shared" si="2"/>
        <v>-0.24261603375527427</v>
      </c>
      <c r="I36">
        <f>COUNTIF('2017 Governor'!$B$2:$B$567, B36)</f>
        <v>1</v>
      </c>
    </row>
    <row r="37" spans="1:9" x14ac:dyDescent="0.3">
      <c r="A37" t="s">
        <v>9</v>
      </c>
      <c r="B37" t="s">
        <v>152</v>
      </c>
      <c r="C37">
        <f>VLOOKUP($B37, '2017 Governor'!$B$2:$E$567, 2, FALSE)</f>
        <v>127</v>
      </c>
      <c r="D37">
        <f>VLOOKUP($B37, '2017 Governor'!$B$2:$E$567, 3, FALSE)</f>
        <v>228</v>
      </c>
      <c r="E37">
        <f>VLOOKUP($B37, '2017 Governor'!$B$2:$E$567, 4, FALSE)</f>
        <v>357</v>
      </c>
      <c r="F37" s="2">
        <f t="shared" si="0"/>
        <v>0.35574229691876752</v>
      </c>
      <c r="G37" s="2">
        <f t="shared" si="1"/>
        <v>0.6386554621848739</v>
      </c>
      <c r="H37" s="2">
        <f t="shared" si="2"/>
        <v>-0.28291316526610644</v>
      </c>
      <c r="I37">
        <f>COUNTIF('2017 Governor'!$B$2:$B$567, B37)</f>
        <v>1</v>
      </c>
    </row>
    <row r="38" spans="1:9" x14ac:dyDescent="0.3">
      <c r="A38" t="s">
        <v>9</v>
      </c>
      <c r="B38" t="s">
        <v>153</v>
      </c>
      <c r="C38">
        <f>VLOOKUP($B38, '2017 Governor'!$B$2:$E$567, 2, FALSE)</f>
        <v>1927</v>
      </c>
      <c r="D38">
        <f>VLOOKUP($B38, '2017 Governor'!$B$2:$E$567, 3, FALSE)</f>
        <v>2366</v>
      </c>
      <c r="E38">
        <f>VLOOKUP($B38, '2017 Governor'!$B$2:$E$567, 4, FALSE)</f>
        <v>4385</v>
      </c>
      <c r="F38" s="2">
        <f t="shared" si="0"/>
        <v>0.43945267958950968</v>
      </c>
      <c r="G38" s="2">
        <f t="shared" si="1"/>
        <v>0.53956670467502854</v>
      </c>
      <c r="H38" s="2">
        <f t="shared" si="2"/>
        <v>-0.10011402508551881</v>
      </c>
      <c r="I38">
        <f>COUNTIF('2017 Governor'!$B$2:$B$567, B38)</f>
        <v>1</v>
      </c>
    </row>
    <row r="39" spans="1:9" x14ac:dyDescent="0.3">
      <c r="A39" t="s">
        <v>9</v>
      </c>
      <c r="B39" t="s">
        <v>154</v>
      </c>
      <c r="C39">
        <f>VLOOKUP($B39, '2017 Governor'!$B$2:$E$567, 2, FALSE)</f>
        <v>334</v>
      </c>
      <c r="D39">
        <f>VLOOKUP($B39, '2017 Governor'!$B$2:$E$567, 3, FALSE)</f>
        <v>192</v>
      </c>
      <c r="E39">
        <f>VLOOKUP($B39, '2017 Governor'!$B$2:$E$567, 4, FALSE)</f>
        <v>535</v>
      </c>
      <c r="F39" s="2">
        <f t="shared" si="0"/>
        <v>0.62429906542056079</v>
      </c>
      <c r="G39" s="2">
        <f t="shared" si="1"/>
        <v>0.35887850467289717</v>
      </c>
      <c r="H39" s="2">
        <f t="shared" si="2"/>
        <v>0.26542056074766357</v>
      </c>
      <c r="I39">
        <f>COUNTIF('2017 Governor'!$B$2:$B$567, B39)</f>
        <v>1</v>
      </c>
    </row>
    <row r="40" spans="1:9" x14ac:dyDescent="0.3">
      <c r="A40" t="s">
        <v>9</v>
      </c>
      <c r="B40" t="s">
        <v>155</v>
      </c>
      <c r="C40">
        <f>VLOOKUP($B40, '2017 Governor'!$B$2:$E$567, 2, FALSE)</f>
        <v>78</v>
      </c>
      <c r="D40">
        <f>VLOOKUP($B40, '2017 Governor'!$B$2:$E$567, 3, FALSE)</f>
        <v>116</v>
      </c>
      <c r="E40">
        <f>VLOOKUP($B40, '2017 Governor'!$B$2:$E$567, 4, FALSE)</f>
        <v>195</v>
      </c>
      <c r="F40" s="2">
        <f t="shared" si="0"/>
        <v>0.4</v>
      </c>
      <c r="G40" s="2">
        <f t="shared" si="1"/>
        <v>0.59487179487179487</v>
      </c>
      <c r="H40" s="2">
        <f t="shared" si="2"/>
        <v>-0.19487179487179487</v>
      </c>
      <c r="I40">
        <f>COUNTIF('2017 Governor'!$B$2:$B$567, B40)</f>
        <v>1</v>
      </c>
    </row>
    <row r="41" spans="1:9" x14ac:dyDescent="0.3">
      <c r="A41" t="s">
        <v>9</v>
      </c>
      <c r="B41" t="s">
        <v>156</v>
      </c>
      <c r="C41">
        <f>VLOOKUP($B41, '2017 Governor'!$B$2:$E$567, 2, FALSE)</f>
        <v>437</v>
      </c>
      <c r="D41">
        <f>VLOOKUP($B41, '2017 Governor'!$B$2:$E$567, 3, FALSE)</f>
        <v>387</v>
      </c>
      <c r="E41">
        <f>VLOOKUP($B41, '2017 Governor'!$B$2:$E$567, 4, FALSE)</f>
        <v>840</v>
      </c>
      <c r="F41" s="2">
        <f t="shared" si="0"/>
        <v>0.52023809523809528</v>
      </c>
      <c r="G41" s="2">
        <f t="shared" si="1"/>
        <v>0.46071428571428569</v>
      </c>
      <c r="H41" s="2">
        <f t="shared" si="2"/>
        <v>5.9523809523809521E-2</v>
      </c>
      <c r="I41">
        <f>COUNTIF('2017 Governor'!$B$2:$B$567, B41)</f>
        <v>1</v>
      </c>
    </row>
    <row r="42" spans="1:9" x14ac:dyDescent="0.3">
      <c r="A42" t="s">
        <v>9</v>
      </c>
      <c r="B42" t="s">
        <v>157</v>
      </c>
      <c r="C42">
        <f>VLOOKUP($B42, '2017 Governor'!$B$2:$E$567, 2, FALSE)</f>
        <v>484</v>
      </c>
      <c r="D42">
        <f>VLOOKUP($B42, '2017 Governor'!$B$2:$E$567, 3, FALSE)</f>
        <v>798</v>
      </c>
      <c r="E42">
        <f>VLOOKUP($B42, '2017 Governor'!$B$2:$E$567, 4, FALSE)</f>
        <v>1311</v>
      </c>
      <c r="F42" s="2">
        <f t="shared" si="0"/>
        <v>0.36918382913806252</v>
      </c>
      <c r="G42" s="2">
        <f t="shared" si="1"/>
        <v>0.60869565217391308</v>
      </c>
      <c r="H42" s="2">
        <f t="shared" si="2"/>
        <v>-0.2395118230358505</v>
      </c>
      <c r="I42">
        <f>COUNTIF('2017 Governor'!$B$2:$B$567, B42)</f>
        <v>1</v>
      </c>
    </row>
    <row r="43" spans="1:9" x14ac:dyDescent="0.3">
      <c r="A43" t="s">
        <v>9</v>
      </c>
      <c r="B43" t="s">
        <v>158</v>
      </c>
      <c r="C43">
        <f>VLOOKUP($B43, '2017 Governor'!$B$2:$E$567, 2, FALSE)</f>
        <v>270</v>
      </c>
      <c r="D43">
        <f>VLOOKUP($B43, '2017 Governor'!$B$2:$E$567, 3, FALSE)</f>
        <v>148</v>
      </c>
      <c r="E43">
        <f>VLOOKUP($B43, '2017 Governor'!$B$2:$E$567, 4, FALSE)</f>
        <v>432</v>
      </c>
      <c r="F43" s="2">
        <f t="shared" si="0"/>
        <v>0.625</v>
      </c>
      <c r="G43" s="2">
        <f t="shared" si="1"/>
        <v>0.34259259259259262</v>
      </c>
      <c r="H43" s="2">
        <f t="shared" si="2"/>
        <v>0.28240740740740738</v>
      </c>
      <c r="I43">
        <f>COUNTIF('2017 Governor'!$B$2:$B$567, B43)</f>
        <v>1</v>
      </c>
    </row>
    <row r="44" spans="1:9" x14ac:dyDescent="0.3">
      <c r="A44" t="s">
        <v>10</v>
      </c>
      <c r="B44" t="s">
        <v>186</v>
      </c>
      <c r="C44">
        <f>VLOOKUP($B44, '2017 Governor'!$B$2:$E$567, 2, FALSE)</f>
        <v>1509</v>
      </c>
      <c r="D44">
        <f>VLOOKUP($B44, '2017 Governor'!$B$2:$E$567, 3, FALSE)</f>
        <v>459</v>
      </c>
      <c r="E44">
        <f>VLOOKUP($B44, '2017 Governor'!$B$2:$E$567, 4, FALSE)</f>
        <v>2019</v>
      </c>
      <c r="F44" s="2">
        <f t="shared" si="0"/>
        <v>0.7473997028231798</v>
      </c>
      <c r="G44" s="2">
        <f t="shared" si="1"/>
        <v>0.22734026745913818</v>
      </c>
      <c r="H44" s="2">
        <f t="shared" si="2"/>
        <v>0.52005943536404164</v>
      </c>
      <c r="I44">
        <f>COUNTIF('2017 Governor'!$B$2:$B$567, B44)</f>
        <v>1</v>
      </c>
    </row>
    <row r="45" spans="1:9" x14ac:dyDescent="0.3">
      <c r="A45" t="s">
        <v>10</v>
      </c>
      <c r="B45" t="s">
        <v>159</v>
      </c>
      <c r="C45">
        <f>VLOOKUP($B45, '2017 Governor'!$B$2:$E$567, 2, FALSE)</f>
        <v>459</v>
      </c>
      <c r="D45">
        <f>VLOOKUP($B45, '2017 Governor'!$B$2:$E$567, 3, FALSE)</f>
        <v>419</v>
      </c>
      <c r="E45">
        <f>VLOOKUP($B45, '2017 Governor'!$B$2:$E$567, 4, FALSE)</f>
        <v>897</v>
      </c>
      <c r="F45" s="2">
        <f t="shared" si="0"/>
        <v>0.51170568561872909</v>
      </c>
      <c r="G45" s="2">
        <f t="shared" si="1"/>
        <v>0.46711259754738016</v>
      </c>
      <c r="H45" s="2">
        <f t="shared" si="2"/>
        <v>4.4593088071348944E-2</v>
      </c>
      <c r="I45">
        <f>COUNTIF('2017 Governor'!$B$2:$B$567, B45)</f>
        <v>1</v>
      </c>
    </row>
    <row r="46" spans="1:9" x14ac:dyDescent="0.3">
      <c r="A46" t="s">
        <v>10</v>
      </c>
      <c r="B46" t="s">
        <v>187</v>
      </c>
      <c r="C46">
        <f>VLOOKUP($B46, '2017 Governor'!$B$2:$E$567, 2, FALSE)</f>
        <v>382</v>
      </c>
      <c r="D46">
        <f>VLOOKUP($B46, '2017 Governor'!$B$2:$E$567, 3, FALSE)</f>
        <v>389</v>
      </c>
      <c r="E46">
        <f>VLOOKUP($B46, '2017 Governor'!$B$2:$E$567, 4, FALSE)</f>
        <v>794</v>
      </c>
      <c r="F46" s="2">
        <f t="shared" si="0"/>
        <v>0.48110831234256929</v>
      </c>
      <c r="G46" s="2">
        <f t="shared" si="1"/>
        <v>0.48992443324937029</v>
      </c>
      <c r="H46" s="2">
        <f t="shared" si="2"/>
        <v>-8.8161209068010078E-3</v>
      </c>
      <c r="I46">
        <f>COUNTIF('2017 Governor'!$B$2:$B$567, B46)</f>
        <v>1</v>
      </c>
    </row>
    <row r="47" spans="1:9" x14ac:dyDescent="0.3">
      <c r="A47" t="s">
        <v>10</v>
      </c>
      <c r="B47" t="s">
        <v>160</v>
      </c>
      <c r="C47">
        <f>VLOOKUP($B47, '2017 Governor'!$B$2:$E$567, 2, FALSE)</f>
        <v>145</v>
      </c>
      <c r="D47">
        <f>VLOOKUP($B47, '2017 Governor'!$B$2:$E$567, 3, FALSE)</f>
        <v>251</v>
      </c>
      <c r="E47">
        <f>VLOOKUP($B47, '2017 Governor'!$B$2:$E$567, 4, FALSE)</f>
        <v>412</v>
      </c>
      <c r="F47" s="2">
        <f t="shared" si="0"/>
        <v>0.35194174757281554</v>
      </c>
      <c r="G47" s="2">
        <f t="shared" si="1"/>
        <v>0.60922330097087374</v>
      </c>
      <c r="H47" s="2">
        <f t="shared" si="2"/>
        <v>-0.25728155339805825</v>
      </c>
      <c r="I47">
        <f>COUNTIF('2017 Governor'!$B$2:$B$567, B47)</f>
        <v>1</v>
      </c>
    </row>
    <row r="48" spans="1:9" x14ac:dyDescent="0.3">
      <c r="A48" t="s">
        <v>10</v>
      </c>
      <c r="B48" t="s">
        <v>161</v>
      </c>
      <c r="C48">
        <v>774</v>
      </c>
      <c r="D48">
        <v>306</v>
      </c>
      <c r="E48">
        <v>1110</v>
      </c>
      <c r="F48" s="2">
        <f t="shared" si="0"/>
        <v>0.69729729729729728</v>
      </c>
      <c r="G48" s="2">
        <f t="shared" si="1"/>
        <v>0.27567567567567569</v>
      </c>
      <c r="H48" s="2">
        <f t="shared" si="2"/>
        <v>0.42162162162162165</v>
      </c>
      <c r="I48">
        <f>COUNTIF('2017 Governor'!$B$2:$B$567, B48)</f>
        <v>2</v>
      </c>
    </row>
    <row r="49" spans="1:10" x14ac:dyDescent="0.3">
      <c r="A49" t="s">
        <v>10</v>
      </c>
      <c r="B49" t="s">
        <v>137</v>
      </c>
      <c r="C49">
        <v>140</v>
      </c>
      <c r="D49">
        <v>128</v>
      </c>
      <c r="E49">
        <v>277</v>
      </c>
      <c r="F49" s="2">
        <f t="shared" si="0"/>
        <v>0.50541516245487361</v>
      </c>
      <c r="G49" s="2">
        <f t="shared" si="1"/>
        <v>0.46209386281588449</v>
      </c>
      <c r="H49" s="2">
        <f t="shared" si="2"/>
        <v>4.3321299638989168E-2</v>
      </c>
      <c r="I49">
        <f>COUNTIF('2017 Governor'!$B$2:$B$567, B49)</f>
        <v>3</v>
      </c>
    </row>
    <row r="50" spans="1:10" x14ac:dyDescent="0.3">
      <c r="A50" t="s">
        <v>10</v>
      </c>
      <c r="B50" t="s">
        <v>162</v>
      </c>
      <c r="C50">
        <v>480</v>
      </c>
      <c r="D50">
        <v>693</v>
      </c>
      <c r="E50">
        <v>1206</v>
      </c>
      <c r="F50" s="2">
        <f t="shared" si="0"/>
        <v>0.39800995024875624</v>
      </c>
      <c r="G50" s="2">
        <f t="shared" si="1"/>
        <v>0.57462686567164178</v>
      </c>
      <c r="H50" s="2">
        <f t="shared" si="2"/>
        <v>-0.17661691542288557</v>
      </c>
      <c r="I50">
        <f>COUNTIF('2017 Governor'!$B$2:$B$567, B50)</f>
        <v>2</v>
      </c>
    </row>
    <row r="51" spans="1:10" x14ac:dyDescent="0.3">
      <c r="A51" t="s">
        <v>10</v>
      </c>
      <c r="B51" t="s">
        <v>163</v>
      </c>
      <c r="C51">
        <v>223</v>
      </c>
      <c r="D51">
        <v>405</v>
      </c>
      <c r="E51">
        <v>644</v>
      </c>
      <c r="F51" s="2">
        <f t="shared" si="0"/>
        <v>0.34627329192546585</v>
      </c>
      <c r="G51" s="2">
        <f t="shared" si="1"/>
        <v>0.6288819875776398</v>
      </c>
      <c r="H51" s="2">
        <f t="shared" si="2"/>
        <v>-0.28260869565217389</v>
      </c>
      <c r="I51">
        <f>COUNTIF('2017 Governor'!$B$2:$B$567, B51)</f>
        <v>2</v>
      </c>
    </row>
    <row r="52" spans="1:10" x14ac:dyDescent="0.3">
      <c r="A52" t="s">
        <v>10</v>
      </c>
      <c r="B52" t="s">
        <v>164</v>
      </c>
      <c r="C52">
        <f>VLOOKUP($B52, '2017 Governor'!$B$2:$E$567, 2, FALSE)</f>
        <v>357</v>
      </c>
      <c r="D52">
        <f>VLOOKUP($B52, '2017 Governor'!$B$2:$E$567, 3, FALSE)</f>
        <v>516</v>
      </c>
      <c r="E52">
        <f>VLOOKUP($B52, '2017 Governor'!$B$2:$E$567, 4, FALSE)</f>
        <v>906</v>
      </c>
      <c r="F52" s="2">
        <f t="shared" si="0"/>
        <v>0.39403973509933776</v>
      </c>
      <c r="G52" s="2">
        <f t="shared" si="1"/>
        <v>0.56953642384105962</v>
      </c>
      <c r="H52" s="2">
        <f t="shared" si="2"/>
        <v>-0.17549668874172186</v>
      </c>
      <c r="I52">
        <f>COUNTIF('2017 Governor'!$B$2:$B$567, B52)</f>
        <v>1</v>
      </c>
    </row>
    <row r="53" spans="1:10" x14ac:dyDescent="0.3">
      <c r="A53" t="s">
        <v>10</v>
      </c>
      <c r="B53" t="s">
        <v>165</v>
      </c>
      <c r="C53">
        <f>VLOOKUP($B53, '2017 Governor'!$B$2:$E$567, 2, FALSE)</f>
        <v>3315</v>
      </c>
      <c r="D53">
        <f>VLOOKUP($B53, '2017 Governor'!$B$2:$E$567, 3, FALSE)</f>
        <v>2533</v>
      </c>
      <c r="E53">
        <f>VLOOKUP($B53, '2017 Governor'!$B$2:$E$567, 4, FALSE)</f>
        <v>6050</v>
      </c>
      <c r="F53" s="2">
        <f t="shared" si="0"/>
        <v>0.54793388429752066</v>
      </c>
      <c r="G53" s="2">
        <f t="shared" si="1"/>
        <v>0.41867768595041321</v>
      </c>
      <c r="H53" s="2">
        <f t="shared" si="2"/>
        <v>0.12925619834710744</v>
      </c>
      <c r="I53">
        <f>COUNTIF('2017 Governor'!$B$2:$B$567, B53)</f>
        <v>1</v>
      </c>
    </row>
    <row r="54" spans="1:10" x14ac:dyDescent="0.3">
      <c r="A54" t="s">
        <v>10</v>
      </c>
      <c r="B54" t="s">
        <v>166</v>
      </c>
      <c r="C54">
        <f>VLOOKUP($B54, '2017 Governor'!$B$2:$E$567, 2, FALSE)</f>
        <v>62</v>
      </c>
      <c r="D54">
        <f>VLOOKUP($B54, '2017 Governor'!$B$2:$E$567, 3, FALSE)</f>
        <v>86</v>
      </c>
      <c r="E54">
        <f>VLOOKUP($B54, '2017 Governor'!$B$2:$E$567, 4, FALSE)</f>
        <v>154</v>
      </c>
      <c r="F54" s="2">
        <f t="shared" si="0"/>
        <v>0.40259740259740262</v>
      </c>
      <c r="G54" s="2">
        <f t="shared" si="1"/>
        <v>0.55844155844155841</v>
      </c>
      <c r="H54" s="2">
        <f t="shared" si="2"/>
        <v>-0.15584415584415584</v>
      </c>
      <c r="I54">
        <f>COUNTIF('2017 Governor'!$B$2:$B$567, B54)</f>
        <v>1</v>
      </c>
    </row>
    <row r="55" spans="1:10" x14ac:dyDescent="0.3">
      <c r="A55" t="s">
        <v>10</v>
      </c>
      <c r="B55" t="s">
        <v>167</v>
      </c>
      <c r="C55">
        <f>VLOOKUP($B55, '2017 Governor'!$B$2:$E$567, 2, FALSE)</f>
        <v>135</v>
      </c>
      <c r="D55">
        <f>VLOOKUP($B55, '2017 Governor'!$B$2:$E$567, 3, FALSE)</f>
        <v>296</v>
      </c>
      <c r="E55">
        <f>VLOOKUP($B55, '2017 Governor'!$B$2:$E$567, 4, FALSE)</f>
        <v>442</v>
      </c>
      <c r="F55" s="2">
        <f t="shared" si="0"/>
        <v>0.30542986425339369</v>
      </c>
      <c r="G55" s="2">
        <f t="shared" si="1"/>
        <v>0.66968325791855199</v>
      </c>
      <c r="H55" s="2">
        <f t="shared" si="2"/>
        <v>-0.36425339366515835</v>
      </c>
      <c r="I55">
        <f>COUNTIF('2017 Governor'!$B$2:$B$567, B55)</f>
        <v>1</v>
      </c>
    </row>
    <row r="56" spans="1:10" x14ac:dyDescent="0.3">
      <c r="A56" t="s">
        <v>10</v>
      </c>
      <c r="B56" t="s">
        <v>188</v>
      </c>
      <c r="C56">
        <f>VLOOKUP($B56, '2017 Governor'!$B$2:$E$567, 2, FALSE)</f>
        <v>844</v>
      </c>
      <c r="D56">
        <f>VLOOKUP($B56, '2017 Governor'!$B$2:$E$567, 3, FALSE)</f>
        <v>1031</v>
      </c>
      <c r="E56">
        <f>VLOOKUP($B56, '2017 Governor'!$B$2:$E$567, 4, FALSE)</f>
        <v>1944</v>
      </c>
      <c r="F56" s="2">
        <f t="shared" si="0"/>
        <v>0.43415637860082307</v>
      </c>
      <c r="G56" s="2">
        <f t="shared" si="1"/>
        <v>0.53034979423868311</v>
      </c>
      <c r="H56" s="2">
        <f t="shared" si="2"/>
        <v>-9.6193415637860089E-2</v>
      </c>
      <c r="I56">
        <f>COUNTIF('2017 Governor'!$B$2:$B$567, B56)</f>
        <v>1</v>
      </c>
    </row>
    <row r="57" spans="1:10" x14ac:dyDescent="0.3">
      <c r="A57" t="s">
        <v>10</v>
      </c>
      <c r="B57" t="s">
        <v>168</v>
      </c>
      <c r="C57">
        <f>VLOOKUP($B57, '2017 Governor'!$B$2:$E$567, 2, FALSE)</f>
        <v>6861</v>
      </c>
      <c r="D57">
        <f>VLOOKUP($B57, '2017 Governor'!$B$2:$E$567, 3, FALSE)</f>
        <v>4364</v>
      </c>
      <c r="E57">
        <f>VLOOKUP($B57, '2017 Governor'!$B$2:$E$567, 4, FALSE)</f>
        <v>11535</v>
      </c>
      <c r="F57" s="2">
        <f t="shared" si="0"/>
        <v>0.59479843953185951</v>
      </c>
      <c r="G57" s="2">
        <f t="shared" si="1"/>
        <v>0.37832683138274814</v>
      </c>
      <c r="H57" s="2">
        <f t="shared" si="2"/>
        <v>0.2164716081491114</v>
      </c>
      <c r="I57">
        <f>COUNTIF('2017 Governor'!$B$2:$B$567, B57)</f>
        <v>1</v>
      </c>
    </row>
    <row r="58" spans="1:10" x14ac:dyDescent="0.3">
      <c r="A58" t="s">
        <v>29</v>
      </c>
      <c r="B58" t="s">
        <v>189</v>
      </c>
      <c r="C58">
        <f>VLOOKUP($B58, '2017 Governor'!$B$2:$E$567, 2, FALSE)</f>
        <v>1295</v>
      </c>
      <c r="D58">
        <f>VLOOKUP($B58, '2017 Governor'!$B$2:$E$567, 3, FALSE)</f>
        <v>754</v>
      </c>
      <c r="E58">
        <f>VLOOKUP($B58, '2017 Governor'!$B$2:$E$567, 4, FALSE)</f>
        <v>2097</v>
      </c>
      <c r="F58" s="2">
        <f t="shared" si="0"/>
        <v>0.61754887935145442</v>
      </c>
      <c r="G58" s="2">
        <f t="shared" si="1"/>
        <v>0.35956127801621363</v>
      </c>
      <c r="H58" s="2">
        <f t="shared" si="2"/>
        <v>0.25798760133524085</v>
      </c>
      <c r="I58">
        <f>COUNTIF('2017 Governor'!$B$2:$B$567, B58)</f>
        <v>1</v>
      </c>
    </row>
    <row r="59" spans="1:10" x14ac:dyDescent="0.3">
      <c r="A59" t="s">
        <v>29</v>
      </c>
      <c r="B59" t="s">
        <v>190</v>
      </c>
      <c r="C59">
        <v>276.04300658659434</v>
      </c>
      <c r="D59">
        <v>263.79775280898878</v>
      </c>
      <c r="E59">
        <v>549.98682681131345</v>
      </c>
      <c r="F59" s="2">
        <f t="shared" si="0"/>
        <v>0.50190839694656486</v>
      </c>
      <c r="G59" s="2">
        <f t="shared" si="1"/>
        <v>0.47964376590330793</v>
      </c>
      <c r="H59" s="2">
        <f t="shared" si="2"/>
        <v>2.2264631043256978E-2</v>
      </c>
      <c r="I59">
        <f>COUNTIF('2017 Governor'!$B$2:$B$567, B59)</f>
        <v>1</v>
      </c>
      <c r="J59">
        <f>903/5162</f>
        <v>0.17493219682293684</v>
      </c>
    </row>
    <row r="60" spans="1:10" x14ac:dyDescent="0.3">
      <c r="A60" t="s">
        <v>29</v>
      </c>
      <c r="B60" t="s">
        <v>191</v>
      </c>
      <c r="C60">
        <f>VLOOKUP($B60, '2017 Governor'!$B$2:$E$567, 2, FALSE)</f>
        <v>598</v>
      </c>
      <c r="D60">
        <f>VLOOKUP($B60, '2017 Governor'!$B$2:$E$567, 3, FALSE)</f>
        <v>674</v>
      </c>
      <c r="E60">
        <f>VLOOKUP($B60, '2017 Governor'!$B$2:$E$567, 4, FALSE)</f>
        <v>1313</v>
      </c>
      <c r="F60" s="2">
        <f t="shared" si="0"/>
        <v>0.45544554455445546</v>
      </c>
      <c r="G60" s="2">
        <f t="shared" si="1"/>
        <v>0.5133282559025133</v>
      </c>
      <c r="H60" s="2">
        <f t="shared" si="2"/>
        <v>-5.7882711348057884E-2</v>
      </c>
      <c r="I60">
        <f>COUNTIF('2017 Governor'!$B$2:$B$567, B60)</f>
        <v>1</v>
      </c>
    </row>
    <row r="61" spans="1:10" x14ac:dyDescent="0.3">
      <c r="A61" t="s">
        <v>29</v>
      </c>
      <c r="B61" t="s">
        <v>79</v>
      </c>
      <c r="C61">
        <v>2105</v>
      </c>
      <c r="D61">
        <v>2277</v>
      </c>
      <c r="E61">
        <v>4499</v>
      </c>
      <c r="F61" s="2">
        <f t="shared" si="0"/>
        <v>0.4678817515003334</v>
      </c>
      <c r="G61" s="2">
        <f t="shared" si="1"/>
        <v>0.50611246943765276</v>
      </c>
      <c r="H61" s="2">
        <f t="shared" si="2"/>
        <v>-3.8230717937319407E-2</v>
      </c>
      <c r="I61">
        <f>COUNTIF('2017 Governor'!$B$2:$B$567, B61)</f>
        <v>4</v>
      </c>
    </row>
    <row r="62" spans="1:10" x14ac:dyDescent="0.3">
      <c r="A62" t="s">
        <v>29</v>
      </c>
      <c r="B62" t="s">
        <v>238</v>
      </c>
      <c r="C62">
        <f>VLOOKUP($B62, '2017 Governor'!$B$2:$E$567, 2, FALSE)</f>
        <v>1720</v>
      </c>
      <c r="D62">
        <f>VLOOKUP($B62, '2017 Governor'!$B$2:$E$567, 3, FALSE)</f>
        <v>2192</v>
      </c>
      <c r="E62">
        <f>VLOOKUP($B62, '2017 Governor'!$B$2:$E$567, 4, FALSE)</f>
        <v>4005</v>
      </c>
      <c r="F62" s="2">
        <f t="shared" si="0"/>
        <v>0.42946317103620474</v>
      </c>
      <c r="G62" s="2">
        <f t="shared" si="1"/>
        <v>0.54731585518102377</v>
      </c>
      <c r="H62" s="2">
        <f t="shared" si="2"/>
        <v>-0.11785268414481898</v>
      </c>
      <c r="I62">
        <f>COUNTIF('2017 Governor'!$B$2:$B$567, B62)</f>
        <v>1</v>
      </c>
    </row>
    <row r="63" spans="1:10" x14ac:dyDescent="0.3">
      <c r="A63" t="s">
        <v>29</v>
      </c>
      <c r="B63" t="s">
        <v>239</v>
      </c>
      <c r="C63">
        <f>VLOOKUP($B63, '2017 Governor'!$B$2:$E$567, 2, FALSE)</f>
        <v>2347</v>
      </c>
      <c r="D63">
        <f>VLOOKUP($B63, '2017 Governor'!$B$2:$E$567, 3, FALSE)</f>
        <v>1919</v>
      </c>
      <c r="E63">
        <f>VLOOKUP($B63, '2017 Governor'!$B$2:$E$567, 4, FALSE)</f>
        <v>4366</v>
      </c>
      <c r="F63" s="2">
        <f t="shared" ref="F63:F93" si="3">C63/E63</f>
        <v>0.53756298671552905</v>
      </c>
      <c r="G63" s="2">
        <f t="shared" ref="G63:G93" si="4">D63/E63</f>
        <v>0.43953275309207512</v>
      </c>
      <c r="H63" s="2">
        <f t="shared" ref="H63:H93" si="5">(C63-D63)/E63</f>
        <v>9.8030233623453963E-2</v>
      </c>
      <c r="I63">
        <f>COUNTIF('2017 Governor'!$B$2:$B$567, B63)</f>
        <v>1</v>
      </c>
    </row>
    <row r="64" spans="1:10" x14ac:dyDescent="0.3">
      <c r="A64" t="s">
        <v>29</v>
      </c>
      <c r="B64" t="s">
        <v>195</v>
      </c>
      <c r="C64">
        <f>VLOOKUP($B64, '2017 Governor'!$B$2:$E$567, 2, FALSE)</f>
        <v>223</v>
      </c>
      <c r="D64">
        <f>VLOOKUP($B64, '2017 Governor'!$B$2:$E$567, 3, FALSE)</f>
        <v>220</v>
      </c>
      <c r="E64">
        <f>VLOOKUP($B64, '2017 Governor'!$B$2:$E$567, 4, FALSE)</f>
        <v>454</v>
      </c>
      <c r="F64" s="2">
        <f t="shared" si="3"/>
        <v>0.49118942731277532</v>
      </c>
      <c r="G64" s="2">
        <f t="shared" si="4"/>
        <v>0.48458149779735682</v>
      </c>
      <c r="H64" s="2">
        <f t="shared" si="5"/>
        <v>6.6079295154185024E-3</v>
      </c>
      <c r="I64">
        <f>COUNTIF('2017 Governor'!$B$2:$B$567, B64)</f>
        <v>1</v>
      </c>
    </row>
    <row r="65" spans="1:10" x14ac:dyDescent="0.3">
      <c r="A65" t="s">
        <v>29</v>
      </c>
      <c r="B65" t="s">
        <v>223</v>
      </c>
      <c r="C65">
        <f>VLOOKUP($B65, '2017 Governor'!$B$2:$E$567, 2, FALSE)</f>
        <v>1686</v>
      </c>
      <c r="D65">
        <f>VLOOKUP($B65, '2017 Governor'!$B$2:$E$567, 3, FALSE)</f>
        <v>1293</v>
      </c>
      <c r="E65">
        <f>VLOOKUP($B65, '2017 Governor'!$B$2:$E$567, 4, FALSE)</f>
        <v>3078</v>
      </c>
      <c r="F65" s="2">
        <f t="shared" si="3"/>
        <v>0.54775828460038989</v>
      </c>
      <c r="G65" s="2">
        <f t="shared" si="4"/>
        <v>0.42007797270955166</v>
      </c>
      <c r="H65" s="2">
        <f t="shared" si="5"/>
        <v>0.1276803118908382</v>
      </c>
      <c r="I65">
        <f>COUNTIF('2017 Governor'!$B$2:$B$567, B65)</f>
        <v>1</v>
      </c>
    </row>
    <row r="66" spans="1:10" x14ac:dyDescent="0.3">
      <c r="A66" t="s">
        <v>29</v>
      </c>
      <c r="B66" t="s">
        <v>197</v>
      </c>
      <c r="C66">
        <f>VLOOKUP($B66, '2017 Governor'!$B$2:$E$567, 2, FALSE)</f>
        <v>383</v>
      </c>
      <c r="D66">
        <f>VLOOKUP($B66, '2017 Governor'!$B$2:$E$567, 3, FALSE)</f>
        <v>534</v>
      </c>
      <c r="E66">
        <f>VLOOKUP($B66, '2017 Governor'!$B$2:$E$567, 4, FALSE)</f>
        <v>937</v>
      </c>
      <c r="F66" s="2">
        <f t="shared" si="3"/>
        <v>0.40875133404482389</v>
      </c>
      <c r="G66" s="2">
        <f t="shared" si="4"/>
        <v>0.5699039487726788</v>
      </c>
      <c r="H66" s="2">
        <f t="shared" si="5"/>
        <v>-0.16115261472785486</v>
      </c>
      <c r="I66">
        <f>COUNTIF('2017 Governor'!$B$2:$B$567, B66)</f>
        <v>1</v>
      </c>
    </row>
    <row r="67" spans="1:10" x14ac:dyDescent="0.3">
      <c r="A67" t="s">
        <v>29</v>
      </c>
      <c r="B67" t="s">
        <v>198</v>
      </c>
      <c r="C67">
        <f>VLOOKUP($B67, '2017 Governor'!$B$2:$E$567, 2, FALSE)</f>
        <v>304</v>
      </c>
      <c r="D67">
        <f>VLOOKUP($B67, '2017 Governor'!$B$2:$E$567, 3, FALSE)</f>
        <v>202</v>
      </c>
      <c r="E67">
        <f>VLOOKUP($B67, '2017 Governor'!$B$2:$E$567, 4, FALSE)</f>
        <v>522</v>
      </c>
      <c r="F67" s="2">
        <f t="shared" si="3"/>
        <v>0.58237547892720309</v>
      </c>
      <c r="G67" s="2">
        <f t="shared" si="4"/>
        <v>0.38697318007662834</v>
      </c>
      <c r="H67" s="2">
        <f t="shared" si="5"/>
        <v>0.19540229885057472</v>
      </c>
      <c r="I67">
        <f>COUNTIF('2017 Governor'!$B$2:$B$567, B67)</f>
        <v>1</v>
      </c>
    </row>
    <row r="68" spans="1:10" x14ac:dyDescent="0.3">
      <c r="A68" t="s">
        <v>29</v>
      </c>
      <c r="B68" t="s">
        <v>201</v>
      </c>
      <c r="C68">
        <f>VLOOKUP($B68, '2017 Governor'!$B$2:$E$567, 2, FALSE)</f>
        <v>1639</v>
      </c>
      <c r="D68">
        <f>VLOOKUP($B68, '2017 Governor'!$B$2:$E$567, 3, FALSE)</f>
        <v>1428</v>
      </c>
      <c r="E68">
        <f>VLOOKUP($B68, '2017 Governor'!$B$2:$E$567, 4, FALSE)</f>
        <v>3132</v>
      </c>
      <c r="F68" s="2">
        <f t="shared" si="3"/>
        <v>0.52330779054916987</v>
      </c>
      <c r="G68" s="2">
        <f t="shared" si="4"/>
        <v>0.45593869731800768</v>
      </c>
      <c r="H68" s="2">
        <f t="shared" si="5"/>
        <v>6.7369093231162192E-2</v>
      </c>
      <c r="I68">
        <f>COUNTIF('2017 Governor'!$B$2:$B$567, B68)</f>
        <v>1</v>
      </c>
    </row>
    <row r="69" spans="1:10" x14ac:dyDescent="0.3">
      <c r="A69" t="s">
        <v>33</v>
      </c>
      <c r="B69" t="s">
        <v>294</v>
      </c>
      <c r="C69">
        <f>VLOOKUP($B69, '2017 Governor'!$B$2:$E$567, 2, FALSE)</f>
        <v>157</v>
      </c>
      <c r="D69">
        <f>VLOOKUP($B69, '2017 Governor'!$B$2:$E$567, 3, FALSE)</f>
        <v>193</v>
      </c>
      <c r="E69">
        <f>VLOOKUP($B69, '2017 Governor'!$B$2:$E$567, 4, FALSE)</f>
        <v>356</v>
      </c>
      <c r="F69" s="2">
        <f t="shared" si="3"/>
        <v>0.4410112359550562</v>
      </c>
      <c r="G69" s="2">
        <f t="shared" si="4"/>
        <v>0.5421348314606742</v>
      </c>
      <c r="H69" s="2">
        <f t="shared" si="5"/>
        <v>-0.10112359550561797</v>
      </c>
      <c r="I69">
        <f>COUNTIF('2017 Governor'!$B$2:$B$567, B69)</f>
        <v>1</v>
      </c>
    </row>
    <row r="70" spans="1:10" x14ac:dyDescent="0.3">
      <c r="A70" t="s">
        <v>33</v>
      </c>
      <c r="B70" t="s">
        <v>296</v>
      </c>
      <c r="C70">
        <f>VLOOKUP($B70, '2017 Governor'!$B$2:$E$567, 2, FALSE)</f>
        <v>185</v>
      </c>
      <c r="D70">
        <f>VLOOKUP($B70, '2017 Governor'!$B$2:$E$567, 3, FALSE)</f>
        <v>229</v>
      </c>
      <c r="E70">
        <f>VLOOKUP($B70, '2017 Governor'!$B$2:$E$567, 4, FALSE)</f>
        <v>421</v>
      </c>
      <c r="F70" s="2">
        <f t="shared" si="3"/>
        <v>0.43942992874109266</v>
      </c>
      <c r="G70" s="2">
        <f t="shared" si="4"/>
        <v>0.5439429928741093</v>
      </c>
      <c r="H70" s="2">
        <f t="shared" si="5"/>
        <v>-0.10451306413301663</v>
      </c>
      <c r="I70">
        <f>COUNTIF('2017 Governor'!$B$2:$B$567, B70)</f>
        <v>1</v>
      </c>
    </row>
    <row r="71" spans="1:10" x14ac:dyDescent="0.3">
      <c r="A71" t="s">
        <v>33</v>
      </c>
      <c r="B71" t="s">
        <v>299</v>
      </c>
      <c r="C71">
        <f>VLOOKUP($B71, '2017 Governor'!$B$2:$E$567, 2, FALSE)</f>
        <v>149</v>
      </c>
      <c r="D71">
        <f>VLOOKUP($B71, '2017 Governor'!$B$2:$E$567, 3, FALSE)</f>
        <v>310</v>
      </c>
      <c r="E71">
        <f>VLOOKUP($B71, '2017 Governor'!$B$2:$E$567, 4, FALSE)</f>
        <v>476</v>
      </c>
      <c r="F71" s="2">
        <f t="shared" si="3"/>
        <v>0.31302521008403361</v>
      </c>
      <c r="G71" s="2">
        <f t="shared" si="4"/>
        <v>0.65126050420168069</v>
      </c>
      <c r="H71" s="2">
        <f t="shared" si="5"/>
        <v>-0.33823529411764708</v>
      </c>
      <c r="I71">
        <f>COUNTIF('2017 Governor'!$B$2:$B$567, B71)</f>
        <v>1</v>
      </c>
    </row>
    <row r="72" spans="1:10" x14ac:dyDescent="0.3">
      <c r="A72" t="s">
        <v>33</v>
      </c>
      <c r="B72" t="s">
        <v>300</v>
      </c>
      <c r="C72">
        <f>VLOOKUP($B72, '2017 Governor'!$B$2:$E$567, 2, FALSE)</f>
        <v>99</v>
      </c>
      <c r="D72">
        <f>VLOOKUP($B72, '2017 Governor'!$B$2:$E$567, 3, FALSE)</f>
        <v>103</v>
      </c>
      <c r="E72">
        <f>VLOOKUP($B72, '2017 Governor'!$B$2:$E$567, 4, FALSE)</f>
        <v>205</v>
      </c>
      <c r="F72" s="2">
        <f t="shared" si="3"/>
        <v>0.48292682926829267</v>
      </c>
      <c r="G72" s="2">
        <f t="shared" si="4"/>
        <v>0.5024390243902439</v>
      </c>
      <c r="H72" s="2">
        <f t="shared" si="5"/>
        <v>-1.9512195121951219E-2</v>
      </c>
      <c r="I72">
        <f>COUNTIF('2017 Governor'!$B$2:$B$567, B72)</f>
        <v>1</v>
      </c>
    </row>
    <row r="73" spans="1:10" x14ac:dyDescent="0.3">
      <c r="A73" t="s">
        <v>33</v>
      </c>
      <c r="B73" t="s">
        <v>302</v>
      </c>
      <c r="C73">
        <f>VLOOKUP($B73, '2017 Governor'!$B$2:$E$567, 2, FALSE)</f>
        <v>2158</v>
      </c>
      <c r="D73">
        <f>VLOOKUP($B73, '2017 Governor'!$B$2:$E$567, 3, FALSE)</f>
        <v>3674</v>
      </c>
      <c r="E73">
        <f>VLOOKUP($B73, '2017 Governor'!$B$2:$E$567, 4, FALSE)</f>
        <v>5961</v>
      </c>
      <c r="F73" s="2">
        <f t="shared" si="3"/>
        <v>0.36201979533635298</v>
      </c>
      <c r="G73" s="2">
        <f t="shared" si="4"/>
        <v>0.61633954034557958</v>
      </c>
      <c r="H73" s="2">
        <f t="shared" si="5"/>
        <v>-0.25431974500922666</v>
      </c>
      <c r="I73">
        <f>COUNTIF('2017 Governor'!$B$2:$B$567, B73)</f>
        <v>1</v>
      </c>
    </row>
    <row r="74" spans="1:10" x14ac:dyDescent="0.3">
      <c r="A74" t="s">
        <v>33</v>
      </c>
      <c r="B74" t="s">
        <v>303</v>
      </c>
      <c r="C74">
        <f>VLOOKUP($B74, '2017 Governor'!$B$2:$E$567, 2, FALSE)</f>
        <v>557</v>
      </c>
      <c r="D74">
        <f>VLOOKUP($B74, '2017 Governor'!$B$2:$E$567, 3, FALSE)</f>
        <v>952</v>
      </c>
      <c r="E74">
        <f>VLOOKUP($B74, '2017 Governor'!$B$2:$E$567, 4, FALSE)</f>
        <v>1537</v>
      </c>
      <c r="F74" s="2">
        <f t="shared" si="3"/>
        <v>0.36239427456083279</v>
      </c>
      <c r="G74" s="2">
        <f t="shared" si="4"/>
        <v>0.6193884189980482</v>
      </c>
      <c r="H74" s="2">
        <f t="shared" si="5"/>
        <v>-0.25699414443721535</v>
      </c>
      <c r="I74">
        <f>COUNTIF('2017 Governor'!$B$2:$B$567, B74)</f>
        <v>1</v>
      </c>
    </row>
    <row r="75" spans="1:10" x14ac:dyDescent="0.3">
      <c r="A75" t="s">
        <v>33</v>
      </c>
      <c r="B75" t="s">
        <v>308</v>
      </c>
      <c r="C75">
        <f>VLOOKUP($B75, '2017 Governor'!$B$2:$E$567, 2, FALSE)</f>
        <v>191</v>
      </c>
      <c r="D75">
        <f>VLOOKUP($B75, '2017 Governor'!$B$2:$E$567, 3, FALSE)</f>
        <v>302</v>
      </c>
      <c r="E75">
        <f>VLOOKUP($B75, '2017 Governor'!$B$2:$E$567, 4, FALSE)</f>
        <v>501</v>
      </c>
      <c r="F75" s="2">
        <f t="shared" si="3"/>
        <v>0.38123752495009983</v>
      </c>
      <c r="G75" s="2">
        <f t="shared" si="4"/>
        <v>0.60279441117764476</v>
      </c>
      <c r="H75" s="2">
        <f t="shared" si="5"/>
        <v>-0.22155688622754491</v>
      </c>
      <c r="I75">
        <f>COUNTIF('2017 Governor'!$B$2:$B$567, B75)</f>
        <v>1</v>
      </c>
    </row>
    <row r="76" spans="1:10" x14ac:dyDescent="0.3">
      <c r="A76" t="s">
        <v>33</v>
      </c>
      <c r="B76" t="s">
        <v>310</v>
      </c>
      <c r="C76">
        <v>900.0774068698596</v>
      </c>
      <c r="D76">
        <v>1382.9024350911143</v>
      </c>
      <c r="E76">
        <v>2333.087243992904</v>
      </c>
      <c r="F76" s="2">
        <f t="shared" si="3"/>
        <v>0.38578814795174338</v>
      </c>
      <c r="G76" s="2">
        <f t="shared" si="4"/>
        <v>0.59273498607980923</v>
      </c>
      <c r="H76" s="2">
        <f t="shared" si="5"/>
        <v>-0.2069468381280658</v>
      </c>
      <c r="I76">
        <f>COUNTIF('2017 Governor'!$B$2:$B$567, B76)</f>
        <v>1</v>
      </c>
      <c r="J76">
        <f>3836/12402</f>
        <v>0.30930495081438475</v>
      </c>
    </row>
    <row r="77" spans="1:10" x14ac:dyDescent="0.3">
      <c r="A77" t="s">
        <v>33</v>
      </c>
      <c r="B77" t="s">
        <v>311</v>
      </c>
      <c r="C77">
        <f>VLOOKUP($B77, '2017 Governor'!$B$2:$E$567, 2, FALSE)</f>
        <v>198</v>
      </c>
      <c r="D77">
        <f>VLOOKUP($B77, '2017 Governor'!$B$2:$E$567, 3, FALSE)</f>
        <v>368</v>
      </c>
      <c r="E77">
        <f>VLOOKUP($B77, '2017 Governor'!$B$2:$E$567, 4, FALSE)</f>
        <v>575</v>
      </c>
      <c r="F77" s="2">
        <f t="shared" si="3"/>
        <v>0.34434782608695652</v>
      </c>
      <c r="G77" s="2">
        <f t="shared" si="4"/>
        <v>0.64</v>
      </c>
      <c r="H77" s="2">
        <f t="shared" si="5"/>
        <v>-0.29565217391304349</v>
      </c>
      <c r="I77">
        <f>COUNTIF('2017 Governor'!$B$2:$B$567, B77)</f>
        <v>1</v>
      </c>
    </row>
    <row r="78" spans="1:10" x14ac:dyDescent="0.3">
      <c r="A78" t="s">
        <v>33</v>
      </c>
      <c r="B78" t="s">
        <v>312</v>
      </c>
      <c r="C78">
        <f>VLOOKUP($B78, '2017 Governor'!$B$2:$E$567, 2, FALSE)</f>
        <v>336</v>
      </c>
      <c r="D78">
        <f>VLOOKUP($B78, '2017 Governor'!$B$2:$E$567, 3, FALSE)</f>
        <v>521</v>
      </c>
      <c r="E78">
        <f>VLOOKUP($B78, '2017 Governor'!$B$2:$E$567, 4, FALSE)</f>
        <v>879</v>
      </c>
      <c r="F78" s="2">
        <f t="shared" si="3"/>
        <v>0.38225255972696248</v>
      </c>
      <c r="G78" s="2">
        <f t="shared" si="4"/>
        <v>0.59271899886234358</v>
      </c>
      <c r="H78" s="2">
        <f t="shared" si="5"/>
        <v>-0.21046643913538113</v>
      </c>
      <c r="I78">
        <f>COUNTIF('2017 Governor'!$B$2:$B$567, B78)</f>
        <v>1</v>
      </c>
    </row>
    <row r="79" spans="1:10" x14ac:dyDescent="0.3">
      <c r="A79" t="s">
        <v>30</v>
      </c>
      <c r="B79" t="s">
        <v>202</v>
      </c>
      <c r="C79">
        <f>VLOOKUP($B79, '2017 Governor'!$B$2:$E$567, 2, FALSE)</f>
        <v>465</v>
      </c>
      <c r="D79">
        <f>VLOOKUP($B79, '2017 Governor'!$B$2:$E$567, 3, FALSE)</f>
        <v>643</v>
      </c>
      <c r="E79">
        <f>VLOOKUP($B79, '2017 Governor'!$B$2:$E$567, 4, FALSE)</f>
        <v>1152</v>
      </c>
      <c r="F79" s="2">
        <f t="shared" si="3"/>
        <v>0.40364583333333331</v>
      </c>
      <c r="G79" s="2">
        <f t="shared" si="4"/>
        <v>0.55815972222222221</v>
      </c>
      <c r="H79" s="2">
        <f t="shared" si="5"/>
        <v>-0.1545138888888889</v>
      </c>
      <c r="I79">
        <f>COUNTIF('2017 Governor'!$B$2:$B$567, B79)</f>
        <v>1</v>
      </c>
    </row>
    <row r="80" spans="1:10" x14ac:dyDescent="0.3">
      <c r="A80" t="s">
        <v>30</v>
      </c>
      <c r="B80" t="s">
        <v>203</v>
      </c>
      <c r="C80">
        <f>VLOOKUP($B80, '2017 Governor'!$B$2:$E$567, 2, FALSE)</f>
        <v>988</v>
      </c>
      <c r="D80">
        <f>VLOOKUP($B80, '2017 Governor'!$B$2:$E$567, 3, FALSE)</f>
        <v>819</v>
      </c>
      <c r="E80">
        <f>VLOOKUP($B80, '2017 Governor'!$B$2:$E$567, 4, FALSE)</f>
        <v>1901</v>
      </c>
      <c r="F80" s="2">
        <f t="shared" si="3"/>
        <v>0.51972645975802212</v>
      </c>
      <c r="G80" s="2">
        <f t="shared" si="4"/>
        <v>0.43082588111520254</v>
      </c>
      <c r="H80" s="2">
        <f t="shared" si="5"/>
        <v>8.8900578642819569E-2</v>
      </c>
      <c r="I80">
        <f>COUNTIF('2017 Governor'!$B$2:$B$567, B80)</f>
        <v>1</v>
      </c>
    </row>
    <row r="81" spans="1:9" x14ac:dyDescent="0.3">
      <c r="A81" t="s">
        <v>30</v>
      </c>
      <c r="B81" t="s">
        <v>204</v>
      </c>
      <c r="C81">
        <f>VLOOKUP($B81, '2017 Governor'!$B$2:$E$567, 2, FALSE)</f>
        <v>137</v>
      </c>
      <c r="D81">
        <f>VLOOKUP($B81, '2017 Governor'!$B$2:$E$567, 3, FALSE)</f>
        <v>204</v>
      </c>
      <c r="E81">
        <f>VLOOKUP($B81, '2017 Governor'!$B$2:$E$567, 4, FALSE)</f>
        <v>363</v>
      </c>
      <c r="F81" s="2">
        <f t="shared" si="3"/>
        <v>0.37741046831955921</v>
      </c>
      <c r="G81" s="2">
        <f t="shared" si="4"/>
        <v>0.56198347107438018</v>
      </c>
      <c r="H81" s="2">
        <f t="shared" si="5"/>
        <v>-0.18457300275482094</v>
      </c>
      <c r="I81">
        <f>COUNTIF('2017 Governor'!$B$2:$B$567, B81)</f>
        <v>1</v>
      </c>
    </row>
    <row r="82" spans="1:9" x14ac:dyDescent="0.3">
      <c r="A82" t="s">
        <v>30</v>
      </c>
      <c r="B82" t="s">
        <v>205</v>
      </c>
      <c r="C82">
        <f>VLOOKUP($B82, '2017 Governor'!$B$2:$E$567, 2, FALSE)</f>
        <v>181</v>
      </c>
      <c r="D82">
        <f>VLOOKUP($B82, '2017 Governor'!$B$2:$E$567, 3, FALSE)</f>
        <v>258</v>
      </c>
      <c r="E82">
        <f>VLOOKUP($B82, '2017 Governor'!$B$2:$E$567, 4, FALSE)</f>
        <v>462</v>
      </c>
      <c r="F82" s="2">
        <f t="shared" si="3"/>
        <v>0.39177489177489178</v>
      </c>
      <c r="G82" s="2">
        <f t="shared" si="4"/>
        <v>0.55844155844155841</v>
      </c>
      <c r="H82" s="2">
        <f t="shared" si="5"/>
        <v>-0.16666666666666666</v>
      </c>
      <c r="I82">
        <f>COUNTIF('2017 Governor'!$B$2:$B$567, B82)</f>
        <v>1</v>
      </c>
    </row>
    <row r="83" spans="1:9" x14ac:dyDescent="0.3">
      <c r="A83" t="s">
        <v>30</v>
      </c>
      <c r="B83" t="s">
        <v>206</v>
      </c>
      <c r="C83">
        <f>VLOOKUP($B83, '2017 Governor'!$B$2:$E$567, 2, FALSE)</f>
        <v>191</v>
      </c>
      <c r="D83">
        <f>VLOOKUP($B83, '2017 Governor'!$B$2:$E$567, 3, FALSE)</f>
        <v>402</v>
      </c>
      <c r="E83">
        <f>VLOOKUP($B83, '2017 Governor'!$B$2:$E$567, 4, FALSE)</f>
        <v>634</v>
      </c>
      <c r="F83" s="2">
        <f t="shared" si="3"/>
        <v>0.30126182965299686</v>
      </c>
      <c r="G83" s="2">
        <f t="shared" si="4"/>
        <v>0.63406940063091488</v>
      </c>
      <c r="H83" s="2">
        <f t="shared" si="5"/>
        <v>-0.33280757097791797</v>
      </c>
      <c r="I83">
        <f>COUNTIF('2017 Governor'!$B$2:$B$567, B83)</f>
        <v>1</v>
      </c>
    </row>
    <row r="84" spans="1:9" x14ac:dyDescent="0.3">
      <c r="A84" t="s">
        <v>30</v>
      </c>
      <c r="B84" t="s">
        <v>207</v>
      </c>
      <c r="C84">
        <f>VLOOKUP($B84, '2017 Governor'!$B$2:$E$567, 2, FALSE)</f>
        <v>171</v>
      </c>
      <c r="D84">
        <f>VLOOKUP($B84, '2017 Governor'!$B$2:$E$567, 3, FALSE)</f>
        <v>269</v>
      </c>
      <c r="E84">
        <f>VLOOKUP($B84, '2017 Governor'!$B$2:$E$567, 4, FALSE)</f>
        <v>459</v>
      </c>
      <c r="F84" s="2">
        <f t="shared" si="3"/>
        <v>0.37254901960784315</v>
      </c>
      <c r="G84" s="2">
        <f t="shared" si="4"/>
        <v>0.58605664488017428</v>
      </c>
      <c r="H84" s="2">
        <f t="shared" si="5"/>
        <v>-0.21350762527233116</v>
      </c>
      <c r="I84">
        <f>COUNTIF('2017 Governor'!$B$2:$B$567, B84)</f>
        <v>1</v>
      </c>
    </row>
    <row r="85" spans="1:9" x14ac:dyDescent="0.3">
      <c r="A85" t="s">
        <v>30</v>
      </c>
      <c r="B85" t="s">
        <v>208</v>
      </c>
      <c r="C85">
        <f>VLOOKUP($B85, '2017 Governor'!$B$2:$E$567, 2, FALSE)</f>
        <v>266</v>
      </c>
      <c r="D85">
        <f>VLOOKUP($B85, '2017 Governor'!$B$2:$E$567, 3, FALSE)</f>
        <v>316</v>
      </c>
      <c r="E85">
        <f>VLOOKUP($B85, '2017 Governor'!$B$2:$E$567, 4, FALSE)</f>
        <v>614</v>
      </c>
      <c r="F85" s="2">
        <f t="shared" si="3"/>
        <v>0.43322475570032576</v>
      </c>
      <c r="G85" s="2">
        <f t="shared" si="4"/>
        <v>0.51465798045602607</v>
      </c>
      <c r="H85" s="2">
        <f t="shared" si="5"/>
        <v>-8.143322475570032E-2</v>
      </c>
      <c r="I85">
        <f>COUNTIF('2017 Governor'!$B$2:$B$567, B85)</f>
        <v>1</v>
      </c>
    </row>
    <row r="86" spans="1:9" x14ac:dyDescent="0.3">
      <c r="A86" t="s">
        <v>30</v>
      </c>
      <c r="B86" t="s">
        <v>209</v>
      </c>
      <c r="C86">
        <f>VLOOKUP($B86, '2017 Governor'!$B$2:$E$567, 2, FALSE)</f>
        <v>410</v>
      </c>
      <c r="D86">
        <f>VLOOKUP($B86, '2017 Governor'!$B$2:$E$567, 3, FALSE)</f>
        <v>140</v>
      </c>
      <c r="E86">
        <f>VLOOKUP($B86, '2017 Governor'!$B$2:$E$567, 4, FALSE)</f>
        <v>575</v>
      </c>
      <c r="F86" s="2">
        <f t="shared" si="3"/>
        <v>0.71304347826086956</v>
      </c>
      <c r="G86" s="2">
        <f t="shared" si="4"/>
        <v>0.24347826086956523</v>
      </c>
      <c r="H86" s="2">
        <f t="shared" si="5"/>
        <v>0.46956521739130436</v>
      </c>
      <c r="I86">
        <f>COUNTIF('2017 Governor'!$B$2:$B$567, B86)</f>
        <v>1</v>
      </c>
    </row>
    <row r="87" spans="1:9" x14ac:dyDescent="0.3">
      <c r="A87" t="s">
        <v>30</v>
      </c>
      <c r="B87" t="s">
        <v>210</v>
      </c>
      <c r="C87">
        <f>VLOOKUP($B87, '2017 Governor'!$B$2:$E$567, 2, FALSE)</f>
        <v>1387</v>
      </c>
      <c r="D87">
        <f>VLOOKUP($B87, '2017 Governor'!$B$2:$E$567, 3, FALSE)</f>
        <v>1852</v>
      </c>
      <c r="E87">
        <f>VLOOKUP($B87, '2017 Governor'!$B$2:$E$567, 4, FALSE)</f>
        <v>3431</v>
      </c>
      <c r="F87" s="2">
        <f t="shared" si="3"/>
        <v>0.40425531914893614</v>
      </c>
      <c r="G87" s="2">
        <f t="shared" si="4"/>
        <v>0.5397843194403964</v>
      </c>
      <c r="H87" s="2">
        <f t="shared" si="5"/>
        <v>-0.13552900029146023</v>
      </c>
      <c r="I87">
        <f>COUNTIF('2017 Governor'!$B$2:$B$567, B87)</f>
        <v>1</v>
      </c>
    </row>
    <row r="88" spans="1:9" x14ac:dyDescent="0.3">
      <c r="A88" t="s">
        <v>30</v>
      </c>
      <c r="B88" t="s">
        <v>211</v>
      </c>
      <c r="C88">
        <f>VLOOKUP($B88, '2017 Governor'!$B$2:$E$567, 2, FALSE)</f>
        <v>586</v>
      </c>
      <c r="D88">
        <f>VLOOKUP($B88, '2017 Governor'!$B$2:$E$567, 3, FALSE)</f>
        <v>763</v>
      </c>
      <c r="E88">
        <f>VLOOKUP($B88, '2017 Governor'!$B$2:$E$567, 4, FALSE)</f>
        <v>1410</v>
      </c>
      <c r="F88" s="2">
        <f t="shared" si="3"/>
        <v>0.41560283687943261</v>
      </c>
      <c r="G88" s="2">
        <f t="shared" si="4"/>
        <v>0.54113475177304959</v>
      </c>
      <c r="H88" s="2">
        <f t="shared" si="5"/>
        <v>-0.12553191489361701</v>
      </c>
      <c r="I88">
        <f>COUNTIF('2017 Governor'!$B$2:$B$567, B88)</f>
        <v>1</v>
      </c>
    </row>
    <row r="89" spans="1:9" x14ac:dyDescent="0.3">
      <c r="A89" t="s">
        <v>30</v>
      </c>
      <c r="B89" t="s">
        <v>212</v>
      </c>
      <c r="C89">
        <f>VLOOKUP($B89, '2017 Governor'!$B$2:$E$567, 2, FALSE)</f>
        <v>1196</v>
      </c>
      <c r="D89">
        <f>VLOOKUP($B89, '2017 Governor'!$B$2:$E$567, 3, FALSE)</f>
        <v>1261</v>
      </c>
      <c r="E89">
        <f>VLOOKUP($B89, '2017 Governor'!$B$2:$E$567, 4, FALSE)</f>
        <v>2563</v>
      </c>
      <c r="F89" s="2">
        <f t="shared" si="3"/>
        <v>0.46664065548185718</v>
      </c>
      <c r="G89" s="2">
        <f t="shared" si="4"/>
        <v>0.49200156067108858</v>
      </c>
      <c r="H89" s="2">
        <f t="shared" si="5"/>
        <v>-2.536090518923137E-2</v>
      </c>
      <c r="I89">
        <f>COUNTIF('2017 Governor'!$B$2:$B$567, B89)</f>
        <v>1</v>
      </c>
    </row>
    <row r="90" spans="1:9" x14ac:dyDescent="0.3">
      <c r="A90" t="s">
        <v>30</v>
      </c>
      <c r="B90" t="s">
        <v>213</v>
      </c>
      <c r="C90">
        <f>VLOOKUP($B90, '2017 Governor'!$B$2:$E$567, 2, FALSE)</f>
        <v>277</v>
      </c>
      <c r="D90">
        <f>VLOOKUP($B90, '2017 Governor'!$B$2:$E$567, 3, FALSE)</f>
        <v>415</v>
      </c>
      <c r="E90">
        <f>VLOOKUP($B90, '2017 Governor'!$B$2:$E$567, 4, FALSE)</f>
        <v>712</v>
      </c>
      <c r="F90" s="2">
        <f t="shared" si="3"/>
        <v>0.3890449438202247</v>
      </c>
      <c r="G90" s="2">
        <f t="shared" si="4"/>
        <v>0.5828651685393258</v>
      </c>
      <c r="H90" s="2">
        <f t="shared" si="5"/>
        <v>-0.19382022471910113</v>
      </c>
      <c r="I90">
        <f>COUNTIF('2017 Governor'!$B$2:$B$567, B90)</f>
        <v>1</v>
      </c>
    </row>
    <row r="91" spans="1:9" x14ac:dyDescent="0.3">
      <c r="A91" t="s">
        <v>30</v>
      </c>
      <c r="B91" t="s">
        <v>214</v>
      </c>
      <c r="C91">
        <f>VLOOKUP($B91, '2017 Governor'!$B$2:$E$567, 2, FALSE)</f>
        <v>612</v>
      </c>
      <c r="D91">
        <f>VLOOKUP($B91, '2017 Governor'!$B$2:$E$567, 3, FALSE)</f>
        <v>190</v>
      </c>
      <c r="E91">
        <f>VLOOKUP($B91, '2017 Governor'!$B$2:$E$567, 4, FALSE)</f>
        <v>837</v>
      </c>
      <c r="F91" s="2">
        <f t="shared" si="3"/>
        <v>0.73118279569892475</v>
      </c>
      <c r="G91" s="2">
        <f t="shared" si="4"/>
        <v>0.22700119474313021</v>
      </c>
      <c r="H91" s="2">
        <f t="shared" si="5"/>
        <v>0.50418160095579445</v>
      </c>
      <c r="I91">
        <f>COUNTIF('2017 Governor'!$B$2:$B$567, B91)</f>
        <v>1</v>
      </c>
    </row>
    <row r="92" spans="1:9" x14ac:dyDescent="0.3">
      <c r="A92" t="s">
        <v>30</v>
      </c>
      <c r="B92" t="s">
        <v>215</v>
      </c>
      <c r="C92">
        <f>VLOOKUP($B92, '2017 Governor'!$B$2:$E$567, 2, FALSE)</f>
        <v>328</v>
      </c>
      <c r="D92">
        <f>VLOOKUP($B92, '2017 Governor'!$B$2:$E$567, 3, FALSE)</f>
        <v>649</v>
      </c>
      <c r="E92">
        <f>VLOOKUP($B92, '2017 Governor'!$B$2:$E$567, 4, FALSE)</f>
        <v>1017</v>
      </c>
      <c r="F92" s="2">
        <f t="shared" si="3"/>
        <v>0.3225172074729597</v>
      </c>
      <c r="G92" s="2">
        <f t="shared" si="4"/>
        <v>0.6381514257620452</v>
      </c>
      <c r="H92" s="2">
        <f t="shared" si="5"/>
        <v>-0.31563421828908556</v>
      </c>
      <c r="I92">
        <f>COUNTIF('2017 Governor'!$B$2:$B$567, B92)</f>
        <v>1</v>
      </c>
    </row>
    <row r="93" spans="1:9" x14ac:dyDescent="0.3">
      <c r="A93" t="s">
        <v>30</v>
      </c>
      <c r="B93" t="s">
        <v>216</v>
      </c>
      <c r="C93">
        <f>VLOOKUP($B93, '2017 Governor'!$B$2:$E$567, 2, FALSE)</f>
        <v>619</v>
      </c>
      <c r="D93">
        <f>VLOOKUP($B93, '2017 Governor'!$B$2:$E$567, 3, FALSE)</f>
        <v>448</v>
      </c>
      <c r="E93">
        <f>VLOOKUP($B93, '2017 Governor'!$B$2:$E$567, 4, FALSE)</f>
        <v>1107</v>
      </c>
      <c r="F93" s="2">
        <f t="shared" si="3"/>
        <v>0.55916892502258353</v>
      </c>
      <c r="G93" s="2">
        <f t="shared" si="4"/>
        <v>0.40469738030713642</v>
      </c>
      <c r="H93" s="2">
        <f t="shared" si="5"/>
        <v>0.15447154471544716</v>
      </c>
      <c r="I93">
        <f>COUNTIF('2017 Governor'!$B$2:$B$567, B93)</f>
        <v>1</v>
      </c>
    </row>
    <row r="94" spans="1:9" x14ac:dyDescent="0.3">
      <c r="A94" t="s">
        <v>3</v>
      </c>
      <c r="B94" t="s">
        <v>3</v>
      </c>
      <c r="C94">
        <f>SUM(C2:C93)</f>
        <v>93041.120413456461</v>
      </c>
      <c r="D94">
        <f>SUM(D2:D93)</f>
        <v>86779.700187900104</v>
      </c>
      <c r="E94">
        <f>SUM(E2:E93)</f>
        <v>184658.0740708042</v>
      </c>
      <c r="F94" s="2">
        <f t="shared" ref="F94" si="6">C94/E94</f>
        <v>0.50385622660496998</v>
      </c>
      <c r="G94" s="2">
        <f t="shared" ref="G94" si="7">D94/E94</f>
        <v>0.4699480411272231</v>
      </c>
      <c r="H94" s="2">
        <f t="shared" ref="H94" si="8">(C94-D94)/E94</f>
        <v>3.3908185477746919E-2</v>
      </c>
      <c r="I94">
        <f>COUNTIF('2017 Governor'!$B$2:$B$567, B94)</f>
        <v>0</v>
      </c>
    </row>
  </sheetData>
  <conditionalFormatting sqref="I2:I94">
    <cfRule type="cellIs" dxfId="29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FB23-A956-47AF-AB59-FF96546ACE2C}">
  <dimension ref="A1:J55"/>
  <sheetViews>
    <sheetView topLeftCell="A36" workbookViewId="0">
      <selection activeCell="G55" sqref="G55"/>
    </sheetView>
  </sheetViews>
  <sheetFormatPr defaultRowHeight="14.4" x14ac:dyDescent="0.3"/>
  <sheetData>
    <row r="1" spans="1:10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10" x14ac:dyDescent="0.3">
      <c r="A2" t="s">
        <v>32</v>
      </c>
      <c r="B2" t="s">
        <v>256</v>
      </c>
      <c r="C2">
        <f>VLOOKUP($B2, '2017 Governor'!$B$2:$E$567, 2, FALSE)</f>
        <v>325</v>
      </c>
      <c r="D2">
        <f>VLOOKUP($B2, '2017 Governor'!$B$2:$E$567, 3, FALSE)</f>
        <v>193</v>
      </c>
      <c r="E2">
        <f>VLOOKUP($B2, '2017 Governor'!$B$2:$E$567, 4, FALSE)</f>
        <v>529</v>
      </c>
      <c r="F2" s="2">
        <f>C2/E2</f>
        <v>0.61436672967863892</v>
      </c>
      <c r="G2" s="2">
        <f>D2/E2</f>
        <v>0.36483931947069942</v>
      </c>
      <c r="H2" s="2">
        <f>(C2-D2)/E2</f>
        <v>0.2495274102079395</v>
      </c>
      <c r="I2">
        <f>COUNTIF('2017 Governor'!$B$2:$B$567, B2)</f>
        <v>1</v>
      </c>
      <c r="J2" s="3"/>
    </row>
    <row r="3" spans="1:10" x14ac:dyDescent="0.3">
      <c r="A3" t="s">
        <v>32</v>
      </c>
      <c r="B3" t="s">
        <v>257</v>
      </c>
      <c r="C3">
        <f>VLOOKUP($B3, '2017 Governor'!$B$2:$E$567, 2, FALSE)</f>
        <v>897</v>
      </c>
      <c r="D3">
        <f>VLOOKUP($B3, '2017 Governor'!$B$2:$E$567, 3, FALSE)</f>
        <v>440</v>
      </c>
      <c r="E3">
        <f>VLOOKUP($B3, '2017 Governor'!$B$2:$E$567, 4, FALSE)</f>
        <v>1382</v>
      </c>
      <c r="F3" s="2">
        <f t="shared" ref="F3:F54" si="0">C3/E3</f>
        <v>0.64905933429811868</v>
      </c>
      <c r="G3" s="2">
        <f t="shared" ref="G3:G54" si="1">D3/E3</f>
        <v>0.31837916063675831</v>
      </c>
      <c r="H3" s="2">
        <f t="shared" ref="H3:H54" si="2">(C3-D3)/E3</f>
        <v>0.33068017366136032</v>
      </c>
      <c r="I3">
        <f>COUNTIF('2017 Governor'!$B$2:$B$567, B3)</f>
        <v>1</v>
      </c>
      <c r="J3" s="3"/>
    </row>
    <row r="4" spans="1:10" x14ac:dyDescent="0.3">
      <c r="A4" t="s">
        <v>32</v>
      </c>
      <c r="B4" t="s">
        <v>258</v>
      </c>
      <c r="C4">
        <f>VLOOKUP($B4, '2017 Governor'!$B$2:$E$567, 2, FALSE)</f>
        <v>1791</v>
      </c>
      <c r="D4">
        <f>VLOOKUP($B4, '2017 Governor'!$B$2:$E$567, 3, FALSE)</f>
        <v>1410</v>
      </c>
      <c r="E4">
        <f>VLOOKUP($B4, '2017 Governor'!$B$2:$E$567, 4, FALSE)</f>
        <v>3256</v>
      </c>
      <c r="F4" s="2">
        <f t="shared" si="0"/>
        <v>0.55006142506142508</v>
      </c>
      <c r="G4" s="2">
        <f t="shared" si="1"/>
        <v>0.43304668304668303</v>
      </c>
      <c r="H4" s="2">
        <f t="shared" si="2"/>
        <v>0.11701474201474202</v>
      </c>
      <c r="I4">
        <f>COUNTIF('2017 Governor'!$B$2:$B$567, B4)</f>
        <v>1</v>
      </c>
      <c r="J4" s="3"/>
    </row>
    <row r="5" spans="1:10" x14ac:dyDescent="0.3">
      <c r="A5" t="s">
        <v>32</v>
      </c>
      <c r="B5" t="s">
        <v>259</v>
      </c>
      <c r="C5">
        <f>VLOOKUP($B5, '2017 Governor'!$B$2:$E$567, 2, FALSE)</f>
        <v>1552</v>
      </c>
      <c r="D5">
        <f>VLOOKUP($B5, '2017 Governor'!$B$2:$E$567, 3, FALSE)</f>
        <v>707</v>
      </c>
      <c r="E5">
        <f>VLOOKUP($B5, '2017 Governor'!$B$2:$E$567, 4, FALSE)</f>
        <v>2297</v>
      </c>
      <c r="F5" s="2">
        <f t="shared" si="0"/>
        <v>0.67566390944710497</v>
      </c>
      <c r="G5" s="2">
        <f t="shared" si="1"/>
        <v>0.30779277318241183</v>
      </c>
      <c r="H5" s="2">
        <f t="shared" si="2"/>
        <v>0.36787113626469309</v>
      </c>
      <c r="I5">
        <f>COUNTIF('2017 Governor'!$B$2:$B$567, B5)</f>
        <v>1</v>
      </c>
      <c r="J5" s="3"/>
    </row>
    <row r="6" spans="1:10" x14ac:dyDescent="0.3">
      <c r="A6" t="s">
        <v>32</v>
      </c>
      <c r="B6" t="s">
        <v>260</v>
      </c>
      <c r="C6">
        <f>VLOOKUP($B6, '2017 Governor'!$B$2:$E$567, 2, FALSE)</f>
        <v>4424</v>
      </c>
      <c r="D6">
        <f>VLOOKUP($B6, '2017 Governor'!$B$2:$E$567, 3, FALSE)</f>
        <v>2015</v>
      </c>
      <c r="E6">
        <f>VLOOKUP($B6, '2017 Governor'!$B$2:$E$567, 4, FALSE)</f>
        <v>6534</v>
      </c>
      <c r="F6" s="2">
        <f t="shared" si="0"/>
        <v>0.6770737679828589</v>
      </c>
      <c r="G6" s="2">
        <f t="shared" si="1"/>
        <v>0.30838689929599022</v>
      </c>
      <c r="H6" s="2">
        <f t="shared" si="2"/>
        <v>0.36868686868686867</v>
      </c>
      <c r="I6">
        <f>COUNTIF('2017 Governor'!$B$2:$B$567, B6)</f>
        <v>1</v>
      </c>
      <c r="J6" s="3"/>
    </row>
    <row r="7" spans="1:10" x14ac:dyDescent="0.3">
      <c r="A7" t="s">
        <v>32</v>
      </c>
      <c r="B7" t="s">
        <v>339</v>
      </c>
      <c r="C7">
        <f>VLOOKUP($B7, '2017 Governor'!$B$2:$E$567, 2, FALSE)</f>
        <v>905</v>
      </c>
      <c r="D7">
        <f>VLOOKUP($B7, '2017 Governor'!$B$2:$E$567, 3, FALSE)</f>
        <v>916</v>
      </c>
      <c r="E7">
        <f>VLOOKUP($B7, '2017 Governor'!$B$2:$E$567, 4, FALSE)</f>
        <v>1851</v>
      </c>
      <c r="F7" s="2">
        <f t="shared" si="0"/>
        <v>0.48892490545651002</v>
      </c>
      <c r="G7" s="2">
        <f t="shared" si="1"/>
        <v>0.49486763911399245</v>
      </c>
      <c r="H7" s="2">
        <f t="shared" si="2"/>
        <v>-5.9427336574824421E-3</v>
      </c>
      <c r="I7">
        <f>COUNTIF('2017 Governor'!$B$2:$B$567, B7)</f>
        <v>1</v>
      </c>
      <c r="J7" s="3"/>
    </row>
    <row r="8" spans="1:10" x14ac:dyDescent="0.3">
      <c r="A8" t="s">
        <v>32</v>
      </c>
      <c r="B8" t="s">
        <v>261</v>
      </c>
      <c r="C8">
        <f>VLOOKUP($B8, '2017 Governor'!$B$2:$E$567, 2, FALSE)</f>
        <v>2761</v>
      </c>
      <c r="D8">
        <f>VLOOKUP($B8, '2017 Governor'!$B$2:$E$567, 3, FALSE)</f>
        <v>2483</v>
      </c>
      <c r="E8">
        <f>VLOOKUP($B8, '2017 Governor'!$B$2:$E$567, 4, FALSE)</f>
        <v>5328</v>
      </c>
      <c r="F8" s="2">
        <f t="shared" si="0"/>
        <v>0.51820570570570568</v>
      </c>
      <c r="G8" s="2">
        <f t="shared" si="1"/>
        <v>0.46602852852852855</v>
      </c>
      <c r="H8" s="2">
        <f t="shared" si="2"/>
        <v>5.2177177177177174E-2</v>
      </c>
      <c r="I8">
        <f>COUNTIF('2017 Governor'!$B$2:$B$567, B8)</f>
        <v>1</v>
      </c>
      <c r="J8" s="3"/>
    </row>
    <row r="9" spans="1:10" x14ac:dyDescent="0.3">
      <c r="A9" t="s">
        <v>32</v>
      </c>
      <c r="B9" t="s">
        <v>262</v>
      </c>
      <c r="C9">
        <f>VLOOKUP($B9, '2017 Governor'!$B$2:$E$567, 2, FALSE)</f>
        <v>834</v>
      </c>
      <c r="D9">
        <f>VLOOKUP($B9, '2017 Governor'!$B$2:$E$567, 3, FALSE)</f>
        <v>643</v>
      </c>
      <c r="E9">
        <f>VLOOKUP($B9, '2017 Governor'!$B$2:$E$567, 4, FALSE)</f>
        <v>1505</v>
      </c>
      <c r="F9" s="2">
        <f t="shared" si="0"/>
        <v>0.55415282392026577</v>
      </c>
      <c r="G9" s="2">
        <f t="shared" si="1"/>
        <v>0.42724252491694353</v>
      </c>
      <c r="H9" s="2">
        <f t="shared" si="2"/>
        <v>0.12691029900332226</v>
      </c>
      <c r="I9">
        <f>COUNTIF('2017 Governor'!$B$2:$B$567, B9)</f>
        <v>1</v>
      </c>
      <c r="J9" s="3"/>
    </row>
    <row r="10" spans="1:10" x14ac:dyDescent="0.3">
      <c r="A10" t="s">
        <v>32</v>
      </c>
      <c r="B10" t="s">
        <v>263</v>
      </c>
      <c r="C10">
        <f>VLOOKUP($B10, '2017 Governor'!$B$2:$E$567, 2, FALSE)</f>
        <v>2240</v>
      </c>
      <c r="D10">
        <f>VLOOKUP($B10, '2017 Governor'!$B$2:$E$567, 3, FALSE)</f>
        <v>1840</v>
      </c>
      <c r="E10">
        <f>VLOOKUP($B10, '2017 Governor'!$B$2:$E$567, 4, FALSE)</f>
        <v>4149</v>
      </c>
      <c r="F10" s="2">
        <f t="shared" si="0"/>
        <v>0.53988912991082183</v>
      </c>
      <c r="G10" s="2">
        <f t="shared" si="1"/>
        <v>0.44348035671246083</v>
      </c>
      <c r="H10" s="2">
        <f t="shared" si="2"/>
        <v>9.6408773198361053E-2</v>
      </c>
      <c r="I10">
        <f>COUNTIF('2017 Governor'!$B$2:$B$567, B10)</f>
        <v>1</v>
      </c>
      <c r="J10" s="3"/>
    </row>
    <row r="11" spans="1:10" x14ac:dyDescent="0.3">
      <c r="A11" t="s">
        <v>32</v>
      </c>
      <c r="B11" t="s">
        <v>272</v>
      </c>
      <c r="C11">
        <f>VLOOKUP($B11, '2017 Governor'!$B$2:$E$567, 2, FALSE)</f>
        <v>953</v>
      </c>
      <c r="D11">
        <f>VLOOKUP($B11, '2017 Governor'!$B$2:$E$567, 3, FALSE)</f>
        <v>651</v>
      </c>
      <c r="E11">
        <f>VLOOKUP($B11, '2017 Governor'!$B$2:$E$567, 4, FALSE)</f>
        <v>1636</v>
      </c>
      <c r="F11" s="2">
        <f t="shared" si="0"/>
        <v>0.58251833740831294</v>
      </c>
      <c r="G11" s="2">
        <f t="shared" si="1"/>
        <v>0.39792176039119803</v>
      </c>
      <c r="H11" s="2">
        <f t="shared" si="2"/>
        <v>0.1845965770171149</v>
      </c>
      <c r="I11">
        <f>COUNTIF('2017 Governor'!$B$2:$B$567, B11)</f>
        <v>1</v>
      </c>
      <c r="J11" s="3"/>
    </row>
    <row r="12" spans="1:10" x14ac:dyDescent="0.3">
      <c r="A12" t="s">
        <v>32</v>
      </c>
      <c r="B12" t="s">
        <v>264</v>
      </c>
      <c r="C12">
        <f>VLOOKUP($B12, '2017 Governor'!$B$2:$E$567, 2, FALSE)</f>
        <v>1411</v>
      </c>
      <c r="D12">
        <f>VLOOKUP($B12, '2017 Governor'!$B$2:$E$567, 3, FALSE)</f>
        <v>635</v>
      </c>
      <c r="E12">
        <f>VLOOKUP($B12, '2017 Governor'!$B$2:$E$567, 4, FALSE)</f>
        <v>2071</v>
      </c>
      <c r="F12" s="2">
        <f t="shared" si="0"/>
        <v>0.68131337518107193</v>
      </c>
      <c r="G12" s="2">
        <f t="shared" si="1"/>
        <v>0.306615161757605</v>
      </c>
      <c r="H12" s="2">
        <f t="shared" si="2"/>
        <v>0.37469821342346693</v>
      </c>
      <c r="I12">
        <f>COUNTIF('2017 Governor'!$B$2:$B$567, B12)</f>
        <v>1</v>
      </c>
      <c r="J12" s="3"/>
    </row>
    <row r="13" spans="1:10" x14ac:dyDescent="0.3">
      <c r="A13" t="s">
        <v>32</v>
      </c>
      <c r="B13" t="s">
        <v>273</v>
      </c>
      <c r="C13">
        <f>VLOOKUP($B13, '2017 Governor'!$B$2:$E$567, 2, FALSE)</f>
        <v>6990</v>
      </c>
      <c r="D13">
        <f>VLOOKUP($B13, '2017 Governor'!$B$2:$E$567, 3, FALSE)</f>
        <v>5614</v>
      </c>
      <c r="E13">
        <f>VLOOKUP($B13, '2017 Governor'!$B$2:$E$567, 4, FALSE)</f>
        <v>12811</v>
      </c>
      <c r="F13" s="2">
        <f t="shared" si="0"/>
        <v>0.5456248536414019</v>
      </c>
      <c r="G13" s="2">
        <f t="shared" si="1"/>
        <v>0.4382171571305909</v>
      </c>
      <c r="H13" s="2">
        <f t="shared" si="2"/>
        <v>0.10740769651081102</v>
      </c>
      <c r="I13">
        <f>COUNTIF('2017 Governor'!$B$2:$B$567, B13)</f>
        <v>1</v>
      </c>
      <c r="J13" s="3"/>
    </row>
    <row r="14" spans="1:10" x14ac:dyDescent="0.3">
      <c r="A14" t="s">
        <v>32</v>
      </c>
      <c r="B14" t="s">
        <v>265</v>
      </c>
      <c r="C14">
        <f>VLOOKUP($B14, '2017 Governor'!$B$2:$E$567, 2, FALSE)</f>
        <v>107</v>
      </c>
      <c r="D14">
        <f>VLOOKUP($B14, '2017 Governor'!$B$2:$E$567, 3, FALSE)</f>
        <v>62</v>
      </c>
      <c r="E14">
        <f>VLOOKUP($B14, '2017 Governor'!$B$2:$E$567, 4, FALSE)</f>
        <v>176</v>
      </c>
      <c r="F14" s="2">
        <f t="shared" si="0"/>
        <v>0.60795454545454541</v>
      </c>
      <c r="G14" s="2">
        <f t="shared" si="1"/>
        <v>0.35227272727272729</v>
      </c>
      <c r="H14" s="2">
        <f t="shared" si="2"/>
        <v>0.25568181818181818</v>
      </c>
      <c r="I14">
        <f>COUNTIF('2017 Governor'!$B$2:$B$567, B14)</f>
        <v>1</v>
      </c>
      <c r="J14" s="3"/>
    </row>
    <row r="15" spans="1:10" x14ac:dyDescent="0.3">
      <c r="A15" t="s">
        <v>32</v>
      </c>
      <c r="B15" t="s">
        <v>266</v>
      </c>
      <c r="C15">
        <f>VLOOKUP($B15, '2017 Governor'!$B$2:$E$567, 2, FALSE)</f>
        <v>1996</v>
      </c>
      <c r="D15">
        <f>VLOOKUP($B15, '2017 Governor'!$B$2:$E$567, 3, FALSE)</f>
        <v>1883</v>
      </c>
      <c r="E15">
        <f>VLOOKUP($B15, '2017 Governor'!$B$2:$E$567, 4, FALSE)</f>
        <v>3962</v>
      </c>
      <c r="F15" s="2">
        <f t="shared" si="0"/>
        <v>0.50378596668349318</v>
      </c>
      <c r="G15" s="2">
        <f t="shared" si="1"/>
        <v>0.47526501766784451</v>
      </c>
      <c r="H15" s="2">
        <f t="shared" si="2"/>
        <v>2.8520949015648663E-2</v>
      </c>
      <c r="I15">
        <f>COUNTIF('2017 Governor'!$B$2:$B$567, B15)</f>
        <v>1</v>
      </c>
      <c r="J15" s="3"/>
    </row>
    <row r="16" spans="1:10" x14ac:dyDescent="0.3">
      <c r="A16" t="s">
        <v>32</v>
      </c>
      <c r="B16" t="s">
        <v>274</v>
      </c>
      <c r="C16">
        <f>VLOOKUP($B16, '2017 Governor'!$B$2:$E$567, 2, FALSE)</f>
        <v>965</v>
      </c>
      <c r="D16">
        <f>VLOOKUP($B16, '2017 Governor'!$B$2:$E$567, 3, FALSE)</f>
        <v>1151</v>
      </c>
      <c r="E16">
        <f>VLOOKUP($B16, '2017 Governor'!$B$2:$E$567, 4, FALSE)</f>
        <v>2151</v>
      </c>
      <c r="F16" s="2">
        <f t="shared" si="0"/>
        <v>0.44862854486285447</v>
      </c>
      <c r="G16" s="2">
        <f t="shared" si="1"/>
        <v>0.5350999535099954</v>
      </c>
      <c r="H16" s="2">
        <f t="shared" si="2"/>
        <v>-8.6471408647140868E-2</v>
      </c>
      <c r="I16">
        <f>COUNTIF('2017 Governor'!$B$2:$B$567, B16)</f>
        <v>1</v>
      </c>
      <c r="J16" s="3"/>
    </row>
    <row r="17" spans="1:10" x14ac:dyDescent="0.3">
      <c r="A17" t="s">
        <v>32</v>
      </c>
      <c r="B17" t="s">
        <v>275</v>
      </c>
      <c r="C17">
        <f>VLOOKUP($B17, '2017 Governor'!$B$2:$E$567, 2, FALSE)</f>
        <v>2032</v>
      </c>
      <c r="D17">
        <f>VLOOKUP($B17, '2017 Governor'!$B$2:$E$567, 3, FALSE)</f>
        <v>1461</v>
      </c>
      <c r="E17">
        <f>VLOOKUP($B17, '2017 Governor'!$B$2:$E$567, 4, FALSE)</f>
        <v>3560</v>
      </c>
      <c r="F17" s="2">
        <f t="shared" si="0"/>
        <v>0.57078651685393256</v>
      </c>
      <c r="G17" s="2">
        <f t="shared" si="1"/>
        <v>0.41039325842696628</v>
      </c>
      <c r="H17" s="2">
        <f t="shared" si="2"/>
        <v>0.16039325842696628</v>
      </c>
      <c r="I17">
        <f>COUNTIF('2017 Governor'!$B$2:$B$567, B17)</f>
        <v>1</v>
      </c>
      <c r="J17" s="3"/>
    </row>
    <row r="18" spans="1:10" x14ac:dyDescent="0.3">
      <c r="A18" t="s">
        <v>32</v>
      </c>
      <c r="B18" t="s">
        <v>276</v>
      </c>
      <c r="C18">
        <f>VLOOKUP($B18, '2017 Governor'!$B$2:$E$567, 2, FALSE)</f>
        <v>1482</v>
      </c>
      <c r="D18">
        <f>VLOOKUP($B18, '2017 Governor'!$B$2:$E$567, 3, FALSE)</f>
        <v>1894</v>
      </c>
      <c r="E18">
        <f>VLOOKUP($B18, '2017 Governor'!$B$2:$E$567, 4, FALSE)</f>
        <v>3435</v>
      </c>
      <c r="F18" s="2">
        <f t="shared" si="0"/>
        <v>0.43144104803493449</v>
      </c>
      <c r="G18" s="2">
        <f t="shared" si="1"/>
        <v>0.55138282387190685</v>
      </c>
      <c r="H18" s="2">
        <f t="shared" si="2"/>
        <v>-0.11994177583697234</v>
      </c>
      <c r="I18">
        <f>COUNTIF('2017 Governor'!$B$2:$B$567, B18)</f>
        <v>2</v>
      </c>
      <c r="J18" s="3"/>
    </row>
    <row r="19" spans="1:10" x14ac:dyDescent="0.3">
      <c r="A19" t="s">
        <v>32</v>
      </c>
      <c r="B19" t="s">
        <v>277</v>
      </c>
      <c r="C19">
        <f>VLOOKUP($B19, '2017 Governor'!$B$2:$E$567, 2, FALSE)</f>
        <v>814</v>
      </c>
      <c r="D19">
        <f>VLOOKUP($B19, '2017 Governor'!$B$2:$E$567, 3, FALSE)</f>
        <v>762</v>
      </c>
      <c r="E19">
        <f>VLOOKUP($B19, '2017 Governor'!$B$2:$E$567, 4, FALSE)</f>
        <v>1615</v>
      </c>
      <c r="F19" s="2">
        <f t="shared" si="0"/>
        <v>0.50402476780185756</v>
      </c>
      <c r="G19" s="2">
        <f t="shared" si="1"/>
        <v>0.47182662538699688</v>
      </c>
      <c r="H19" s="2">
        <f t="shared" si="2"/>
        <v>3.219814241486068E-2</v>
      </c>
      <c r="I19">
        <f>COUNTIF('2017 Governor'!$B$2:$B$567, B19)</f>
        <v>1</v>
      </c>
      <c r="J19" s="3"/>
    </row>
    <row r="20" spans="1:10" x14ac:dyDescent="0.3">
      <c r="A20" t="s">
        <v>32</v>
      </c>
      <c r="B20" t="s">
        <v>278</v>
      </c>
      <c r="C20">
        <f>VLOOKUP($B20, '2017 Governor'!$B$2:$E$567, 2, FALSE)</f>
        <v>3733</v>
      </c>
      <c r="D20">
        <f>VLOOKUP($B20, '2017 Governor'!$B$2:$E$567, 3, FALSE)</f>
        <v>4144</v>
      </c>
      <c r="E20">
        <f>VLOOKUP($B20, '2017 Governor'!$B$2:$E$567, 4, FALSE)</f>
        <v>8004</v>
      </c>
      <c r="F20" s="2">
        <f t="shared" si="0"/>
        <v>0.466391804097951</v>
      </c>
      <c r="G20" s="2">
        <f t="shared" si="1"/>
        <v>0.51774112943528239</v>
      </c>
      <c r="H20" s="2">
        <f t="shared" si="2"/>
        <v>-5.1349325337331338E-2</v>
      </c>
      <c r="I20">
        <f>COUNTIF('2017 Governor'!$B$2:$B$567, B20)</f>
        <v>1</v>
      </c>
      <c r="J20" s="3"/>
    </row>
    <row r="21" spans="1:10" x14ac:dyDescent="0.3">
      <c r="A21" t="s">
        <v>32</v>
      </c>
      <c r="B21" t="s">
        <v>614</v>
      </c>
      <c r="C21">
        <f>VLOOKUP($B21, '2017 Governor'!$B$2:$E$567, 2, FALSE)</f>
        <v>3738</v>
      </c>
      <c r="D21">
        <f>VLOOKUP($B21, '2017 Governor'!$B$2:$E$567, 3, FALSE)</f>
        <v>3012</v>
      </c>
      <c r="E21">
        <f>VLOOKUP($B21, '2017 Governor'!$B$2:$E$567, 4, FALSE)</f>
        <v>6842</v>
      </c>
      <c r="F21" s="2">
        <f t="shared" si="0"/>
        <v>0.54633148202280035</v>
      </c>
      <c r="G21" s="2">
        <f t="shared" si="1"/>
        <v>0.44022215726395791</v>
      </c>
      <c r="H21" s="2">
        <f t="shared" si="2"/>
        <v>0.10610932475884244</v>
      </c>
      <c r="I21">
        <f>COUNTIF('2017 Governor'!$B$2:$B$567, B21)</f>
        <v>1</v>
      </c>
      <c r="J21" s="3"/>
    </row>
    <row r="22" spans="1:10" x14ac:dyDescent="0.3">
      <c r="A22" t="s">
        <v>32</v>
      </c>
      <c r="B22" t="s">
        <v>279</v>
      </c>
      <c r="C22">
        <f>VLOOKUP($B22, '2017 Governor'!$B$2:$E$567, 2, FALSE)</f>
        <v>1341</v>
      </c>
      <c r="D22">
        <f>VLOOKUP($B22, '2017 Governor'!$B$2:$E$567, 3, FALSE)</f>
        <v>742</v>
      </c>
      <c r="E22">
        <f>VLOOKUP($B22, '2017 Governor'!$B$2:$E$567, 4, FALSE)</f>
        <v>2131</v>
      </c>
      <c r="F22" s="2">
        <f t="shared" si="0"/>
        <v>0.62928202721726889</v>
      </c>
      <c r="G22" s="2">
        <f t="shared" si="1"/>
        <v>0.34819333646175504</v>
      </c>
      <c r="H22" s="2">
        <f t="shared" si="2"/>
        <v>0.28108869075551385</v>
      </c>
      <c r="I22">
        <f>COUNTIF('2017 Governor'!$B$2:$B$567, B22)</f>
        <v>1</v>
      </c>
      <c r="J22" s="3"/>
    </row>
    <row r="23" spans="1:10" x14ac:dyDescent="0.3">
      <c r="A23" t="s">
        <v>32</v>
      </c>
      <c r="B23" t="s">
        <v>267</v>
      </c>
      <c r="C23">
        <f>VLOOKUP($B23, '2017 Governor'!$B$2:$E$567, 2, FALSE)</f>
        <v>7378</v>
      </c>
      <c r="D23">
        <f>VLOOKUP($B23, '2017 Governor'!$B$2:$E$567, 3, FALSE)</f>
        <v>5161</v>
      </c>
      <c r="E23">
        <f>VLOOKUP($B23, '2017 Governor'!$B$2:$E$567, 4, FALSE)</f>
        <v>12726</v>
      </c>
      <c r="F23" s="2">
        <f t="shared" si="0"/>
        <v>0.57975797579757971</v>
      </c>
      <c r="G23" s="2">
        <f t="shared" si="1"/>
        <v>0.40554769762690557</v>
      </c>
      <c r="H23" s="2">
        <f t="shared" si="2"/>
        <v>0.17421027817067422</v>
      </c>
      <c r="I23">
        <f>COUNTIF('2017 Governor'!$B$2:$B$567, B23)</f>
        <v>1</v>
      </c>
      <c r="J23" s="3"/>
    </row>
    <row r="24" spans="1:10" x14ac:dyDescent="0.3">
      <c r="A24" t="s">
        <v>32</v>
      </c>
      <c r="B24" t="s">
        <v>340</v>
      </c>
      <c r="C24">
        <f>VLOOKUP($B24, '2017 Governor'!$B$2:$E$567, 2, FALSE)</f>
        <v>85</v>
      </c>
      <c r="D24">
        <f>VLOOKUP($B24, '2017 Governor'!$B$2:$E$567, 3, FALSE)</f>
        <v>173</v>
      </c>
      <c r="E24">
        <f>VLOOKUP($B24, '2017 Governor'!$B$2:$E$567, 4, FALSE)</f>
        <v>262</v>
      </c>
      <c r="F24" s="2">
        <f t="shared" si="0"/>
        <v>0.32442748091603052</v>
      </c>
      <c r="G24" s="2">
        <f t="shared" si="1"/>
        <v>0.66030534351145043</v>
      </c>
      <c r="H24" s="2">
        <f t="shared" si="2"/>
        <v>-0.33587786259541985</v>
      </c>
      <c r="I24">
        <f>COUNTIF('2017 Governor'!$B$2:$B$567, B24)</f>
        <v>1</v>
      </c>
      <c r="J24" s="3"/>
    </row>
    <row r="25" spans="1:10" x14ac:dyDescent="0.3">
      <c r="A25" t="s">
        <v>32</v>
      </c>
      <c r="B25" t="s">
        <v>341</v>
      </c>
      <c r="C25">
        <f>VLOOKUP($B25, '2017 Governor'!$B$2:$E$567, 2, FALSE)</f>
        <v>459</v>
      </c>
      <c r="D25">
        <f>VLOOKUP($B25, '2017 Governor'!$B$2:$E$567, 3, FALSE)</f>
        <v>847</v>
      </c>
      <c r="E25">
        <f>VLOOKUP($B25, '2017 Governor'!$B$2:$E$567, 4, FALSE)</f>
        <v>1336</v>
      </c>
      <c r="F25" s="2">
        <f t="shared" si="0"/>
        <v>0.34356287425149701</v>
      </c>
      <c r="G25" s="2">
        <f t="shared" si="1"/>
        <v>0.63398203592814373</v>
      </c>
      <c r="H25" s="2">
        <f t="shared" si="2"/>
        <v>-0.29041916167664672</v>
      </c>
      <c r="I25">
        <f>COUNTIF('2017 Governor'!$B$2:$B$567, B25)</f>
        <v>1</v>
      </c>
      <c r="J25" s="3"/>
    </row>
    <row r="26" spans="1:10" x14ac:dyDescent="0.3">
      <c r="A26" t="s">
        <v>32</v>
      </c>
      <c r="B26" t="s">
        <v>280</v>
      </c>
      <c r="C26">
        <f>VLOOKUP($B26, '2017 Governor'!$B$2:$E$567, 2, FALSE)</f>
        <v>187</v>
      </c>
      <c r="D26">
        <f>VLOOKUP($B26, '2017 Governor'!$B$2:$E$567, 3, FALSE)</f>
        <v>192</v>
      </c>
      <c r="E26">
        <f>VLOOKUP($B26, '2017 Governor'!$B$2:$E$567, 4, FALSE)</f>
        <v>386</v>
      </c>
      <c r="F26" s="2">
        <f t="shared" si="0"/>
        <v>0.4844559585492228</v>
      </c>
      <c r="G26" s="2">
        <f t="shared" si="1"/>
        <v>0.49740932642487046</v>
      </c>
      <c r="H26" s="2">
        <f t="shared" si="2"/>
        <v>-1.2953367875647668E-2</v>
      </c>
      <c r="I26">
        <f>COUNTIF('2017 Governor'!$B$2:$B$567, B26)</f>
        <v>1</v>
      </c>
      <c r="J26" s="3"/>
    </row>
    <row r="27" spans="1:10" x14ac:dyDescent="0.3">
      <c r="A27" t="s">
        <v>32</v>
      </c>
      <c r="B27" t="s">
        <v>281</v>
      </c>
      <c r="C27">
        <f>VLOOKUP($B27, '2017 Governor'!$B$2:$E$567, 2, FALSE)</f>
        <v>2693</v>
      </c>
      <c r="D27">
        <f>VLOOKUP($B27, '2017 Governor'!$B$2:$E$567, 3, FALSE)</f>
        <v>2056</v>
      </c>
      <c r="E27">
        <f>VLOOKUP($B27, '2017 Governor'!$B$2:$E$567, 4, FALSE)</f>
        <v>4842</v>
      </c>
      <c r="F27" s="2">
        <f t="shared" si="0"/>
        <v>0.55617513424204879</v>
      </c>
      <c r="G27" s="2">
        <f t="shared" si="1"/>
        <v>0.42461792647666252</v>
      </c>
      <c r="H27" s="2">
        <f t="shared" si="2"/>
        <v>0.13155720776538621</v>
      </c>
      <c r="I27">
        <f>COUNTIF('2017 Governor'!$B$2:$B$567, B27)</f>
        <v>1</v>
      </c>
      <c r="J27" s="3"/>
    </row>
    <row r="28" spans="1:10" x14ac:dyDescent="0.3">
      <c r="A28" t="s">
        <v>32</v>
      </c>
      <c r="B28" t="s">
        <v>269</v>
      </c>
      <c r="C28">
        <f>VLOOKUP($B28, '2017 Governor'!$B$2:$E$567, 2, FALSE)</f>
        <v>767</v>
      </c>
      <c r="D28">
        <f>VLOOKUP($B28, '2017 Governor'!$B$2:$E$567, 3, FALSE)</f>
        <v>598</v>
      </c>
      <c r="E28">
        <f>VLOOKUP($B28, '2017 Governor'!$B$2:$E$567, 4, FALSE)</f>
        <v>1403</v>
      </c>
      <c r="F28" s="2">
        <f t="shared" si="0"/>
        <v>0.54668567355666431</v>
      </c>
      <c r="G28" s="2">
        <f t="shared" si="1"/>
        <v>0.42622950819672129</v>
      </c>
      <c r="H28" s="2">
        <f t="shared" si="2"/>
        <v>0.12045616535994298</v>
      </c>
      <c r="I28">
        <f>COUNTIF('2017 Governor'!$B$2:$B$567, B28)</f>
        <v>1</v>
      </c>
      <c r="J28" s="3"/>
    </row>
    <row r="29" spans="1:10" x14ac:dyDescent="0.3">
      <c r="A29" t="s">
        <v>32</v>
      </c>
      <c r="B29" t="s">
        <v>270</v>
      </c>
      <c r="C29">
        <f>VLOOKUP($B29, '2017 Governor'!$B$2:$E$567, 2, FALSE)</f>
        <v>583</v>
      </c>
      <c r="D29">
        <f>VLOOKUP($B29, '2017 Governor'!$B$2:$E$567, 3, FALSE)</f>
        <v>413</v>
      </c>
      <c r="E29">
        <f>VLOOKUP($B29, '2017 Governor'!$B$2:$E$567, 4, FALSE)</f>
        <v>1005</v>
      </c>
      <c r="F29" s="2">
        <f t="shared" si="0"/>
        <v>0.58009950248756215</v>
      </c>
      <c r="G29" s="2">
        <f t="shared" si="1"/>
        <v>0.4109452736318408</v>
      </c>
      <c r="H29" s="2">
        <f t="shared" si="2"/>
        <v>0.1691542288557214</v>
      </c>
      <c r="I29">
        <f>COUNTIF('2017 Governor'!$B$2:$B$567, B29)</f>
        <v>1</v>
      </c>
      <c r="J29" s="3"/>
    </row>
    <row r="30" spans="1:10" x14ac:dyDescent="0.3">
      <c r="A30" t="s">
        <v>32</v>
      </c>
      <c r="B30" t="s">
        <v>282</v>
      </c>
      <c r="C30">
        <f>VLOOKUP($B30, '2017 Governor'!$B$2:$E$567, 2, FALSE)</f>
        <v>721</v>
      </c>
      <c r="D30">
        <f>VLOOKUP($B30, '2017 Governor'!$B$2:$E$567, 3, FALSE)</f>
        <v>1230</v>
      </c>
      <c r="E30">
        <f>VLOOKUP($B30, '2017 Governor'!$B$2:$E$567, 4, FALSE)</f>
        <v>1983</v>
      </c>
      <c r="F30" s="2">
        <f t="shared" si="0"/>
        <v>0.36359051941502774</v>
      </c>
      <c r="G30" s="2">
        <f t="shared" si="1"/>
        <v>0.6202723146747352</v>
      </c>
      <c r="H30" s="2">
        <f t="shared" si="2"/>
        <v>-0.25668179525970752</v>
      </c>
      <c r="I30">
        <f>COUNTIF('2017 Governor'!$B$2:$B$567, B30)</f>
        <v>1</v>
      </c>
      <c r="J30" s="3"/>
    </row>
    <row r="31" spans="1:10" x14ac:dyDescent="0.3">
      <c r="A31" t="s">
        <v>32</v>
      </c>
      <c r="B31" t="s">
        <v>283</v>
      </c>
      <c r="C31">
        <f>VLOOKUP($B31, '2017 Governor'!$B$2:$E$567, 2, FALSE)</f>
        <v>1323</v>
      </c>
      <c r="D31">
        <f>VLOOKUP($B31, '2017 Governor'!$B$2:$E$567, 3, FALSE)</f>
        <v>2160</v>
      </c>
      <c r="E31">
        <f>VLOOKUP($B31, '2017 Governor'!$B$2:$E$567, 4, FALSE)</f>
        <v>3540</v>
      </c>
      <c r="F31" s="2">
        <f t="shared" si="0"/>
        <v>0.37372881355932203</v>
      </c>
      <c r="G31" s="2">
        <f t="shared" si="1"/>
        <v>0.61016949152542377</v>
      </c>
      <c r="H31" s="2">
        <f t="shared" si="2"/>
        <v>-0.23644067796610169</v>
      </c>
      <c r="I31">
        <f>COUNTIF('2017 Governor'!$B$2:$B$567, B31)</f>
        <v>1</v>
      </c>
      <c r="J31" s="3"/>
    </row>
    <row r="32" spans="1:10" x14ac:dyDescent="0.3">
      <c r="A32" t="s">
        <v>32</v>
      </c>
      <c r="B32" t="s">
        <v>132</v>
      </c>
      <c r="C32">
        <f>VLOOKUP($B32, '2017 Governor'!$B$2:$E$567, 2, FALSE)</f>
        <v>383</v>
      </c>
      <c r="D32">
        <f>VLOOKUP($B32, '2017 Governor'!$B$2:$E$567, 3, FALSE)</f>
        <v>705</v>
      </c>
      <c r="E32">
        <f>VLOOKUP($B32, '2017 Governor'!$B$2:$E$567, 4, FALSE)</f>
        <v>1107</v>
      </c>
      <c r="F32" s="2">
        <f t="shared" si="0"/>
        <v>0.34598012646793136</v>
      </c>
      <c r="G32" s="2">
        <f t="shared" si="1"/>
        <v>0.63685636856368566</v>
      </c>
      <c r="H32" s="2">
        <f t="shared" si="2"/>
        <v>-0.2908762420957543</v>
      </c>
      <c r="I32">
        <f>COUNTIF('2017 Governor'!$B$2:$B$567, B32)</f>
        <v>2</v>
      </c>
      <c r="J32" s="3"/>
    </row>
    <row r="33" spans="1:10" x14ac:dyDescent="0.3">
      <c r="A33" t="s">
        <v>32</v>
      </c>
      <c r="B33" t="s">
        <v>293</v>
      </c>
      <c r="C33">
        <f>VLOOKUP($B33, '2017 Governor'!$B$2:$E$567, 2, FALSE)</f>
        <v>818</v>
      </c>
      <c r="D33">
        <f>VLOOKUP($B33, '2017 Governor'!$B$2:$E$567, 3, FALSE)</f>
        <v>1375</v>
      </c>
      <c r="E33">
        <f>VLOOKUP($B33, '2017 Governor'!$B$2:$E$567, 4, FALSE)</f>
        <v>2226</v>
      </c>
      <c r="F33" s="2">
        <f t="shared" si="0"/>
        <v>0.36747529200359391</v>
      </c>
      <c r="G33" s="2">
        <f t="shared" si="1"/>
        <v>0.61769991015274039</v>
      </c>
      <c r="H33" s="2">
        <f t="shared" si="2"/>
        <v>-0.25022461814914643</v>
      </c>
      <c r="I33">
        <f>COUNTIF('2017 Governor'!$B$2:$B$567, B33)</f>
        <v>1</v>
      </c>
      <c r="J33" s="3"/>
    </row>
    <row r="34" spans="1:10" x14ac:dyDescent="0.3">
      <c r="A34" t="s">
        <v>32</v>
      </c>
      <c r="B34" t="s">
        <v>284</v>
      </c>
      <c r="C34">
        <f>VLOOKUP($B34, '2017 Governor'!$B$2:$E$567, 2, FALSE)</f>
        <v>1770</v>
      </c>
      <c r="D34">
        <f>VLOOKUP($B34, '2017 Governor'!$B$2:$E$567, 3, FALSE)</f>
        <v>1038</v>
      </c>
      <c r="E34">
        <f>VLOOKUP($B34, '2017 Governor'!$B$2:$E$567, 4, FALSE)</f>
        <v>2848</v>
      </c>
      <c r="F34" s="2">
        <f t="shared" si="0"/>
        <v>0.6214887640449438</v>
      </c>
      <c r="G34" s="2">
        <f t="shared" si="1"/>
        <v>0.36446629213483145</v>
      </c>
      <c r="H34" s="2">
        <f t="shared" si="2"/>
        <v>0.25702247191011235</v>
      </c>
      <c r="I34">
        <f>COUNTIF('2017 Governor'!$B$2:$B$567, B34)</f>
        <v>1</v>
      </c>
      <c r="J34" s="3"/>
    </row>
    <row r="35" spans="1:10" x14ac:dyDescent="0.3">
      <c r="A35" t="s">
        <v>32</v>
      </c>
      <c r="B35" t="s">
        <v>271</v>
      </c>
      <c r="C35">
        <f>VLOOKUP($B35, '2017 Governor'!$B$2:$E$567, 2, FALSE)</f>
        <v>8011</v>
      </c>
      <c r="D35">
        <f>VLOOKUP($B35, '2017 Governor'!$B$2:$E$567, 3, FALSE)</f>
        <v>794</v>
      </c>
      <c r="E35">
        <f>VLOOKUP($B35, '2017 Governor'!$B$2:$E$567, 4, FALSE)</f>
        <v>8896</v>
      </c>
      <c r="F35" s="2">
        <f t="shared" si="0"/>
        <v>0.9005170863309353</v>
      </c>
      <c r="G35" s="2">
        <f t="shared" si="1"/>
        <v>8.9253597122302158E-2</v>
      </c>
      <c r="H35" s="2">
        <f t="shared" si="2"/>
        <v>0.81126348920863312</v>
      </c>
      <c r="I35">
        <f>COUNTIF('2017 Governor'!$B$2:$B$567, B35)</f>
        <v>1</v>
      </c>
      <c r="J35" s="3"/>
    </row>
    <row r="36" spans="1:10" x14ac:dyDescent="0.3">
      <c r="A36" t="s">
        <v>32</v>
      </c>
      <c r="B36" t="s">
        <v>285</v>
      </c>
      <c r="C36">
        <f>VLOOKUP($B36, '2017 Governor'!$B$2:$E$567, 2, FALSE)</f>
        <v>136</v>
      </c>
      <c r="D36">
        <f>VLOOKUP($B36, '2017 Governor'!$B$2:$E$567, 3, FALSE)</f>
        <v>227</v>
      </c>
      <c r="E36">
        <f>VLOOKUP($B36, '2017 Governor'!$B$2:$E$567, 4, FALSE)</f>
        <v>382</v>
      </c>
      <c r="F36" s="2">
        <f t="shared" si="0"/>
        <v>0.35602094240837695</v>
      </c>
      <c r="G36" s="2">
        <f t="shared" si="1"/>
        <v>0.59424083769633507</v>
      </c>
      <c r="H36" s="2">
        <f t="shared" si="2"/>
        <v>-0.23821989528795812</v>
      </c>
      <c r="I36">
        <f>COUNTIF('2017 Governor'!$B$2:$B$567, B36)</f>
        <v>1</v>
      </c>
      <c r="J36" s="3"/>
    </row>
    <row r="37" spans="1:10" x14ac:dyDescent="0.3">
      <c r="A37" t="s">
        <v>32</v>
      </c>
      <c r="B37" t="s">
        <v>342</v>
      </c>
      <c r="C37">
        <f>VLOOKUP($B37, '2017 Governor'!$B$2:$E$567, 2, FALSE)</f>
        <v>43</v>
      </c>
      <c r="D37">
        <f>VLOOKUP($B37, '2017 Governor'!$B$2:$E$567, 3, FALSE)</f>
        <v>47</v>
      </c>
      <c r="E37">
        <f>VLOOKUP($B37, '2017 Governor'!$B$2:$E$567, 4, FALSE)</f>
        <v>94</v>
      </c>
      <c r="F37" s="2">
        <f t="shared" si="0"/>
        <v>0.45744680851063829</v>
      </c>
      <c r="G37" s="2">
        <f t="shared" si="1"/>
        <v>0.5</v>
      </c>
      <c r="H37" s="2">
        <f t="shared" si="2"/>
        <v>-4.2553191489361701E-2</v>
      </c>
      <c r="I37">
        <f>COUNTIF('2017 Governor'!$B$2:$B$567, B37)</f>
        <v>1</v>
      </c>
      <c r="J37" s="3"/>
    </row>
    <row r="38" spans="1:10" x14ac:dyDescent="0.3">
      <c r="A38" t="s">
        <v>33</v>
      </c>
      <c r="B38" t="s">
        <v>295</v>
      </c>
      <c r="C38">
        <f>VLOOKUP($B38, '2017 Governor'!$B$2:$E$567, 2, FALSE)</f>
        <v>2452</v>
      </c>
      <c r="D38">
        <f>VLOOKUP($B38, '2017 Governor'!$B$2:$E$567, 3, FALSE)</f>
        <v>3936</v>
      </c>
      <c r="E38">
        <f>VLOOKUP($B38, '2017 Governor'!$B$2:$E$567, 4, FALSE)</f>
        <v>6542</v>
      </c>
      <c r="F38" s="2">
        <f t="shared" si="0"/>
        <v>0.37480892693365941</v>
      </c>
      <c r="G38" s="2">
        <f t="shared" si="1"/>
        <v>0.60165087129318251</v>
      </c>
      <c r="H38" s="2">
        <f t="shared" si="2"/>
        <v>-0.22684194435952307</v>
      </c>
      <c r="I38">
        <f>COUNTIF('2017 Governor'!$B$2:$B$567, B38)</f>
        <v>1</v>
      </c>
      <c r="J38" s="3"/>
    </row>
    <row r="39" spans="1:10" x14ac:dyDescent="0.3">
      <c r="A39" t="s">
        <v>33</v>
      </c>
      <c r="B39" t="s">
        <v>297</v>
      </c>
      <c r="C39">
        <f>VLOOKUP($B39, '2017 Governor'!$B$2:$E$567, 2, FALSE)</f>
        <v>1035</v>
      </c>
      <c r="D39">
        <f>VLOOKUP($B39, '2017 Governor'!$B$2:$E$567, 3, FALSE)</f>
        <v>1592</v>
      </c>
      <c r="E39">
        <f>VLOOKUP($B39, '2017 Governor'!$B$2:$E$567, 4, FALSE)</f>
        <v>2698</v>
      </c>
      <c r="F39" s="2">
        <f t="shared" si="0"/>
        <v>0.38361749444032617</v>
      </c>
      <c r="G39" s="2">
        <f t="shared" si="1"/>
        <v>0.5900667160859896</v>
      </c>
      <c r="H39" s="2">
        <f t="shared" si="2"/>
        <v>-0.20644922164566346</v>
      </c>
      <c r="I39">
        <f>COUNTIF('2017 Governor'!$B$2:$B$567, B39)</f>
        <v>1</v>
      </c>
      <c r="J39" s="3"/>
    </row>
    <row r="40" spans="1:10" x14ac:dyDescent="0.3">
      <c r="A40" t="s">
        <v>33</v>
      </c>
      <c r="B40" t="s">
        <v>298</v>
      </c>
      <c r="C40">
        <f>VLOOKUP($B40, '2017 Governor'!$B$2:$E$567, 2, FALSE)</f>
        <v>4123</v>
      </c>
      <c r="D40">
        <f>VLOOKUP($B40, '2017 Governor'!$B$2:$E$567, 3, FALSE)</f>
        <v>9468</v>
      </c>
      <c r="E40">
        <f>VLOOKUP($B40, '2017 Governor'!$B$2:$E$567, 4, FALSE)</f>
        <v>13893</v>
      </c>
      <c r="F40" s="2">
        <f t="shared" si="0"/>
        <v>0.29676815662563882</v>
      </c>
      <c r="G40" s="2">
        <f t="shared" si="1"/>
        <v>0.68149427769380266</v>
      </c>
      <c r="H40" s="2">
        <f t="shared" si="2"/>
        <v>-0.38472612106816384</v>
      </c>
      <c r="I40">
        <f>COUNTIF('2017 Governor'!$B$2:$B$567, B40)</f>
        <v>1</v>
      </c>
      <c r="J40" s="3"/>
    </row>
    <row r="41" spans="1:10" x14ac:dyDescent="0.3">
      <c r="A41" t="s">
        <v>33</v>
      </c>
      <c r="B41" t="s">
        <v>314</v>
      </c>
      <c r="C41">
        <f>VLOOKUP($B41, '2017 Governor'!$B$2:$E$567, 2, FALSE)</f>
        <v>7821</v>
      </c>
      <c r="D41">
        <f>VLOOKUP($B41, '2017 Governor'!$B$2:$E$567, 3, FALSE)</f>
        <v>13658</v>
      </c>
      <c r="E41">
        <f>VLOOKUP($B41, '2017 Governor'!$B$2:$E$567, 4, FALSE)</f>
        <v>21961</v>
      </c>
      <c r="F41" s="2">
        <f t="shared" si="0"/>
        <v>0.35613132371021355</v>
      </c>
      <c r="G41" s="2">
        <f t="shared" si="1"/>
        <v>0.62192067756477387</v>
      </c>
      <c r="H41" s="2">
        <f t="shared" si="2"/>
        <v>-0.26578935385456037</v>
      </c>
      <c r="I41">
        <f>COUNTIF('2017 Governor'!$B$2:$B$567, B41)</f>
        <v>1</v>
      </c>
      <c r="J41" s="3"/>
    </row>
    <row r="42" spans="1:10" x14ac:dyDescent="0.3">
      <c r="A42" t="s">
        <v>33</v>
      </c>
      <c r="B42" t="s">
        <v>315</v>
      </c>
      <c r="C42">
        <f>VLOOKUP($B42, '2017 Governor'!$B$2:$E$567, 2, FALSE)</f>
        <v>331</v>
      </c>
      <c r="D42">
        <f>VLOOKUP($B42, '2017 Governor'!$B$2:$E$567, 3, FALSE)</f>
        <v>383</v>
      </c>
      <c r="E42">
        <f>VLOOKUP($B42, '2017 Governor'!$B$2:$E$567, 4, FALSE)</f>
        <v>727</v>
      </c>
      <c r="F42" s="2">
        <f t="shared" si="0"/>
        <v>0.45529573590096284</v>
      </c>
      <c r="G42" s="2">
        <f t="shared" si="1"/>
        <v>0.52682255845942227</v>
      </c>
      <c r="H42" s="2">
        <f t="shared" si="2"/>
        <v>-7.1526822558459421E-2</v>
      </c>
      <c r="I42">
        <f>COUNTIF('2017 Governor'!$B$2:$B$567, B42)</f>
        <v>1</v>
      </c>
      <c r="J42" s="3"/>
    </row>
    <row r="43" spans="1:10" x14ac:dyDescent="0.3">
      <c r="A43" t="s">
        <v>33</v>
      </c>
      <c r="B43" t="s">
        <v>301</v>
      </c>
      <c r="C43">
        <f>VLOOKUP($B43, '2017 Governor'!$B$2:$E$567, 2, FALSE)</f>
        <v>2437</v>
      </c>
      <c r="D43">
        <f>VLOOKUP($B43, '2017 Governor'!$B$2:$E$567, 3, FALSE)</f>
        <v>5210</v>
      </c>
      <c r="E43">
        <f>VLOOKUP($B43, '2017 Governor'!$B$2:$E$567, 4, FALSE)</f>
        <v>7816</v>
      </c>
      <c r="F43" s="2">
        <f t="shared" si="0"/>
        <v>0.31179631525076767</v>
      </c>
      <c r="G43" s="2">
        <f t="shared" si="1"/>
        <v>0.66658137154554764</v>
      </c>
      <c r="H43" s="2">
        <f t="shared" si="2"/>
        <v>-0.35478505629477997</v>
      </c>
      <c r="I43">
        <f>COUNTIF('2017 Governor'!$B$2:$B$567, B43)</f>
        <v>1</v>
      </c>
      <c r="J43" s="3"/>
    </row>
    <row r="44" spans="1:10" x14ac:dyDescent="0.3">
      <c r="A44" t="s">
        <v>33</v>
      </c>
      <c r="B44" t="s">
        <v>317</v>
      </c>
      <c r="C44">
        <f>VLOOKUP($B44, '2017 Governor'!$B$2:$E$567, 2, FALSE)</f>
        <v>214</v>
      </c>
      <c r="D44">
        <f>VLOOKUP($B44, '2017 Governor'!$B$2:$E$567, 3, FALSE)</f>
        <v>627</v>
      </c>
      <c r="E44">
        <f>VLOOKUP($B44, '2017 Governor'!$B$2:$E$567, 4, FALSE)</f>
        <v>852</v>
      </c>
      <c r="F44" s="2">
        <f t="shared" si="0"/>
        <v>0.25117370892018781</v>
      </c>
      <c r="G44" s="2">
        <f t="shared" si="1"/>
        <v>0.7359154929577465</v>
      </c>
      <c r="H44" s="2">
        <f t="shared" si="2"/>
        <v>-0.48474178403755869</v>
      </c>
      <c r="I44">
        <f>COUNTIF('2017 Governor'!$B$2:$B$567, B44)</f>
        <v>1</v>
      </c>
      <c r="J44" s="3"/>
    </row>
    <row r="45" spans="1:10" x14ac:dyDescent="0.3">
      <c r="A45" t="s">
        <v>33</v>
      </c>
      <c r="B45" t="s">
        <v>319</v>
      </c>
      <c r="C45">
        <f>VLOOKUP($B45, '2017 Governor'!$B$2:$E$567, 2, FALSE)</f>
        <v>29</v>
      </c>
      <c r="D45">
        <f>VLOOKUP($B45, '2017 Governor'!$B$2:$E$567, 3, FALSE)</f>
        <v>123</v>
      </c>
      <c r="E45">
        <f>VLOOKUP($B45, '2017 Governor'!$B$2:$E$567, 4, FALSE)</f>
        <v>155</v>
      </c>
      <c r="F45" s="2">
        <f t="shared" si="0"/>
        <v>0.18709677419354839</v>
      </c>
      <c r="G45" s="2">
        <f t="shared" si="1"/>
        <v>0.79354838709677422</v>
      </c>
      <c r="H45" s="2">
        <f t="shared" si="2"/>
        <v>-0.6064516129032258</v>
      </c>
      <c r="I45">
        <f>COUNTIF('2017 Governor'!$B$2:$B$567, B45)</f>
        <v>1</v>
      </c>
      <c r="J45" s="3"/>
    </row>
    <row r="46" spans="1:10" x14ac:dyDescent="0.3">
      <c r="A46" t="s">
        <v>33</v>
      </c>
      <c r="B46" t="s">
        <v>304</v>
      </c>
      <c r="C46">
        <f>VLOOKUP($B46, '2017 Governor'!$B$2:$E$567, 2, FALSE)</f>
        <v>1001</v>
      </c>
      <c r="D46">
        <f>VLOOKUP($B46, '2017 Governor'!$B$2:$E$567, 3, FALSE)</f>
        <v>2214</v>
      </c>
      <c r="E46">
        <f>VLOOKUP($B46, '2017 Governor'!$B$2:$E$567, 4, FALSE)</f>
        <v>3281</v>
      </c>
      <c r="F46" s="2">
        <f t="shared" si="0"/>
        <v>0.3050899116123133</v>
      </c>
      <c r="G46" s="2">
        <f t="shared" si="1"/>
        <v>0.67479427003962211</v>
      </c>
      <c r="H46" s="2">
        <f t="shared" si="2"/>
        <v>-0.36970435842730875</v>
      </c>
      <c r="I46">
        <f>COUNTIF('2017 Governor'!$B$2:$B$567, B46)</f>
        <v>1</v>
      </c>
      <c r="J46" s="3"/>
    </row>
    <row r="47" spans="1:10" x14ac:dyDescent="0.3">
      <c r="A47" t="s">
        <v>33</v>
      </c>
      <c r="B47" t="s">
        <v>305</v>
      </c>
      <c r="C47">
        <f>VLOOKUP($B47, '2017 Governor'!$B$2:$E$567, 2, FALSE)</f>
        <v>0</v>
      </c>
      <c r="D47">
        <f>VLOOKUP($B47, '2017 Governor'!$B$2:$E$567, 3, FALSE)</f>
        <v>0</v>
      </c>
      <c r="E47">
        <f>VLOOKUP($B47, '2017 Governor'!$B$2:$E$567, 4, FALSE)</f>
        <v>0</v>
      </c>
      <c r="F47" s="2" t="e">
        <f t="shared" si="0"/>
        <v>#DIV/0!</v>
      </c>
      <c r="G47" s="2" t="e">
        <f t="shared" si="1"/>
        <v>#DIV/0!</v>
      </c>
      <c r="H47" s="2" t="e">
        <f t="shared" si="2"/>
        <v>#DIV/0!</v>
      </c>
      <c r="I47">
        <f>COUNTIF('2017 Governor'!$B$2:$B$567, B47)</f>
        <v>2</v>
      </c>
      <c r="J47" s="3"/>
    </row>
    <row r="48" spans="1:10" x14ac:dyDescent="0.3">
      <c r="A48" t="s">
        <v>33</v>
      </c>
      <c r="B48" t="s">
        <v>306</v>
      </c>
      <c r="C48">
        <f>VLOOKUP($B48, '2017 Governor'!$B$2:$E$567, 2, FALSE)</f>
        <v>312</v>
      </c>
      <c r="D48">
        <f>VLOOKUP($B48, '2017 Governor'!$B$2:$E$567, 3, FALSE)</f>
        <v>476</v>
      </c>
      <c r="E48">
        <f>VLOOKUP($B48, '2017 Governor'!$B$2:$E$567, 4, FALSE)</f>
        <v>823</v>
      </c>
      <c r="F48" s="2">
        <f t="shared" si="0"/>
        <v>0.37910085054678005</v>
      </c>
      <c r="G48" s="2">
        <f t="shared" si="1"/>
        <v>0.57837181044957475</v>
      </c>
      <c r="H48" s="2">
        <f t="shared" si="2"/>
        <v>-0.19927095990279464</v>
      </c>
      <c r="I48">
        <f>COUNTIF('2017 Governor'!$B$2:$B$567, B48)</f>
        <v>1</v>
      </c>
      <c r="J48" s="3"/>
    </row>
    <row r="49" spans="1:10" x14ac:dyDescent="0.3">
      <c r="A49" t="s">
        <v>33</v>
      </c>
      <c r="B49" t="s">
        <v>504</v>
      </c>
      <c r="C49">
        <f>VLOOKUP($B49, '2017 Governor'!$B$2:$E$567, 2, FALSE)</f>
        <v>615</v>
      </c>
      <c r="D49">
        <f>VLOOKUP($B49, '2017 Governor'!$B$2:$E$567, 3, FALSE)</f>
        <v>1054</v>
      </c>
      <c r="E49">
        <f>VLOOKUP($B49, '2017 Governor'!$B$2:$E$567, 4, FALSE)</f>
        <v>1702</v>
      </c>
      <c r="F49" s="2">
        <f t="shared" si="0"/>
        <v>0.36133960047003527</v>
      </c>
      <c r="G49" s="2">
        <f t="shared" si="1"/>
        <v>0.61927144535840184</v>
      </c>
      <c r="H49" s="2">
        <f t="shared" si="2"/>
        <v>-0.25793184488836662</v>
      </c>
      <c r="I49">
        <f>COUNTIF('2017 Governor'!$B$2:$B$567, B49)</f>
        <v>1</v>
      </c>
      <c r="J49" s="3"/>
    </row>
    <row r="50" spans="1:10" x14ac:dyDescent="0.3">
      <c r="A50" t="s">
        <v>33</v>
      </c>
      <c r="B50" t="s">
        <v>320</v>
      </c>
      <c r="C50">
        <f>VLOOKUP($B50, '2017 Governor'!$B$2:$E$567, 2, FALSE)</f>
        <v>131</v>
      </c>
      <c r="D50">
        <f>VLOOKUP($B50, '2017 Governor'!$B$2:$E$567, 3, FALSE)</f>
        <v>234</v>
      </c>
      <c r="E50">
        <f>VLOOKUP($B50, '2017 Governor'!$B$2:$E$567, 4, FALSE)</f>
        <v>372</v>
      </c>
      <c r="F50" s="2">
        <f t="shared" si="0"/>
        <v>0.35215053763440862</v>
      </c>
      <c r="G50" s="2">
        <f t="shared" si="1"/>
        <v>0.62903225806451613</v>
      </c>
      <c r="H50" s="2">
        <f t="shared" si="2"/>
        <v>-0.2768817204301075</v>
      </c>
      <c r="I50">
        <f>COUNTIF('2017 Governor'!$B$2:$B$567, B50)</f>
        <v>1</v>
      </c>
      <c r="J50" s="3"/>
    </row>
    <row r="51" spans="1:10" x14ac:dyDescent="0.3">
      <c r="A51" t="s">
        <v>33</v>
      </c>
      <c r="B51" t="s">
        <v>307</v>
      </c>
      <c r="C51">
        <f>VLOOKUP($B51, '2017 Governor'!$B$2:$E$567, 2, FALSE)</f>
        <v>203</v>
      </c>
      <c r="D51">
        <f>VLOOKUP($B51, '2017 Governor'!$B$2:$E$567, 3, FALSE)</f>
        <v>440</v>
      </c>
      <c r="E51">
        <f>VLOOKUP($B51, '2017 Governor'!$B$2:$E$567, 4, FALSE)</f>
        <v>653</v>
      </c>
      <c r="F51" s="2">
        <f t="shared" si="0"/>
        <v>0.3108728943338438</v>
      </c>
      <c r="G51" s="2">
        <f t="shared" si="1"/>
        <v>0.6738131699846861</v>
      </c>
      <c r="H51" s="2">
        <f t="shared" si="2"/>
        <v>-0.36294027565084225</v>
      </c>
      <c r="I51">
        <f>COUNTIF('2017 Governor'!$B$2:$B$567, B51)</f>
        <v>1</v>
      </c>
      <c r="J51" s="3"/>
    </row>
    <row r="52" spans="1:10" x14ac:dyDescent="0.3">
      <c r="A52" t="s">
        <v>33</v>
      </c>
      <c r="B52" t="s">
        <v>309</v>
      </c>
      <c r="C52">
        <f>VLOOKUP($B52, '2017 Governor'!$B$2:$E$567, 2, FALSE)</f>
        <v>291</v>
      </c>
      <c r="D52">
        <f>VLOOKUP($B52, '2017 Governor'!$B$2:$E$567, 3, FALSE)</f>
        <v>332</v>
      </c>
      <c r="E52">
        <f>VLOOKUP($B52, '2017 Governor'!$B$2:$E$567, 4, FALSE)</f>
        <v>642</v>
      </c>
      <c r="F52" s="2">
        <f t="shared" si="0"/>
        <v>0.45327102803738317</v>
      </c>
      <c r="G52" s="2">
        <f t="shared" si="1"/>
        <v>0.51713395638629278</v>
      </c>
      <c r="H52" s="2">
        <f t="shared" si="2"/>
        <v>-6.3862928348909651E-2</v>
      </c>
      <c r="I52">
        <f>COUNTIF('2017 Governor'!$B$2:$B$567, B52)</f>
        <v>1</v>
      </c>
      <c r="J52" s="3"/>
    </row>
    <row r="53" spans="1:10" x14ac:dyDescent="0.3">
      <c r="A53" t="s">
        <v>33</v>
      </c>
      <c r="B53" t="s">
        <v>310</v>
      </c>
      <c r="C53">
        <f>VLOOKUP($B53, '2017 Governor'!$B$2:$E$567, 2, FALSE)</f>
        <v>2910</v>
      </c>
      <c r="D53">
        <f>VLOOKUP($B53, '2017 Governor'!$B$2:$E$567, 3, FALSE)</f>
        <v>4471</v>
      </c>
      <c r="E53">
        <f>VLOOKUP($B53, '2017 Governor'!$B$2:$E$567, 4, FALSE)</f>
        <v>7543</v>
      </c>
      <c r="F53" s="2">
        <f t="shared" si="0"/>
        <v>0.38578814795174332</v>
      </c>
      <c r="G53" s="2">
        <f t="shared" si="1"/>
        <v>0.59273498607980912</v>
      </c>
      <c r="H53" s="2">
        <f t="shared" si="2"/>
        <v>-0.20694683812806575</v>
      </c>
      <c r="I53">
        <f>COUNTIF('2017 Governor'!$B$2:$B$567, B53)</f>
        <v>1</v>
      </c>
      <c r="J53" s="3"/>
    </row>
    <row r="54" spans="1:10" x14ac:dyDescent="0.3">
      <c r="A54" t="s">
        <v>33</v>
      </c>
      <c r="B54" t="s">
        <v>321</v>
      </c>
      <c r="C54">
        <f>VLOOKUP($B54, '2017 Governor'!$B$2:$E$567, 2, FALSE)</f>
        <v>8969</v>
      </c>
      <c r="D54">
        <f>VLOOKUP($B54, '2017 Governor'!$B$2:$E$567, 3, FALSE)</f>
        <v>15817</v>
      </c>
      <c r="E54">
        <f>VLOOKUP($B54, '2017 Governor'!$B$2:$E$567, 4, FALSE)</f>
        <v>25359</v>
      </c>
      <c r="F54" s="2">
        <f t="shared" si="0"/>
        <v>0.35368113884616903</v>
      </c>
      <c r="G54" s="2">
        <f t="shared" si="1"/>
        <v>0.62372333293899607</v>
      </c>
      <c r="H54" s="2">
        <f t="shared" si="2"/>
        <v>-0.27004219409282698</v>
      </c>
      <c r="I54">
        <f>COUNTIF('2017 Governor'!$B$2:$B$567, B54)</f>
        <v>1</v>
      </c>
      <c r="J54" s="3"/>
    </row>
    <row r="55" spans="1:10" x14ac:dyDescent="0.3">
      <c r="A55" t="s">
        <v>3</v>
      </c>
      <c r="B55" t="s">
        <v>3</v>
      </c>
      <c r="C55">
        <f>SUM(C2:C54)</f>
        <v>99522</v>
      </c>
      <c r="D55">
        <f>SUM(D2:D54)</f>
        <v>109709</v>
      </c>
      <c r="E55">
        <f>SUM(E2:E54)</f>
        <v>213280</v>
      </c>
      <c r="F55" s="2">
        <f t="shared" ref="F55" si="3">C55/E55</f>
        <v>0.46662603150787696</v>
      </c>
      <c r="G55" s="2">
        <f t="shared" ref="G55" si="4">D55/E55</f>
        <v>0.51438953488372097</v>
      </c>
      <c r="H55" s="2">
        <f t="shared" ref="H55" si="5">(C55-D55)/E55</f>
        <v>-4.7763503375843959E-2</v>
      </c>
      <c r="I55">
        <f>COUNTIF('2017 Governor'!$B$2:$B$567, B55)</f>
        <v>0</v>
      </c>
    </row>
  </sheetData>
  <conditionalFormatting sqref="I2:I55">
    <cfRule type="cellIs" dxfId="28" priority="1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07AB-1A24-449D-BFBF-D90255D14D0B}">
  <dimension ref="A1:I46"/>
  <sheetViews>
    <sheetView workbookViewId="0">
      <selection activeCell="D45" sqref="D45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36</v>
      </c>
      <c r="B2" t="s">
        <v>177</v>
      </c>
      <c r="C2">
        <v>27831</v>
      </c>
      <c r="D2">
        <v>16016</v>
      </c>
      <c r="E2">
        <v>44588</v>
      </c>
      <c r="F2" s="2">
        <f>C2/E2</f>
        <v>0.62418139409706652</v>
      </c>
      <c r="G2" s="2">
        <f>D2/E2</f>
        <v>0.35919978469543373</v>
      </c>
      <c r="H2" s="2">
        <f>(C2-D2)/E2</f>
        <v>0.26498160940163273</v>
      </c>
      <c r="I2">
        <f>COUNTIF('2017 Governor'!$B$2:$B$567, B2)</f>
        <v>2</v>
      </c>
    </row>
    <row r="3" spans="1:9" x14ac:dyDescent="0.3">
      <c r="A3" t="s">
        <v>36</v>
      </c>
      <c r="B3" t="s">
        <v>370</v>
      </c>
      <c r="C3">
        <f>VLOOKUP($B3, '2017 Governor'!$B$2:$E$567, 2, FALSE)</f>
        <v>0</v>
      </c>
      <c r="D3">
        <f>VLOOKUP($B3, '2017 Governor'!$B$2:$E$567, 3, FALSE)</f>
        <v>0</v>
      </c>
      <c r="E3">
        <f>VLOOKUP($B3, '2017 Governor'!$B$2:$E$567, 4, FALSE)</f>
        <v>0</v>
      </c>
      <c r="F3" s="2" t="e">
        <f t="shared" ref="F3:F45" si="0">C3/E3</f>
        <v>#DIV/0!</v>
      </c>
      <c r="G3" s="2" t="e">
        <f t="shared" ref="G3:G45" si="1">D3/E3</f>
        <v>#DIV/0!</v>
      </c>
      <c r="H3" s="2" t="e">
        <f t="shared" ref="H3:H45" si="2">(C3-D3)/E3</f>
        <v>#DIV/0!</v>
      </c>
      <c r="I3">
        <f>COUNTIF('2017 Governor'!$B$2:$B$567, B3)</f>
        <v>1</v>
      </c>
    </row>
    <row r="4" spans="1:9" x14ac:dyDescent="0.3">
      <c r="A4" t="s">
        <v>34</v>
      </c>
      <c r="B4" t="s">
        <v>344</v>
      </c>
      <c r="C4">
        <f>VLOOKUP($B4, '2017 Governor'!$B$2:$E$567, 2, FALSE)</f>
        <v>0</v>
      </c>
      <c r="D4">
        <f>VLOOKUP($B4, '2017 Governor'!$B$2:$E$567, 3, FALSE)</f>
        <v>0</v>
      </c>
      <c r="E4">
        <f>VLOOKUP($B4, '2017 Governor'!$B$2:$E$567,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Governor'!$B$2:$B$567, B4)</f>
        <v>1</v>
      </c>
    </row>
    <row r="5" spans="1:9" x14ac:dyDescent="0.3">
      <c r="A5" t="s">
        <v>34</v>
      </c>
      <c r="B5" t="s">
        <v>491</v>
      </c>
      <c r="C5">
        <f>VLOOKUP($B5, '2017 Governor'!$B$2:$E$567, 2, FALSE)</f>
        <v>0</v>
      </c>
      <c r="D5">
        <f>VLOOKUP($B5, '2017 Governor'!$B$2:$E$567, 3, FALSE)</f>
        <v>0</v>
      </c>
      <c r="E5">
        <f>VLOOKUP($B5, '2017 Governor'!$B$2:$E$567,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Governor'!$B$2:$B$567, B5)</f>
        <v>1</v>
      </c>
    </row>
    <row r="6" spans="1:9" x14ac:dyDescent="0.3">
      <c r="A6" t="s">
        <v>34</v>
      </c>
      <c r="B6" t="s">
        <v>492</v>
      </c>
      <c r="C6">
        <f>VLOOKUP($B6, '2017 Governor'!$B$2:$E$567, 2, FALSE)</f>
        <v>0</v>
      </c>
      <c r="D6">
        <f>VLOOKUP($B6, '2017 Governor'!$B$2:$E$567, 3, FALSE)</f>
        <v>0</v>
      </c>
      <c r="E6">
        <f>VLOOKUP($B6, '2017 Governor'!$B$2:$E$567,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Governor'!$B$2:$B$567, B6)</f>
        <v>1</v>
      </c>
    </row>
    <row r="7" spans="1:9" x14ac:dyDescent="0.3">
      <c r="A7" t="s">
        <v>34</v>
      </c>
      <c r="B7" t="s">
        <v>493</v>
      </c>
      <c r="C7">
        <f>VLOOKUP($B7, '2017 Governor'!$B$2:$E$567, 2, FALSE)</f>
        <v>0</v>
      </c>
      <c r="D7">
        <f>VLOOKUP($B7, '2017 Governor'!$B$2:$E$567, 3, FALSE)</f>
        <v>0</v>
      </c>
      <c r="E7">
        <f>VLOOKUP($B7, '2017 Governor'!$B$2:$E$567,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Governor'!$B$2:$B$567, B7)</f>
        <v>1</v>
      </c>
    </row>
    <row r="8" spans="1:9" x14ac:dyDescent="0.3">
      <c r="A8" t="s">
        <v>34</v>
      </c>
      <c r="B8" t="s">
        <v>494</v>
      </c>
      <c r="C8">
        <f>VLOOKUP($B8, '2017 Governor'!$B$2:$E$567, 2, FALSE)</f>
        <v>0</v>
      </c>
      <c r="D8">
        <f>VLOOKUP($B8, '2017 Governor'!$B$2:$E$567, 3, FALSE)</f>
        <v>0</v>
      </c>
      <c r="E8">
        <f>VLOOKUP($B8, '2017 Governor'!$B$2:$E$567,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Governor'!$B$2:$B$567, B8)</f>
        <v>1</v>
      </c>
    </row>
    <row r="9" spans="1:9" x14ac:dyDescent="0.3">
      <c r="A9" t="s">
        <v>34</v>
      </c>
      <c r="B9" t="s">
        <v>324</v>
      </c>
      <c r="C9">
        <f>VLOOKUP($B9, '2017 Governor'!$B$2:$E$567, 2, FALSE)</f>
        <v>0</v>
      </c>
      <c r="D9">
        <f>VLOOKUP($B9, '2017 Governor'!$B$2:$E$567, 3, FALSE)</f>
        <v>0</v>
      </c>
      <c r="E9">
        <f>VLOOKUP($B9, '2017 Governor'!$B$2:$E$567,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Governor'!$B$2:$B$567, B9)</f>
        <v>1</v>
      </c>
    </row>
    <row r="10" spans="1:9" x14ac:dyDescent="0.3">
      <c r="A10" t="s">
        <v>34</v>
      </c>
      <c r="B10" t="s">
        <v>326</v>
      </c>
      <c r="C10">
        <f>VLOOKUP($B10, '2017 Governor'!$B$2:$E$567, 2, FALSE)</f>
        <v>0</v>
      </c>
      <c r="D10">
        <f>VLOOKUP($B10, '2017 Governor'!$B$2:$E$567, 3, FALSE)</f>
        <v>0</v>
      </c>
      <c r="E10">
        <f>VLOOKUP($B10, '2017 Governor'!$B$2:$E$567,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Governor'!$B$2:$B$567, B10)</f>
        <v>1</v>
      </c>
    </row>
    <row r="11" spans="1:9" x14ac:dyDescent="0.3">
      <c r="A11" t="s">
        <v>34</v>
      </c>
      <c r="B11" t="s">
        <v>345</v>
      </c>
      <c r="C11">
        <f>VLOOKUP($B11, '2017 Governor'!$B$2:$E$567, 2, FALSE)</f>
        <v>0</v>
      </c>
      <c r="D11">
        <f>VLOOKUP($B11, '2017 Governor'!$B$2:$E$567, 3, FALSE)</f>
        <v>0</v>
      </c>
      <c r="E11">
        <f>VLOOKUP($B11, '2017 Governor'!$B$2:$E$567,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COUNTIF('2017 Governor'!$B$2:$B$567, B11)</f>
        <v>1</v>
      </c>
    </row>
    <row r="12" spans="1:9" x14ac:dyDescent="0.3">
      <c r="A12" t="s">
        <v>34</v>
      </c>
      <c r="B12" t="s">
        <v>354</v>
      </c>
      <c r="C12">
        <f>VLOOKUP($B12, '2017 Governor'!$B$2:$E$567, 2, FALSE)</f>
        <v>0</v>
      </c>
      <c r="D12">
        <f>VLOOKUP($B12, '2017 Governor'!$B$2:$E$567, 3, FALSE)</f>
        <v>0</v>
      </c>
      <c r="E12">
        <f>VLOOKUP($B12, '2017 Governor'!$B$2:$E$567,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Governor'!$B$2:$B$567, B12)</f>
        <v>1</v>
      </c>
    </row>
    <row r="13" spans="1:9" x14ac:dyDescent="0.3">
      <c r="A13" t="s">
        <v>34</v>
      </c>
      <c r="B13" t="s">
        <v>495</v>
      </c>
      <c r="C13">
        <f>VLOOKUP($B13, '2017 Governor'!$B$2:$E$567, 2, FALSE)</f>
        <v>0</v>
      </c>
      <c r="D13">
        <f>VLOOKUP($B13, '2017 Governor'!$B$2:$E$567, 3, FALSE)</f>
        <v>0</v>
      </c>
      <c r="E13">
        <f>VLOOKUP($B13, '2017 Governor'!$B$2:$E$567,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Governor'!$B$2:$B$567, B13)</f>
        <v>1</v>
      </c>
    </row>
    <row r="14" spans="1:9" x14ac:dyDescent="0.3">
      <c r="A14" t="s">
        <v>34</v>
      </c>
      <c r="B14" t="s">
        <v>327</v>
      </c>
      <c r="C14">
        <f>VLOOKUP($B14, '2017 Governor'!$B$2:$E$567, 2, FALSE)</f>
        <v>0</v>
      </c>
      <c r="D14">
        <f>VLOOKUP($B14, '2017 Governor'!$B$2:$E$567, 3, FALSE)</f>
        <v>0</v>
      </c>
      <c r="E14">
        <f>VLOOKUP($B14, '2017 Governor'!$B$2:$E$567,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Governor'!$B$2:$B$567, B14)</f>
        <v>1</v>
      </c>
    </row>
    <row r="15" spans="1:9" x14ac:dyDescent="0.3">
      <c r="A15" t="s">
        <v>34</v>
      </c>
      <c r="B15" t="s">
        <v>328</v>
      </c>
      <c r="C15">
        <f>VLOOKUP($B15, '2017 Governor'!$B$2:$E$567, 2, FALSE)</f>
        <v>0</v>
      </c>
      <c r="D15">
        <f>VLOOKUP($B15, '2017 Governor'!$B$2:$E$567, 3, FALSE)</f>
        <v>0</v>
      </c>
      <c r="E15">
        <f>VLOOKUP($B15, '2017 Governor'!$B$2:$E$567,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Governor'!$B$2:$B$567, B15)</f>
        <v>1</v>
      </c>
    </row>
    <row r="16" spans="1:9" x14ac:dyDescent="0.3">
      <c r="A16" t="s">
        <v>34</v>
      </c>
      <c r="B16" t="s">
        <v>357</v>
      </c>
      <c r="C16">
        <f>VLOOKUP($B16, '2017 Governor'!$B$2:$E$567, 2, FALSE)</f>
        <v>0</v>
      </c>
      <c r="D16">
        <f>VLOOKUP($B16, '2017 Governor'!$B$2:$E$567, 3, FALSE)</f>
        <v>0</v>
      </c>
      <c r="E16">
        <f>VLOOKUP($B16, '2017 Governor'!$B$2:$E$567,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COUNTIF('2017 Governor'!$B$2:$B$567, B16)</f>
        <v>1</v>
      </c>
    </row>
    <row r="17" spans="1:9" x14ac:dyDescent="0.3">
      <c r="A17" t="s">
        <v>34</v>
      </c>
      <c r="B17" t="s">
        <v>496</v>
      </c>
      <c r="C17">
        <f>VLOOKUP($B17, '2017 Governor'!$B$2:$E$567, 2, FALSE)</f>
        <v>0</v>
      </c>
      <c r="D17">
        <f>VLOOKUP($B17, '2017 Governor'!$B$2:$E$567, 3, FALSE)</f>
        <v>0</v>
      </c>
      <c r="E17">
        <f>VLOOKUP($B17, '2017 Governor'!$B$2:$E$567,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COUNTIF('2017 Governor'!$B$2:$B$567, B17)</f>
        <v>1</v>
      </c>
    </row>
    <row r="18" spans="1:9" x14ac:dyDescent="0.3">
      <c r="A18" t="s">
        <v>34</v>
      </c>
      <c r="B18" t="s">
        <v>497</v>
      </c>
      <c r="C18">
        <f>VLOOKUP($B18, '2017 Governor'!$B$2:$E$567, 2, FALSE)</f>
        <v>0</v>
      </c>
      <c r="D18">
        <f>VLOOKUP($B18, '2017 Governor'!$B$2:$E$567, 3, FALSE)</f>
        <v>0</v>
      </c>
      <c r="E18">
        <f>VLOOKUP($B18, '2017 Governor'!$B$2:$E$567,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COUNTIF('2017 Governor'!$B$2:$B$567, B18)</f>
        <v>1</v>
      </c>
    </row>
    <row r="19" spans="1:9" x14ac:dyDescent="0.3">
      <c r="A19" t="s">
        <v>34</v>
      </c>
      <c r="B19" t="s">
        <v>360</v>
      </c>
      <c r="C19">
        <f>VLOOKUP($B19, '2017 Governor'!$B$2:$E$567, 2, FALSE)</f>
        <v>0</v>
      </c>
      <c r="D19">
        <f>VLOOKUP($B19, '2017 Governor'!$B$2:$E$567, 3, FALSE)</f>
        <v>0</v>
      </c>
      <c r="E19">
        <f>VLOOKUP($B19, '2017 Governor'!$B$2:$E$567, 4, FALSE)</f>
        <v>0</v>
      </c>
      <c r="F19" s="2" t="e">
        <f t="shared" si="0"/>
        <v>#DIV/0!</v>
      </c>
      <c r="G19" s="2" t="e">
        <f t="shared" si="1"/>
        <v>#DIV/0!</v>
      </c>
      <c r="H19" s="2" t="e">
        <f t="shared" si="2"/>
        <v>#DIV/0!</v>
      </c>
      <c r="I19">
        <f>COUNTIF('2017 Governor'!$B$2:$B$567, B19)</f>
        <v>1</v>
      </c>
    </row>
    <row r="20" spans="1:9" x14ac:dyDescent="0.3">
      <c r="A20" t="s">
        <v>34</v>
      </c>
      <c r="B20" t="s">
        <v>346</v>
      </c>
      <c r="C20">
        <f>VLOOKUP($B20, '2017 Governor'!$B$2:$E$567, 2, FALSE)</f>
        <v>0</v>
      </c>
      <c r="D20">
        <f>VLOOKUP($B20, '2017 Governor'!$B$2:$E$567, 3, FALSE)</f>
        <v>0</v>
      </c>
      <c r="E20">
        <f>VLOOKUP($B20, '2017 Governor'!$B$2:$E$567,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COUNTIF('2017 Governor'!$B$2:$B$567, B20)</f>
        <v>1</v>
      </c>
    </row>
    <row r="21" spans="1:9" x14ac:dyDescent="0.3">
      <c r="A21" t="s">
        <v>34</v>
      </c>
      <c r="B21" t="s">
        <v>498</v>
      </c>
      <c r="C21">
        <f>VLOOKUP($B21, '2017 Governor'!$B$2:$E$567, 2, FALSE)</f>
        <v>0</v>
      </c>
      <c r="D21">
        <f>VLOOKUP($B21, '2017 Governor'!$B$2:$E$567, 3, FALSE)</f>
        <v>0</v>
      </c>
      <c r="E21">
        <f>VLOOKUP($B21, '2017 Governor'!$B$2:$E$567,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Governor'!$B$2:$B$567, B21)</f>
        <v>1</v>
      </c>
    </row>
    <row r="22" spans="1:9" x14ac:dyDescent="0.3">
      <c r="A22" t="s">
        <v>34</v>
      </c>
      <c r="B22" t="s">
        <v>362</v>
      </c>
      <c r="C22">
        <f>VLOOKUP($B22, '2017 Governor'!$B$2:$E$567, 2, FALSE)</f>
        <v>0</v>
      </c>
      <c r="D22">
        <f>VLOOKUP($B22, '2017 Governor'!$B$2:$E$567, 3, FALSE)</f>
        <v>0</v>
      </c>
      <c r="E22">
        <f>VLOOKUP($B22, '2017 Governor'!$B$2:$E$567,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COUNTIF('2017 Governor'!$B$2:$B$567, B22)</f>
        <v>1</v>
      </c>
    </row>
    <row r="23" spans="1:9" x14ac:dyDescent="0.3">
      <c r="A23" t="s">
        <v>34</v>
      </c>
      <c r="B23" t="s">
        <v>348</v>
      </c>
      <c r="C23">
        <f>VLOOKUP($B23, '2017 Governor'!$B$2:$E$567, 2, FALSE)</f>
        <v>0</v>
      </c>
      <c r="D23">
        <f>VLOOKUP($B23, '2017 Governor'!$B$2:$E$567, 3, FALSE)</f>
        <v>0</v>
      </c>
      <c r="E23">
        <f>VLOOKUP($B23, '2017 Governor'!$B$2:$E$567,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COUNTIF('2017 Governor'!$B$2:$B$567, B23)</f>
        <v>1</v>
      </c>
    </row>
    <row r="24" spans="1:9" x14ac:dyDescent="0.3">
      <c r="A24" t="s">
        <v>34</v>
      </c>
      <c r="B24" t="s">
        <v>332</v>
      </c>
      <c r="C24">
        <f>VLOOKUP($B24, '2017 Governor'!$B$2:$E$567, 2, FALSE)</f>
        <v>0</v>
      </c>
      <c r="D24">
        <f>VLOOKUP($B24, '2017 Governor'!$B$2:$E$567, 3, FALSE)</f>
        <v>0</v>
      </c>
      <c r="E24">
        <f>VLOOKUP($B24, '2017 Governor'!$B$2:$E$567,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Governor'!$B$2:$B$567, B24)</f>
        <v>1</v>
      </c>
    </row>
    <row r="25" spans="1:9" x14ac:dyDescent="0.3">
      <c r="A25" t="s">
        <v>34</v>
      </c>
      <c r="B25" t="s">
        <v>333</v>
      </c>
      <c r="C25">
        <f>VLOOKUP($B25, '2017 Governor'!$B$2:$E$567, 2, FALSE)</f>
        <v>0</v>
      </c>
      <c r="D25">
        <f>VLOOKUP($B25, '2017 Governor'!$B$2:$E$567, 3, FALSE)</f>
        <v>0</v>
      </c>
      <c r="E25">
        <f>VLOOKUP($B25, '2017 Governor'!$B$2:$E$567,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Governor'!$B$2:$B$567, B25)</f>
        <v>1</v>
      </c>
    </row>
    <row r="26" spans="1:9" x14ac:dyDescent="0.3">
      <c r="A26" t="s">
        <v>34</v>
      </c>
      <c r="B26" t="s">
        <v>305</v>
      </c>
      <c r="C26">
        <v>6464</v>
      </c>
      <c r="D26">
        <v>5773</v>
      </c>
      <c r="E26">
        <v>12237</v>
      </c>
      <c r="F26" s="2">
        <f t="shared" si="0"/>
        <v>0.52823404429190157</v>
      </c>
      <c r="G26" s="2">
        <f t="shared" si="1"/>
        <v>0.47176595570809837</v>
      </c>
      <c r="H26" s="2">
        <f t="shared" si="2"/>
        <v>5.6468088583803221E-2</v>
      </c>
      <c r="I26">
        <f>COUNTIF('2017 Governor'!$B$2:$B$567, B26)</f>
        <v>2</v>
      </c>
    </row>
    <row r="27" spans="1:9" x14ac:dyDescent="0.3">
      <c r="A27" t="s">
        <v>34</v>
      </c>
      <c r="B27" t="s">
        <v>334</v>
      </c>
      <c r="C27">
        <f>VLOOKUP($B27, '2017 Governor'!$B$2:$E$567, 2, FALSE)</f>
        <v>0</v>
      </c>
      <c r="D27">
        <f>VLOOKUP($B27, '2017 Governor'!$B$2:$E$567, 3, FALSE)</f>
        <v>0</v>
      </c>
      <c r="E27">
        <f>VLOOKUP($B27, '2017 Governor'!$B$2:$E$567,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COUNTIF('2017 Governor'!$B$2:$B$567, B27)</f>
        <v>1</v>
      </c>
    </row>
    <row r="28" spans="1:9" x14ac:dyDescent="0.3">
      <c r="A28" t="s">
        <v>34</v>
      </c>
      <c r="B28" t="s">
        <v>349</v>
      </c>
      <c r="C28">
        <f>VLOOKUP($B28, '2017 Governor'!$B$2:$E$567, 2, FALSE)</f>
        <v>0</v>
      </c>
      <c r="D28">
        <f>VLOOKUP($B28, '2017 Governor'!$B$2:$E$567, 3, FALSE)</f>
        <v>0</v>
      </c>
      <c r="E28">
        <f>VLOOKUP($B28, '2017 Governor'!$B$2:$E$567,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COUNTIF('2017 Governor'!$B$2:$B$567, B28)</f>
        <v>1</v>
      </c>
    </row>
    <row r="29" spans="1:9" x14ac:dyDescent="0.3">
      <c r="A29" t="s">
        <v>34</v>
      </c>
      <c r="B29" t="s">
        <v>365</v>
      </c>
      <c r="C29">
        <f>VLOOKUP($B29, '2017 Governor'!$B$2:$E$567, 2, FALSE)</f>
        <v>0</v>
      </c>
      <c r="D29">
        <f>VLOOKUP($B29, '2017 Governor'!$B$2:$E$567, 3, FALSE)</f>
        <v>0</v>
      </c>
      <c r="E29">
        <f>VLOOKUP($B29, '2017 Governor'!$B$2:$E$567,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COUNTIF('2017 Governor'!$B$2:$B$567, B29)</f>
        <v>1</v>
      </c>
    </row>
    <row r="30" spans="1:9" x14ac:dyDescent="0.3">
      <c r="A30" t="s">
        <v>34</v>
      </c>
      <c r="B30" t="s">
        <v>499</v>
      </c>
      <c r="C30">
        <f>VLOOKUP($B30, '2017 Governor'!$B$2:$E$567, 2, FALSE)</f>
        <v>0</v>
      </c>
      <c r="D30">
        <f>VLOOKUP($B30, '2017 Governor'!$B$2:$E$567, 3, FALSE)</f>
        <v>0</v>
      </c>
      <c r="E30">
        <f>VLOOKUP($B30, '2017 Governor'!$B$2:$E$567,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COUNTIF('2017 Governor'!$B$2:$B$567, B30)</f>
        <v>1</v>
      </c>
    </row>
    <row r="31" spans="1:9" x14ac:dyDescent="0.3">
      <c r="A31" t="s">
        <v>34</v>
      </c>
      <c r="B31" t="s">
        <v>335</v>
      </c>
      <c r="C31">
        <f>VLOOKUP($B31, '2017 Governor'!$B$2:$E$567, 2, FALSE)</f>
        <v>0</v>
      </c>
      <c r="D31">
        <f>VLOOKUP($B31, '2017 Governor'!$B$2:$E$567, 3, FALSE)</f>
        <v>0</v>
      </c>
      <c r="E31">
        <f>VLOOKUP($B31, '2017 Governor'!$B$2:$E$567,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COUNTIF('2017 Governor'!$B$2:$B$567, B31)</f>
        <v>1</v>
      </c>
    </row>
    <row r="32" spans="1:9" x14ac:dyDescent="0.3">
      <c r="A32" t="s">
        <v>34</v>
      </c>
      <c r="B32" t="s">
        <v>336</v>
      </c>
      <c r="C32">
        <f>VLOOKUP($B32, '2017 Governor'!$B$2:$E$567, 2, FALSE)</f>
        <v>0</v>
      </c>
      <c r="D32">
        <f>VLOOKUP($B32, '2017 Governor'!$B$2:$E$567, 3, FALSE)</f>
        <v>0</v>
      </c>
      <c r="E32">
        <f>VLOOKUP($B32, '2017 Governor'!$B$2:$E$567,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COUNTIF('2017 Governor'!$B$2:$B$567, B32)</f>
        <v>1</v>
      </c>
    </row>
    <row r="33" spans="1:9" x14ac:dyDescent="0.3">
      <c r="A33" t="s">
        <v>34</v>
      </c>
      <c r="B33" t="s">
        <v>500</v>
      </c>
      <c r="C33">
        <f>VLOOKUP($B33, '2017 Governor'!$B$2:$E$567, 2, FALSE)</f>
        <v>0</v>
      </c>
      <c r="D33">
        <f>VLOOKUP($B33, '2017 Governor'!$B$2:$E$567, 3, FALSE)</f>
        <v>0</v>
      </c>
      <c r="E33">
        <f>VLOOKUP($B33, '2017 Governor'!$B$2:$E$567, 4, FALSE)</f>
        <v>0</v>
      </c>
      <c r="F33" s="2" t="e">
        <f t="shared" si="0"/>
        <v>#DIV/0!</v>
      </c>
      <c r="G33" s="2" t="e">
        <f t="shared" si="1"/>
        <v>#DIV/0!</v>
      </c>
      <c r="H33" s="2" t="e">
        <f t="shared" si="2"/>
        <v>#DIV/0!</v>
      </c>
      <c r="I33">
        <f>COUNTIF('2017 Governor'!$B$2:$B$567, B33)</f>
        <v>1</v>
      </c>
    </row>
    <row r="34" spans="1:9" x14ac:dyDescent="0.3">
      <c r="A34" t="s">
        <v>34</v>
      </c>
      <c r="B34" t="s">
        <v>501</v>
      </c>
      <c r="C34">
        <f>VLOOKUP($B34, '2017 Governor'!$B$2:$E$567, 2, FALSE)</f>
        <v>0</v>
      </c>
      <c r="D34">
        <f>VLOOKUP($B34, '2017 Governor'!$B$2:$E$567, 3, FALSE)</f>
        <v>0</v>
      </c>
      <c r="E34">
        <f>VLOOKUP($B34, '2017 Governor'!$B$2:$E$567, 4, FALSE)</f>
        <v>0</v>
      </c>
      <c r="F34" s="2" t="e">
        <f t="shared" si="0"/>
        <v>#DIV/0!</v>
      </c>
      <c r="G34" s="2" t="e">
        <f t="shared" si="1"/>
        <v>#DIV/0!</v>
      </c>
      <c r="H34" s="2" t="e">
        <f t="shared" si="2"/>
        <v>#DIV/0!</v>
      </c>
      <c r="I34">
        <f>COUNTIF('2017 Governor'!$B$2:$B$567, B34)</f>
        <v>1</v>
      </c>
    </row>
    <row r="35" spans="1:9" x14ac:dyDescent="0.3">
      <c r="A35" t="s">
        <v>34</v>
      </c>
      <c r="B35" t="s">
        <v>337</v>
      </c>
      <c r="C35">
        <f>VLOOKUP($B35, '2017 Governor'!$B$2:$E$567, 2, FALSE)</f>
        <v>0</v>
      </c>
      <c r="D35">
        <f>VLOOKUP($B35, '2017 Governor'!$B$2:$E$567, 3, FALSE)</f>
        <v>0</v>
      </c>
      <c r="E35">
        <f>VLOOKUP($B35, '2017 Governor'!$B$2:$E$567, 4, FALSE)</f>
        <v>0</v>
      </c>
      <c r="F35" s="2" t="e">
        <f t="shared" si="0"/>
        <v>#DIV/0!</v>
      </c>
      <c r="G35" s="2" t="e">
        <f t="shared" si="1"/>
        <v>#DIV/0!</v>
      </c>
      <c r="H35" s="2" t="e">
        <f t="shared" si="2"/>
        <v>#DIV/0!</v>
      </c>
      <c r="I35">
        <f>COUNTIF('2017 Governor'!$B$2:$B$567, B35)</f>
        <v>1</v>
      </c>
    </row>
    <row r="36" spans="1:9" x14ac:dyDescent="0.3">
      <c r="A36" t="s">
        <v>34</v>
      </c>
      <c r="B36" t="s">
        <v>350</v>
      </c>
      <c r="C36">
        <f>VLOOKUP($B36, '2017 Governor'!$B$2:$E$567, 2, FALSE)</f>
        <v>0</v>
      </c>
      <c r="D36">
        <f>VLOOKUP($B36, '2017 Governor'!$B$2:$E$567, 3, FALSE)</f>
        <v>0</v>
      </c>
      <c r="E36">
        <f>VLOOKUP($B36, '2017 Governor'!$B$2:$E$567, 4, FALSE)</f>
        <v>0</v>
      </c>
      <c r="F36" s="2" t="e">
        <f t="shared" si="0"/>
        <v>#DIV/0!</v>
      </c>
      <c r="G36" s="2" t="e">
        <f t="shared" si="1"/>
        <v>#DIV/0!</v>
      </c>
      <c r="H36" s="2" t="e">
        <f t="shared" si="2"/>
        <v>#DIV/0!</v>
      </c>
      <c r="I36">
        <f>COUNTIF('2017 Governor'!$B$2:$B$567, B36)</f>
        <v>1</v>
      </c>
    </row>
    <row r="37" spans="1:9" x14ac:dyDescent="0.3">
      <c r="A37" t="s">
        <v>34</v>
      </c>
      <c r="B37" t="s">
        <v>502</v>
      </c>
      <c r="C37">
        <f>VLOOKUP($B37, '2017 Governor'!$B$2:$E$567, 2, FALSE)</f>
        <v>0</v>
      </c>
      <c r="D37">
        <f>VLOOKUP($B37, '2017 Governor'!$B$2:$E$567, 3, FALSE)</f>
        <v>0</v>
      </c>
      <c r="E37">
        <f>VLOOKUP($B37, '2017 Governor'!$B$2:$E$567, 4, FALSE)</f>
        <v>0</v>
      </c>
      <c r="F37" s="2" t="e">
        <f t="shared" si="0"/>
        <v>#DIV/0!</v>
      </c>
      <c r="G37" s="2" t="e">
        <f t="shared" si="1"/>
        <v>#DIV/0!</v>
      </c>
      <c r="H37" s="2" t="e">
        <f t="shared" si="2"/>
        <v>#DIV/0!</v>
      </c>
      <c r="I37">
        <f>COUNTIF('2017 Governor'!$B$2:$B$567, B37)</f>
        <v>1</v>
      </c>
    </row>
    <row r="38" spans="1:9" x14ac:dyDescent="0.3">
      <c r="A38" t="s">
        <v>33</v>
      </c>
      <c r="B38" t="s">
        <v>313</v>
      </c>
      <c r="C38">
        <f>VLOOKUP($B38, '2017 Governor'!$B$2:$E$567, 2, FALSE)</f>
        <v>152</v>
      </c>
      <c r="D38">
        <f>VLOOKUP($B38, '2017 Governor'!$B$2:$E$567, 3, FALSE)</f>
        <v>323</v>
      </c>
      <c r="E38">
        <f>VLOOKUP($B38, '2017 Governor'!$B$2:$E$567, 4, FALSE)</f>
        <v>482</v>
      </c>
      <c r="F38" s="2">
        <f t="shared" si="0"/>
        <v>0.31535269709543567</v>
      </c>
      <c r="G38" s="2">
        <f t="shared" si="1"/>
        <v>0.67012448132780078</v>
      </c>
      <c r="H38" s="2">
        <f t="shared" si="2"/>
        <v>-0.35477178423236516</v>
      </c>
      <c r="I38">
        <f>COUNTIF('2017 Governor'!$B$2:$B$567, B38)</f>
        <v>1</v>
      </c>
    </row>
    <row r="39" spans="1:9" x14ac:dyDescent="0.3">
      <c r="A39" t="s">
        <v>33</v>
      </c>
      <c r="B39" t="s">
        <v>351</v>
      </c>
      <c r="C39">
        <f>VLOOKUP($B39, '2017 Governor'!$B$2:$E$567, 2, FALSE)</f>
        <v>5392</v>
      </c>
      <c r="D39">
        <f>VLOOKUP($B39, '2017 Governor'!$B$2:$E$567, 3, FALSE)</f>
        <v>9265</v>
      </c>
      <c r="E39">
        <f>VLOOKUP($B39, '2017 Governor'!$B$2:$E$567, 4, FALSE)</f>
        <v>14933</v>
      </c>
      <c r="F39" s="2">
        <f t="shared" si="0"/>
        <v>0.36107948838143711</v>
      </c>
      <c r="G39" s="2">
        <f t="shared" si="1"/>
        <v>0.62043795620437958</v>
      </c>
      <c r="H39" s="2">
        <f t="shared" si="2"/>
        <v>-0.25935846782294247</v>
      </c>
      <c r="I39">
        <f>COUNTIF('2017 Governor'!$B$2:$B$567, B39)</f>
        <v>1</v>
      </c>
    </row>
    <row r="40" spans="1:9" x14ac:dyDescent="0.3">
      <c r="A40" t="s">
        <v>33</v>
      </c>
      <c r="B40" t="s">
        <v>316</v>
      </c>
      <c r="C40">
        <f>VLOOKUP($B40, '2017 Governor'!$B$2:$E$567, 2, FALSE)</f>
        <v>184</v>
      </c>
      <c r="D40">
        <f>VLOOKUP($B40, '2017 Governor'!$B$2:$E$567, 3, FALSE)</f>
        <v>275</v>
      </c>
      <c r="E40">
        <f>VLOOKUP($B40, '2017 Governor'!$B$2:$E$567, 4, FALSE)</f>
        <v>472</v>
      </c>
      <c r="F40" s="2">
        <f t="shared" si="0"/>
        <v>0.38983050847457629</v>
      </c>
      <c r="G40" s="2">
        <f t="shared" si="1"/>
        <v>0.5826271186440678</v>
      </c>
      <c r="H40" s="2">
        <f t="shared" si="2"/>
        <v>-0.19279661016949154</v>
      </c>
      <c r="I40">
        <f>COUNTIF('2017 Governor'!$B$2:$B$567, B40)</f>
        <v>1</v>
      </c>
    </row>
    <row r="41" spans="1:9" x14ac:dyDescent="0.3">
      <c r="A41" t="s">
        <v>33</v>
      </c>
      <c r="B41" t="s">
        <v>503</v>
      </c>
      <c r="C41">
        <f>VLOOKUP($B41, '2017 Governor'!$B$2:$E$567, 2, FALSE)</f>
        <v>5758</v>
      </c>
      <c r="D41">
        <f>VLOOKUP($B41, '2017 Governor'!$B$2:$E$567, 3, FALSE)</f>
        <v>5644</v>
      </c>
      <c r="E41">
        <f>VLOOKUP($B41, '2017 Governor'!$B$2:$E$567, 4, FALSE)</f>
        <v>11532</v>
      </c>
      <c r="F41" s="2">
        <f t="shared" si="0"/>
        <v>0.49930627818244883</v>
      </c>
      <c r="G41" s="2">
        <f t="shared" si="1"/>
        <v>0.48942074228234478</v>
      </c>
      <c r="H41" s="2">
        <f t="shared" si="2"/>
        <v>9.8855359001040581E-3</v>
      </c>
      <c r="I41">
        <f>COUNTIF('2017 Governor'!$B$2:$B$567, B41)</f>
        <v>1</v>
      </c>
    </row>
    <row r="42" spans="1:9" x14ac:dyDescent="0.3">
      <c r="A42" t="s">
        <v>33</v>
      </c>
      <c r="B42" t="s">
        <v>318</v>
      </c>
      <c r="C42">
        <f>VLOOKUP($B42, '2017 Governor'!$B$2:$E$567, 2, FALSE)</f>
        <v>4907</v>
      </c>
      <c r="D42">
        <f>VLOOKUP($B42, '2017 Governor'!$B$2:$E$567, 3, FALSE)</f>
        <v>10224</v>
      </c>
      <c r="E42">
        <f>VLOOKUP($B42, '2017 Governor'!$B$2:$E$567, 4, FALSE)</f>
        <v>15432</v>
      </c>
      <c r="F42" s="2">
        <f t="shared" si="0"/>
        <v>0.31797563504406429</v>
      </c>
      <c r="G42" s="2">
        <f t="shared" si="1"/>
        <v>0.66251944012441677</v>
      </c>
      <c r="H42" s="2">
        <f t="shared" si="2"/>
        <v>-0.34454380508035254</v>
      </c>
      <c r="I42">
        <f>COUNTIF('2017 Governor'!$B$2:$B$567, B42)</f>
        <v>1</v>
      </c>
    </row>
    <row r="43" spans="1:9" x14ac:dyDescent="0.3">
      <c r="A43" t="s">
        <v>33</v>
      </c>
      <c r="B43" t="s">
        <v>615</v>
      </c>
      <c r="C43">
        <f>VLOOKUP($B43, '2017 Governor'!$B$2:$E$567, 2, FALSE)</f>
        <v>686</v>
      </c>
      <c r="D43">
        <f>VLOOKUP($B43, '2017 Governor'!$B$2:$E$567, 3, FALSE)</f>
        <v>1687</v>
      </c>
      <c r="E43">
        <f>VLOOKUP($B43, '2017 Governor'!$B$2:$E$567, 4, FALSE)</f>
        <v>2453</v>
      </c>
      <c r="F43" s="2">
        <f t="shared" si="0"/>
        <v>0.27965756216877291</v>
      </c>
      <c r="G43" s="2">
        <f t="shared" si="1"/>
        <v>0.68772931104769675</v>
      </c>
      <c r="H43" s="2">
        <f t="shared" si="2"/>
        <v>-0.40807174887892378</v>
      </c>
      <c r="I43">
        <f>COUNTIF('2017 Governor'!$B$2:$B$567, B43)</f>
        <v>1</v>
      </c>
    </row>
    <row r="44" spans="1:9" x14ac:dyDescent="0.3">
      <c r="A44" t="s">
        <v>33</v>
      </c>
      <c r="B44" t="s">
        <v>616</v>
      </c>
      <c r="C44">
        <f>VLOOKUP($B44, '2017 Governor'!$B$2:$E$567, 2, FALSE)</f>
        <v>2374</v>
      </c>
      <c r="D44">
        <f>VLOOKUP($B44, '2017 Governor'!$B$2:$E$567, 3, FALSE)</f>
        <v>3653</v>
      </c>
      <c r="E44">
        <f>VLOOKUP($B44, '2017 Governor'!$B$2:$E$567, 4, FALSE)</f>
        <v>6142</v>
      </c>
      <c r="F44" s="2">
        <f t="shared" si="0"/>
        <v>0.38651904916965157</v>
      </c>
      <c r="G44" s="2">
        <f t="shared" si="1"/>
        <v>0.5947574080104201</v>
      </c>
      <c r="H44" s="2">
        <f t="shared" si="2"/>
        <v>-0.20823835884076847</v>
      </c>
      <c r="I44">
        <f>COUNTIF('2017 Governor'!$B$2:$B$567, B44)</f>
        <v>1</v>
      </c>
    </row>
    <row r="45" spans="1:9" x14ac:dyDescent="0.3">
      <c r="A45" t="s">
        <v>33</v>
      </c>
      <c r="B45" t="s">
        <v>504</v>
      </c>
      <c r="C45">
        <f>VLOOKUP($B45, '2017 Governor'!$B$2:$E$567, 2, FALSE)</f>
        <v>615</v>
      </c>
      <c r="D45">
        <f>VLOOKUP($B45, '2017 Governor'!$B$2:$E$567, 3, FALSE)</f>
        <v>1054</v>
      </c>
      <c r="E45">
        <f>VLOOKUP($B45, '2017 Governor'!$B$2:$E$567, 4, FALSE)</f>
        <v>1702</v>
      </c>
      <c r="F45" s="2">
        <f t="shared" si="0"/>
        <v>0.36133960047003527</v>
      </c>
      <c r="G45" s="2">
        <f t="shared" si="1"/>
        <v>0.61927144535840184</v>
      </c>
      <c r="H45" s="2">
        <f t="shared" si="2"/>
        <v>-0.25793184488836662</v>
      </c>
      <c r="I45">
        <f>COUNTIF('2017 Governor'!$B$2:$B$567, B45)</f>
        <v>1</v>
      </c>
    </row>
    <row r="46" spans="1:9" x14ac:dyDescent="0.3">
      <c r="A46" t="s">
        <v>3</v>
      </c>
      <c r="B46" t="s">
        <v>3</v>
      </c>
      <c r="C46">
        <f>SUM(C2:C45)</f>
        <v>54363</v>
      </c>
      <c r="D46">
        <f>SUM(D2:D45)</f>
        <v>53914</v>
      </c>
      <c r="E46">
        <f>SUM(E2:E45)</f>
        <v>109973</v>
      </c>
      <c r="F46" s="2">
        <f t="shared" ref="F46" si="3">C46/E46</f>
        <v>0.49433042655924636</v>
      </c>
      <c r="G46" s="2">
        <f t="shared" ref="G46" si="4">D46/E46</f>
        <v>0.49024760623062025</v>
      </c>
      <c r="H46" s="2">
        <f t="shared" ref="H46" si="5">(C46-D46)/E46</f>
        <v>4.0828203286261177E-3</v>
      </c>
      <c r="I46">
        <f>COUNTIF('2017 Governor'!$B$2:$B$567, B46)</f>
        <v>0</v>
      </c>
    </row>
  </sheetData>
  <conditionalFormatting sqref="I2:I46">
    <cfRule type="cellIs" dxfId="27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FAB0-0646-4391-85B3-F578ED596A04}">
  <dimension ref="A1:I81"/>
  <sheetViews>
    <sheetView workbookViewId="0">
      <selection activeCell="C2" sqref="C2:I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60</v>
      </c>
      <c r="B2" t="s">
        <v>591</v>
      </c>
      <c r="C2">
        <f>VLOOKUP($B2, '2017 Governor'!$B$2:$E$567, 2, FALSE)</f>
        <v>0</v>
      </c>
      <c r="D2">
        <f>VLOOKUP($B2, '2017 Governor'!$B$2:$E$567, 3, FALSE)</f>
        <v>0</v>
      </c>
      <c r="E2">
        <f>VLOOKUP($B2, '2017 Governor'!$B$2:$E$567,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Governor'!$B$2:$B$567, B2)</f>
        <v>1</v>
      </c>
    </row>
    <row r="3" spans="1:9" x14ac:dyDescent="0.3">
      <c r="A3" t="s">
        <v>60</v>
      </c>
      <c r="B3" t="s">
        <v>544</v>
      </c>
      <c r="C3">
        <f>VLOOKUP($B3, '2017 Governor'!$B$2:$E$567, 2, FALSE)</f>
        <v>0</v>
      </c>
      <c r="D3">
        <f>VLOOKUP($B3, '2017 Governor'!$B$2:$E$567, 3, FALSE)</f>
        <v>0</v>
      </c>
      <c r="E3">
        <f>VLOOKUP($B3, '2017 Governor'!$B$2:$E$567, 4, FALSE)</f>
        <v>0</v>
      </c>
      <c r="F3" s="2" t="e">
        <f t="shared" ref="F3:F66" si="0">C3/E3</f>
        <v>#DIV/0!</v>
      </c>
      <c r="G3" s="2" t="e">
        <f t="shared" ref="G3:G66" si="1">D3/E3</f>
        <v>#DIV/0!</v>
      </c>
      <c r="H3" s="2" t="e">
        <f t="shared" ref="H3:H66" si="2">(C3-D3)/E3</f>
        <v>#DIV/0!</v>
      </c>
      <c r="I3">
        <f>COUNTIF('2017 Governor'!$B$2:$B$567, B3)</f>
        <v>1</v>
      </c>
    </row>
    <row r="4" spans="1:9" x14ac:dyDescent="0.3">
      <c r="A4" t="s">
        <v>60</v>
      </c>
      <c r="B4" t="s">
        <v>557</v>
      </c>
      <c r="C4">
        <f>VLOOKUP($B4, '2017 Governor'!$B$2:$E$567, 2, FALSE)</f>
        <v>0</v>
      </c>
      <c r="D4">
        <f>VLOOKUP($B4, '2017 Governor'!$B$2:$E$567, 3, FALSE)</f>
        <v>0</v>
      </c>
      <c r="E4">
        <f>VLOOKUP($B4, '2017 Governor'!$B$2:$E$567,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Governor'!$B$2:$B$567, B4)</f>
        <v>1</v>
      </c>
    </row>
    <row r="5" spans="1:9" x14ac:dyDescent="0.3">
      <c r="A5" t="s">
        <v>60</v>
      </c>
      <c r="B5" t="s">
        <v>545</v>
      </c>
      <c r="C5">
        <f>VLOOKUP($B5, '2017 Governor'!$B$2:$E$567, 2, FALSE)</f>
        <v>0</v>
      </c>
      <c r="D5">
        <f>VLOOKUP($B5, '2017 Governor'!$B$2:$E$567, 3, FALSE)</f>
        <v>0</v>
      </c>
      <c r="E5">
        <f>VLOOKUP($B5, '2017 Governor'!$B$2:$E$567,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Governor'!$B$2:$B$567, B5)</f>
        <v>1</v>
      </c>
    </row>
    <row r="6" spans="1:9" x14ac:dyDescent="0.3">
      <c r="A6" t="s">
        <v>60</v>
      </c>
      <c r="B6" t="s">
        <v>570</v>
      </c>
      <c r="C6">
        <f>VLOOKUP($B6, '2017 Governor'!$B$2:$E$567, 2, FALSE)</f>
        <v>0</v>
      </c>
      <c r="D6">
        <f>VLOOKUP($B6, '2017 Governor'!$B$2:$E$567, 3, FALSE)</f>
        <v>0</v>
      </c>
      <c r="E6">
        <f>VLOOKUP($B6, '2017 Governor'!$B$2:$E$567,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Governor'!$B$2:$B$567, B6)</f>
        <v>1</v>
      </c>
    </row>
    <row r="7" spans="1:9" x14ac:dyDescent="0.3">
      <c r="A7" t="s">
        <v>60</v>
      </c>
      <c r="B7" t="s">
        <v>571</v>
      </c>
      <c r="C7">
        <f>VLOOKUP($B7, '2017 Governor'!$B$2:$E$567, 2, FALSE)</f>
        <v>0</v>
      </c>
      <c r="D7">
        <f>VLOOKUP($B7, '2017 Governor'!$B$2:$E$567, 3, FALSE)</f>
        <v>0</v>
      </c>
      <c r="E7">
        <f>VLOOKUP($B7, '2017 Governor'!$B$2:$E$567,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Governor'!$B$2:$B$567, B7)</f>
        <v>1</v>
      </c>
    </row>
    <row r="8" spans="1:9" x14ac:dyDescent="0.3">
      <c r="A8" t="s">
        <v>60</v>
      </c>
      <c r="B8" t="s">
        <v>572</v>
      </c>
      <c r="C8">
        <f>VLOOKUP($B8, '2017 Governor'!$B$2:$E$567, 2, FALSE)</f>
        <v>0</v>
      </c>
      <c r="D8">
        <f>VLOOKUP($B8, '2017 Governor'!$B$2:$E$567, 3, FALSE)</f>
        <v>0</v>
      </c>
      <c r="E8">
        <f>VLOOKUP($B8, '2017 Governor'!$B$2:$E$567,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Governor'!$B$2:$B$567, B8)</f>
        <v>1</v>
      </c>
    </row>
    <row r="9" spans="1:9" x14ac:dyDescent="0.3">
      <c r="A9" t="s">
        <v>60</v>
      </c>
      <c r="B9" t="s">
        <v>573</v>
      </c>
      <c r="C9">
        <f>VLOOKUP($B9, '2017 Governor'!$B$2:$E$567, 2, FALSE)</f>
        <v>0</v>
      </c>
      <c r="D9">
        <f>VLOOKUP($B9, '2017 Governor'!$B$2:$E$567, 3, FALSE)</f>
        <v>0</v>
      </c>
      <c r="E9">
        <f>VLOOKUP($B9, '2017 Governor'!$B$2:$E$567,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Governor'!$B$2:$B$567, B9)</f>
        <v>1</v>
      </c>
    </row>
    <row r="10" spans="1:9" x14ac:dyDescent="0.3">
      <c r="A10" t="s">
        <v>60</v>
      </c>
      <c r="B10" t="s">
        <v>558</v>
      </c>
      <c r="C10">
        <f>VLOOKUP($B10, '2017 Governor'!$B$2:$E$567, 2, FALSE)</f>
        <v>0</v>
      </c>
      <c r="D10">
        <f>VLOOKUP($B10, '2017 Governor'!$B$2:$E$567, 3, FALSE)</f>
        <v>0</v>
      </c>
      <c r="E10">
        <f>VLOOKUP($B10, '2017 Governor'!$B$2:$E$567,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Governor'!$B$2:$B$567, B10)</f>
        <v>1</v>
      </c>
    </row>
    <row r="11" spans="1:9" x14ac:dyDescent="0.3">
      <c r="A11" t="s">
        <v>60</v>
      </c>
      <c r="B11" t="s">
        <v>592</v>
      </c>
      <c r="C11">
        <f>VLOOKUP($B11, '2017 Governor'!$B$2:$E$567, 2, FALSE)</f>
        <v>0</v>
      </c>
      <c r="D11">
        <f>VLOOKUP($B11, '2017 Governor'!$B$2:$E$567, 3, FALSE)</f>
        <v>0</v>
      </c>
      <c r="E11">
        <f>VLOOKUP($B11, '2017 Governor'!$B$2:$E$567,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COUNTIF('2017 Governor'!$B$2:$B$567, B11)</f>
        <v>1</v>
      </c>
    </row>
    <row r="12" spans="1:9" x14ac:dyDescent="0.3">
      <c r="A12" t="s">
        <v>60</v>
      </c>
      <c r="B12" t="s">
        <v>559</v>
      </c>
      <c r="C12">
        <f>VLOOKUP($B12, '2017 Governor'!$B$2:$E$567, 2, FALSE)</f>
        <v>0</v>
      </c>
      <c r="D12">
        <f>VLOOKUP($B12, '2017 Governor'!$B$2:$E$567, 3, FALSE)</f>
        <v>0</v>
      </c>
      <c r="E12">
        <f>VLOOKUP($B12, '2017 Governor'!$B$2:$E$567,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Governor'!$B$2:$B$567, B12)</f>
        <v>1</v>
      </c>
    </row>
    <row r="13" spans="1:9" x14ac:dyDescent="0.3">
      <c r="A13" t="s">
        <v>60</v>
      </c>
      <c r="B13" t="s">
        <v>550</v>
      </c>
      <c r="C13">
        <f>VLOOKUP($B13, '2017 Governor'!$B$2:$E$567, 2, FALSE)</f>
        <v>0</v>
      </c>
      <c r="D13">
        <f>VLOOKUP($B13, '2017 Governor'!$B$2:$E$567, 3, FALSE)</f>
        <v>0</v>
      </c>
      <c r="E13">
        <f>VLOOKUP($B13, '2017 Governor'!$B$2:$E$567,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Governor'!$B$2:$B$567, B13)</f>
        <v>1</v>
      </c>
    </row>
    <row r="14" spans="1:9" x14ac:dyDescent="0.3">
      <c r="A14" t="s">
        <v>60</v>
      </c>
      <c r="B14" t="s">
        <v>574</v>
      </c>
      <c r="C14">
        <f>VLOOKUP($B14, '2017 Governor'!$B$2:$E$567, 2, FALSE)</f>
        <v>0</v>
      </c>
      <c r="D14">
        <f>VLOOKUP($B14, '2017 Governor'!$B$2:$E$567, 3, FALSE)</f>
        <v>0</v>
      </c>
      <c r="E14">
        <f>VLOOKUP($B14, '2017 Governor'!$B$2:$E$567,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Governor'!$B$2:$B$567, B14)</f>
        <v>1</v>
      </c>
    </row>
    <row r="15" spans="1:9" x14ac:dyDescent="0.3">
      <c r="A15" t="s">
        <v>60</v>
      </c>
      <c r="B15" t="s">
        <v>575</v>
      </c>
      <c r="C15">
        <f>VLOOKUP($B15, '2017 Governor'!$B$2:$E$567, 2, FALSE)</f>
        <v>0</v>
      </c>
      <c r="D15">
        <f>VLOOKUP($B15, '2017 Governor'!$B$2:$E$567, 3, FALSE)</f>
        <v>0</v>
      </c>
      <c r="E15">
        <f>VLOOKUP($B15, '2017 Governor'!$B$2:$E$567,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Governor'!$B$2:$B$567, B15)</f>
        <v>1</v>
      </c>
    </row>
    <row r="16" spans="1:9" x14ac:dyDescent="0.3">
      <c r="A16" t="s">
        <v>60</v>
      </c>
      <c r="B16" t="s">
        <v>576</v>
      </c>
      <c r="C16">
        <f>VLOOKUP($B16, '2017 Governor'!$B$2:$E$567, 2, FALSE)</f>
        <v>0</v>
      </c>
      <c r="D16">
        <f>VLOOKUP($B16, '2017 Governor'!$B$2:$E$567, 3, FALSE)</f>
        <v>0</v>
      </c>
      <c r="E16">
        <f>VLOOKUP($B16, '2017 Governor'!$B$2:$E$567,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COUNTIF('2017 Governor'!$B$2:$B$567, B16)</f>
        <v>1</v>
      </c>
    </row>
    <row r="17" spans="1:9" x14ac:dyDescent="0.3">
      <c r="A17" t="s">
        <v>60</v>
      </c>
      <c r="B17" t="s">
        <v>593</v>
      </c>
      <c r="C17">
        <f>VLOOKUP($B17, '2017 Governor'!$B$2:$E$567, 2, FALSE)</f>
        <v>0</v>
      </c>
      <c r="D17">
        <f>VLOOKUP($B17, '2017 Governor'!$B$2:$E$567, 3, FALSE)</f>
        <v>0</v>
      </c>
      <c r="E17">
        <f>VLOOKUP($B17, '2017 Governor'!$B$2:$E$567,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COUNTIF('2017 Governor'!$B$2:$B$567, B17)</f>
        <v>1</v>
      </c>
    </row>
    <row r="18" spans="1:9" x14ac:dyDescent="0.3">
      <c r="A18" t="s">
        <v>60</v>
      </c>
      <c r="B18" t="s">
        <v>561</v>
      </c>
      <c r="C18">
        <f>VLOOKUP($B18, '2017 Governor'!$B$2:$E$567, 2, FALSE)</f>
        <v>0</v>
      </c>
      <c r="D18">
        <f>VLOOKUP($B18, '2017 Governor'!$B$2:$E$567, 3, FALSE)</f>
        <v>0</v>
      </c>
      <c r="E18">
        <f>VLOOKUP($B18, '2017 Governor'!$B$2:$E$567,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COUNTIF('2017 Governor'!$B$2:$B$567, B18)</f>
        <v>1</v>
      </c>
    </row>
    <row r="19" spans="1:9" x14ac:dyDescent="0.3">
      <c r="A19" t="s">
        <v>60</v>
      </c>
      <c r="B19" t="s">
        <v>577</v>
      </c>
      <c r="C19">
        <f>VLOOKUP($B19, '2017 Governor'!$B$2:$E$567, 2, FALSE)</f>
        <v>0</v>
      </c>
      <c r="D19">
        <f>VLOOKUP($B19, '2017 Governor'!$B$2:$E$567, 3, FALSE)</f>
        <v>0</v>
      </c>
      <c r="E19">
        <f>VLOOKUP($B19, '2017 Governor'!$B$2:$E$567, 4, FALSE)</f>
        <v>0</v>
      </c>
      <c r="F19" s="2" t="e">
        <f t="shared" si="0"/>
        <v>#DIV/0!</v>
      </c>
      <c r="G19" s="2" t="e">
        <f t="shared" si="1"/>
        <v>#DIV/0!</v>
      </c>
      <c r="H19" s="2" t="e">
        <f t="shared" si="2"/>
        <v>#DIV/0!</v>
      </c>
      <c r="I19">
        <f>COUNTIF('2017 Governor'!$B$2:$B$567, B19)</f>
        <v>1</v>
      </c>
    </row>
    <row r="20" spans="1:9" x14ac:dyDescent="0.3">
      <c r="A20" t="s">
        <v>60</v>
      </c>
      <c r="B20" t="s">
        <v>562</v>
      </c>
      <c r="C20">
        <f>VLOOKUP($B20, '2017 Governor'!$B$2:$E$567, 2, FALSE)</f>
        <v>0</v>
      </c>
      <c r="D20">
        <f>VLOOKUP($B20, '2017 Governor'!$B$2:$E$567, 3, FALSE)</f>
        <v>0</v>
      </c>
      <c r="E20">
        <f>VLOOKUP($B20, '2017 Governor'!$B$2:$E$567,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COUNTIF('2017 Governor'!$B$2:$B$567, B20)</f>
        <v>1</v>
      </c>
    </row>
    <row r="21" spans="1:9" x14ac:dyDescent="0.3">
      <c r="A21" t="s">
        <v>60</v>
      </c>
      <c r="B21" t="s">
        <v>594</v>
      </c>
      <c r="C21">
        <f>VLOOKUP($B21, '2017 Governor'!$B$2:$E$567, 2, FALSE)</f>
        <v>0</v>
      </c>
      <c r="D21">
        <f>VLOOKUP($B21, '2017 Governor'!$B$2:$E$567, 3, FALSE)</f>
        <v>0</v>
      </c>
      <c r="E21">
        <f>VLOOKUP($B21, '2017 Governor'!$B$2:$E$567,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Governor'!$B$2:$B$567, B21)</f>
        <v>1</v>
      </c>
    </row>
    <row r="22" spans="1:9" x14ac:dyDescent="0.3">
      <c r="A22" t="s">
        <v>60</v>
      </c>
      <c r="B22" t="s">
        <v>578</v>
      </c>
      <c r="C22">
        <f>VLOOKUP($B22, '2017 Governor'!$B$2:$E$567, 2, FALSE)</f>
        <v>0</v>
      </c>
      <c r="D22">
        <f>VLOOKUP($B22, '2017 Governor'!$B$2:$E$567, 3, FALSE)</f>
        <v>0</v>
      </c>
      <c r="E22">
        <f>VLOOKUP($B22, '2017 Governor'!$B$2:$E$567,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COUNTIF('2017 Governor'!$B$2:$B$567, B22)</f>
        <v>1</v>
      </c>
    </row>
    <row r="23" spans="1:9" x14ac:dyDescent="0.3">
      <c r="A23" t="s">
        <v>60</v>
      </c>
      <c r="B23" t="s">
        <v>563</v>
      </c>
      <c r="C23">
        <f>VLOOKUP($B23, '2017 Governor'!$B$2:$E$567, 2, FALSE)</f>
        <v>0</v>
      </c>
      <c r="D23">
        <f>VLOOKUP($B23, '2017 Governor'!$B$2:$E$567, 3, FALSE)</f>
        <v>0</v>
      </c>
      <c r="E23">
        <f>VLOOKUP($B23, '2017 Governor'!$B$2:$E$567,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COUNTIF('2017 Governor'!$B$2:$B$567, B23)</f>
        <v>1</v>
      </c>
    </row>
    <row r="24" spans="1:9" x14ac:dyDescent="0.3">
      <c r="A24" t="s">
        <v>60</v>
      </c>
      <c r="B24" t="s">
        <v>552</v>
      </c>
      <c r="C24">
        <f>VLOOKUP($B24, '2017 Governor'!$B$2:$E$567, 2, FALSE)</f>
        <v>0</v>
      </c>
      <c r="D24">
        <f>VLOOKUP($B24, '2017 Governor'!$B$2:$E$567, 3, FALSE)</f>
        <v>0</v>
      </c>
      <c r="E24">
        <f>VLOOKUP($B24, '2017 Governor'!$B$2:$E$567,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Governor'!$B$2:$B$567, B24)</f>
        <v>1</v>
      </c>
    </row>
    <row r="25" spans="1:9" x14ac:dyDescent="0.3">
      <c r="A25" t="s">
        <v>60</v>
      </c>
      <c r="B25" t="s">
        <v>579</v>
      </c>
      <c r="C25">
        <f>VLOOKUP($B25, '2017 Governor'!$B$2:$E$567, 2, FALSE)</f>
        <v>0</v>
      </c>
      <c r="D25">
        <f>VLOOKUP($B25, '2017 Governor'!$B$2:$E$567, 3, FALSE)</f>
        <v>0</v>
      </c>
      <c r="E25">
        <f>VLOOKUP($B25, '2017 Governor'!$B$2:$E$567,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Governor'!$B$2:$B$567, B25)</f>
        <v>1</v>
      </c>
    </row>
    <row r="26" spans="1:9" x14ac:dyDescent="0.3">
      <c r="A26" t="s">
        <v>60</v>
      </c>
      <c r="B26" t="s">
        <v>580</v>
      </c>
      <c r="C26">
        <f>VLOOKUP($B26, '2017 Governor'!$B$2:$E$567, 2, FALSE)</f>
        <v>0</v>
      </c>
      <c r="D26">
        <f>VLOOKUP($B26, '2017 Governor'!$B$2:$E$567, 3, FALSE)</f>
        <v>0</v>
      </c>
      <c r="E26">
        <f>VLOOKUP($B26, '2017 Governor'!$B$2:$E$567, 4, FALSE)</f>
        <v>0</v>
      </c>
      <c r="F26" s="2" t="e">
        <f t="shared" si="0"/>
        <v>#DIV/0!</v>
      </c>
      <c r="G26" s="2" t="e">
        <f t="shared" si="1"/>
        <v>#DIV/0!</v>
      </c>
      <c r="H26" s="2" t="e">
        <f t="shared" si="2"/>
        <v>#DIV/0!</v>
      </c>
      <c r="I26">
        <f>COUNTIF('2017 Governor'!$B$2:$B$567, B26)</f>
        <v>1</v>
      </c>
    </row>
    <row r="27" spans="1:9" x14ac:dyDescent="0.3">
      <c r="A27" t="s">
        <v>60</v>
      </c>
      <c r="B27" t="s">
        <v>581</v>
      </c>
      <c r="C27">
        <f>VLOOKUP($B27, '2017 Governor'!$B$2:$E$567, 2, FALSE)</f>
        <v>0</v>
      </c>
      <c r="D27">
        <f>VLOOKUP($B27, '2017 Governor'!$B$2:$E$567, 3, FALSE)</f>
        <v>0</v>
      </c>
      <c r="E27">
        <f>VLOOKUP($B27, '2017 Governor'!$B$2:$E$567,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COUNTIF('2017 Governor'!$B$2:$B$567, B27)</f>
        <v>1</v>
      </c>
    </row>
    <row r="28" spans="1:9" x14ac:dyDescent="0.3">
      <c r="A28" t="s">
        <v>60</v>
      </c>
      <c r="B28" t="s">
        <v>564</v>
      </c>
      <c r="C28">
        <f>VLOOKUP($B28, '2017 Governor'!$B$2:$E$567, 2, FALSE)</f>
        <v>0</v>
      </c>
      <c r="D28">
        <f>VLOOKUP($B28, '2017 Governor'!$B$2:$E$567, 3, FALSE)</f>
        <v>0</v>
      </c>
      <c r="E28">
        <f>VLOOKUP($B28, '2017 Governor'!$B$2:$E$567,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COUNTIF('2017 Governor'!$B$2:$B$567, B28)</f>
        <v>1</v>
      </c>
    </row>
    <row r="29" spans="1:9" x14ac:dyDescent="0.3">
      <c r="A29" t="s">
        <v>60</v>
      </c>
      <c r="B29" t="s">
        <v>565</v>
      </c>
      <c r="C29">
        <f>VLOOKUP($B29, '2017 Governor'!$B$2:$E$567, 2, FALSE)</f>
        <v>0</v>
      </c>
      <c r="D29">
        <f>VLOOKUP($B29, '2017 Governor'!$B$2:$E$567, 3, FALSE)</f>
        <v>0</v>
      </c>
      <c r="E29">
        <f>VLOOKUP($B29, '2017 Governor'!$B$2:$E$567,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COUNTIF('2017 Governor'!$B$2:$B$567, B29)</f>
        <v>1</v>
      </c>
    </row>
    <row r="30" spans="1:9" x14ac:dyDescent="0.3">
      <c r="A30" t="s">
        <v>60</v>
      </c>
      <c r="B30" t="s">
        <v>582</v>
      </c>
      <c r="C30">
        <f>VLOOKUP($B30, '2017 Governor'!$B$2:$E$567, 2, FALSE)</f>
        <v>0</v>
      </c>
      <c r="D30">
        <f>VLOOKUP($B30, '2017 Governor'!$B$2:$E$567, 3, FALSE)</f>
        <v>0</v>
      </c>
      <c r="E30">
        <f>VLOOKUP($B30, '2017 Governor'!$B$2:$E$567,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COUNTIF('2017 Governor'!$B$2:$B$567, B30)</f>
        <v>1</v>
      </c>
    </row>
    <row r="31" spans="1:9" x14ac:dyDescent="0.3">
      <c r="A31" t="s">
        <v>60</v>
      </c>
      <c r="B31" t="s">
        <v>606</v>
      </c>
      <c r="C31">
        <f>VLOOKUP($B31, '2017 Governor'!$B$2:$E$567, 2, FALSE)</f>
        <v>0</v>
      </c>
      <c r="D31">
        <f>VLOOKUP($B31, '2017 Governor'!$B$2:$E$567, 3, FALSE)</f>
        <v>0</v>
      </c>
      <c r="E31">
        <f>VLOOKUP($B31, '2017 Governor'!$B$2:$E$567,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COUNTIF('2017 Governor'!$B$2:$B$567, B31)</f>
        <v>1</v>
      </c>
    </row>
    <row r="32" spans="1:9" x14ac:dyDescent="0.3">
      <c r="A32" t="s">
        <v>60</v>
      </c>
      <c r="B32" t="s">
        <v>595</v>
      </c>
      <c r="C32">
        <f>VLOOKUP($B32, '2017 Governor'!$B$2:$E$567, 2, FALSE)</f>
        <v>0</v>
      </c>
      <c r="D32">
        <f>VLOOKUP($B32, '2017 Governor'!$B$2:$E$567, 3, FALSE)</f>
        <v>0</v>
      </c>
      <c r="E32">
        <f>VLOOKUP($B32, '2017 Governor'!$B$2:$E$567,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COUNTIF('2017 Governor'!$B$2:$B$567, B32)</f>
        <v>1</v>
      </c>
    </row>
    <row r="33" spans="1:9" x14ac:dyDescent="0.3">
      <c r="A33" t="s">
        <v>60</v>
      </c>
      <c r="B33" t="s">
        <v>566</v>
      </c>
      <c r="C33">
        <f>VLOOKUP($B33, '2017 Governor'!$B$2:$E$567, 2, FALSE)</f>
        <v>0</v>
      </c>
      <c r="D33">
        <f>VLOOKUP($B33, '2017 Governor'!$B$2:$E$567, 3, FALSE)</f>
        <v>0</v>
      </c>
      <c r="E33">
        <f>VLOOKUP($B33, '2017 Governor'!$B$2:$E$567, 4, FALSE)</f>
        <v>0</v>
      </c>
      <c r="F33" s="2" t="e">
        <f t="shared" si="0"/>
        <v>#DIV/0!</v>
      </c>
      <c r="G33" s="2" t="e">
        <f t="shared" si="1"/>
        <v>#DIV/0!</v>
      </c>
      <c r="H33" s="2" t="e">
        <f t="shared" si="2"/>
        <v>#DIV/0!</v>
      </c>
      <c r="I33">
        <f>COUNTIF('2017 Governor'!$B$2:$B$567, B33)</f>
        <v>1</v>
      </c>
    </row>
    <row r="34" spans="1:9" x14ac:dyDescent="0.3">
      <c r="A34" t="s">
        <v>60</v>
      </c>
      <c r="B34" t="s">
        <v>583</v>
      </c>
      <c r="C34">
        <f>VLOOKUP($B34, '2017 Governor'!$B$2:$E$567, 2, FALSE)</f>
        <v>0</v>
      </c>
      <c r="D34">
        <f>VLOOKUP($B34, '2017 Governor'!$B$2:$E$567, 3, FALSE)</f>
        <v>0</v>
      </c>
      <c r="E34">
        <f>VLOOKUP($B34, '2017 Governor'!$B$2:$E$567, 4, FALSE)</f>
        <v>0</v>
      </c>
      <c r="F34" s="2" t="e">
        <f t="shared" si="0"/>
        <v>#DIV/0!</v>
      </c>
      <c r="G34" s="2" t="e">
        <f t="shared" si="1"/>
        <v>#DIV/0!</v>
      </c>
      <c r="H34" s="2" t="e">
        <f t="shared" si="2"/>
        <v>#DIV/0!</v>
      </c>
      <c r="I34">
        <f>COUNTIF('2017 Governor'!$B$2:$B$567, B34)</f>
        <v>1</v>
      </c>
    </row>
    <row r="35" spans="1:9" x14ac:dyDescent="0.3">
      <c r="A35" t="s">
        <v>60</v>
      </c>
      <c r="B35" t="s">
        <v>567</v>
      </c>
      <c r="C35">
        <f>VLOOKUP($B35, '2017 Governor'!$B$2:$E$567, 2, FALSE)</f>
        <v>0</v>
      </c>
      <c r="D35">
        <f>VLOOKUP($B35, '2017 Governor'!$B$2:$E$567, 3, FALSE)</f>
        <v>0</v>
      </c>
      <c r="E35">
        <f>VLOOKUP($B35, '2017 Governor'!$B$2:$E$567, 4, FALSE)</f>
        <v>0</v>
      </c>
      <c r="F35" s="2" t="e">
        <f t="shared" si="0"/>
        <v>#DIV/0!</v>
      </c>
      <c r="G35" s="2" t="e">
        <f t="shared" si="1"/>
        <v>#DIV/0!</v>
      </c>
      <c r="H35" s="2" t="e">
        <f t="shared" si="2"/>
        <v>#DIV/0!</v>
      </c>
      <c r="I35">
        <f>COUNTIF('2017 Governor'!$B$2:$B$567, B35)</f>
        <v>1</v>
      </c>
    </row>
    <row r="36" spans="1:9" x14ac:dyDescent="0.3">
      <c r="A36" t="s">
        <v>60</v>
      </c>
      <c r="B36" t="s">
        <v>554</v>
      </c>
      <c r="C36">
        <f>VLOOKUP($B36, '2017 Governor'!$B$2:$E$567, 2, FALSE)</f>
        <v>0</v>
      </c>
      <c r="D36">
        <f>VLOOKUP($B36, '2017 Governor'!$B$2:$E$567, 3, FALSE)</f>
        <v>0</v>
      </c>
      <c r="E36">
        <f>VLOOKUP($B36, '2017 Governor'!$B$2:$E$567, 4, FALSE)</f>
        <v>0</v>
      </c>
      <c r="F36" s="2" t="e">
        <f t="shared" si="0"/>
        <v>#DIV/0!</v>
      </c>
      <c r="G36" s="2" t="e">
        <f t="shared" si="1"/>
        <v>#DIV/0!</v>
      </c>
      <c r="H36" s="2" t="e">
        <f t="shared" si="2"/>
        <v>#DIV/0!</v>
      </c>
      <c r="I36">
        <f>COUNTIF('2017 Governor'!$B$2:$B$567, B36)</f>
        <v>1</v>
      </c>
    </row>
    <row r="37" spans="1:9" x14ac:dyDescent="0.3">
      <c r="A37" t="s">
        <v>60</v>
      </c>
      <c r="B37" t="s">
        <v>584</v>
      </c>
      <c r="C37">
        <f>VLOOKUP($B37, '2017 Governor'!$B$2:$E$567, 2, FALSE)</f>
        <v>0</v>
      </c>
      <c r="D37">
        <f>VLOOKUP($B37, '2017 Governor'!$B$2:$E$567, 3, FALSE)</f>
        <v>0</v>
      </c>
      <c r="E37">
        <f>VLOOKUP($B37, '2017 Governor'!$B$2:$E$567, 4, FALSE)</f>
        <v>0</v>
      </c>
      <c r="F37" s="2" t="e">
        <f t="shared" si="0"/>
        <v>#DIV/0!</v>
      </c>
      <c r="G37" s="2" t="e">
        <f t="shared" si="1"/>
        <v>#DIV/0!</v>
      </c>
      <c r="H37" s="2" t="e">
        <f t="shared" si="2"/>
        <v>#DIV/0!</v>
      </c>
      <c r="I37">
        <f>COUNTIF('2017 Governor'!$B$2:$B$567, B37)</f>
        <v>1</v>
      </c>
    </row>
    <row r="38" spans="1:9" x14ac:dyDescent="0.3">
      <c r="A38" t="s">
        <v>60</v>
      </c>
      <c r="B38" t="s">
        <v>555</v>
      </c>
      <c r="C38">
        <f>VLOOKUP($B38, '2017 Governor'!$B$2:$E$567, 2, FALSE)</f>
        <v>0</v>
      </c>
      <c r="D38">
        <f>VLOOKUP($B38, '2017 Governor'!$B$2:$E$567, 3, FALSE)</f>
        <v>0</v>
      </c>
      <c r="E38">
        <f>VLOOKUP($B38, '2017 Governor'!$B$2:$E$567, 4, FALSE)</f>
        <v>0</v>
      </c>
      <c r="F38" s="2" t="e">
        <f t="shared" si="0"/>
        <v>#DIV/0!</v>
      </c>
      <c r="G38" s="2" t="e">
        <f t="shared" si="1"/>
        <v>#DIV/0!</v>
      </c>
      <c r="H38" s="2" t="e">
        <f t="shared" si="2"/>
        <v>#DIV/0!</v>
      </c>
      <c r="I38">
        <f>COUNTIF('2017 Governor'!$B$2:$B$567, B38)</f>
        <v>1</v>
      </c>
    </row>
    <row r="39" spans="1:9" x14ac:dyDescent="0.3">
      <c r="A39" t="s">
        <v>60</v>
      </c>
      <c r="B39" t="s">
        <v>585</v>
      </c>
      <c r="C39">
        <f>VLOOKUP($B39, '2017 Governor'!$B$2:$E$567, 2, FALSE)</f>
        <v>0</v>
      </c>
      <c r="D39">
        <f>VLOOKUP($B39, '2017 Governor'!$B$2:$E$567, 3, FALSE)</f>
        <v>0</v>
      </c>
      <c r="E39">
        <f>VLOOKUP($B39, '2017 Governor'!$B$2:$E$567, 4, FALSE)</f>
        <v>0</v>
      </c>
      <c r="F39" s="2" t="e">
        <f t="shared" si="0"/>
        <v>#DIV/0!</v>
      </c>
      <c r="G39" s="2" t="e">
        <f t="shared" si="1"/>
        <v>#DIV/0!</v>
      </c>
      <c r="H39" s="2" t="e">
        <f t="shared" si="2"/>
        <v>#DIV/0!</v>
      </c>
      <c r="I39">
        <f>COUNTIF('2017 Governor'!$B$2:$B$567, B39)</f>
        <v>1</v>
      </c>
    </row>
    <row r="40" spans="1:9" x14ac:dyDescent="0.3">
      <c r="A40" t="s">
        <v>60</v>
      </c>
      <c r="B40" t="s">
        <v>596</v>
      </c>
      <c r="C40">
        <f>VLOOKUP($B40, '2017 Governor'!$B$2:$E$567, 2, FALSE)</f>
        <v>0</v>
      </c>
      <c r="D40">
        <f>VLOOKUP($B40, '2017 Governor'!$B$2:$E$567, 3, FALSE)</f>
        <v>0</v>
      </c>
      <c r="E40">
        <f>VLOOKUP($B40, '2017 Governor'!$B$2:$E$567, 4, FALSE)</f>
        <v>0</v>
      </c>
      <c r="F40" s="2" t="e">
        <f t="shared" si="0"/>
        <v>#DIV/0!</v>
      </c>
      <c r="G40" s="2" t="e">
        <f t="shared" si="1"/>
        <v>#DIV/0!</v>
      </c>
      <c r="H40" s="2" t="e">
        <f t="shared" si="2"/>
        <v>#DIV/0!</v>
      </c>
      <c r="I40">
        <f>COUNTIF('2017 Governor'!$B$2:$B$567, B40)</f>
        <v>1</v>
      </c>
    </row>
    <row r="41" spans="1:9" x14ac:dyDescent="0.3">
      <c r="A41" t="s">
        <v>60</v>
      </c>
      <c r="B41" t="s">
        <v>105</v>
      </c>
      <c r="C41">
        <v>1785</v>
      </c>
      <c r="D41">
        <v>2812</v>
      </c>
      <c r="E41">
        <v>4597</v>
      </c>
      <c r="F41" s="2">
        <f t="shared" si="0"/>
        <v>0.3882967152490755</v>
      </c>
      <c r="G41" s="2">
        <f t="shared" si="1"/>
        <v>0.6117032847509245</v>
      </c>
      <c r="H41" s="2">
        <f t="shared" si="2"/>
        <v>-0.22340656950184903</v>
      </c>
      <c r="I41">
        <f>COUNTIF('2017 Governor'!$B$2:$B$567, B41)</f>
        <v>5</v>
      </c>
    </row>
    <row r="42" spans="1:9" x14ac:dyDescent="0.3">
      <c r="A42" t="s">
        <v>60</v>
      </c>
      <c r="B42" t="s">
        <v>586</v>
      </c>
      <c r="C42">
        <f>VLOOKUP($B42, '2017 Governor'!$B$2:$E$567, 2, FALSE)</f>
        <v>0</v>
      </c>
      <c r="D42">
        <f>VLOOKUP($B42, '2017 Governor'!$B$2:$E$567, 3, FALSE)</f>
        <v>0</v>
      </c>
      <c r="E42">
        <f>VLOOKUP($B42, '2017 Governor'!$B$2:$E$567, 4, FALSE)</f>
        <v>0</v>
      </c>
      <c r="F42" s="2" t="e">
        <f t="shared" si="0"/>
        <v>#DIV/0!</v>
      </c>
      <c r="G42" s="2" t="e">
        <f t="shared" si="1"/>
        <v>#DIV/0!</v>
      </c>
      <c r="H42" s="2" t="e">
        <f t="shared" si="2"/>
        <v>#DIV/0!</v>
      </c>
      <c r="I42">
        <f>COUNTIF('2017 Governor'!$B$2:$B$567, B42)</f>
        <v>1</v>
      </c>
    </row>
    <row r="43" spans="1:9" x14ac:dyDescent="0.3">
      <c r="A43" t="s">
        <v>60</v>
      </c>
      <c r="B43" t="s">
        <v>587</v>
      </c>
      <c r="C43">
        <f>VLOOKUP($B43, '2017 Governor'!$B$2:$E$567, 2, FALSE)</f>
        <v>0</v>
      </c>
      <c r="D43">
        <f>VLOOKUP($B43, '2017 Governor'!$B$2:$E$567, 3, FALSE)</f>
        <v>0</v>
      </c>
      <c r="E43">
        <f>VLOOKUP($B43, '2017 Governor'!$B$2:$E$567, 4, FALSE)</f>
        <v>0</v>
      </c>
      <c r="F43" s="2" t="e">
        <f t="shared" si="0"/>
        <v>#DIV/0!</v>
      </c>
      <c r="G43" s="2" t="e">
        <f t="shared" si="1"/>
        <v>#DIV/0!</v>
      </c>
      <c r="H43" s="2" t="e">
        <f t="shared" si="2"/>
        <v>#DIV/0!</v>
      </c>
      <c r="I43">
        <f>COUNTIF('2017 Governor'!$B$2:$B$567, B43)</f>
        <v>1</v>
      </c>
    </row>
    <row r="44" spans="1:9" x14ac:dyDescent="0.3">
      <c r="A44" t="s">
        <v>60</v>
      </c>
      <c r="B44" t="s">
        <v>597</v>
      </c>
      <c r="C44">
        <f>VLOOKUP($B44, '2017 Governor'!$B$2:$E$567, 2, FALSE)</f>
        <v>0</v>
      </c>
      <c r="D44">
        <f>VLOOKUP($B44, '2017 Governor'!$B$2:$E$567, 3, FALSE)</f>
        <v>0</v>
      </c>
      <c r="E44">
        <f>VLOOKUP($B44, '2017 Governor'!$B$2:$E$567, 4, FALSE)</f>
        <v>0</v>
      </c>
      <c r="F44" s="2" t="e">
        <f t="shared" si="0"/>
        <v>#DIV/0!</v>
      </c>
      <c r="G44" s="2" t="e">
        <f t="shared" si="1"/>
        <v>#DIV/0!</v>
      </c>
      <c r="H44" s="2" t="e">
        <f t="shared" si="2"/>
        <v>#DIV/0!</v>
      </c>
      <c r="I44">
        <f>COUNTIF('2017 Governor'!$B$2:$B$567, B44)</f>
        <v>1</v>
      </c>
    </row>
    <row r="45" spans="1:9" x14ac:dyDescent="0.3">
      <c r="A45" t="s">
        <v>52</v>
      </c>
      <c r="B45" t="s">
        <v>589</v>
      </c>
      <c r="C45">
        <f>VLOOKUP($B45, '2017 Governor'!$B$2:$E$567, 2, FALSE)</f>
        <v>0</v>
      </c>
      <c r="D45">
        <f>VLOOKUP($B45, '2017 Governor'!$B$2:$E$567, 3, FALSE)</f>
        <v>0</v>
      </c>
      <c r="E45">
        <f>VLOOKUP($B45, '2017 Governor'!$B$2:$E$567, 4, FALSE)</f>
        <v>0</v>
      </c>
      <c r="F45" s="2" t="e">
        <f t="shared" si="0"/>
        <v>#DIV/0!</v>
      </c>
      <c r="G45" s="2" t="e">
        <f t="shared" si="1"/>
        <v>#DIV/0!</v>
      </c>
      <c r="H45" s="2" t="e">
        <f t="shared" si="2"/>
        <v>#DIV/0!</v>
      </c>
      <c r="I45">
        <f>COUNTIF('2017 Governor'!$B$2:$B$567, B45)</f>
        <v>1</v>
      </c>
    </row>
    <row r="46" spans="1:9" x14ac:dyDescent="0.3">
      <c r="A46" t="s">
        <v>52</v>
      </c>
      <c r="B46" t="s">
        <v>471</v>
      </c>
      <c r="C46">
        <f>VLOOKUP($B46, '2017 Governor'!$B$2:$E$567, 2, FALSE)</f>
        <v>0</v>
      </c>
      <c r="D46">
        <f>VLOOKUP($B46, '2017 Governor'!$B$2:$E$567, 3, FALSE)</f>
        <v>0</v>
      </c>
      <c r="E46">
        <f>VLOOKUP($B46, '2017 Governor'!$B$2:$E$567, 4, FALSE)</f>
        <v>0</v>
      </c>
      <c r="F46" s="2" t="e">
        <f t="shared" si="0"/>
        <v>#DIV/0!</v>
      </c>
      <c r="G46" s="2" t="e">
        <f t="shared" si="1"/>
        <v>#DIV/0!</v>
      </c>
      <c r="H46" s="2" t="e">
        <f t="shared" si="2"/>
        <v>#DIV/0!</v>
      </c>
      <c r="I46">
        <f>COUNTIF('2017 Governor'!$B$2:$B$567, B46)</f>
        <v>1</v>
      </c>
    </row>
    <row r="47" spans="1:9" x14ac:dyDescent="0.3">
      <c r="A47" t="s">
        <v>48</v>
      </c>
      <c r="B47" t="s">
        <v>414</v>
      </c>
      <c r="C47">
        <f>VLOOKUP($B47, '2017 Governor'!$B$2:$E$567, 2, FALSE)</f>
        <v>0</v>
      </c>
      <c r="D47">
        <f>VLOOKUP($B47, '2017 Governor'!$B$2:$E$567, 3, FALSE)</f>
        <v>0</v>
      </c>
      <c r="E47">
        <f>VLOOKUP($B47, '2017 Governor'!$B$2:$E$567, 4, FALSE)</f>
        <v>0</v>
      </c>
      <c r="F47" s="2" t="e">
        <f t="shared" si="0"/>
        <v>#DIV/0!</v>
      </c>
      <c r="G47" s="2" t="e">
        <f t="shared" si="1"/>
        <v>#DIV/0!</v>
      </c>
      <c r="H47" s="2" t="e">
        <f t="shared" si="2"/>
        <v>#DIV/0!</v>
      </c>
      <c r="I47">
        <f>COUNTIF('2017 Governor'!$B$2:$B$567, B47)</f>
        <v>1</v>
      </c>
    </row>
    <row r="48" spans="1:9" x14ac:dyDescent="0.3">
      <c r="A48" t="s">
        <v>48</v>
      </c>
      <c r="B48" t="s">
        <v>415</v>
      </c>
      <c r="C48">
        <f>VLOOKUP($B48, '2017 Governor'!$B$2:$E$567, 2, FALSE)</f>
        <v>0</v>
      </c>
      <c r="D48">
        <f>VLOOKUP($B48, '2017 Governor'!$B$2:$E$567, 3, FALSE)</f>
        <v>0</v>
      </c>
      <c r="E48">
        <f>VLOOKUP($B48, '2017 Governor'!$B$2:$E$567, 4, FALSE)</f>
        <v>0</v>
      </c>
      <c r="F48" s="2" t="e">
        <f t="shared" si="0"/>
        <v>#DIV/0!</v>
      </c>
      <c r="G48" s="2" t="e">
        <f t="shared" si="1"/>
        <v>#DIV/0!</v>
      </c>
      <c r="H48" s="2" t="e">
        <f t="shared" si="2"/>
        <v>#DIV/0!</v>
      </c>
      <c r="I48">
        <f>COUNTIF('2017 Governor'!$B$2:$B$567, B48)</f>
        <v>1</v>
      </c>
    </row>
    <row r="49" spans="1:9" x14ac:dyDescent="0.3">
      <c r="A49" t="s">
        <v>48</v>
      </c>
      <c r="B49" t="s">
        <v>416</v>
      </c>
      <c r="C49">
        <f>VLOOKUP($B49, '2017 Governor'!$B$2:$E$567, 2, FALSE)</f>
        <v>0</v>
      </c>
      <c r="D49">
        <f>VLOOKUP($B49, '2017 Governor'!$B$2:$E$567, 3, FALSE)</f>
        <v>0</v>
      </c>
      <c r="E49">
        <f>VLOOKUP($B49, '2017 Governor'!$B$2:$E$567, 4, FALSE)</f>
        <v>0</v>
      </c>
      <c r="F49" s="2" t="e">
        <f t="shared" si="0"/>
        <v>#DIV/0!</v>
      </c>
      <c r="G49" s="2" t="e">
        <f t="shared" si="1"/>
        <v>#DIV/0!</v>
      </c>
      <c r="H49" s="2" t="e">
        <f t="shared" si="2"/>
        <v>#DIV/0!</v>
      </c>
      <c r="I49">
        <f>COUNTIF('2017 Governor'!$B$2:$B$567, B49)</f>
        <v>1</v>
      </c>
    </row>
    <row r="50" spans="1:9" x14ac:dyDescent="0.3">
      <c r="A50" t="s">
        <v>48</v>
      </c>
      <c r="B50" t="s">
        <v>418</v>
      </c>
      <c r="C50">
        <f>VLOOKUP($B50, '2017 Governor'!$B$2:$E$567, 2, FALSE)</f>
        <v>0</v>
      </c>
      <c r="D50">
        <f>VLOOKUP($B50, '2017 Governor'!$B$2:$E$567, 3, FALSE)</f>
        <v>0</v>
      </c>
      <c r="E50">
        <f>VLOOKUP($B50, '2017 Governor'!$B$2:$E$567, 4, FALSE)</f>
        <v>0</v>
      </c>
      <c r="F50" s="2" t="e">
        <f t="shared" si="0"/>
        <v>#DIV/0!</v>
      </c>
      <c r="G50" s="2" t="e">
        <f t="shared" si="1"/>
        <v>#DIV/0!</v>
      </c>
      <c r="H50" s="2" t="e">
        <f t="shared" si="2"/>
        <v>#DIV/0!</v>
      </c>
      <c r="I50">
        <f>COUNTIF('2017 Governor'!$B$2:$B$567, B50)</f>
        <v>1</v>
      </c>
    </row>
    <row r="51" spans="1:9" x14ac:dyDescent="0.3">
      <c r="A51" t="s">
        <v>48</v>
      </c>
      <c r="B51" t="s">
        <v>419</v>
      </c>
      <c r="C51">
        <f>VLOOKUP($B51, '2017 Governor'!$B$2:$E$567, 2, FALSE)</f>
        <v>0</v>
      </c>
      <c r="D51">
        <f>VLOOKUP($B51, '2017 Governor'!$B$2:$E$567, 3, FALSE)</f>
        <v>0</v>
      </c>
      <c r="E51">
        <f>VLOOKUP($B51, '2017 Governor'!$B$2:$E$567, 4, FALSE)</f>
        <v>0</v>
      </c>
      <c r="F51" s="2" t="e">
        <f t="shared" si="0"/>
        <v>#DIV/0!</v>
      </c>
      <c r="G51" s="2" t="e">
        <f t="shared" si="1"/>
        <v>#DIV/0!</v>
      </c>
      <c r="H51" s="2" t="e">
        <f t="shared" si="2"/>
        <v>#DIV/0!</v>
      </c>
      <c r="I51">
        <f>COUNTIF('2017 Governor'!$B$2:$B$567, B51)</f>
        <v>1</v>
      </c>
    </row>
    <row r="52" spans="1:9" x14ac:dyDescent="0.3">
      <c r="A52" t="s">
        <v>48</v>
      </c>
      <c r="B52" t="s">
        <v>420</v>
      </c>
      <c r="C52">
        <f>VLOOKUP($B52, '2017 Governor'!$B$2:$E$567, 2, FALSE)</f>
        <v>0</v>
      </c>
      <c r="D52">
        <f>VLOOKUP($B52, '2017 Governor'!$B$2:$E$567, 3, FALSE)</f>
        <v>0</v>
      </c>
      <c r="E52">
        <f>VLOOKUP($B52, '2017 Governor'!$B$2:$E$567, 4, FALSE)</f>
        <v>0</v>
      </c>
      <c r="F52" s="2" t="e">
        <f t="shared" si="0"/>
        <v>#DIV/0!</v>
      </c>
      <c r="G52" s="2" t="e">
        <f t="shared" si="1"/>
        <v>#DIV/0!</v>
      </c>
      <c r="H52" s="2" t="e">
        <f t="shared" si="2"/>
        <v>#DIV/0!</v>
      </c>
      <c r="I52">
        <f>COUNTIF('2017 Governor'!$B$2:$B$567, B52)</f>
        <v>1</v>
      </c>
    </row>
    <row r="53" spans="1:9" x14ac:dyDescent="0.3">
      <c r="A53" t="s">
        <v>48</v>
      </c>
      <c r="B53" t="s">
        <v>421</v>
      </c>
      <c r="C53">
        <f>VLOOKUP($B53, '2017 Governor'!$B$2:$E$567, 2, FALSE)</f>
        <v>0</v>
      </c>
      <c r="D53">
        <f>VLOOKUP($B53, '2017 Governor'!$B$2:$E$567, 3, FALSE)</f>
        <v>0</v>
      </c>
      <c r="E53">
        <f>VLOOKUP($B53, '2017 Governor'!$B$2:$E$567, 4, FALSE)</f>
        <v>0</v>
      </c>
      <c r="F53" s="2" t="e">
        <f t="shared" si="0"/>
        <v>#DIV/0!</v>
      </c>
      <c r="G53" s="2" t="e">
        <f t="shared" si="1"/>
        <v>#DIV/0!</v>
      </c>
      <c r="H53" s="2" t="e">
        <f t="shared" si="2"/>
        <v>#DIV/0!</v>
      </c>
      <c r="I53">
        <f>COUNTIF('2017 Governor'!$B$2:$B$567, B53)</f>
        <v>1</v>
      </c>
    </row>
    <row r="54" spans="1:9" x14ac:dyDescent="0.3">
      <c r="A54" t="s">
        <v>48</v>
      </c>
      <c r="B54" t="s">
        <v>422</v>
      </c>
      <c r="C54">
        <f>VLOOKUP($B54, '2017 Governor'!$B$2:$E$567, 2, FALSE)</f>
        <v>0</v>
      </c>
      <c r="D54">
        <f>VLOOKUP($B54, '2017 Governor'!$B$2:$E$567, 3, FALSE)</f>
        <v>0</v>
      </c>
      <c r="E54">
        <f>VLOOKUP($B54, '2017 Governor'!$B$2:$E$567, 4, FALSE)</f>
        <v>0</v>
      </c>
      <c r="F54" s="2" t="e">
        <f t="shared" si="0"/>
        <v>#DIV/0!</v>
      </c>
      <c r="G54" s="2" t="e">
        <f t="shared" si="1"/>
        <v>#DIV/0!</v>
      </c>
      <c r="H54" s="2" t="e">
        <f t="shared" si="2"/>
        <v>#DIV/0!</v>
      </c>
      <c r="I54">
        <f>COUNTIF('2017 Governor'!$B$2:$B$567, B54)</f>
        <v>1</v>
      </c>
    </row>
    <row r="55" spans="1:9" x14ac:dyDescent="0.3">
      <c r="A55" t="s">
        <v>48</v>
      </c>
      <c r="B55" t="s">
        <v>423</v>
      </c>
      <c r="C55">
        <f>VLOOKUP($B55, '2017 Governor'!$B$2:$E$567, 2, FALSE)</f>
        <v>0</v>
      </c>
      <c r="D55">
        <f>VLOOKUP($B55, '2017 Governor'!$B$2:$E$567, 3, FALSE)</f>
        <v>0</v>
      </c>
      <c r="E55">
        <f>VLOOKUP($B55, '2017 Governor'!$B$2:$E$567, 4, FALSE)</f>
        <v>0</v>
      </c>
      <c r="F55" s="2" t="e">
        <f t="shared" si="0"/>
        <v>#DIV/0!</v>
      </c>
      <c r="G55" s="2" t="e">
        <f t="shared" si="1"/>
        <v>#DIV/0!</v>
      </c>
      <c r="H55" s="2" t="e">
        <f t="shared" si="2"/>
        <v>#DIV/0!</v>
      </c>
      <c r="I55">
        <f>COUNTIF('2017 Governor'!$B$2:$B$567, B55)</f>
        <v>1</v>
      </c>
    </row>
    <row r="56" spans="1:9" x14ac:dyDescent="0.3">
      <c r="A56" t="s">
        <v>48</v>
      </c>
      <c r="B56" t="s">
        <v>424</v>
      </c>
      <c r="C56">
        <f>VLOOKUP($B56, '2017 Governor'!$B$2:$E$567, 2, FALSE)</f>
        <v>0</v>
      </c>
      <c r="D56">
        <f>VLOOKUP($B56, '2017 Governor'!$B$2:$E$567, 3, FALSE)</f>
        <v>0</v>
      </c>
      <c r="E56">
        <f>VLOOKUP($B56, '2017 Governor'!$B$2:$E$567, 4, FALSE)</f>
        <v>0</v>
      </c>
      <c r="F56" s="2" t="e">
        <f t="shared" si="0"/>
        <v>#DIV/0!</v>
      </c>
      <c r="G56" s="2" t="e">
        <f t="shared" si="1"/>
        <v>#DIV/0!</v>
      </c>
      <c r="H56" s="2" t="e">
        <f t="shared" si="2"/>
        <v>#DIV/0!</v>
      </c>
      <c r="I56">
        <f>COUNTIF('2017 Governor'!$B$2:$B$567, B56)</f>
        <v>1</v>
      </c>
    </row>
    <row r="57" spans="1:9" x14ac:dyDescent="0.3">
      <c r="A57" t="s">
        <v>48</v>
      </c>
      <c r="B57" t="s">
        <v>426</v>
      </c>
      <c r="C57">
        <f>VLOOKUP($B57, '2017 Governor'!$B$2:$E$567, 2, FALSE)</f>
        <v>0</v>
      </c>
      <c r="D57">
        <f>VLOOKUP($B57, '2017 Governor'!$B$2:$E$567, 3, FALSE)</f>
        <v>0</v>
      </c>
      <c r="E57">
        <f>VLOOKUP($B57, '2017 Governor'!$B$2:$E$567, 4, FALSE)</f>
        <v>0</v>
      </c>
      <c r="F57" s="2" t="e">
        <f t="shared" si="0"/>
        <v>#DIV/0!</v>
      </c>
      <c r="G57" s="2" t="e">
        <f t="shared" si="1"/>
        <v>#DIV/0!</v>
      </c>
      <c r="H57" s="2" t="e">
        <f t="shared" si="2"/>
        <v>#DIV/0!</v>
      </c>
      <c r="I57">
        <f>COUNTIF('2017 Governor'!$B$2:$B$567, B57)</f>
        <v>1</v>
      </c>
    </row>
    <row r="58" spans="1:9" x14ac:dyDescent="0.3">
      <c r="A58" t="s">
        <v>48</v>
      </c>
      <c r="B58" t="s">
        <v>427</v>
      </c>
      <c r="C58">
        <f>VLOOKUP($B58, '2017 Governor'!$B$2:$E$567, 2, FALSE)</f>
        <v>0</v>
      </c>
      <c r="D58">
        <f>VLOOKUP($B58, '2017 Governor'!$B$2:$E$567, 3, FALSE)</f>
        <v>0</v>
      </c>
      <c r="E58">
        <f>VLOOKUP($B58, '2017 Governor'!$B$2:$E$567, 4, FALSE)</f>
        <v>0</v>
      </c>
      <c r="F58" s="2" t="e">
        <f t="shared" si="0"/>
        <v>#DIV/0!</v>
      </c>
      <c r="G58" s="2" t="e">
        <f t="shared" si="1"/>
        <v>#DIV/0!</v>
      </c>
      <c r="H58" s="2" t="e">
        <f t="shared" si="2"/>
        <v>#DIV/0!</v>
      </c>
      <c r="I58">
        <f>COUNTIF('2017 Governor'!$B$2:$B$567, B58)</f>
        <v>1</v>
      </c>
    </row>
    <row r="59" spans="1:9" x14ac:dyDescent="0.3">
      <c r="A59" t="s">
        <v>48</v>
      </c>
      <c r="B59" t="s">
        <v>428</v>
      </c>
      <c r="C59">
        <f>VLOOKUP($B59, '2017 Governor'!$B$2:$E$567, 2, FALSE)</f>
        <v>0</v>
      </c>
      <c r="D59">
        <f>VLOOKUP($B59, '2017 Governor'!$B$2:$E$567, 3, FALSE)</f>
        <v>0</v>
      </c>
      <c r="E59">
        <f>VLOOKUP($B59, '2017 Governor'!$B$2:$E$567, 4, FALSE)</f>
        <v>0</v>
      </c>
      <c r="F59" s="2" t="e">
        <f t="shared" si="0"/>
        <v>#DIV/0!</v>
      </c>
      <c r="G59" s="2" t="e">
        <f t="shared" si="1"/>
        <v>#DIV/0!</v>
      </c>
      <c r="H59" s="2" t="e">
        <f t="shared" si="2"/>
        <v>#DIV/0!</v>
      </c>
      <c r="I59">
        <f>COUNTIF('2017 Governor'!$B$2:$B$567, B59)</f>
        <v>1</v>
      </c>
    </row>
    <row r="60" spans="1:9" x14ac:dyDescent="0.3">
      <c r="A60" t="s">
        <v>48</v>
      </c>
      <c r="B60" t="s">
        <v>430</v>
      </c>
      <c r="C60">
        <f>VLOOKUP($B60, '2017 Governor'!$B$2:$E$567, 2, FALSE)</f>
        <v>0</v>
      </c>
      <c r="D60">
        <f>VLOOKUP($B60, '2017 Governor'!$B$2:$E$567, 3, FALSE)</f>
        <v>0</v>
      </c>
      <c r="E60">
        <f>VLOOKUP($B60, '2017 Governor'!$B$2:$E$567, 4, FALSE)</f>
        <v>0</v>
      </c>
      <c r="F60" s="2" t="e">
        <f t="shared" si="0"/>
        <v>#DIV/0!</v>
      </c>
      <c r="G60" s="2" t="e">
        <f t="shared" si="1"/>
        <v>#DIV/0!</v>
      </c>
      <c r="H60" s="2" t="e">
        <f t="shared" si="2"/>
        <v>#DIV/0!</v>
      </c>
      <c r="I60">
        <f>COUNTIF('2017 Governor'!$B$2:$B$567, B60)</f>
        <v>1</v>
      </c>
    </row>
    <row r="61" spans="1:9" x14ac:dyDescent="0.3">
      <c r="A61" t="s">
        <v>48</v>
      </c>
      <c r="B61" t="s">
        <v>433</v>
      </c>
      <c r="C61">
        <f>VLOOKUP($B61, '2017 Governor'!$B$2:$E$567, 2, FALSE)</f>
        <v>0</v>
      </c>
      <c r="D61">
        <f>VLOOKUP($B61, '2017 Governor'!$B$2:$E$567, 3, FALSE)</f>
        <v>0</v>
      </c>
      <c r="E61">
        <f>VLOOKUP($B61, '2017 Governor'!$B$2:$E$567, 4, FALSE)</f>
        <v>0</v>
      </c>
      <c r="F61" s="2" t="e">
        <f t="shared" si="0"/>
        <v>#DIV/0!</v>
      </c>
      <c r="G61" s="2" t="e">
        <f t="shared" si="1"/>
        <v>#DIV/0!</v>
      </c>
      <c r="H61" s="2" t="e">
        <f t="shared" si="2"/>
        <v>#DIV/0!</v>
      </c>
      <c r="I61">
        <f>COUNTIF('2017 Governor'!$B$2:$B$567, B61)</f>
        <v>1</v>
      </c>
    </row>
    <row r="62" spans="1:9" x14ac:dyDescent="0.3">
      <c r="A62" t="s">
        <v>48</v>
      </c>
      <c r="B62" t="s">
        <v>434</v>
      </c>
      <c r="C62">
        <f>VLOOKUP($B62, '2017 Governor'!$B$2:$E$567, 2, FALSE)</f>
        <v>0</v>
      </c>
      <c r="D62">
        <f>VLOOKUP($B62, '2017 Governor'!$B$2:$E$567, 3, FALSE)</f>
        <v>0</v>
      </c>
      <c r="E62">
        <f>VLOOKUP($B62, '2017 Governor'!$B$2:$E$567, 4, FALSE)</f>
        <v>0</v>
      </c>
      <c r="F62" s="2" t="e">
        <f t="shared" si="0"/>
        <v>#DIV/0!</v>
      </c>
      <c r="G62" s="2" t="e">
        <f t="shared" si="1"/>
        <v>#DIV/0!</v>
      </c>
      <c r="H62" s="2" t="e">
        <f t="shared" si="2"/>
        <v>#DIV/0!</v>
      </c>
      <c r="I62">
        <f>COUNTIF('2017 Governor'!$B$2:$B$567, B62)</f>
        <v>1</v>
      </c>
    </row>
    <row r="63" spans="1:9" x14ac:dyDescent="0.3">
      <c r="A63" t="s">
        <v>48</v>
      </c>
      <c r="B63" t="s">
        <v>435</v>
      </c>
      <c r="C63">
        <f>VLOOKUP($B63, '2017 Governor'!$B$2:$E$567, 2, FALSE)</f>
        <v>0</v>
      </c>
      <c r="D63">
        <f>VLOOKUP($B63, '2017 Governor'!$B$2:$E$567, 3, FALSE)</f>
        <v>0</v>
      </c>
      <c r="E63">
        <f>VLOOKUP($B63, '2017 Governor'!$B$2:$E$567, 4, FALSE)</f>
        <v>0</v>
      </c>
      <c r="F63" s="2" t="e">
        <f t="shared" si="0"/>
        <v>#DIV/0!</v>
      </c>
      <c r="G63" s="2" t="e">
        <f t="shared" si="1"/>
        <v>#DIV/0!</v>
      </c>
      <c r="H63" s="2" t="e">
        <f t="shared" si="2"/>
        <v>#DIV/0!</v>
      </c>
      <c r="I63">
        <f>COUNTIF('2017 Governor'!$B$2:$B$567, B63)</f>
        <v>1</v>
      </c>
    </row>
    <row r="64" spans="1:9" x14ac:dyDescent="0.3">
      <c r="A64" t="s">
        <v>48</v>
      </c>
      <c r="B64" t="s">
        <v>436</v>
      </c>
      <c r="C64">
        <f>VLOOKUP($B64, '2017 Governor'!$B$2:$E$567, 2, FALSE)</f>
        <v>0</v>
      </c>
      <c r="D64">
        <f>VLOOKUP($B64, '2017 Governor'!$B$2:$E$567, 3, FALSE)</f>
        <v>0</v>
      </c>
      <c r="E64">
        <f>VLOOKUP($B64, '2017 Governor'!$B$2:$E$567, 4, FALSE)</f>
        <v>0</v>
      </c>
      <c r="F64" s="2" t="e">
        <f t="shared" si="0"/>
        <v>#DIV/0!</v>
      </c>
      <c r="G64" s="2" t="e">
        <f t="shared" si="1"/>
        <v>#DIV/0!</v>
      </c>
      <c r="H64" s="2" t="e">
        <f t="shared" si="2"/>
        <v>#DIV/0!</v>
      </c>
      <c r="I64">
        <f>COUNTIF('2017 Governor'!$B$2:$B$567, B64)</f>
        <v>1</v>
      </c>
    </row>
    <row r="65" spans="1:9" x14ac:dyDescent="0.3">
      <c r="A65" t="s">
        <v>48</v>
      </c>
      <c r="B65" t="s">
        <v>437</v>
      </c>
      <c r="C65">
        <f>VLOOKUP($B65, '2017 Governor'!$B$2:$E$567, 2, FALSE)</f>
        <v>0</v>
      </c>
      <c r="D65">
        <f>VLOOKUP($B65, '2017 Governor'!$B$2:$E$567, 3, FALSE)</f>
        <v>0</v>
      </c>
      <c r="E65">
        <f>VLOOKUP($B65, '2017 Governor'!$B$2:$E$567, 4, FALSE)</f>
        <v>0</v>
      </c>
      <c r="F65" s="2" t="e">
        <f t="shared" si="0"/>
        <v>#DIV/0!</v>
      </c>
      <c r="G65" s="2" t="e">
        <f t="shared" si="1"/>
        <v>#DIV/0!</v>
      </c>
      <c r="H65" s="2" t="e">
        <f t="shared" si="2"/>
        <v>#DIV/0!</v>
      </c>
      <c r="I65">
        <f>COUNTIF('2017 Governor'!$B$2:$B$567, B65)</f>
        <v>1</v>
      </c>
    </row>
    <row r="66" spans="1:9" x14ac:dyDescent="0.3">
      <c r="A66" t="s">
        <v>46</v>
      </c>
      <c r="B66" t="s">
        <v>438</v>
      </c>
      <c r="C66">
        <f>VLOOKUP($B66, '2017 Governor'!$B$2:$E$567, 2, FALSE)</f>
        <v>556</v>
      </c>
      <c r="D66">
        <f>VLOOKUP($B66, '2017 Governor'!$B$2:$E$567, 3, FALSE)</f>
        <v>938</v>
      </c>
      <c r="E66">
        <f>VLOOKUP($B66, '2017 Governor'!$B$2:$E$567, 4, FALSE)</f>
        <v>1536</v>
      </c>
      <c r="F66" s="2">
        <f t="shared" si="0"/>
        <v>0.36197916666666669</v>
      </c>
      <c r="G66" s="2">
        <f t="shared" si="1"/>
        <v>0.61067708333333337</v>
      </c>
      <c r="H66" s="2">
        <f t="shared" si="2"/>
        <v>-0.24869791666666666</v>
      </c>
      <c r="I66">
        <f>COUNTIF('2017 Governor'!$B$2:$B$567, B66)</f>
        <v>1</v>
      </c>
    </row>
    <row r="67" spans="1:9" x14ac:dyDescent="0.3">
      <c r="A67" t="s">
        <v>46</v>
      </c>
      <c r="B67" t="s">
        <v>439</v>
      </c>
      <c r="C67">
        <f>VLOOKUP($B67, '2017 Governor'!$B$2:$E$567, 2, FALSE)</f>
        <v>282</v>
      </c>
      <c r="D67">
        <f>VLOOKUP($B67, '2017 Governor'!$B$2:$E$567, 3, FALSE)</f>
        <v>429</v>
      </c>
      <c r="E67">
        <f>VLOOKUP($B67, '2017 Governor'!$B$2:$E$567, 4, FALSE)</f>
        <v>749</v>
      </c>
      <c r="F67" s="2">
        <f t="shared" ref="F67:F80" si="3">C67/E67</f>
        <v>0.37650200267022699</v>
      </c>
      <c r="G67" s="2">
        <f t="shared" ref="G67:G80" si="4">D67/E67</f>
        <v>0.57276368491321761</v>
      </c>
      <c r="H67" s="2">
        <f t="shared" ref="H67:H80" si="5">(C67-D67)/E67</f>
        <v>-0.19626168224299065</v>
      </c>
      <c r="I67">
        <f>COUNTIF('2017 Governor'!$B$2:$B$567, B67)</f>
        <v>1</v>
      </c>
    </row>
    <row r="68" spans="1:9" x14ac:dyDescent="0.3">
      <c r="A68" t="s">
        <v>46</v>
      </c>
      <c r="B68" t="s">
        <v>440</v>
      </c>
      <c r="C68">
        <f>VLOOKUP($B68, '2017 Governor'!$B$2:$E$567, 2, FALSE)</f>
        <v>590</v>
      </c>
      <c r="D68">
        <f>VLOOKUP($B68, '2017 Governor'!$B$2:$E$567, 3, FALSE)</f>
        <v>1094</v>
      </c>
      <c r="E68">
        <f>VLOOKUP($B68, '2017 Governor'!$B$2:$E$567, 4, FALSE)</f>
        <v>1761</v>
      </c>
      <c r="F68" s="2">
        <f t="shared" si="3"/>
        <v>0.33503691084611015</v>
      </c>
      <c r="G68" s="2">
        <f t="shared" si="4"/>
        <v>0.62123793299261787</v>
      </c>
      <c r="H68" s="2">
        <f t="shared" si="5"/>
        <v>-0.28620102214650767</v>
      </c>
      <c r="I68">
        <f>COUNTIF('2017 Governor'!$B$2:$B$567, B68)</f>
        <v>1</v>
      </c>
    </row>
    <row r="69" spans="1:9" x14ac:dyDescent="0.3">
      <c r="A69" t="s">
        <v>46</v>
      </c>
      <c r="B69" t="s">
        <v>441</v>
      </c>
      <c r="C69">
        <f>VLOOKUP($B69, '2017 Governor'!$B$2:$E$567, 2, FALSE)</f>
        <v>187</v>
      </c>
      <c r="D69">
        <f>VLOOKUP($B69, '2017 Governor'!$B$2:$E$567, 3, FALSE)</f>
        <v>470</v>
      </c>
      <c r="E69">
        <f>VLOOKUP($B69, '2017 Governor'!$B$2:$E$567, 4, FALSE)</f>
        <v>690</v>
      </c>
      <c r="F69" s="2">
        <f t="shared" si="3"/>
        <v>0.27101449275362322</v>
      </c>
      <c r="G69" s="2">
        <f t="shared" si="4"/>
        <v>0.6811594202898551</v>
      </c>
      <c r="H69" s="2">
        <f t="shared" si="5"/>
        <v>-0.41014492753623188</v>
      </c>
      <c r="I69">
        <f>COUNTIF('2017 Governor'!$B$2:$B$567, B69)</f>
        <v>1</v>
      </c>
    </row>
    <row r="70" spans="1:9" x14ac:dyDescent="0.3">
      <c r="A70" t="s">
        <v>46</v>
      </c>
      <c r="B70" t="s">
        <v>412</v>
      </c>
      <c r="C70">
        <f>VLOOKUP($B70, '2017 Governor'!$B$2:$E$567, 2, FALSE)</f>
        <v>838</v>
      </c>
      <c r="D70">
        <f>VLOOKUP($B70, '2017 Governor'!$B$2:$E$567, 3, FALSE)</f>
        <v>1222</v>
      </c>
      <c r="E70">
        <f>VLOOKUP($B70, '2017 Governor'!$B$2:$E$567, 4, FALSE)</f>
        <v>2109</v>
      </c>
      <c r="F70" s="2">
        <f t="shared" si="3"/>
        <v>0.39734471313418684</v>
      </c>
      <c r="G70" s="2">
        <f t="shared" si="4"/>
        <v>0.57942152678994785</v>
      </c>
      <c r="H70" s="2">
        <f t="shared" si="5"/>
        <v>-0.18207681365576103</v>
      </c>
      <c r="I70">
        <f>COUNTIF('2017 Governor'!$B$2:$B$567, B70)</f>
        <v>1</v>
      </c>
    </row>
    <row r="71" spans="1:9" x14ac:dyDescent="0.3">
      <c r="A71" t="s">
        <v>46</v>
      </c>
      <c r="B71" t="s">
        <v>442</v>
      </c>
      <c r="C71">
        <f>VLOOKUP($B71, '2017 Governor'!$B$2:$E$567, 2, FALSE)</f>
        <v>162</v>
      </c>
      <c r="D71">
        <f>VLOOKUP($B71, '2017 Governor'!$B$2:$E$567, 3, FALSE)</f>
        <v>314</v>
      </c>
      <c r="E71">
        <f>VLOOKUP($B71, '2017 Governor'!$B$2:$E$567, 4, FALSE)</f>
        <v>493</v>
      </c>
      <c r="F71" s="2">
        <f t="shared" si="3"/>
        <v>0.32860040567951321</v>
      </c>
      <c r="G71" s="2">
        <f t="shared" si="4"/>
        <v>0.63691683569979718</v>
      </c>
      <c r="H71" s="2">
        <f t="shared" si="5"/>
        <v>-0.30831643002028397</v>
      </c>
      <c r="I71">
        <f>COUNTIF('2017 Governor'!$B$2:$B$567, B71)</f>
        <v>1</v>
      </c>
    </row>
    <row r="72" spans="1:9" x14ac:dyDescent="0.3">
      <c r="A72" t="s">
        <v>46</v>
      </c>
      <c r="B72" t="s">
        <v>443</v>
      </c>
      <c r="C72">
        <f>VLOOKUP($B72, '2017 Governor'!$B$2:$E$567, 2, FALSE)</f>
        <v>176</v>
      </c>
      <c r="D72">
        <f>VLOOKUP($B72, '2017 Governor'!$B$2:$E$567, 3, FALSE)</f>
        <v>490</v>
      </c>
      <c r="E72">
        <f>VLOOKUP($B72, '2017 Governor'!$B$2:$E$567, 4, FALSE)</f>
        <v>703</v>
      </c>
      <c r="F72" s="2">
        <f t="shared" si="3"/>
        <v>0.2503556187766714</v>
      </c>
      <c r="G72" s="2">
        <f t="shared" si="4"/>
        <v>0.69701280227596019</v>
      </c>
      <c r="H72" s="2">
        <f t="shared" si="5"/>
        <v>-0.44665718349928879</v>
      </c>
      <c r="I72">
        <f>COUNTIF('2017 Governor'!$B$2:$B$567, B72)</f>
        <v>1</v>
      </c>
    </row>
    <row r="73" spans="1:9" x14ac:dyDescent="0.3">
      <c r="A73" t="s">
        <v>46</v>
      </c>
      <c r="B73" t="s">
        <v>444</v>
      </c>
      <c r="C73">
        <f>VLOOKUP($B73, '2017 Governor'!$B$2:$E$567, 2, FALSE)</f>
        <v>567</v>
      </c>
      <c r="D73">
        <f>VLOOKUP($B73, '2017 Governor'!$B$2:$E$567, 3, FALSE)</f>
        <v>925</v>
      </c>
      <c r="E73">
        <f>VLOOKUP($B73, '2017 Governor'!$B$2:$E$567, 4, FALSE)</f>
        <v>1527</v>
      </c>
      <c r="F73" s="2">
        <f t="shared" si="3"/>
        <v>0.37131630648330061</v>
      </c>
      <c r="G73" s="2">
        <f t="shared" si="4"/>
        <v>0.60576293385723645</v>
      </c>
      <c r="H73" s="2">
        <f t="shared" si="5"/>
        <v>-0.23444662737393582</v>
      </c>
      <c r="I73">
        <f>COUNTIF('2017 Governor'!$B$2:$B$567, B73)</f>
        <v>1</v>
      </c>
    </row>
    <row r="74" spans="1:9" x14ac:dyDescent="0.3">
      <c r="A74" t="s">
        <v>46</v>
      </c>
      <c r="B74" t="s">
        <v>445</v>
      </c>
      <c r="C74">
        <f>VLOOKUP($B74, '2017 Governor'!$B$2:$E$567, 2, FALSE)</f>
        <v>261</v>
      </c>
      <c r="D74">
        <f>VLOOKUP($B74, '2017 Governor'!$B$2:$E$567, 3, FALSE)</f>
        <v>525</v>
      </c>
      <c r="E74">
        <f>VLOOKUP($B74, '2017 Governor'!$B$2:$E$567, 4, FALSE)</f>
        <v>809</v>
      </c>
      <c r="F74" s="2">
        <f t="shared" si="3"/>
        <v>0.32262051915945611</v>
      </c>
      <c r="G74" s="2">
        <f t="shared" si="4"/>
        <v>0.64894932014833129</v>
      </c>
      <c r="H74" s="2">
        <f t="shared" si="5"/>
        <v>-0.32632880098887518</v>
      </c>
      <c r="I74">
        <f>COUNTIF('2017 Governor'!$B$2:$B$567, B74)</f>
        <v>1</v>
      </c>
    </row>
    <row r="75" spans="1:9" x14ac:dyDescent="0.3">
      <c r="A75" t="s">
        <v>46</v>
      </c>
      <c r="B75" t="s">
        <v>446</v>
      </c>
      <c r="C75">
        <f>VLOOKUP($B75, '2017 Governor'!$B$2:$E$567, 2, FALSE)</f>
        <v>262</v>
      </c>
      <c r="D75">
        <f>VLOOKUP($B75, '2017 Governor'!$B$2:$E$567, 3, FALSE)</f>
        <v>561</v>
      </c>
      <c r="E75">
        <f>VLOOKUP($B75, '2017 Governor'!$B$2:$E$567, 4, FALSE)</f>
        <v>855</v>
      </c>
      <c r="F75" s="2">
        <f t="shared" si="3"/>
        <v>0.30643274853801172</v>
      </c>
      <c r="G75" s="2">
        <f t="shared" si="4"/>
        <v>0.65614035087719302</v>
      </c>
      <c r="H75" s="2">
        <f t="shared" si="5"/>
        <v>-0.3497076023391813</v>
      </c>
      <c r="I75">
        <f>COUNTIF('2017 Governor'!$B$2:$B$567, B75)</f>
        <v>1</v>
      </c>
    </row>
    <row r="76" spans="1:9" x14ac:dyDescent="0.3">
      <c r="A76" t="s">
        <v>46</v>
      </c>
      <c r="B76" t="s">
        <v>276</v>
      </c>
      <c r="C76">
        <v>680</v>
      </c>
      <c r="D76">
        <v>1463</v>
      </c>
      <c r="E76">
        <v>2143</v>
      </c>
      <c r="F76" s="2">
        <f t="shared" si="3"/>
        <v>0.31731217918805416</v>
      </c>
      <c r="G76" s="2">
        <f t="shared" si="4"/>
        <v>0.6826878208119459</v>
      </c>
      <c r="H76" s="2">
        <f t="shared" si="5"/>
        <v>-0.36537564162389174</v>
      </c>
      <c r="I76">
        <f>COUNTIF('2017 Governor'!$B$2:$B$567, B76)</f>
        <v>2</v>
      </c>
    </row>
    <row r="77" spans="1:9" x14ac:dyDescent="0.3">
      <c r="A77" t="s">
        <v>46</v>
      </c>
      <c r="B77" t="s">
        <v>447</v>
      </c>
      <c r="C77">
        <f>VLOOKUP($B77, '2017 Governor'!$B$2:$E$567, 2, FALSE)</f>
        <v>187</v>
      </c>
      <c r="D77">
        <f>VLOOKUP($B77, '2017 Governor'!$B$2:$E$567, 3, FALSE)</f>
        <v>417</v>
      </c>
      <c r="E77">
        <f>VLOOKUP($B77, '2017 Governor'!$B$2:$E$567, 4, FALSE)</f>
        <v>625</v>
      </c>
      <c r="F77" s="2">
        <f t="shared" si="3"/>
        <v>0.29920000000000002</v>
      </c>
      <c r="G77" s="2">
        <f t="shared" si="4"/>
        <v>0.66720000000000002</v>
      </c>
      <c r="H77" s="2">
        <f t="shared" si="5"/>
        <v>-0.36799999999999999</v>
      </c>
      <c r="I77">
        <f>COUNTIF('2017 Governor'!$B$2:$B$567, B77)</f>
        <v>1</v>
      </c>
    </row>
    <row r="78" spans="1:9" x14ac:dyDescent="0.3">
      <c r="A78" t="s">
        <v>46</v>
      </c>
      <c r="B78" t="s">
        <v>413</v>
      </c>
      <c r="C78">
        <f>VLOOKUP($B78, '2017 Governor'!$B$2:$E$567, 2, FALSE)</f>
        <v>617</v>
      </c>
      <c r="D78">
        <f>VLOOKUP($B78, '2017 Governor'!$B$2:$E$567, 3, FALSE)</f>
        <v>838</v>
      </c>
      <c r="E78">
        <f>VLOOKUP($B78, '2017 Governor'!$B$2:$E$567, 4, FALSE)</f>
        <v>1518</v>
      </c>
      <c r="F78" s="2">
        <f t="shared" si="3"/>
        <v>0.40645586297760211</v>
      </c>
      <c r="G78" s="2">
        <f t="shared" si="4"/>
        <v>0.55204216073781287</v>
      </c>
      <c r="H78" s="2">
        <f t="shared" si="5"/>
        <v>-0.14558629776021081</v>
      </c>
      <c r="I78">
        <f>COUNTIF('2017 Governor'!$B$2:$B$567, B78)</f>
        <v>1</v>
      </c>
    </row>
    <row r="79" spans="1:9" x14ac:dyDescent="0.3">
      <c r="A79" t="s">
        <v>46</v>
      </c>
      <c r="B79" t="s">
        <v>105</v>
      </c>
      <c r="C79">
        <v>675</v>
      </c>
      <c r="D79">
        <v>1552</v>
      </c>
      <c r="E79">
        <v>2227</v>
      </c>
      <c r="F79" s="2">
        <f t="shared" si="3"/>
        <v>0.30309833857207003</v>
      </c>
      <c r="G79" s="2">
        <f t="shared" si="4"/>
        <v>0.69690166142792997</v>
      </c>
      <c r="H79" s="2">
        <f t="shared" si="5"/>
        <v>-0.39380332285585989</v>
      </c>
      <c r="I79">
        <f>COUNTIF('2017 Governor'!$B$2:$B$567, B79)</f>
        <v>5</v>
      </c>
    </row>
    <row r="80" spans="1:9" x14ac:dyDescent="0.3">
      <c r="A80" t="s">
        <v>46</v>
      </c>
      <c r="B80" t="s">
        <v>448</v>
      </c>
      <c r="C80">
        <f>VLOOKUP($B80, '2017 Governor'!$B$2:$E$567, 2, FALSE)</f>
        <v>388</v>
      </c>
      <c r="D80">
        <f>VLOOKUP($B80, '2017 Governor'!$B$2:$E$567, 3, FALSE)</f>
        <v>1121</v>
      </c>
      <c r="E80">
        <f>VLOOKUP($B80, '2017 Governor'!$B$2:$E$567, 4, FALSE)</f>
        <v>1565</v>
      </c>
      <c r="F80" s="2">
        <f t="shared" si="3"/>
        <v>0.24792332268370607</v>
      </c>
      <c r="G80" s="2">
        <f t="shared" si="4"/>
        <v>0.71629392971246009</v>
      </c>
      <c r="H80" s="2">
        <f t="shared" si="5"/>
        <v>-0.46837060702875399</v>
      </c>
      <c r="I80">
        <f>COUNTIF('2017 Governor'!$B$2:$B$567, B80)</f>
        <v>1</v>
      </c>
    </row>
    <row r="81" spans="1:9" x14ac:dyDescent="0.3">
      <c r="A81" t="s">
        <v>3</v>
      </c>
      <c r="B81" t="s">
        <v>3</v>
      </c>
      <c r="C81">
        <f>SUM(C2:C80)</f>
        <v>8213</v>
      </c>
      <c r="D81">
        <f>SUM(D2:D80)</f>
        <v>15171</v>
      </c>
      <c r="E81">
        <f>SUM(E2:E80)</f>
        <v>23907</v>
      </c>
      <c r="F81" s="2">
        <f t="shared" ref="F81" si="6">C81/E81</f>
        <v>0.34353954908604173</v>
      </c>
      <c r="G81" s="2">
        <f t="shared" ref="G81" si="7">D81/E81</f>
        <v>0.63458401305057099</v>
      </c>
      <c r="H81" s="2">
        <f t="shared" ref="H81" si="8">(C81-D81)/E81</f>
        <v>-0.29104446396452921</v>
      </c>
      <c r="I81">
        <f>COUNTIF('2017 Governor'!$B$2:$B$567, B81)</f>
        <v>0</v>
      </c>
    </row>
  </sheetData>
  <conditionalFormatting sqref="I2:I81">
    <cfRule type="cellIs" dxfId="26" priority="1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1FAF-0F51-47E5-8278-A2B575AB2A3D}">
  <dimension ref="A1:I34"/>
  <sheetViews>
    <sheetView workbookViewId="0">
      <selection activeCell="A36" sqref="A36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35</v>
      </c>
      <c r="B2" t="s">
        <v>394</v>
      </c>
      <c r="C2">
        <f>VLOOKUP($B2, '2017 Governor'!$B$2:$E$567, 2, FALSE)</f>
        <v>0</v>
      </c>
      <c r="D2">
        <f>VLOOKUP($B2, '2017 Governor'!$B$2:$E$567, 3, FALSE)</f>
        <v>0</v>
      </c>
      <c r="E2">
        <f>VLOOKUP($B2, '2017 Governor'!$B$2:$E$567,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Governor'!$B$2:$B$567, B2)</f>
        <v>1</v>
      </c>
    </row>
    <row r="3" spans="1:9" x14ac:dyDescent="0.3">
      <c r="A3" t="s">
        <v>35</v>
      </c>
      <c r="B3" t="s">
        <v>388</v>
      </c>
      <c r="C3">
        <f>VLOOKUP($B3, '2017 Governor'!$B$2:$E$567, 2, FALSE)</f>
        <v>0</v>
      </c>
      <c r="D3">
        <f>VLOOKUP($B3, '2017 Governor'!$B$2:$E$567, 3, FALSE)</f>
        <v>0</v>
      </c>
      <c r="E3">
        <f>VLOOKUP($B3, '2017 Governor'!$B$2:$E$567, 4, FALSE)</f>
        <v>0</v>
      </c>
      <c r="F3" s="2" t="e">
        <f t="shared" ref="F3:F33" si="0">C3/E3</f>
        <v>#DIV/0!</v>
      </c>
      <c r="G3" s="2" t="e">
        <f t="shared" ref="G3:G33" si="1">D3/E3</f>
        <v>#DIV/0!</v>
      </c>
      <c r="H3" s="2" t="e">
        <f t="shared" ref="H3:H33" si="2">(C3-D3)/E3</f>
        <v>#DIV/0!</v>
      </c>
      <c r="I3">
        <f>COUNTIF('2017 Governor'!$B$2:$B$567, B3)</f>
        <v>1</v>
      </c>
    </row>
    <row r="4" spans="1:9" x14ac:dyDescent="0.3">
      <c r="A4" t="s">
        <v>35</v>
      </c>
      <c r="B4" t="s">
        <v>390</v>
      </c>
      <c r="C4">
        <f>VLOOKUP($B4, '2017 Governor'!$B$2:$E$567, 2, FALSE)</f>
        <v>0</v>
      </c>
      <c r="D4">
        <f>VLOOKUP($B4, '2017 Governor'!$B$2:$E$567, 3, FALSE)</f>
        <v>0</v>
      </c>
      <c r="E4">
        <f>VLOOKUP($B4, '2017 Governor'!$B$2:$E$567,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Governor'!$B$2:$B$567, B4)</f>
        <v>1</v>
      </c>
    </row>
    <row r="5" spans="1:9" x14ac:dyDescent="0.3">
      <c r="A5" t="s">
        <v>35</v>
      </c>
      <c r="B5" t="s">
        <v>391</v>
      </c>
      <c r="C5">
        <f>VLOOKUP($B5, '2017 Governor'!$B$2:$E$567, 2, FALSE)</f>
        <v>0</v>
      </c>
      <c r="D5">
        <f>VLOOKUP($B5, '2017 Governor'!$B$2:$E$567, 3, FALSE)</f>
        <v>0</v>
      </c>
      <c r="E5">
        <f>VLOOKUP($B5, '2017 Governor'!$B$2:$E$567,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Governor'!$B$2:$B$567, B5)</f>
        <v>1</v>
      </c>
    </row>
    <row r="6" spans="1:9" x14ac:dyDescent="0.3">
      <c r="A6" t="s">
        <v>35</v>
      </c>
      <c r="B6" t="s">
        <v>384</v>
      </c>
      <c r="C6">
        <f>VLOOKUP($B6, '2017 Governor'!$B$2:$E$567, 2, FALSE)</f>
        <v>0</v>
      </c>
      <c r="D6">
        <f>VLOOKUP($B6, '2017 Governor'!$B$2:$E$567, 3, FALSE)</f>
        <v>0</v>
      </c>
      <c r="E6">
        <f>VLOOKUP($B6, '2017 Governor'!$B$2:$E$567,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Governor'!$B$2:$B$567, B6)</f>
        <v>1</v>
      </c>
    </row>
    <row r="7" spans="1:9" x14ac:dyDescent="0.3">
      <c r="A7" t="s">
        <v>35</v>
      </c>
      <c r="B7" t="s">
        <v>343</v>
      </c>
      <c r="C7">
        <f>VLOOKUP($B7, '2017 Governor'!$B$2:$E$567, 2, FALSE)</f>
        <v>0</v>
      </c>
      <c r="D7">
        <f>VLOOKUP($B7, '2017 Governor'!$B$2:$E$567, 3, FALSE)</f>
        <v>0</v>
      </c>
      <c r="E7">
        <f>VLOOKUP($B7, '2017 Governor'!$B$2:$E$567,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Governor'!$B$2:$B$567, B7)</f>
        <v>1</v>
      </c>
    </row>
    <row r="8" spans="1:9" x14ac:dyDescent="0.3">
      <c r="A8" t="s">
        <v>35</v>
      </c>
      <c r="B8" t="s">
        <v>395</v>
      </c>
      <c r="C8">
        <f>VLOOKUP($B8, '2017 Governor'!$B$2:$E$567, 2, FALSE)</f>
        <v>0</v>
      </c>
      <c r="D8">
        <f>VLOOKUP($B8, '2017 Governor'!$B$2:$E$567, 3, FALSE)</f>
        <v>0</v>
      </c>
      <c r="E8">
        <f>VLOOKUP($B8, '2017 Governor'!$B$2:$E$567,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Governor'!$B$2:$B$567, B8)</f>
        <v>1</v>
      </c>
    </row>
    <row r="9" spans="1:9" x14ac:dyDescent="0.3">
      <c r="A9" t="s">
        <v>35</v>
      </c>
      <c r="B9" t="s">
        <v>386</v>
      </c>
      <c r="C9">
        <f>VLOOKUP($B9, '2017 Governor'!$B$2:$E$567, 2, FALSE)</f>
        <v>0</v>
      </c>
      <c r="D9">
        <f>VLOOKUP($B9, '2017 Governor'!$B$2:$E$567, 3, FALSE)</f>
        <v>0</v>
      </c>
      <c r="E9">
        <f>VLOOKUP($B9, '2017 Governor'!$B$2:$E$567,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Governor'!$B$2:$B$567, B9)</f>
        <v>1</v>
      </c>
    </row>
    <row r="10" spans="1:9" x14ac:dyDescent="0.3">
      <c r="A10" t="s">
        <v>35</v>
      </c>
      <c r="B10" t="s">
        <v>396</v>
      </c>
      <c r="C10">
        <f>VLOOKUP($B10, '2017 Governor'!$B$2:$E$567, 2, FALSE)</f>
        <v>0</v>
      </c>
      <c r="D10">
        <f>VLOOKUP($B10, '2017 Governor'!$B$2:$E$567, 3, FALSE)</f>
        <v>0</v>
      </c>
      <c r="E10">
        <f>VLOOKUP($B10, '2017 Governor'!$B$2:$E$567,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Governor'!$B$2:$B$567, B10)</f>
        <v>1</v>
      </c>
    </row>
    <row r="11" spans="1:9" x14ac:dyDescent="0.3">
      <c r="A11" t="s">
        <v>35</v>
      </c>
      <c r="B11" t="s">
        <v>397</v>
      </c>
      <c r="C11">
        <f>VLOOKUP($B11, '2017 Governor'!$B$2:$E$567, 2, FALSE)</f>
        <v>0</v>
      </c>
      <c r="D11">
        <f>VLOOKUP($B11, '2017 Governor'!$B$2:$E$567, 3, FALSE)</f>
        <v>0</v>
      </c>
      <c r="E11">
        <f>VLOOKUP($B11, '2017 Governor'!$B$2:$E$567,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COUNTIF('2017 Governor'!$B$2:$B$567, B11)</f>
        <v>1</v>
      </c>
    </row>
    <row r="12" spans="1:9" x14ac:dyDescent="0.3">
      <c r="A12" t="s">
        <v>35</v>
      </c>
      <c r="B12" t="s">
        <v>392</v>
      </c>
      <c r="C12">
        <f>VLOOKUP($B12, '2017 Governor'!$B$2:$E$567, 2, FALSE)</f>
        <v>0</v>
      </c>
      <c r="D12">
        <f>VLOOKUP($B12, '2017 Governor'!$B$2:$E$567, 3, FALSE)</f>
        <v>0</v>
      </c>
      <c r="E12">
        <f>VLOOKUP($B12, '2017 Governor'!$B$2:$E$567,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Governor'!$B$2:$B$567, B12)</f>
        <v>1</v>
      </c>
    </row>
    <row r="13" spans="1:9" x14ac:dyDescent="0.3">
      <c r="A13" t="s">
        <v>35</v>
      </c>
      <c r="B13" t="s">
        <v>398</v>
      </c>
      <c r="C13">
        <f>VLOOKUP($B13, '2017 Governor'!$B$2:$E$567, 2, FALSE)</f>
        <v>0</v>
      </c>
      <c r="D13">
        <f>VLOOKUP($B13, '2017 Governor'!$B$2:$E$567, 3, FALSE)</f>
        <v>0</v>
      </c>
      <c r="E13">
        <f>VLOOKUP($B13, '2017 Governor'!$B$2:$E$567,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Governor'!$B$2:$B$567, B13)</f>
        <v>1</v>
      </c>
    </row>
    <row r="14" spans="1:9" x14ac:dyDescent="0.3">
      <c r="A14" t="s">
        <v>34</v>
      </c>
      <c r="B14" t="s">
        <v>352</v>
      </c>
      <c r="C14">
        <f>VLOOKUP($B14, '2017 Governor'!$B$2:$E$567, 2, FALSE)</f>
        <v>0</v>
      </c>
      <c r="D14">
        <f>VLOOKUP($B14, '2017 Governor'!$B$2:$E$567, 3, FALSE)</f>
        <v>0</v>
      </c>
      <c r="E14">
        <f>VLOOKUP($B14, '2017 Governor'!$B$2:$E$567,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Governor'!$B$2:$B$567, B14)</f>
        <v>1</v>
      </c>
    </row>
    <row r="15" spans="1:9" x14ac:dyDescent="0.3">
      <c r="A15" t="s">
        <v>34</v>
      </c>
      <c r="B15" t="s">
        <v>322</v>
      </c>
      <c r="C15">
        <f>VLOOKUP($B15, '2017 Governor'!$B$2:$E$567, 2, FALSE)</f>
        <v>0</v>
      </c>
      <c r="D15">
        <f>VLOOKUP($B15, '2017 Governor'!$B$2:$E$567, 3, FALSE)</f>
        <v>0</v>
      </c>
      <c r="E15">
        <f>VLOOKUP($B15, '2017 Governor'!$B$2:$E$567,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Governor'!$B$2:$B$567, B15)</f>
        <v>1</v>
      </c>
    </row>
    <row r="16" spans="1:9" x14ac:dyDescent="0.3">
      <c r="A16" t="s">
        <v>34</v>
      </c>
      <c r="B16" t="s">
        <v>323</v>
      </c>
      <c r="C16">
        <f>VLOOKUP($B16, '2017 Governor'!$B$2:$E$567, 2, FALSE)</f>
        <v>0</v>
      </c>
      <c r="D16">
        <f>VLOOKUP($B16, '2017 Governor'!$B$2:$E$567, 3, FALSE)</f>
        <v>0</v>
      </c>
      <c r="E16">
        <f>VLOOKUP($B16, '2017 Governor'!$B$2:$E$567,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COUNTIF('2017 Governor'!$B$2:$B$567, B16)</f>
        <v>1</v>
      </c>
    </row>
    <row r="17" spans="1:9" x14ac:dyDescent="0.3">
      <c r="A17" t="s">
        <v>34</v>
      </c>
      <c r="B17" t="s">
        <v>353</v>
      </c>
      <c r="C17">
        <f>VLOOKUP($B17, '2017 Governor'!$B$2:$E$567, 2, FALSE)</f>
        <v>0</v>
      </c>
      <c r="D17">
        <f>VLOOKUP($B17, '2017 Governor'!$B$2:$E$567, 3, FALSE)</f>
        <v>0</v>
      </c>
      <c r="E17">
        <f>VLOOKUP($B17, '2017 Governor'!$B$2:$E$567,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COUNTIF('2017 Governor'!$B$2:$B$567, B17)</f>
        <v>1</v>
      </c>
    </row>
    <row r="18" spans="1:9" x14ac:dyDescent="0.3">
      <c r="A18" t="s">
        <v>34</v>
      </c>
      <c r="B18" t="s">
        <v>325</v>
      </c>
      <c r="C18">
        <f>VLOOKUP($B18, '2017 Governor'!$B$2:$E$567, 2, FALSE)</f>
        <v>0</v>
      </c>
      <c r="D18">
        <f>VLOOKUP($B18, '2017 Governor'!$B$2:$E$567, 3, FALSE)</f>
        <v>0</v>
      </c>
      <c r="E18">
        <f>VLOOKUP($B18, '2017 Governor'!$B$2:$E$567,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COUNTIF('2017 Governor'!$B$2:$B$567, B18)</f>
        <v>1</v>
      </c>
    </row>
    <row r="19" spans="1:9" x14ac:dyDescent="0.3">
      <c r="A19" t="s">
        <v>34</v>
      </c>
      <c r="B19" t="s">
        <v>355</v>
      </c>
      <c r="C19">
        <f>VLOOKUP($B19, '2017 Governor'!$B$2:$E$567, 2, FALSE)</f>
        <v>0</v>
      </c>
      <c r="D19">
        <f>VLOOKUP($B19, '2017 Governor'!$B$2:$E$567, 3, FALSE)</f>
        <v>0</v>
      </c>
      <c r="E19">
        <f>VLOOKUP($B19, '2017 Governor'!$B$2:$E$567, 4, FALSE)</f>
        <v>0</v>
      </c>
      <c r="F19" s="2" t="e">
        <f t="shared" si="0"/>
        <v>#DIV/0!</v>
      </c>
      <c r="G19" s="2" t="e">
        <f t="shared" si="1"/>
        <v>#DIV/0!</v>
      </c>
      <c r="H19" s="2" t="e">
        <f t="shared" si="2"/>
        <v>#DIV/0!</v>
      </c>
      <c r="I19">
        <f>COUNTIF('2017 Governor'!$B$2:$B$567, B19)</f>
        <v>1</v>
      </c>
    </row>
    <row r="20" spans="1:9" x14ac:dyDescent="0.3">
      <c r="A20" t="s">
        <v>34</v>
      </c>
      <c r="B20" t="s">
        <v>356</v>
      </c>
      <c r="C20">
        <f>VLOOKUP($B20, '2017 Governor'!$B$2:$E$567, 2, FALSE)</f>
        <v>0</v>
      </c>
      <c r="D20">
        <f>VLOOKUP($B20, '2017 Governor'!$B$2:$E$567, 3, FALSE)</f>
        <v>0</v>
      </c>
      <c r="E20">
        <f>VLOOKUP($B20, '2017 Governor'!$B$2:$E$567,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COUNTIF('2017 Governor'!$B$2:$B$567, B20)</f>
        <v>1</v>
      </c>
    </row>
    <row r="21" spans="1:9" x14ac:dyDescent="0.3">
      <c r="A21" t="s">
        <v>34</v>
      </c>
      <c r="B21" t="s">
        <v>329</v>
      </c>
      <c r="C21">
        <f>VLOOKUP($B21, '2017 Governor'!$B$2:$E$567, 2, FALSE)</f>
        <v>0</v>
      </c>
      <c r="D21">
        <f>VLOOKUP($B21, '2017 Governor'!$B$2:$E$567, 3, FALSE)</f>
        <v>0</v>
      </c>
      <c r="E21">
        <f>VLOOKUP($B21, '2017 Governor'!$B$2:$E$567,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Governor'!$B$2:$B$567, B21)</f>
        <v>1</v>
      </c>
    </row>
    <row r="22" spans="1:9" x14ac:dyDescent="0.3">
      <c r="A22" t="s">
        <v>34</v>
      </c>
      <c r="B22" t="s">
        <v>358</v>
      </c>
      <c r="C22">
        <f>VLOOKUP($B22, '2017 Governor'!$B$2:$E$567, 2, FALSE)</f>
        <v>0</v>
      </c>
      <c r="D22">
        <f>VLOOKUP($B22, '2017 Governor'!$B$2:$E$567, 3, FALSE)</f>
        <v>0</v>
      </c>
      <c r="E22">
        <f>VLOOKUP($B22, '2017 Governor'!$B$2:$E$567,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COUNTIF('2017 Governor'!$B$2:$B$567, B22)</f>
        <v>1</v>
      </c>
    </row>
    <row r="23" spans="1:9" x14ac:dyDescent="0.3">
      <c r="A23" t="s">
        <v>34</v>
      </c>
      <c r="B23" t="s">
        <v>359</v>
      </c>
      <c r="C23">
        <f>VLOOKUP($B23, '2017 Governor'!$B$2:$E$567, 2, FALSE)</f>
        <v>0</v>
      </c>
      <c r="D23">
        <f>VLOOKUP($B23, '2017 Governor'!$B$2:$E$567, 3, FALSE)</f>
        <v>0</v>
      </c>
      <c r="E23">
        <f>VLOOKUP($B23, '2017 Governor'!$B$2:$E$567,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COUNTIF('2017 Governor'!$B$2:$B$567, B23)</f>
        <v>1</v>
      </c>
    </row>
    <row r="24" spans="1:9" x14ac:dyDescent="0.3">
      <c r="A24" t="s">
        <v>34</v>
      </c>
      <c r="B24" t="s">
        <v>330</v>
      </c>
      <c r="C24">
        <f>VLOOKUP($B24, '2017 Governor'!$B$2:$E$567, 2, FALSE)</f>
        <v>0</v>
      </c>
      <c r="D24">
        <f>VLOOKUP($B24, '2017 Governor'!$B$2:$E$567, 3, FALSE)</f>
        <v>0</v>
      </c>
      <c r="E24">
        <f>VLOOKUP($B24, '2017 Governor'!$B$2:$E$567,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Governor'!$B$2:$B$567, B24)</f>
        <v>1</v>
      </c>
    </row>
    <row r="25" spans="1:9" x14ac:dyDescent="0.3">
      <c r="A25" t="s">
        <v>34</v>
      </c>
      <c r="B25" t="s">
        <v>331</v>
      </c>
      <c r="C25">
        <f>VLOOKUP($B25, '2017 Governor'!$B$2:$E$567, 2, FALSE)</f>
        <v>0</v>
      </c>
      <c r="D25">
        <f>VLOOKUP($B25, '2017 Governor'!$B$2:$E$567, 3, FALSE)</f>
        <v>0</v>
      </c>
      <c r="E25">
        <f>VLOOKUP($B25, '2017 Governor'!$B$2:$E$567,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Governor'!$B$2:$B$567, B25)</f>
        <v>1</v>
      </c>
    </row>
    <row r="26" spans="1:9" x14ac:dyDescent="0.3">
      <c r="A26" t="s">
        <v>34</v>
      </c>
      <c r="B26" t="s">
        <v>361</v>
      </c>
      <c r="C26">
        <f>VLOOKUP($B26, '2017 Governor'!$B$2:$E$567, 2, FALSE)</f>
        <v>0</v>
      </c>
      <c r="D26">
        <f>VLOOKUP($B26, '2017 Governor'!$B$2:$E$567, 3, FALSE)</f>
        <v>0</v>
      </c>
      <c r="E26">
        <f>VLOOKUP($B26, '2017 Governor'!$B$2:$E$567, 4, FALSE)</f>
        <v>0</v>
      </c>
      <c r="F26" s="2" t="e">
        <f t="shared" si="0"/>
        <v>#DIV/0!</v>
      </c>
      <c r="G26" s="2" t="e">
        <f t="shared" si="1"/>
        <v>#DIV/0!</v>
      </c>
      <c r="H26" s="2" t="e">
        <f t="shared" si="2"/>
        <v>#DIV/0!</v>
      </c>
      <c r="I26">
        <f>COUNTIF('2017 Governor'!$B$2:$B$567, B26)</f>
        <v>1</v>
      </c>
    </row>
    <row r="27" spans="1:9" x14ac:dyDescent="0.3">
      <c r="A27" t="s">
        <v>34</v>
      </c>
      <c r="B27" t="s">
        <v>347</v>
      </c>
      <c r="C27">
        <f>VLOOKUP($B27, '2017 Governor'!$B$2:$E$567, 2, FALSE)</f>
        <v>0</v>
      </c>
      <c r="D27">
        <f>VLOOKUP($B27, '2017 Governor'!$B$2:$E$567, 3, FALSE)</f>
        <v>0</v>
      </c>
      <c r="E27">
        <f>VLOOKUP($B27, '2017 Governor'!$B$2:$E$567,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COUNTIF('2017 Governor'!$B$2:$B$567, B27)</f>
        <v>1</v>
      </c>
    </row>
    <row r="28" spans="1:9" x14ac:dyDescent="0.3">
      <c r="A28" t="s">
        <v>34</v>
      </c>
      <c r="B28" t="s">
        <v>362</v>
      </c>
      <c r="C28">
        <f>VLOOKUP($B28, '2017 Governor'!$B$2:$E$567, 2, FALSE)</f>
        <v>0</v>
      </c>
      <c r="D28">
        <f>VLOOKUP($B28, '2017 Governor'!$B$2:$E$567, 3, FALSE)</f>
        <v>0</v>
      </c>
      <c r="E28">
        <f>VLOOKUP($B28, '2017 Governor'!$B$2:$E$567,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COUNTIF('2017 Governor'!$B$2:$B$567, B28)</f>
        <v>1</v>
      </c>
    </row>
    <row r="29" spans="1:9" x14ac:dyDescent="0.3">
      <c r="A29" t="s">
        <v>34</v>
      </c>
      <c r="B29" t="s">
        <v>363</v>
      </c>
      <c r="C29">
        <f>VLOOKUP($B29, '2017 Governor'!$B$2:$E$567, 2, FALSE)</f>
        <v>0</v>
      </c>
      <c r="D29">
        <f>VLOOKUP($B29, '2017 Governor'!$B$2:$E$567, 3, FALSE)</f>
        <v>0</v>
      </c>
      <c r="E29">
        <f>VLOOKUP($B29, '2017 Governor'!$B$2:$E$567,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COUNTIF('2017 Governor'!$B$2:$B$567, B29)</f>
        <v>1</v>
      </c>
    </row>
    <row r="30" spans="1:9" x14ac:dyDescent="0.3">
      <c r="A30" t="s">
        <v>34</v>
      </c>
      <c r="B30" t="s">
        <v>364</v>
      </c>
      <c r="C30">
        <f>VLOOKUP($B30, '2017 Governor'!$B$2:$E$567, 2, FALSE)</f>
        <v>0</v>
      </c>
      <c r="D30">
        <f>VLOOKUP($B30, '2017 Governor'!$B$2:$E$567, 3, FALSE)</f>
        <v>0</v>
      </c>
      <c r="E30">
        <f>VLOOKUP($B30, '2017 Governor'!$B$2:$E$567,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COUNTIF('2017 Governor'!$B$2:$B$567, B30)</f>
        <v>1</v>
      </c>
    </row>
    <row r="31" spans="1:9" x14ac:dyDescent="0.3">
      <c r="A31" t="s">
        <v>34</v>
      </c>
      <c r="B31" t="s">
        <v>366</v>
      </c>
      <c r="C31">
        <f>VLOOKUP($B31, '2017 Governor'!$B$2:$E$567, 2, FALSE)</f>
        <v>0</v>
      </c>
      <c r="D31">
        <f>VLOOKUP($B31, '2017 Governor'!$B$2:$E$567, 3, FALSE)</f>
        <v>0</v>
      </c>
      <c r="E31">
        <f>VLOOKUP($B31, '2017 Governor'!$B$2:$E$567,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COUNTIF('2017 Governor'!$B$2:$B$567, B31)</f>
        <v>1</v>
      </c>
    </row>
    <row r="32" spans="1:9" x14ac:dyDescent="0.3">
      <c r="A32" t="s">
        <v>34</v>
      </c>
      <c r="B32" t="s">
        <v>367</v>
      </c>
      <c r="C32">
        <f>VLOOKUP($B32, '2017 Governor'!$B$2:$E$567, 2, FALSE)</f>
        <v>0</v>
      </c>
      <c r="D32">
        <f>VLOOKUP($B32, '2017 Governor'!$B$2:$E$567, 3, FALSE)</f>
        <v>0</v>
      </c>
      <c r="E32">
        <f>VLOOKUP($B32, '2017 Governor'!$B$2:$E$567,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COUNTIF('2017 Governor'!$B$2:$B$567, B32)</f>
        <v>1</v>
      </c>
    </row>
    <row r="33" spans="1:9" x14ac:dyDescent="0.3">
      <c r="A33" t="s">
        <v>34</v>
      </c>
      <c r="B33" t="s">
        <v>338</v>
      </c>
      <c r="C33">
        <f>VLOOKUP($B33, '2017 Governor'!$B$2:$E$567, 2, FALSE)</f>
        <v>0</v>
      </c>
      <c r="D33">
        <f>VLOOKUP($B33, '2017 Governor'!$B$2:$E$567, 3, FALSE)</f>
        <v>0</v>
      </c>
      <c r="E33">
        <f>VLOOKUP($B33, '2017 Governor'!$B$2:$E$567, 4, FALSE)</f>
        <v>0</v>
      </c>
      <c r="F33" s="2" t="e">
        <f t="shared" si="0"/>
        <v>#DIV/0!</v>
      </c>
      <c r="G33" s="2" t="e">
        <f t="shared" si="1"/>
        <v>#DIV/0!</v>
      </c>
      <c r="H33" s="2" t="e">
        <f t="shared" si="2"/>
        <v>#DIV/0!</v>
      </c>
      <c r="I33">
        <f>COUNTIF('2017 Governor'!$B$2:$B$567, B33)</f>
        <v>1</v>
      </c>
    </row>
    <row r="34" spans="1:9" x14ac:dyDescent="0.3">
      <c r="A34" t="s">
        <v>3</v>
      </c>
      <c r="B34" t="s">
        <v>3</v>
      </c>
      <c r="C34">
        <f>SUM(C2:C33)</f>
        <v>0</v>
      </c>
      <c r="D34">
        <f>SUM(D2:D33)</f>
        <v>0</v>
      </c>
      <c r="E34">
        <f>SUM(E2:E33)</f>
        <v>0</v>
      </c>
      <c r="F34" s="2" t="e">
        <f>C34/E34</f>
        <v>#DIV/0!</v>
      </c>
      <c r="G34" s="2" t="e">
        <f>D34/E34</f>
        <v>#DIV/0!</v>
      </c>
      <c r="H34" s="2" t="e">
        <f>(C34-D34)/E34</f>
        <v>#DIV/0!</v>
      </c>
      <c r="I34">
        <f>COUNTIF('2017 Governor'!$B$2:$B$567, B34)</f>
        <v>0</v>
      </c>
    </row>
  </sheetData>
  <conditionalFormatting sqref="I2:I34">
    <cfRule type="cellIs" dxfId="25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B004-2FDC-4F83-A415-707E431CB69B}">
  <dimension ref="A1:J77"/>
  <sheetViews>
    <sheetView tabSelected="1" topLeftCell="A51" workbookViewId="0">
      <selection activeCell="L64" sqref="L64"/>
    </sheetView>
  </sheetViews>
  <sheetFormatPr defaultRowHeight="14.4" x14ac:dyDescent="0.3"/>
  <cols>
    <col min="6" max="8" width="8.88671875" style="2"/>
  </cols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51</v>
      </c>
      <c r="B2" t="s">
        <v>69</v>
      </c>
      <c r="C2">
        <f>VLOOKUP($B2, '2017 Governor'!$B$2:$E$567, 2, FALSE)</f>
        <v>3454</v>
      </c>
      <c r="D2">
        <f>VLOOKUP($B2, '2017 Governor'!$B$2:$E$567, 3, FALSE)</f>
        <v>1944</v>
      </c>
      <c r="E2">
        <f>VLOOKUP($B2, '2017 Governor'!$B$2:$E$567, 4, FALSE)</f>
        <v>5483</v>
      </c>
      <c r="F2" s="2">
        <f>C2/E2</f>
        <v>0.62994710924676267</v>
      </c>
      <c r="G2" s="2">
        <f>D2/E2</f>
        <v>0.35455042859748315</v>
      </c>
      <c r="H2" s="2">
        <f>(C2-D2)/E2</f>
        <v>0.27539668064927958</v>
      </c>
      <c r="I2">
        <f>COUNTIF('2017 Governor'!$B$2:$B$567, B2)</f>
        <v>1</v>
      </c>
    </row>
    <row r="3" spans="1:9" x14ac:dyDescent="0.3">
      <c r="A3" t="s">
        <v>37</v>
      </c>
      <c r="B3" t="s">
        <v>70</v>
      </c>
      <c r="C3">
        <f>VLOOKUP($B3, '2017 Governor'!$B$2:$E$567, 2, FALSE)</f>
        <v>568</v>
      </c>
      <c r="D3">
        <f>VLOOKUP($B3, '2017 Governor'!$B$2:$E$567, 3, FALSE)</f>
        <v>1234</v>
      </c>
      <c r="E3">
        <f>VLOOKUP($B3, '2017 Governor'!$B$2:$E$567, 4, FALSE)</f>
        <v>1833</v>
      </c>
      <c r="F3" s="2">
        <f t="shared" ref="F3:F66" si="0">C3/E3</f>
        <v>0.3098745226404801</v>
      </c>
      <c r="G3" s="2">
        <f t="shared" ref="G3:G66" si="1">D3/E3</f>
        <v>0.6732133115111838</v>
      </c>
      <c r="H3" s="2">
        <f t="shared" ref="H3:H66" si="2">(C3-D3)/E3</f>
        <v>-0.36333878887070375</v>
      </c>
      <c r="I3">
        <f>COUNTIF('2017 Governor'!$B$2:$B$567, B3)</f>
        <v>1</v>
      </c>
    </row>
    <row r="4" spans="1:9" x14ac:dyDescent="0.3">
      <c r="A4" t="s">
        <v>37</v>
      </c>
      <c r="B4" t="s">
        <v>71</v>
      </c>
      <c r="C4">
        <f>VLOOKUP($B4, '2017 Governor'!$B$2:$E$567, 2, FALSE)</f>
        <v>504</v>
      </c>
      <c r="D4">
        <f>VLOOKUP($B4, '2017 Governor'!$B$2:$E$567, 3, FALSE)</f>
        <v>920</v>
      </c>
      <c r="E4">
        <f>VLOOKUP($B4, '2017 Governor'!$B$2:$E$567, 4, FALSE)</f>
        <v>1458</v>
      </c>
      <c r="F4" s="2">
        <f t="shared" si="0"/>
        <v>0.34567901234567899</v>
      </c>
      <c r="G4" s="2">
        <f t="shared" si="1"/>
        <v>0.63100137174211246</v>
      </c>
      <c r="H4" s="2">
        <f t="shared" si="2"/>
        <v>-0.28532235939643347</v>
      </c>
      <c r="I4">
        <f>COUNTIF('2017 Governor'!$B$2:$B$567, B4)</f>
        <v>1</v>
      </c>
    </row>
    <row r="5" spans="1:9" x14ac:dyDescent="0.3">
      <c r="A5" t="s">
        <v>37</v>
      </c>
      <c r="B5" t="s">
        <v>72</v>
      </c>
      <c r="C5">
        <f>VLOOKUP($B5, '2017 Governor'!$B$2:$E$567, 2, FALSE)</f>
        <v>107</v>
      </c>
      <c r="D5">
        <f>VLOOKUP($B5, '2017 Governor'!$B$2:$E$567, 3, FALSE)</f>
        <v>144</v>
      </c>
      <c r="E5">
        <f>VLOOKUP($B5, '2017 Governor'!$B$2:$E$567, 4, FALSE)</f>
        <v>257</v>
      </c>
      <c r="F5" s="2">
        <f t="shared" si="0"/>
        <v>0.41634241245136189</v>
      </c>
      <c r="G5" s="2">
        <f t="shared" si="1"/>
        <v>0.56031128404669261</v>
      </c>
      <c r="H5" s="2">
        <f t="shared" si="2"/>
        <v>-0.14396887159533073</v>
      </c>
      <c r="I5">
        <f>COUNTIF('2017 Governor'!$B$2:$B$567, B5)</f>
        <v>1</v>
      </c>
    </row>
    <row r="6" spans="1:9" x14ac:dyDescent="0.3">
      <c r="A6" t="s">
        <v>37</v>
      </c>
      <c r="B6" t="s">
        <v>73</v>
      </c>
      <c r="C6">
        <f>VLOOKUP($B6, '2017 Governor'!$B$2:$E$567, 2, FALSE)</f>
        <v>192</v>
      </c>
      <c r="D6">
        <f>VLOOKUP($B6, '2017 Governor'!$B$2:$E$567, 3, FALSE)</f>
        <v>223</v>
      </c>
      <c r="E6">
        <f>VLOOKUP($B6, '2017 Governor'!$B$2:$E$567, 4, FALSE)</f>
        <v>421</v>
      </c>
      <c r="F6" s="2">
        <f t="shared" si="0"/>
        <v>0.45605700712589076</v>
      </c>
      <c r="G6" s="2">
        <f t="shared" si="1"/>
        <v>0.52969121140142517</v>
      </c>
      <c r="H6" s="2">
        <f t="shared" si="2"/>
        <v>-7.3634204275534437E-2</v>
      </c>
      <c r="I6">
        <f>COUNTIF('2017 Governor'!$B$2:$B$567, B6)</f>
        <v>1</v>
      </c>
    </row>
    <row r="7" spans="1:9" x14ac:dyDescent="0.3">
      <c r="A7" t="s">
        <v>37</v>
      </c>
      <c r="B7" t="s">
        <v>74</v>
      </c>
      <c r="C7">
        <f>VLOOKUP($B7, '2017 Governor'!$B$2:$E$567, 2, FALSE)</f>
        <v>434</v>
      </c>
      <c r="D7">
        <f>VLOOKUP($B7, '2017 Governor'!$B$2:$E$567, 3, FALSE)</f>
        <v>492</v>
      </c>
      <c r="E7">
        <f>VLOOKUP($B7, '2017 Governor'!$B$2:$E$567, 4, FALSE)</f>
        <v>948</v>
      </c>
      <c r="F7" s="2">
        <f t="shared" si="0"/>
        <v>0.4578059071729958</v>
      </c>
      <c r="G7" s="2">
        <f t="shared" si="1"/>
        <v>0.51898734177215189</v>
      </c>
      <c r="H7" s="2">
        <f t="shared" si="2"/>
        <v>-6.118143459915612E-2</v>
      </c>
      <c r="I7">
        <f>COUNTIF('2017 Governor'!$B$2:$B$567, B7)</f>
        <v>1</v>
      </c>
    </row>
    <row r="8" spans="1:9" x14ac:dyDescent="0.3">
      <c r="A8" t="s">
        <v>37</v>
      </c>
      <c r="B8" t="s">
        <v>75</v>
      </c>
      <c r="C8">
        <f>VLOOKUP($B8, '2017 Governor'!$B$2:$E$567, 2, FALSE)</f>
        <v>1686</v>
      </c>
      <c r="D8">
        <f>VLOOKUP($B8, '2017 Governor'!$B$2:$E$567, 3, FALSE)</f>
        <v>2833</v>
      </c>
      <c r="E8">
        <f>VLOOKUP($B8, '2017 Governor'!$B$2:$E$567, 4, FALSE)</f>
        <v>4602</v>
      </c>
      <c r="F8" s="2">
        <f t="shared" si="0"/>
        <v>0.3663624511082138</v>
      </c>
      <c r="G8" s="2">
        <f t="shared" si="1"/>
        <v>0.61560191221208171</v>
      </c>
      <c r="H8" s="2">
        <f t="shared" si="2"/>
        <v>-0.24923946110386788</v>
      </c>
      <c r="I8">
        <f>COUNTIF('2017 Governor'!$B$2:$B$567, B8)</f>
        <v>1</v>
      </c>
    </row>
    <row r="9" spans="1:9" x14ac:dyDescent="0.3">
      <c r="A9" t="s">
        <v>37</v>
      </c>
      <c r="B9" t="s">
        <v>76</v>
      </c>
      <c r="C9">
        <f>VLOOKUP($B9, '2017 Governor'!$B$2:$E$567, 2, FALSE)</f>
        <v>892</v>
      </c>
      <c r="D9">
        <f>VLOOKUP($B9, '2017 Governor'!$B$2:$E$567, 3, FALSE)</f>
        <v>1153</v>
      </c>
      <c r="E9">
        <f>VLOOKUP($B9, '2017 Governor'!$B$2:$E$567, 4, FALSE)</f>
        <v>2076</v>
      </c>
      <c r="F9" s="2">
        <f t="shared" si="0"/>
        <v>0.4296724470134875</v>
      </c>
      <c r="G9" s="2">
        <f t="shared" si="1"/>
        <v>0.55539499036608864</v>
      </c>
      <c r="H9" s="2">
        <f t="shared" si="2"/>
        <v>-0.12572254335260116</v>
      </c>
      <c r="I9">
        <f>COUNTIF('2017 Governor'!$B$2:$B$567, B9)</f>
        <v>1</v>
      </c>
    </row>
    <row r="10" spans="1:9" x14ac:dyDescent="0.3">
      <c r="A10" t="s">
        <v>37</v>
      </c>
      <c r="B10" t="s">
        <v>77</v>
      </c>
      <c r="C10">
        <f>VLOOKUP($B10, '2017 Governor'!$B$2:$E$567, 2, FALSE)</f>
        <v>692</v>
      </c>
      <c r="D10">
        <f>VLOOKUP($B10, '2017 Governor'!$B$2:$E$567, 3, FALSE)</f>
        <v>1043</v>
      </c>
      <c r="E10">
        <f>VLOOKUP($B10, '2017 Governor'!$B$2:$E$567, 4, FALSE)</f>
        <v>1783</v>
      </c>
      <c r="F10" s="2">
        <f t="shared" si="0"/>
        <v>0.38810992708917552</v>
      </c>
      <c r="G10" s="2">
        <f t="shared" si="1"/>
        <v>0.58496915311273134</v>
      </c>
      <c r="H10" s="2">
        <f t="shared" si="2"/>
        <v>-0.19685922602355579</v>
      </c>
      <c r="I10">
        <f>COUNTIF('2017 Governor'!$B$2:$B$567, B10)</f>
        <v>1</v>
      </c>
    </row>
    <row r="11" spans="1:9" x14ac:dyDescent="0.3">
      <c r="A11" t="s">
        <v>37</v>
      </c>
      <c r="B11" t="s">
        <v>78</v>
      </c>
      <c r="C11">
        <f>VLOOKUP($B11, '2017 Governor'!$B$2:$E$567, 2, FALSE)</f>
        <v>524</v>
      </c>
      <c r="D11">
        <f>VLOOKUP($B11, '2017 Governor'!$B$2:$E$567, 3, FALSE)</f>
        <v>477</v>
      </c>
      <c r="E11">
        <f>VLOOKUP($B11, '2017 Governor'!$B$2:$E$567, 4, FALSE)</f>
        <v>1049</v>
      </c>
      <c r="F11" s="2">
        <f t="shared" si="0"/>
        <v>0.49952335557673977</v>
      </c>
      <c r="G11" s="2">
        <f t="shared" si="1"/>
        <v>0.45471877979027647</v>
      </c>
      <c r="H11" s="2">
        <f t="shared" si="2"/>
        <v>4.4804575786463297E-2</v>
      </c>
      <c r="I11">
        <f>COUNTIF('2017 Governor'!$B$2:$B$567, B11)</f>
        <v>1</v>
      </c>
    </row>
    <row r="12" spans="1:9" x14ac:dyDescent="0.3">
      <c r="A12" t="s">
        <v>37</v>
      </c>
      <c r="B12" t="s">
        <v>79</v>
      </c>
      <c r="C12" s="9">
        <v>380</v>
      </c>
      <c r="D12" s="9">
        <v>804</v>
      </c>
      <c r="E12" s="9">
        <v>1210</v>
      </c>
      <c r="F12" s="2">
        <f t="shared" si="0"/>
        <v>0.31404958677685951</v>
      </c>
      <c r="G12" s="2">
        <f t="shared" si="1"/>
        <v>0.6644628099173554</v>
      </c>
      <c r="H12" s="2">
        <f t="shared" si="2"/>
        <v>-0.35041322314049589</v>
      </c>
      <c r="I12">
        <f>COUNTIF('2017 Governor'!$B$2:$B$567, B12)</f>
        <v>4</v>
      </c>
    </row>
    <row r="13" spans="1:9" x14ac:dyDescent="0.3">
      <c r="A13" t="s">
        <v>37</v>
      </c>
      <c r="B13" t="s">
        <v>80</v>
      </c>
      <c r="C13">
        <f>VLOOKUP($B13, '2017 Governor'!$B$2:$E$567, 2, FALSE)</f>
        <v>314</v>
      </c>
      <c r="D13">
        <f>VLOOKUP($B13, '2017 Governor'!$B$2:$E$567, 3, FALSE)</f>
        <v>167</v>
      </c>
      <c r="E13">
        <f>VLOOKUP($B13, '2017 Governor'!$B$2:$E$567, 4, FALSE)</f>
        <v>487</v>
      </c>
      <c r="F13" s="2">
        <f t="shared" si="0"/>
        <v>0.64476386036960986</v>
      </c>
      <c r="G13" s="2">
        <f t="shared" si="1"/>
        <v>0.34291581108829566</v>
      </c>
      <c r="H13" s="2">
        <f t="shared" si="2"/>
        <v>0.30184804928131415</v>
      </c>
      <c r="I13">
        <f>COUNTIF('2017 Governor'!$B$2:$B$567, B13)</f>
        <v>1</v>
      </c>
    </row>
    <row r="14" spans="1:9" x14ac:dyDescent="0.3">
      <c r="A14" t="s">
        <v>37</v>
      </c>
      <c r="B14" t="s">
        <v>81</v>
      </c>
      <c r="C14">
        <f>VLOOKUP($B14, '2017 Governor'!$B$2:$E$567, 2, FALSE)</f>
        <v>181</v>
      </c>
      <c r="D14">
        <f>VLOOKUP($B14, '2017 Governor'!$B$2:$E$567, 3, FALSE)</f>
        <v>308</v>
      </c>
      <c r="E14">
        <f>VLOOKUP($B14, '2017 Governor'!$B$2:$E$567, 4, FALSE)</f>
        <v>508</v>
      </c>
      <c r="F14" s="2">
        <f t="shared" si="0"/>
        <v>0.35629921259842517</v>
      </c>
      <c r="G14" s="2">
        <f t="shared" si="1"/>
        <v>0.60629921259842523</v>
      </c>
      <c r="H14" s="2">
        <f t="shared" si="2"/>
        <v>-0.25</v>
      </c>
      <c r="I14">
        <f>COUNTIF('2017 Governor'!$B$2:$B$567, B14)</f>
        <v>1</v>
      </c>
    </row>
    <row r="15" spans="1:9" x14ac:dyDescent="0.3">
      <c r="A15" t="s">
        <v>37</v>
      </c>
      <c r="B15" t="s">
        <v>82</v>
      </c>
      <c r="C15">
        <f>VLOOKUP($B15, '2017 Governor'!$B$2:$E$567, 2, FALSE)</f>
        <v>135</v>
      </c>
      <c r="D15">
        <f>VLOOKUP($B15, '2017 Governor'!$B$2:$E$567, 3, FALSE)</f>
        <v>254</v>
      </c>
      <c r="E15">
        <f>VLOOKUP($B15, '2017 Governor'!$B$2:$E$567, 4, FALSE)</f>
        <v>396</v>
      </c>
      <c r="F15" s="2">
        <f t="shared" si="0"/>
        <v>0.34090909090909088</v>
      </c>
      <c r="G15" s="2">
        <f t="shared" si="1"/>
        <v>0.64141414141414144</v>
      </c>
      <c r="H15" s="2">
        <f t="shared" si="2"/>
        <v>-0.3005050505050505</v>
      </c>
      <c r="I15">
        <f>COUNTIF('2017 Governor'!$B$2:$B$567, B15)</f>
        <v>1</v>
      </c>
    </row>
    <row r="16" spans="1:9" x14ac:dyDescent="0.3">
      <c r="A16" t="s">
        <v>37</v>
      </c>
      <c r="B16" t="s">
        <v>83</v>
      </c>
      <c r="C16">
        <f>VLOOKUP($B16, '2017 Governor'!$B$2:$E$567, 2, FALSE)</f>
        <v>579</v>
      </c>
      <c r="D16">
        <f>VLOOKUP($B16, '2017 Governor'!$B$2:$E$567, 3, FALSE)</f>
        <v>698</v>
      </c>
      <c r="E16">
        <f>VLOOKUP($B16, '2017 Governor'!$B$2:$E$567, 4, FALSE)</f>
        <v>1313</v>
      </c>
      <c r="F16" s="2">
        <f t="shared" si="0"/>
        <v>0.44097486671744096</v>
      </c>
      <c r="G16" s="2">
        <f t="shared" si="1"/>
        <v>0.53160700685453166</v>
      </c>
      <c r="H16" s="2">
        <f t="shared" si="2"/>
        <v>-9.063214013709063E-2</v>
      </c>
      <c r="I16">
        <f>COUNTIF('2017 Governor'!$B$2:$B$567, B16)</f>
        <v>1</v>
      </c>
    </row>
    <row r="17" spans="1:9" x14ac:dyDescent="0.3">
      <c r="A17" t="s">
        <v>37</v>
      </c>
      <c r="B17" t="s">
        <v>84</v>
      </c>
      <c r="C17">
        <f>VLOOKUP($B17, '2017 Governor'!$B$2:$E$567, 2, FALSE)</f>
        <v>573</v>
      </c>
      <c r="D17">
        <f>VLOOKUP($B17, '2017 Governor'!$B$2:$E$567, 3, FALSE)</f>
        <v>1164</v>
      </c>
      <c r="E17">
        <f>VLOOKUP($B17, '2017 Governor'!$B$2:$E$567, 4, FALSE)</f>
        <v>1775</v>
      </c>
      <c r="F17" s="2">
        <f t="shared" si="0"/>
        <v>0.32281690140845071</v>
      </c>
      <c r="G17" s="2">
        <f t="shared" si="1"/>
        <v>0.65577464788732398</v>
      </c>
      <c r="H17" s="2">
        <f t="shared" si="2"/>
        <v>-0.33295774647887322</v>
      </c>
      <c r="I17">
        <f>COUNTIF('2017 Governor'!$B$2:$B$567, B17)</f>
        <v>1</v>
      </c>
    </row>
    <row r="18" spans="1:9" x14ac:dyDescent="0.3">
      <c r="A18" t="s">
        <v>37</v>
      </c>
      <c r="B18" t="s">
        <v>85</v>
      </c>
      <c r="C18">
        <f>VLOOKUP($B18, '2017 Governor'!$B$2:$E$567, 2, FALSE)</f>
        <v>425</v>
      </c>
      <c r="D18">
        <f>VLOOKUP($B18, '2017 Governor'!$B$2:$E$567, 3, FALSE)</f>
        <v>878</v>
      </c>
      <c r="E18">
        <f>VLOOKUP($B18, '2017 Governor'!$B$2:$E$567, 4, FALSE)</f>
        <v>1335</v>
      </c>
      <c r="F18" s="2">
        <f t="shared" si="0"/>
        <v>0.31835205992509363</v>
      </c>
      <c r="G18" s="2">
        <f t="shared" si="1"/>
        <v>0.65767790262172288</v>
      </c>
      <c r="H18" s="2">
        <f t="shared" si="2"/>
        <v>-0.33932584269662919</v>
      </c>
      <c r="I18">
        <f>COUNTIF('2017 Governor'!$B$2:$B$567, B18)</f>
        <v>1</v>
      </c>
    </row>
    <row r="19" spans="1:9" x14ac:dyDescent="0.3">
      <c r="A19" t="s">
        <v>37</v>
      </c>
      <c r="B19" t="s">
        <v>86</v>
      </c>
      <c r="C19">
        <f>VLOOKUP($B19, '2017 Governor'!$B$2:$E$567, 2, FALSE)</f>
        <v>1373</v>
      </c>
      <c r="D19">
        <f>VLOOKUP($B19, '2017 Governor'!$B$2:$E$567, 3, FALSE)</f>
        <v>376</v>
      </c>
      <c r="E19">
        <f>VLOOKUP($B19, '2017 Governor'!$B$2:$E$567, 4, FALSE)</f>
        <v>1793</v>
      </c>
      <c r="F19" s="2">
        <f t="shared" si="0"/>
        <v>0.76575571667596209</v>
      </c>
      <c r="G19" s="2">
        <f t="shared" si="1"/>
        <v>0.20970440602342444</v>
      </c>
      <c r="H19" s="2">
        <f t="shared" si="2"/>
        <v>0.55605131065253766</v>
      </c>
      <c r="I19">
        <f>COUNTIF('2017 Governor'!$B$2:$B$567, B19)</f>
        <v>1</v>
      </c>
    </row>
    <row r="20" spans="1:9" x14ac:dyDescent="0.3">
      <c r="A20" t="s">
        <v>37</v>
      </c>
      <c r="B20" t="s">
        <v>87</v>
      </c>
      <c r="C20">
        <f>VLOOKUP($B20, '2017 Governor'!$B$2:$E$567, 2, FALSE)</f>
        <v>202</v>
      </c>
      <c r="D20">
        <f>VLOOKUP($B20, '2017 Governor'!$B$2:$E$567, 3, FALSE)</f>
        <v>314</v>
      </c>
      <c r="E20">
        <f>VLOOKUP($B20, '2017 Governor'!$B$2:$E$567, 4, FALSE)</f>
        <v>528</v>
      </c>
      <c r="F20" s="2">
        <f t="shared" si="0"/>
        <v>0.38257575757575757</v>
      </c>
      <c r="G20" s="2">
        <f t="shared" si="1"/>
        <v>0.59469696969696972</v>
      </c>
      <c r="H20" s="2">
        <f t="shared" si="2"/>
        <v>-0.21212121212121213</v>
      </c>
      <c r="I20">
        <f>COUNTIF('2017 Governor'!$B$2:$B$567, B20)</f>
        <v>1</v>
      </c>
    </row>
    <row r="21" spans="1:9" x14ac:dyDescent="0.3">
      <c r="A21" t="s">
        <v>37</v>
      </c>
      <c r="B21" t="s">
        <v>88</v>
      </c>
      <c r="C21">
        <f>VLOOKUP($B21, '2017 Governor'!$B$2:$E$567, 2, FALSE)</f>
        <v>701</v>
      </c>
      <c r="D21">
        <f>VLOOKUP($B21, '2017 Governor'!$B$2:$E$567, 3, FALSE)</f>
        <v>1460</v>
      </c>
      <c r="E21">
        <f>VLOOKUP($B21, '2017 Governor'!$B$2:$E$567, 4, FALSE)</f>
        <v>2212</v>
      </c>
      <c r="F21" s="2">
        <f t="shared" si="0"/>
        <v>0.31690777576853524</v>
      </c>
      <c r="G21" s="2">
        <f t="shared" si="1"/>
        <v>0.66003616636528029</v>
      </c>
      <c r="H21" s="2">
        <f t="shared" si="2"/>
        <v>-0.34312839059674505</v>
      </c>
      <c r="I21">
        <f>COUNTIF('2017 Governor'!$B$2:$B$567, B21)</f>
        <v>1</v>
      </c>
    </row>
    <row r="22" spans="1:9" x14ac:dyDescent="0.3">
      <c r="A22" t="s">
        <v>37</v>
      </c>
      <c r="B22" t="s">
        <v>89</v>
      </c>
      <c r="C22">
        <f>VLOOKUP($B22, '2017 Governor'!$B$2:$E$567, 2, FALSE)</f>
        <v>189</v>
      </c>
      <c r="D22">
        <f>VLOOKUP($B22, '2017 Governor'!$B$2:$E$567, 3, FALSE)</f>
        <v>195</v>
      </c>
      <c r="E22">
        <f>VLOOKUP($B22, '2017 Governor'!$B$2:$E$567, 4, FALSE)</f>
        <v>399</v>
      </c>
      <c r="F22" s="2">
        <f t="shared" si="0"/>
        <v>0.47368421052631576</v>
      </c>
      <c r="G22" s="2">
        <f t="shared" si="1"/>
        <v>0.48872180451127817</v>
      </c>
      <c r="H22" s="2">
        <f t="shared" si="2"/>
        <v>-1.5037593984962405E-2</v>
      </c>
      <c r="I22">
        <f>COUNTIF('2017 Governor'!$B$2:$B$567, B22)</f>
        <v>1</v>
      </c>
    </row>
    <row r="23" spans="1:9" x14ac:dyDescent="0.3">
      <c r="A23" t="s">
        <v>37</v>
      </c>
      <c r="B23" t="s">
        <v>90</v>
      </c>
      <c r="C23">
        <f>VLOOKUP($B23, '2017 Governor'!$B$2:$E$567, 2, FALSE)</f>
        <v>3032</v>
      </c>
      <c r="D23">
        <f>VLOOKUP($B23, '2017 Governor'!$B$2:$E$567, 3, FALSE)</f>
        <v>4499</v>
      </c>
      <c r="E23">
        <f>VLOOKUP($B23, '2017 Governor'!$B$2:$E$567, 4, FALSE)</f>
        <v>7673</v>
      </c>
      <c r="F23" s="2">
        <f t="shared" si="0"/>
        <v>0.39515183109605106</v>
      </c>
      <c r="G23" s="2">
        <f t="shared" si="1"/>
        <v>0.58634171771145571</v>
      </c>
      <c r="H23" s="2">
        <f t="shared" si="2"/>
        <v>-0.19118988661540467</v>
      </c>
      <c r="I23">
        <f>COUNTIF('2017 Governor'!$B$2:$B$567, B23)</f>
        <v>1</v>
      </c>
    </row>
    <row r="24" spans="1:9" x14ac:dyDescent="0.3">
      <c r="A24" t="s">
        <v>37</v>
      </c>
      <c r="B24" t="s">
        <v>91</v>
      </c>
      <c r="C24">
        <f>VLOOKUP($B24, '2017 Governor'!$B$2:$E$567, 2, FALSE)</f>
        <v>1997</v>
      </c>
      <c r="D24">
        <f>VLOOKUP($B24, '2017 Governor'!$B$2:$E$567, 3, FALSE)</f>
        <v>3830</v>
      </c>
      <c r="E24">
        <f>VLOOKUP($B24, '2017 Governor'!$B$2:$E$567, 4, FALSE)</f>
        <v>5939</v>
      </c>
      <c r="F24" s="2">
        <f t="shared" si="0"/>
        <v>0.33625189425829266</v>
      </c>
      <c r="G24" s="2">
        <f t="shared" si="1"/>
        <v>0.64488971207273948</v>
      </c>
      <c r="H24" s="2">
        <f t="shared" si="2"/>
        <v>-0.30863781781444688</v>
      </c>
      <c r="I24">
        <f>COUNTIF('2017 Governor'!$B$2:$B$567, B24)</f>
        <v>1</v>
      </c>
    </row>
    <row r="25" spans="1:9" x14ac:dyDescent="0.3">
      <c r="A25" t="s">
        <v>37</v>
      </c>
      <c r="B25" t="s">
        <v>92</v>
      </c>
      <c r="C25">
        <f>VLOOKUP($B25, '2017 Governor'!$B$2:$E$567, 2, FALSE)</f>
        <v>137</v>
      </c>
      <c r="D25">
        <f>VLOOKUP($B25, '2017 Governor'!$B$2:$E$567, 3, FALSE)</f>
        <v>98</v>
      </c>
      <c r="E25">
        <f>VLOOKUP($B25, '2017 Governor'!$B$2:$E$567, 4, FALSE)</f>
        <v>243</v>
      </c>
      <c r="F25" s="2">
        <f t="shared" si="0"/>
        <v>0.56378600823045266</v>
      </c>
      <c r="G25" s="2">
        <f t="shared" si="1"/>
        <v>0.40329218106995884</v>
      </c>
      <c r="H25" s="2">
        <f t="shared" si="2"/>
        <v>0.16049382716049382</v>
      </c>
      <c r="I25">
        <f>COUNTIF('2017 Governor'!$B$2:$B$567, B25)</f>
        <v>1</v>
      </c>
    </row>
    <row r="26" spans="1:9" x14ac:dyDescent="0.3">
      <c r="A26" t="s">
        <v>37</v>
      </c>
      <c r="B26" t="s">
        <v>93</v>
      </c>
      <c r="C26">
        <f>VLOOKUP($B26, '2017 Governor'!$B$2:$E$567, 2, FALSE)</f>
        <v>819</v>
      </c>
      <c r="D26">
        <f>VLOOKUP($B26, '2017 Governor'!$B$2:$E$567, 3, FALSE)</f>
        <v>1495</v>
      </c>
      <c r="E26">
        <f>VLOOKUP($B26, '2017 Governor'!$B$2:$E$567, 4, FALSE)</f>
        <v>2347</v>
      </c>
      <c r="F26" s="2">
        <f t="shared" si="0"/>
        <v>0.34895611418832551</v>
      </c>
      <c r="G26" s="2">
        <f t="shared" si="1"/>
        <v>0.63698338304218149</v>
      </c>
      <c r="H26" s="2">
        <f t="shared" si="2"/>
        <v>-0.28802726885385599</v>
      </c>
      <c r="I26">
        <f>COUNTIF('2017 Governor'!$B$2:$B$567, B26)</f>
        <v>1</v>
      </c>
    </row>
    <row r="27" spans="1:9" x14ac:dyDescent="0.3">
      <c r="A27" t="s">
        <v>37</v>
      </c>
      <c r="B27" t="s">
        <v>94</v>
      </c>
      <c r="C27" s="9">
        <v>555</v>
      </c>
      <c r="D27" s="9">
        <v>980</v>
      </c>
      <c r="E27" s="9">
        <v>1568</v>
      </c>
      <c r="F27" s="2">
        <f t="shared" si="0"/>
        <v>0.35395408163265307</v>
      </c>
      <c r="G27" s="2">
        <f t="shared" si="1"/>
        <v>0.625</v>
      </c>
      <c r="H27" s="2">
        <f t="shared" si="2"/>
        <v>-0.27104591836734693</v>
      </c>
      <c r="I27">
        <f>COUNTIF('2017 Governor'!$B$2:$B$567, B27)</f>
        <v>2</v>
      </c>
    </row>
    <row r="28" spans="1:9" x14ac:dyDescent="0.3">
      <c r="A28" t="s">
        <v>37</v>
      </c>
      <c r="B28" t="s">
        <v>95</v>
      </c>
      <c r="C28">
        <f>VLOOKUP($B28, '2017 Governor'!$B$2:$E$567, 2, FALSE)</f>
        <v>506</v>
      </c>
      <c r="D28">
        <f>VLOOKUP($B28, '2017 Governor'!$B$2:$E$567, 3, FALSE)</f>
        <v>669</v>
      </c>
      <c r="E28">
        <f>VLOOKUP($B28, '2017 Governor'!$B$2:$E$567, 4, FALSE)</f>
        <v>1197</v>
      </c>
      <c r="F28" s="2">
        <f t="shared" si="0"/>
        <v>0.42272347535505428</v>
      </c>
      <c r="G28" s="2">
        <f t="shared" si="1"/>
        <v>0.55889724310776945</v>
      </c>
      <c r="H28" s="2">
        <f t="shared" si="2"/>
        <v>-0.13617376775271511</v>
      </c>
      <c r="I28">
        <f>COUNTIF('2017 Governor'!$B$2:$B$567, B28)</f>
        <v>1</v>
      </c>
    </row>
    <row r="29" spans="1:9" x14ac:dyDescent="0.3">
      <c r="A29" t="s">
        <v>43</v>
      </c>
      <c r="B29" t="s">
        <v>96</v>
      </c>
      <c r="C29">
        <f>VLOOKUP($B29, '2017 Governor'!$B$2:$E$567, 2, FALSE)</f>
        <v>201</v>
      </c>
      <c r="D29">
        <f>VLOOKUP($B29, '2017 Governor'!$B$2:$E$567, 3, FALSE)</f>
        <v>335</v>
      </c>
      <c r="E29">
        <f>VLOOKUP($B29, '2017 Governor'!$B$2:$E$567, 4, FALSE)</f>
        <v>545</v>
      </c>
      <c r="F29" s="2">
        <f t="shared" si="0"/>
        <v>0.3688073394495413</v>
      </c>
      <c r="G29" s="2">
        <f t="shared" si="1"/>
        <v>0.61467889908256879</v>
      </c>
      <c r="H29" s="2">
        <f t="shared" si="2"/>
        <v>-0.24587155963302754</v>
      </c>
      <c r="I29">
        <f>COUNTIF('2017 Governor'!$B$2:$B$567, B29)</f>
        <v>1</v>
      </c>
    </row>
    <row r="30" spans="1:9" x14ac:dyDescent="0.3">
      <c r="A30" t="s">
        <v>43</v>
      </c>
      <c r="B30" t="s">
        <v>97</v>
      </c>
      <c r="C30">
        <f>VLOOKUP($B30, '2017 Governor'!$B$2:$E$567, 2, FALSE)</f>
        <v>912</v>
      </c>
      <c r="D30">
        <f>VLOOKUP($B30, '2017 Governor'!$B$2:$E$567, 3, FALSE)</f>
        <v>1626</v>
      </c>
      <c r="E30">
        <f>VLOOKUP($B30, '2017 Governor'!$B$2:$E$567, 4, FALSE)</f>
        <v>2584</v>
      </c>
      <c r="F30" s="2">
        <f t="shared" si="0"/>
        <v>0.35294117647058826</v>
      </c>
      <c r="G30" s="2">
        <f t="shared" si="1"/>
        <v>0.62925696594427249</v>
      </c>
      <c r="H30" s="2">
        <f t="shared" si="2"/>
        <v>-0.27631578947368424</v>
      </c>
      <c r="I30">
        <f>COUNTIF('2017 Governor'!$B$2:$B$567, B30)</f>
        <v>1</v>
      </c>
    </row>
    <row r="31" spans="1:9" x14ac:dyDescent="0.3">
      <c r="A31" t="s">
        <v>43</v>
      </c>
      <c r="B31" t="s">
        <v>98</v>
      </c>
      <c r="C31">
        <f>VLOOKUP($B31, '2017 Governor'!$B$2:$E$567, 2, FALSE)</f>
        <v>1657</v>
      </c>
      <c r="D31">
        <f>VLOOKUP($B31, '2017 Governor'!$B$2:$E$567, 3, FALSE)</f>
        <v>719</v>
      </c>
      <c r="E31">
        <f>VLOOKUP($B31, '2017 Governor'!$B$2:$E$567, 4, FALSE)</f>
        <v>2432</v>
      </c>
      <c r="F31" s="2">
        <f t="shared" si="0"/>
        <v>0.68133223684210531</v>
      </c>
      <c r="G31" s="2">
        <f t="shared" si="1"/>
        <v>0.29564144736842107</v>
      </c>
      <c r="H31" s="2">
        <f t="shared" si="2"/>
        <v>0.38569078947368424</v>
      </c>
      <c r="I31">
        <f>COUNTIF('2017 Governor'!$B$2:$B$567, B31)</f>
        <v>1</v>
      </c>
    </row>
    <row r="32" spans="1:9" x14ac:dyDescent="0.3">
      <c r="A32" t="s">
        <v>43</v>
      </c>
      <c r="B32" t="s">
        <v>99</v>
      </c>
      <c r="C32">
        <f>VLOOKUP($B32, '2017 Governor'!$B$2:$E$567, 2, FALSE)</f>
        <v>1247</v>
      </c>
      <c r="D32">
        <f>VLOOKUP($B32, '2017 Governor'!$B$2:$E$567, 3, FALSE)</f>
        <v>1836</v>
      </c>
      <c r="E32">
        <f>VLOOKUP($B32, '2017 Governor'!$B$2:$E$567, 4, FALSE)</f>
        <v>3232</v>
      </c>
      <c r="F32" s="2">
        <f t="shared" si="0"/>
        <v>0.38582920792079206</v>
      </c>
      <c r="G32" s="2">
        <f t="shared" si="1"/>
        <v>0.56806930693069302</v>
      </c>
      <c r="H32" s="2">
        <f t="shared" si="2"/>
        <v>-0.18224009900990099</v>
      </c>
      <c r="I32">
        <f>COUNTIF('2017 Governor'!$B$2:$B$567, B32)</f>
        <v>1</v>
      </c>
    </row>
    <row r="33" spans="1:9" x14ac:dyDescent="0.3">
      <c r="A33" t="s">
        <v>43</v>
      </c>
      <c r="B33" t="s">
        <v>100</v>
      </c>
      <c r="C33">
        <f>VLOOKUP($B33, '2017 Governor'!$B$2:$E$567, 2, FALSE)</f>
        <v>457</v>
      </c>
      <c r="D33">
        <f>VLOOKUP($B33, '2017 Governor'!$B$2:$E$567, 3, FALSE)</f>
        <v>539</v>
      </c>
      <c r="E33">
        <f>VLOOKUP($B33, '2017 Governor'!$B$2:$E$567, 4, FALSE)</f>
        <v>1026</v>
      </c>
      <c r="F33" s="2">
        <f t="shared" si="0"/>
        <v>0.44541910331384016</v>
      </c>
      <c r="G33" s="2">
        <f t="shared" si="1"/>
        <v>0.52534113060428855</v>
      </c>
      <c r="H33" s="2">
        <f t="shared" si="2"/>
        <v>-7.9922027290448339E-2</v>
      </c>
      <c r="I33">
        <f>COUNTIF('2017 Governor'!$B$2:$B$567, B33)</f>
        <v>1</v>
      </c>
    </row>
    <row r="34" spans="1:9" x14ac:dyDescent="0.3">
      <c r="A34" t="s">
        <v>43</v>
      </c>
      <c r="B34" t="s">
        <v>101</v>
      </c>
      <c r="C34">
        <f>VLOOKUP($B34, '2017 Governor'!$B$2:$E$567, 2, FALSE)</f>
        <v>653</v>
      </c>
      <c r="D34">
        <f>VLOOKUP($B34, '2017 Governor'!$B$2:$E$567, 3, FALSE)</f>
        <v>1010</v>
      </c>
      <c r="E34">
        <f>VLOOKUP($B34, '2017 Governor'!$B$2:$E$567, 4, FALSE)</f>
        <v>1696</v>
      </c>
      <c r="F34" s="2">
        <f t="shared" si="0"/>
        <v>0.38502358490566035</v>
      </c>
      <c r="G34" s="2">
        <f t="shared" si="1"/>
        <v>0.59551886792452835</v>
      </c>
      <c r="H34" s="2">
        <f t="shared" si="2"/>
        <v>-0.21049528301886791</v>
      </c>
      <c r="I34">
        <f>COUNTIF('2017 Governor'!$B$2:$B$567, B34)</f>
        <v>1</v>
      </c>
    </row>
    <row r="35" spans="1:9" x14ac:dyDescent="0.3">
      <c r="A35" t="s">
        <v>43</v>
      </c>
      <c r="B35" t="s">
        <v>102</v>
      </c>
      <c r="C35">
        <f>VLOOKUP($B35, '2017 Governor'!$B$2:$E$567, 2, FALSE)</f>
        <v>2972</v>
      </c>
      <c r="D35">
        <f>VLOOKUP($B35, '2017 Governor'!$B$2:$E$567, 3, FALSE)</f>
        <v>3663</v>
      </c>
      <c r="E35">
        <f>VLOOKUP($B35, '2017 Governor'!$B$2:$E$567, 4, FALSE)</f>
        <v>6789</v>
      </c>
      <c r="F35" s="2">
        <f t="shared" si="0"/>
        <v>0.43776697599057296</v>
      </c>
      <c r="G35" s="2">
        <f t="shared" si="1"/>
        <v>0.53954927087936366</v>
      </c>
      <c r="H35" s="2">
        <f t="shared" si="2"/>
        <v>-0.10178229488879069</v>
      </c>
      <c r="I35">
        <f>COUNTIF('2017 Governor'!$B$2:$B$567, B35)</f>
        <v>1</v>
      </c>
    </row>
    <row r="36" spans="1:9" x14ac:dyDescent="0.3">
      <c r="A36" t="s">
        <v>43</v>
      </c>
      <c r="B36" t="s">
        <v>103</v>
      </c>
      <c r="C36">
        <f>VLOOKUP($B36, '2017 Governor'!$B$2:$E$567, 2, FALSE)</f>
        <v>296</v>
      </c>
      <c r="D36">
        <f>VLOOKUP($B36, '2017 Governor'!$B$2:$E$567, 3, FALSE)</f>
        <v>487</v>
      </c>
      <c r="E36">
        <f>VLOOKUP($B36, '2017 Governor'!$B$2:$E$567, 4, FALSE)</f>
        <v>800</v>
      </c>
      <c r="F36" s="2">
        <f t="shared" si="0"/>
        <v>0.37</v>
      </c>
      <c r="G36" s="2">
        <f t="shared" si="1"/>
        <v>0.60875000000000001</v>
      </c>
      <c r="H36" s="2">
        <f t="shared" si="2"/>
        <v>-0.23874999999999999</v>
      </c>
      <c r="I36">
        <f>COUNTIF('2017 Governor'!$B$2:$B$567, B36)</f>
        <v>1</v>
      </c>
    </row>
    <row r="37" spans="1:9" x14ac:dyDescent="0.3">
      <c r="A37" t="s">
        <v>43</v>
      </c>
      <c r="B37" t="s">
        <v>104</v>
      </c>
      <c r="C37">
        <f>VLOOKUP($B37, '2017 Governor'!$B$2:$E$567, 2, FALSE)</f>
        <v>2557</v>
      </c>
      <c r="D37">
        <f>VLOOKUP($B37, '2017 Governor'!$B$2:$E$567, 3, FALSE)</f>
        <v>4285</v>
      </c>
      <c r="E37">
        <f>VLOOKUP($B37, '2017 Governor'!$B$2:$E$567, 4, FALSE)</f>
        <v>6983</v>
      </c>
      <c r="F37" s="2">
        <f t="shared" si="0"/>
        <v>0.36617499641987683</v>
      </c>
      <c r="G37" s="2">
        <f t="shared" si="1"/>
        <v>0.61363310897894885</v>
      </c>
      <c r="H37" s="2">
        <f t="shared" si="2"/>
        <v>-0.24745811255907202</v>
      </c>
      <c r="I37">
        <f>COUNTIF('2017 Governor'!$B$2:$B$567, B37)</f>
        <v>1</v>
      </c>
    </row>
    <row r="38" spans="1:9" x14ac:dyDescent="0.3">
      <c r="A38" t="s">
        <v>43</v>
      </c>
      <c r="B38" t="s">
        <v>105</v>
      </c>
      <c r="C38" s="9">
        <v>2282</v>
      </c>
      <c r="D38" s="9">
        <v>3814</v>
      </c>
      <c r="E38" s="9">
        <v>6185</v>
      </c>
      <c r="F38" s="2">
        <f t="shared" si="0"/>
        <v>0.36895715440582055</v>
      </c>
      <c r="G38" s="2">
        <f t="shared" si="1"/>
        <v>0.6166531932093775</v>
      </c>
      <c r="H38" s="2">
        <f t="shared" si="2"/>
        <v>-0.24769603880355701</v>
      </c>
      <c r="I38">
        <f>COUNTIF('2017 Governor'!$B$2:$B$567, B38)</f>
        <v>5</v>
      </c>
    </row>
    <row r="39" spans="1:9" x14ac:dyDescent="0.3">
      <c r="A39" t="s">
        <v>43</v>
      </c>
      <c r="B39" t="s">
        <v>106</v>
      </c>
      <c r="C39">
        <f>VLOOKUP($B39, '2017 Governor'!$B$2:$E$567, 2, FALSE)</f>
        <v>757</v>
      </c>
      <c r="D39">
        <f>VLOOKUP($B39, '2017 Governor'!$B$2:$E$567, 3, FALSE)</f>
        <v>761</v>
      </c>
      <c r="E39">
        <f>VLOOKUP($B39, '2017 Governor'!$B$2:$E$567, 4, FALSE)</f>
        <v>1545</v>
      </c>
      <c r="F39" s="2">
        <f t="shared" si="0"/>
        <v>0.48996763754045308</v>
      </c>
      <c r="G39" s="2">
        <f t="shared" si="1"/>
        <v>0.4925566343042071</v>
      </c>
      <c r="H39" s="2">
        <f t="shared" si="2"/>
        <v>-2.5889967637540453E-3</v>
      </c>
      <c r="I39">
        <f>COUNTIF('2017 Governor'!$B$2:$B$567, B39)</f>
        <v>1</v>
      </c>
    </row>
    <row r="40" spans="1:9" x14ac:dyDescent="0.3">
      <c r="A40" t="s">
        <v>38</v>
      </c>
      <c r="B40" t="s">
        <v>107</v>
      </c>
      <c r="C40">
        <f>VLOOKUP($B40, '2017 Governor'!$B$2:$E$567, 2, FALSE)</f>
        <v>1187</v>
      </c>
      <c r="D40">
        <f>VLOOKUP($B40, '2017 Governor'!$B$2:$E$567, 3, FALSE)</f>
        <v>1531</v>
      </c>
      <c r="E40">
        <f>VLOOKUP($B40, '2017 Governor'!$B$2:$E$567, 4, FALSE)</f>
        <v>2787</v>
      </c>
      <c r="F40" s="2">
        <f t="shared" si="0"/>
        <v>0.42590599210620739</v>
      </c>
      <c r="G40" s="2">
        <f t="shared" si="1"/>
        <v>0.54933620380337278</v>
      </c>
      <c r="H40" s="2">
        <f t="shared" si="2"/>
        <v>-0.12343021169716541</v>
      </c>
      <c r="I40">
        <f>COUNTIF('2017 Governor'!$B$2:$B$567, B40)</f>
        <v>1</v>
      </c>
    </row>
    <row r="41" spans="1:9" x14ac:dyDescent="0.3">
      <c r="A41" t="s">
        <v>38</v>
      </c>
      <c r="B41" t="s">
        <v>108</v>
      </c>
      <c r="C41">
        <f>VLOOKUP($B41, '2017 Governor'!$B$2:$E$567, 2, FALSE)</f>
        <v>3774</v>
      </c>
      <c r="D41">
        <f>VLOOKUP($B41, '2017 Governor'!$B$2:$E$567, 3, FALSE)</f>
        <v>4829</v>
      </c>
      <c r="E41">
        <f>VLOOKUP($B41, '2017 Governor'!$B$2:$E$567, 4, FALSE)</f>
        <v>8768</v>
      </c>
      <c r="F41" s="2">
        <f t="shared" si="0"/>
        <v>0.43042883211678834</v>
      </c>
      <c r="G41" s="2">
        <f t="shared" si="1"/>
        <v>0.55075273722627738</v>
      </c>
      <c r="H41" s="2">
        <f t="shared" si="2"/>
        <v>-0.12032390510948905</v>
      </c>
      <c r="I41">
        <f>COUNTIF('2017 Governor'!$B$2:$B$567, B41)</f>
        <v>1</v>
      </c>
    </row>
    <row r="42" spans="1:9" x14ac:dyDescent="0.3">
      <c r="A42" t="s">
        <v>38</v>
      </c>
      <c r="B42" t="s">
        <v>109</v>
      </c>
      <c r="C42">
        <f>VLOOKUP($B42, '2017 Governor'!$B$2:$E$567, 2, FALSE)</f>
        <v>1142</v>
      </c>
      <c r="D42">
        <f>VLOOKUP($B42, '2017 Governor'!$B$2:$E$567, 3, FALSE)</f>
        <v>1529</v>
      </c>
      <c r="E42">
        <f>VLOOKUP($B42, '2017 Governor'!$B$2:$E$567, 4, FALSE)</f>
        <v>2714</v>
      </c>
      <c r="F42" s="2">
        <f t="shared" si="0"/>
        <v>0.42078113485630064</v>
      </c>
      <c r="G42" s="2">
        <f t="shared" si="1"/>
        <v>0.56337509211495951</v>
      </c>
      <c r="H42" s="2">
        <f t="shared" si="2"/>
        <v>-0.14259395725865881</v>
      </c>
      <c r="I42">
        <f>COUNTIF('2017 Governor'!$B$2:$B$567, B42)</f>
        <v>1</v>
      </c>
    </row>
    <row r="43" spans="1:9" x14ac:dyDescent="0.3">
      <c r="A43" t="s">
        <v>38</v>
      </c>
      <c r="B43" t="s">
        <v>110</v>
      </c>
      <c r="C43">
        <f>VLOOKUP($B43, '2017 Governor'!$B$2:$E$567, 2, FALSE)</f>
        <v>1856</v>
      </c>
      <c r="D43">
        <f>VLOOKUP($B43, '2017 Governor'!$B$2:$E$567, 3, FALSE)</f>
        <v>3105</v>
      </c>
      <c r="E43">
        <f>VLOOKUP($B43, '2017 Governor'!$B$2:$E$567, 4, FALSE)</f>
        <v>5065</v>
      </c>
      <c r="F43" s="2">
        <f t="shared" si="0"/>
        <v>0.36643632773938795</v>
      </c>
      <c r="G43" s="2">
        <f t="shared" si="1"/>
        <v>0.61303060217176708</v>
      </c>
      <c r="H43" s="2">
        <f t="shared" si="2"/>
        <v>-0.24659427443237908</v>
      </c>
      <c r="I43">
        <f>COUNTIF('2017 Governor'!$B$2:$B$567, B43)</f>
        <v>1</v>
      </c>
    </row>
    <row r="44" spans="1:9" x14ac:dyDescent="0.3">
      <c r="A44" t="s">
        <v>38</v>
      </c>
      <c r="B44" t="s">
        <v>111</v>
      </c>
      <c r="C44">
        <f>VLOOKUP($B44, '2017 Governor'!$B$2:$E$567, 2, FALSE)</f>
        <v>5802</v>
      </c>
      <c r="D44">
        <f>VLOOKUP($B44, '2017 Governor'!$B$2:$E$567, 3, FALSE)</f>
        <v>7406</v>
      </c>
      <c r="E44">
        <f>VLOOKUP($B44, '2017 Governor'!$B$2:$E$567, 4, FALSE)</f>
        <v>13496</v>
      </c>
      <c r="F44" s="2">
        <f t="shared" si="0"/>
        <v>0.42990515708358035</v>
      </c>
      <c r="G44" s="2">
        <f t="shared" si="1"/>
        <v>0.54875518672199175</v>
      </c>
      <c r="H44" s="2">
        <f t="shared" si="2"/>
        <v>-0.11885002963841138</v>
      </c>
      <c r="I44">
        <f>COUNTIF('2017 Governor'!$B$2:$B$567, B44)</f>
        <v>1</v>
      </c>
    </row>
    <row r="45" spans="1:9" x14ac:dyDescent="0.3">
      <c r="A45" t="s">
        <v>38</v>
      </c>
      <c r="B45" t="s">
        <v>112</v>
      </c>
      <c r="C45">
        <f>VLOOKUP($B45, '2017 Governor'!$B$2:$E$567, 2, FALSE)</f>
        <v>115</v>
      </c>
      <c r="D45">
        <f>VLOOKUP($B45, '2017 Governor'!$B$2:$E$567, 3, FALSE)</f>
        <v>218</v>
      </c>
      <c r="E45">
        <f>VLOOKUP($B45, '2017 Governor'!$B$2:$E$567, 4, FALSE)</f>
        <v>338</v>
      </c>
      <c r="F45" s="2">
        <f t="shared" si="0"/>
        <v>0.34023668639053256</v>
      </c>
      <c r="G45" s="2">
        <f t="shared" si="1"/>
        <v>0.6449704142011834</v>
      </c>
      <c r="H45" s="2">
        <f t="shared" si="2"/>
        <v>-0.30473372781065089</v>
      </c>
      <c r="I45">
        <f>COUNTIF('2017 Governor'!$B$2:$B$567, B45)</f>
        <v>1</v>
      </c>
    </row>
    <row r="46" spans="1:9" x14ac:dyDescent="0.3">
      <c r="A46" t="s">
        <v>38</v>
      </c>
      <c r="B46" t="s">
        <v>113</v>
      </c>
      <c r="C46">
        <f>VLOOKUP($B46, '2017 Governor'!$B$2:$E$567, 2, FALSE)</f>
        <v>846</v>
      </c>
      <c r="D46">
        <f>VLOOKUP($B46, '2017 Governor'!$B$2:$E$567, 3, FALSE)</f>
        <v>1074</v>
      </c>
      <c r="E46">
        <f>VLOOKUP($B46, '2017 Governor'!$B$2:$E$567, 4, FALSE)</f>
        <v>1976</v>
      </c>
      <c r="F46" s="2">
        <f t="shared" si="0"/>
        <v>0.42813765182186236</v>
      </c>
      <c r="G46" s="2">
        <f t="shared" si="1"/>
        <v>0.54352226720647778</v>
      </c>
      <c r="H46" s="2">
        <f t="shared" si="2"/>
        <v>-0.11538461538461539</v>
      </c>
      <c r="I46">
        <f>COUNTIF('2017 Governor'!$B$2:$B$567, B46)</f>
        <v>1</v>
      </c>
    </row>
    <row r="47" spans="1:9" x14ac:dyDescent="0.3">
      <c r="A47" t="s">
        <v>38</v>
      </c>
      <c r="B47" t="s">
        <v>114</v>
      </c>
      <c r="C47">
        <f>VLOOKUP($B47, '2017 Governor'!$B$2:$E$567, 2, FALSE)</f>
        <v>5769</v>
      </c>
      <c r="D47">
        <f>VLOOKUP($B47, '2017 Governor'!$B$2:$E$567, 3, FALSE)</f>
        <v>6134</v>
      </c>
      <c r="E47">
        <f>VLOOKUP($B47, '2017 Governor'!$B$2:$E$567, 4, FALSE)</f>
        <v>12156</v>
      </c>
      <c r="F47" s="2">
        <f t="shared" si="0"/>
        <v>0.47458045409674238</v>
      </c>
      <c r="G47" s="2">
        <f t="shared" si="1"/>
        <v>0.50460677854557423</v>
      </c>
      <c r="H47" s="2">
        <f t="shared" si="2"/>
        <v>-3.0026324448831854E-2</v>
      </c>
      <c r="I47">
        <f>COUNTIF('2017 Governor'!$B$2:$B$567, B47)</f>
        <v>1</v>
      </c>
    </row>
    <row r="48" spans="1:9" x14ac:dyDescent="0.3">
      <c r="A48" t="s">
        <v>38</v>
      </c>
      <c r="B48" t="s">
        <v>115</v>
      </c>
      <c r="C48">
        <f>VLOOKUP($B48, '2017 Governor'!$B$2:$E$567, 2, FALSE)</f>
        <v>74</v>
      </c>
      <c r="D48">
        <f>VLOOKUP($B48, '2017 Governor'!$B$2:$E$567, 3, FALSE)</f>
        <v>90</v>
      </c>
      <c r="E48">
        <f>VLOOKUP($B48, '2017 Governor'!$B$2:$E$567, 4, FALSE)</f>
        <v>176</v>
      </c>
      <c r="F48" s="2">
        <f t="shared" si="0"/>
        <v>0.42045454545454547</v>
      </c>
      <c r="G48" s="2">
        <f t="shared" si="1"/>
        <v>0.51136363636363635</v>
      </c>
      <c r="H48" s="2">
        <f t="shared" si="2"/>
        <v>-9.0909090909090912E-2</v>
      </c>
      <c r="I48">
        <f>COUNTIF('2017 Governor'!$B$2:$B$567, B48)</f>
        <v>1</v>
      </c>
    </row>
    <row r="49" spans="1:10" x14ac:dyDescent="0.3">
      <c r="A49" t="s">
        <v>38</v>
      </c>
      <c r="B49" t="s">
        <v>116</v>
      </c>
      <c r="C49">
        <f>VLOOKUP($B49, '2017 Governor'!$B$2:$E$567, 2, FALSE)</f>
        <v>3570</v>
      </c>
      <c r="D49">
        <f>VLOOKUP($B49, '2017 Governor'!$B$2:$E$567, 3, FALSE)</f>
        <v>2729</v>
      </c>
      <c r="E49">
        <f>VLOOKUP($B49, '2017 Governor'!$B$2:$E$567, 4, FALSE)</f>
        <v>6429</v>
      </c>
      <c r="F49" s="2">
        <f t="shared" si="0"/>
        <v>0.5552963135790947</v>
      </c>
      <c r="G49" s="2">
        <f t="shared" si="1"/>
        <v>0.42448281225696066</v>
      </c>
      <c r="H49" s="2">
        <f t="shared" si="2"/>
        <v>0.13081350132213407</v>
      </c>
      <c r="I49">
        <f>COUNTIF('2017 Governor'!$B$2:$B$567, B49)</f>
        <v>1</v>
      </c>
    </row>
    <row r="50" spans="1:10" x14ac:dyDescent="0.3">
      <c r="A50" t="s">
        <v>38</v>
      </c>
      <c r="B50" t="s">
        <v>117</v>
      </c>
      <c r="C50">
        <f>VLOOKUP($B50, '2017 Governor'!$B$2:$E$567, 2, FALSE)</f>
        <v>2496</v>
      </c>
      <c r="D50">
        <f>VLOOKUP($B50, '2017 Governor'!$B$2:$E$567, 3, FALSE)</f>
        <v>1085</v>
      </c>
      <c r="E50">
        <f>VLOOKUP($B50, '2017 Governor'!$B$2:$E$567, 4, FALSE)</f>
        <v>3678</v>
      </c>
      <c r="F50" s="2">
        <f t="shared" si="0"/>
        <v>0.67862969004893969</v>
      </c>
      <c r="G50" s="2">
        <f t="shared" si="1"/>
        <v>0.2949972811310495</v>
      </c>
      <c r="H50" s="2">
        <f t="shared" si="2"/>
        <v>0.38363240891789013</v>
      </c>
      <c r="I50">
        <f>COUNTIF('2017 Governor'!$B$2:$B$567, B50)</f>
        <v>1</v>
      </c>
    </row>
    <row r="51" spans="1:10" x14ac:dyDescent="0.3">
      <c r="A51" t="s">
        <v>38</v>
      </c>
      <c r="B51" t="s">
        <v>118</v>
      </c>
      <c r="C51">
        <f>VLOOKUP($B51, '2017 Governor'!$B$2:$E$567, 2, FALSE)</f>
        <v>354</v>
      </c>
      <c r="D51">
        <f>VLOOKUP($B51, '2017 Governor'!$B$2:$E$567, 3, FALSE)</f>
        <v>597</v>
      </c>
      <c r="E51">
        <f>VLOOKUP($B51, '2017 Governor'!$B$2:$E$567, 4, FALSE)</f>
        <v>962</v>
      </c>
      <c r="F51" s="2">
        <f t="shared" si="0"/>
        <v>0.367983367983368</v>
      </c>
      <c r="G51" s="2">
        <f t="shared" si="1"/>
        <v>0.62058212058212059</v>
      </c>
      <c r="H51" s="2">
        <f t="shared" si="2"/>
        <v>-0.25259875259875259</v>
      </c>
      <c r="I51">
        <f>COUNTIF('2017 Governor'!$B$2:$B$567, B51)</f>
        <v>1</v>
      </c>
    </row>
    <row r="52" spans="1:10" x14ac:dyDescent="0.3">
      <c r="A52" t="s">
        <v>38</v>
      </c>
      <c r="B52" t="s">
        <v>119</v>
      </c>
      <c r="C52">
        <f>VLOOKUP($B52, '2017 Governor'!$B$2:$E$567, 2, FALSE)</f>
        <v>781</v>
      </c>
      <c r="D52">
        <f>VLOOKUP($B52, '2017 Governor'!$B$2:$E$567, 3, FALSE)</f>
        <v>977</v>
      </c>
      <c r="E52">
        <f>VLOOKUP($B52, '2017 Governor'!$B$2:$E$567, 4, FALSE)</f>
        <v>1811</v>
      </c>
      <c r="F52" s="2">
        <f t="shared" si="0"/>
        <v>0.43125345113197128</v>
      </c>
      <c r="G52" s="2">
        <f t="shared" si="1"/>
        <v>0.5394809497515185</v>
      </c>
      <c r="H52" s="2">
        <f t="shared" si="2"/>
        <v>-0.10822749861954721</v>
      </c>
      <c r="I52">
        <f>COUNTIF('2017 Governor'!$B$2:$B$567, B52)</f>
        <v>1</v>
      </c>
    </row>
    <row r="53" spans="1:10" x14ac:dyDescent="0.3">
      <c r="A53" t="s">
        <v>38</v>
      </c>
      <c r="B53" t="s">
        <v>120</v>
      </c>
      <c r="C53">
        <f>VLOOKUP($B53, '2017 Governor'!$B$2:$E$567, 2, FALSE)</f>
        <v>184</v>
      </c>
      <c r="D53">
        <f>VLOOKUP($B53, '2017 Governor'!$B$2:$E$567, 3, FALSE)</f>
        <v>107</v>
      </c>
      <c r="E53">
        <f>VLOOKUP($B53, '2017 Governor'!$B$2:$E$567, 4, FALSE)</f>
        <v>301</v>
      </c>
      <c r="F53" s="2">
        <f t="shared" si="0"/>
        <v>0.61129568106312293</v>
      </c>
      <c r="G53" s="2">
        <f t="shared" si="1"/>
        <v>0.35548172757475083</v>
      </c>
      <c r="H53" s="2">
        <f t="shared" si="2"/>
        <v>0.2558139534883721</v>
      </c>
      <c r="I53">
        <f>COUNTIF('2017 Governor'!$B$2:$B$567, B53)</f>
        <v>1</v>
      </c>
    </row>
    <row r="54" spans="1:10" x14ac:dyDescent="0.3">
      <c r="A54" t="s">
        <v>38</v>
      </c>
      <c r="B54" t="s">
        <v>121</v>
      </c>
      <c r="C54">
        <f>VLOOKUP($B54, '2017 Governor'!$B$2:$E$567, 2, FALSE)</f>
        <v>1737</v>
      </c>
      <c r="D54">
        <f>VLOOKUP($B54, '2017 Governor'!$B$2:$E$567, 3, FALSE)</f>
        <v>1269</v>
      </c>
      <c r="E54">
        <f>VLOOKUP($B54, '2017 Governor'!$B$2:$E$567, 4, FALSE)</f>
        <v>3101</v>
      </c>
      <c r="F54" s="2">
        <f t="shared" si="0"/>
        <v>0.56014188971299583</v>
      </c>
      <c r="G54" s="2">
        <f t="shared" si="1"/>
        <v>0.40922283134472753</v>
      </c>
      <c r="H54" s="2">
        <f t="shared" si="2"/>
        <v>0.1509190583682683</v>
      </c>
      <c r="I54">
        <f>COUNTIF('2017 Governor'!$B$2:$B$567, B54)</f>
        <v>1</v>
      </c>
    </row>
    <row r="55" spans="1:10" x14ac:dyDescent="0.3">
      <c r="A55" t="s">
        <v>38</v>
      </c>
      <c r="B55" t="s">
        <v>122</v>
      </c>
      <c r="C55">
        <f>VLOOKUP($B55, '2017 Governor'!$B$2:$E$567, 2, FALSE)</f>
        <v>1739</v>
      </c>
      <c r="D55">
        <f>VLOOKUP($B55, '2017 Governor'!$B$2:$E$567, 3, FALSE)</f>
        <v>2832</v>
      </c>
      <c r="E55">
        <f>VLOOKUP($B55, '2017 Governor'!$B$2:$E$567, 4, FALSE)</f>
        <v>4658</v>
      </c>
      <c r="F55" s="2">
        <f t="shared" si="0"/>
        <v>0.37333619579218547</v>
      </c>
      <c r="G55" s="2">
        <f t="shared" si="1"/>
        <v>0.60798626019750968</v>
      </c>
      <c r="H55" s="2">
        <f t="shared" si="2"/>
        <v>-0.23465006440532418</v>
      </c>
      <c r="I55">
        <f>COUNTIF('2017 Governor'!$B$2:$B$567, B55)</f>
        <v>1</v>
      </c>
    </row>
    <row r="56" spans="1:10" x14ac:dyDescent="0.3">
      <c r="A56" t="s">
        <v>38</v>
      </c>
      <c r="B56" t="s">
        <v>123</v>
      </c>
      <c r="C56">
        <f>VLOOKUP($B56, '2017 Governor'!$B$2:$E$567, 2, FALSE)</f>
        <v>811</v>
      </c>
      <c r="D56">
        <f>VLOOKUP($B56, '2017 Governor'!$B$2:$E$567, 3, FALSE)</f>
        <v>987</v>
      </c>
      <c r="E56">
        <f>VLOOKUP($B56, '2017 Governor'!$B$2:$E$567, 4, FALSE)</f>
        <v>1850</v>
      </c>
      <c r="F56" s="2">
        <f t="shared" si="0"/>
        <v>0.4383783783783784</v>
      </c>
      <c r="G56" s="2">
        <f t="shared" si="1"/>
        <v>0.5335135135135135</v>
      </c>
      <c r="H56" s="2">
        <f t="shared" si="2"/>
        <v>-9.5135135135135135E-2</v>
      </c>
      <c r="I56">
        <f>COUNTIF('2017 Governor'!$B$2:$B$567, B56)</f>
        <v>1</v>
      </c>
    </row>
    <row r="57" spans="1:10" x14ac:dyDescent="0.3">
      <c r="A57" t="s">
        <v>41</v>
      </c>
      <c r="B57" t="s">
        <v>124</v>
      </c>
      <c r="C57">
        <f>VLOOKUP($B57, '2017 Governor'!$B$2:$E$567, 2, FALSE)</f>
        <v>2076</v>
      </c>
      <c r="D57">
        <f>VLOOKUP($B57, '2017 Governor'!$B$2:$E$567, 3, FALSE)</f>
        <v>2173</v>
      </c>
      <c r="E57">
        <f>VLOOKUP($B57, '2017 Governor'!$B$2:$E$567, 4, FALSE)</f>
        <v>4403</v>
      </c>
      <c r="F57" s="2">
        <f t="shared" si="0"/>
        <v>0.47149670679082445</v>
      </c>
      <c r="G57" s="2">
        <f t="shared" si="1"/>
        <v>0.49352714058596414</v>
      </c>
      <c r="H57" s="2">
        <f t="shared" si="2"/>
        <v>-2.2030433795139678E-2</v>
      </c>
      <c r="I57">
        <f>COUNTIF('2017 Governor'!$B$2:$B$567, B57)</f>
        <v>1</v>
      </c>
    </row>
    <row r="58" spans="1:10" x14ac:dyDescent="0.3">
      <c r="A58" t="s">
        <v>41</v>
      </c>
      <c r="B58" t="s">
        <v>125</v>
      </c>
      <c r="C58">
        <f>VLOOKUP($B58, '2017 Governor'!$B$2:$E$567, 2, FALSE)</f>
        <v>1734</v>
      </c>
      <c r="D58">
        <f>VLOOKUP($B58, '2017 Governor'!$B$2:$E$567, 3, FALSE)</f>
        <v>2688</v>
      </c>
      <c r="E58">
        <f>VLOOKUP($B58, '2017 Governor'!$B$2:$E$567, 4, FALSE)</f>
        <v>4539</v>
      </c>
      <c r="F58" s="2">
        <f t="shared" si="0"/>
        <v>0.38202247191011235</v>
      </c>
      <c r="G58" s="2">
        <f t="shared" si="1"/>
        <v>0.59220092531394586</v>
      </c>
      <c r="H58" s="2">
        <f t="shared" si="2"/>
        <v>-0.21017845340383345</v>
      </c>
      <c r="I58">
        <f>COUNTIF('2017 Governor'!$B$2:$B$567, B58)</f>
        <v>1</v>
      </c>
    </row>
    <row r="59" spans="1:10" x14ac:dyDescent="0.3">
      <c r="A59" t="s">
        <v>41</v>
      </c>
      <c r="B59" t="s">
        <v>126</v>
      </c>
      <c r="C59">
        <f>VLOOKUP($B59, '2017 Governor'!$B$2:$E$567, 2, FALSE)</f>
        <v>4433</v>
      </c>
      <c r="D59">
        <f>VLOOKUP($B59, '2017 Governor'!$B$2:$E$567, 3, FALSE)</f>
        <v>3598</v>
      </c>
      <c r="E59">
        <f>VLOOKUP($B59, '2017 Governor'!$B$2:$E$567, 4, FALSE)</f>
        <v>8238</v>
      </c>
      <c r="F59" s="2">
        <f t="shared" si="0"/>
        <v>0.53811604758436515</v>
      </c>
      <c r="G59" s="2">
        <f t="shared" si="1"/>
        <v>0.43675649429473173</v>
      </c>
      <c r="H59" s="2">
        <f t="shared" si="2"/>
        <v>0.10135955328963341</v>
      </c>
      <c r="I59">
        <f>COUNTIF('2017 Governor'!$B$2:$B$567, B59)</f>
        <v>1</v>
      </c>
    </row>
    <row r="60" spans="1:10" x14ac:dyDescent="0.3">
      <c r="A60" t="s">
        <v>41</v>
      </c>
      <c r="B60" t="s">
        <v>127</v>
      </c>
      <c r="C60">
        <f>VLOOKUP($B60, '2017 Governor'!$B$2:$E$567, 2, FALSE)</f>
        <v>698</v>
      </c>
      <c r="D60">
        <f>VLOOKUP($B60, '2017 Governor'!$B$2:$E$567, 3, FALSE)</f>
        <v>654</v>
      </c>
      <c r="E60">
        <f>VLOOKUP($B60, '2017 Governor'!$B$2:$E$567, 4, FALSE)</f>
        <v>1403</v>
      </c>
      <c r="F60" s="2">
        <f t="shared" si="0"/>
        <v>0.49750534568781185</v>
      </c>
      <c r="G60" s="2">
        <f t="shared" si="1"/>
        <v>0.46614397719173201</v>
      </c>
      <c r="H60" s="2">
        <f t="shared" si="2"/>
        <v>3.1361368496079831E-2</v>
      </c>
      <c r="I60">
        <f>COUNTIF('2017 Governor'!$B$2:$B$567, B60)</f>
        <v>1</v>
      </c>
    </row>
    <row r="61" spans="1:10" x14ac:dyDescent="0.3">
      <c r="A61" t="s">
        <v>41</v>
      </c>
      <c r="B61" t="s">
        <v>128</v>
      </c>
      <c r="C61">
        <f>VLOOKUP($B61, '2017 Governor'!$B$2:$E$567, 2, FALSE)</f>
        <v>912</v>
      </c>
      <c r="D61">
        <f>VLOOKUP($B61, '2017 Governor'!$B$2:$E$567, 3, FALSE)</f>
        <v>1065</v>
      </c>
      <c r="E61">
        <f>VLOOKUP($B61, '2017 Governor'!$B$2:$E$567, 4, FALSE)</f>
        <v>2025</v>
      </c>
      <c r="F61" s="2">
        <f t="shared" si="0"/>
        <v>0.45037037037037037</v>
      </c>
      <c r="G61" s="2">
        <f t="shared" si="1"/>
        <v>0.52592592592592591</v>
      </c>
      <c r="H61" s="2">
        <f t="shared" si="2"/>
        <v>-7.5555555555555556E-2</v>
      </c>
      <c r="I61">
        <f>COUNTIF('2017 Governor'!$B$2:$B$567, B61)</f>
        <v>1</v>
      </c>
    </row>
    <row r="62" spans="1:10" x14ac:dyDescent="0.3">
      <c r="A62" t="s">
        <v>41</v>
      </c>
      <c r="B62" t="s">
        <v>129</v>
      </c>
      <c r="C62">
        <f>VLOOKUP($B62, '2017 Governor'!$B$2:$E$567, 2, FALSE)</f>
        <v>1020</v>
      </c>
      <c r="D62">
        <f>VLOOKUP($B62, '2017 Governor'!$B$2:$E$567, 3, FALSE)</f>
        <v>1443</v>
      </c>
      <c r="E62">
        <f>VLOOKUP($B62, '2017 Governor'!$B$2:$E$567, 4, FALSE)</f>
        <v>2502</v>
      </c>
      <c r="F62" s="2">
        <f t="shared" si="0"/>
        <v>0.407673860911271</v>
      </c>
      <c r="G62" s="2">
        <f t="shared" si="1"/>
        <v>0.5767386091127098</v>
      </c>
      <c r="H62" s="2">
        <f t="shared" si="2"/>
        <v>-0.16906474820143885</v>
      </c>
      <c r="I62">
        <f>COUNTIF('2017 Governor'!$B$2:$B$567, B62)</f>
        <v>1</v>
      </c>
    </row>
    <row r="63" spans="1:10" x14ac:dyDescent="0.3">
      <c r="A63" t="s">
        <v>41</v>
      </c>
      <c r="B63" t="s">
        <v>130</v>
      </c>
      <c r="C63">
        <f>VLOOKUP($B63, '2017 Governor'!$B$2:$E$567, 2, FALSE)</f>
        <v>1937</v>
      </c>
      <c r="D63">
        <f>VLOOKUP($B63, '2017 Governor'!$B$2:$E$567, 3, FALSE)</f>
        <v>1968</v>
      </c>
      <c r="E63">
        <f>VLOOKUP($B63, '2017 Governor'!$B$2:$E$567, 4, FALSE)</f>
        <v>4016</v>
      </c>
      <c r="F63" s="2">
        <f t="shared" si="0"/>
        <v>0.48232071713147412</v>
      </c>
      <c r="G63" s="2">
        <f t="shared" si="1"/>
        <v>0.49003984063745021</v>
      </c>
      <c r="H63" s="2">
        <f t="shared" si="2"/>
        <v>-7.7191235059760957E-3</v>
      </c>
      <c r="I63">
        <f>COUNTIF('2017 Governor'!$B$2:$B$567, B63)</f>
        <v>1</v>
      </c>
    </row>
    <row r="64" spans="1:10" x14ac:dyDescent="0.3">
      <c r="A64" t="s">
        <v>41</v>
      </c>
      <c r="B64" t="s">
        <v>131</v>
      </c>
      <c r="C64">
        <v>190.20913765489337</v>
      </c>
      <c r="D64">
        <v>127.45022338362976</v>
      </c>
      <c r="E64">
        <v>324.7740874989463</v>
      </c>
      <c r="F64" s="2">
        <f t="shared" si="0"/>
        <v>0.5856659905341447</v>
      </c>
      <c r="G64" s="2">
        <f t="shared" si="1"/>
        <v>0.39242731575388773</v>
      </c>
      <c r="H64" s="2">
        <f t="shared" si="2"/>
        <v>0.19323867478025697</v>
      </c>
      <c r="I64">
        <f>COUNTIF('2017 Governor'!$B$2:$B$567, B64)</f>
        <v>1</v>
      </c>
      <c r="J64">
        <f>521/11863</f>
        <v>4.3918064570513358E-2</v>
      </c>
    </row>
    <row r="65" spans="1:10" x14ac:dyDescent="0.3">
      <c r="A65" t="s">
        <v>41</v>
      </c>
      <c r="B65" t="s">
        <v>132</v>
      </c>
      <c r="C65" s="9">
        <v>2849</v>
      </c>
      <c r="D65" s="9">
        <v>1830</v>
      </c>
      <c r="E65" s="9">
        <v>4766</v>
      </c>
      <c r="F65" s="2">
        <f t="shared" si="0"/>
        <v>0.59777591271506503</v>
      </c>
      <c r="G65" s="2">
        <f t="shared" si="1"/>
        <v>0.38396978598405374</v>
      </c>
      <c r="H65" s="2">
        <f t="shared" si="2"/>
        <v>0.21380612673101132</v>
      </c>
      <c r="I65">
        <f>COUNTIF('2017 Governor'!$B$2:$B$567, B65)</f>
        <v>2</v>
      </c>
    </row>
    <row r="66" spans="1:10" x14ac:dyDescent="0.3">
      <c r="A66" t="s">
        <v>41</v>
      </c>
      <c r="B66" t="s">
        <v>133</v>
      </c>
      <c r="C66">
        <f>VLOOKUP($B66, '2017 Governor'!$B$2:$E$567, 2, FALSE)</f>
        <v>3886</v>
      </c>
      <c r="D66">
        <f>VLOOKUP($B66, '2017 Governor'!$B$2:$E$567, 3, FALSE)</f>
        <v>2891</v>
      </c>
      <c r="E66">
        <f>VLOOKUP($B66, '2017 Governor'!$B$2:$E$567, 4, FALSE)</f>
        <v>6889</v>
      </c>
      <c r="F66" s="2">
        <f t="shared" si="0"/>
        <v>0.56408767600522569</v>
      </c>
      <c r="G66" s="2">
        <f t="shared" si="1"/>
        <v>0.41965452170126288</v>
      </c>
      <c r="H66" s="2">
        <f t="shared" si="2"/>
        <v>0.14443315430396284</v>
      </c>
      <c r="I66">
        <f>COUNTIF('2017 Governor'!$B$2:$B$567, B66)</f>
        <v>1</v>
      </c>
    </row>
    <row r="67" spans="1:10" x14ac:dyDescent="0.3">
      <c r="A67" t="s">
        <v>41</v>
      </c>
      <c r="B67" t="s">
        <v>94</v>
      </c>
      <c r="C67" s="10">
        <v>5352.4175824175827</v>
      </c>
      <c r="D67" s="10">
        <v>1927.2197802197804</v>
      </c>
      <c r="E67" s="10">
        <v>7455.527472527473</v>
      </c>
      <c r="F67" s="2">
        <f t="shared" ref="F67:F77" si="3">C67/E67</f>
        <v>0.71791266307319734</v>
      </c>
      <c r="G67" s="2">
        <f t="shared" ref="G67:G77" si="4">D67/E67</f>
        <v>0.2584954300445278</v>
      </c>
      <c r="H67" s="2">
        <f t="shared" ref="H67:H77" si="5">(C67-D67)/E67</f>
        <v>0.4594172330286696</v>
      </c>
      <c r="I67">
        <f>COUNTIF('2017 Governor'!$B$2:$B$567, B67)</f>
        <v>2</v>
      </c>
      <c r="J67">
        <f>12190/20930</f>
        <v>0.58241758241758246</v>
      </c>
    </row>
    <row r="68" spans="1:10" x14ac:dyDescent="0.3">
      <c r="A68" t="s">
        <v>41</v>
      </c>
      <c r="B68" t="s">
        <v>134</v>
      </c>
      <c r="C68">
        <f>VLOOKUP($B68, '2017 Governor'!$B$2:$E$567, 2, FALSE)</f>
        <v>6491</v>
      </c>
      <c r="D68">
        <f>VLOOKUP($B68, '2017 Governor'!$B$2:$E$567, 3, FALSE)</f>
        <v>4978</v>
      </c>
      <c r="E68">
        <f>VLOOKUP($B68, '2017 Governor'!$B$2:$E$567, 4, FALSE)</f>
        <v>11640</v>
      </c>
      <c r="F68" s="2">
        <f t="shared" si="3"/>
        <v>0.55764604810996565</v>
      </c>
      <c r="G68" s="2">
        <f t="shared" si="4"/>
        <v>0.42766323024054981</v>
      </c>
      <c r="H68" s="2">
        <f t="shared" si="5"/>
        <v>0.12998281786941582</v>
      </c>
      <c r="I68">
        <f>COUNTIF('2017 Governor'!$B$2:$B$567, B68)</f>
        <v>1</v>
      </c>
    </row>
    <row r="69" spans="1:10" x14ac:dyDescent="0.3">
      <c r="A69" t="s">
        <v>41</v>
      </c>
      <c r="B69" t="s">
        <v>135</v>
      </c>
      <c r="C69">
        <f>VLOOKUP($B69, '2017 Governor'!$B$2:$E$567, 2, FALSE)</f>
        <v>213</v>
      </c>
      <c r="D69">
        <f>VLOOKUP($B69, '2017 Governor'!$B$2:$E$567, 3, FALSE)</f>
        <v>199</v>
      </c>
      <c r="E69">
        <f>VLOOKUP($B69, '2017 Governor'!$B$2:$E$567, 4, FALSE)</f>
        <v>419</v>
      </c>
      <c r="F69" s="2">
        <f t="shared" si="3"/>
        <v>0.50835322195704058</v>
      </c>
      <c r="G69" s="2">
        <f t="shared" si="4"/>
        <v>0.47494033412887826</v>
      </c>
      <c r="H69" s="2">
        <f t="shared" si="5"/>
        <v>3.3412887828162291E-2</v>
      </c>
      <c r="I69">
        <f>COUNTIF('2017 Governor'!$B$2:$B$567, B69)</f>
        <v>1</v>
      </c>
    </row>
    <row r="70" spans="1:10" x14ac:dyDescent="0.3">
      <c r="A70" t="s">
        <v>46</v>
      </c>
      <c r="B70" t="s">
        <v>136</v>
      </c>
      <c r="C70">
        <f>VLOOKUP($B70, '2017 Governor'!$B$2:$E$567, 2, FALSE)</f>
        <v>242</v>
      </c>
      <c r="D70">
        <f>VLOOKUP($B70, '2017 Governor'!$B$2:$E$567, 3, FALSE)</f>
        <v>343</v>
      </c>
      <c r="E70">
        <f>VLOOKUP($B70, '2017 Governor'!$B$2:$E$567, 4, FALSE)</f>
        <v>606</v>
      </c>
      <c r="F70" s="2">
        <f t="shared" si="3"/>
        <v>0.39933993399339934</v>
      </c>
      <c r="G70" s="2">
        <f t="shared" si="4"/>
        <v>0.56600660066006603</v>
      </c>
      <c r="H70" s="2">
        <f t="shared" si="5"/>
        <v>-0.16666666666666666</v>
      </c>
      <c r="I70">
        <f>COUNTIF('2017 Governor'!$B$2:$B$567, B70)</f>
        <v>1</v>
      </c>
    </row>
    <row r="71" spans="1:10" x14ac:dyDescent="0.3">
      <c r="A71" t="s">
        <v>46</v>
      </c>
      <c r="B71" t="s">
        <v>79</v>
      </c>
      <c r="C71" s="9">
        <v>248</v>
      </c>
      <c r="D71" s="9">
        <v>691</v>
      </c>
      <c r="E71" s="9">
        <v>962</v>
      </c>
      <c r="F71" s="2">
        <f t="shared" si="3"/>
        <v>0.25779625779625781</v>
      </c>
      <c r="G71" s="2">
        <f t="shared" si="4"/>
        <v>0.71829521829521825</v>
      </c>
      <c r="H71" s="2">
        <f t="shared" si="5"/>
        <v>-0.4604989604989605</v>
      </c>
      <c r="I71">
        <f>COUNTIF('2017 Governor'!$B$2:$B$567, B71)</f>
        <v>4</v>
      </c>
    </row>
    <row r="72" spans="1:10" x14ac:dyDescent="0.3">
      <c r="A72" t="s">
        <v>46</v>
      </c>
      <c r="B72" t="s">
        <v>137</v>
      </c>
      <c r="C72" s="9">
        <v>567</v>
      </c>
      <c r="D72" s="9">
        <v>859</v>
      </c>
      <c r="E72" s="9">
        <v>1464</v>
      </c>
      <c r="F72" s="2">
        <f t="shared" si="3"/>
        <v>0.38729508196721313</v>
      </c>
      <c r="G72" s="2">
        <f t="shared" si="4"/>
        <v>0.58674863387978138</v>
      </c>
      <c r="H72" s="2">
        <f t="shared" si="5"/>
        <v>-0.19945355191256831</v>
      </c>
      <c r="I72">
        <f>COUNTIF('2017 Governor'!$B$2:$B$567, B72)</f>
        <v>3</v>
      </c>
    </row>
    <row r="73" spans="1:10" x14ac:dyDescent="0.3">
      <c r="A73" t="s">
        <v>46</v>
      </c>
      <c r="B73" t="s">
        <v>138</v>
      </c>
      <c r="C73">
        <f>VLOOKUP($B73, '2017 Governor'!$B$2:$E$567, 2, FALSE)</f>
        <v>201</v>
      </c>
      <c r="D73">
        <f>VLOOKUP($B73, '2017 Governor'!$B$2:$E$567, 3, FALSE)</f>
        <v>499</v>
      </c>
      <c r="E73">
        <f>VLOOKUP($B73, '2017 Governor'!$B$2:$E$567, 4, FALSE)</f>
        <v>724</v>
      </c>
      <c r="F73" s="2">
        <f t="shared" si="3"/>
        <v>0.27762430939226518</v>
      </c>
      <c r="G73" s="2">
        <f t="shared" si="4"/>
        <v>0.68922651933701662</v>
      </c>
      <c r="H73" s="2">
        <f t="shared" si="5"/>
        <v>-0.41160220994475138</v>
      </c>
      <c r="I73">
        <f>COUNTIF('2017 Governor'!$B$2:$B$567, B73)</f>
        <v>1</v>
      </c>
    </row>
    <row r="74" spans="1:10" x14ac:dyDescent="0.3">
      <c r="A74" t="s">
        <v>46</v>
      </c>
      <c r="B74" t="s">
        <v>139</v>
      </c>
      <c r="C74">
        <f>VLOOKUP($B74, '2017 Governor'!$B$2:$E$567, 2, FALSE)</f>
        <v>881</v>
      </c>
      <c r="D74">
        <f>VLOOKUP($B74, '2017 Governor'!$B$2:$E$567, 3, FALSE)</f>
        <v>1283</v>
      </c>
      <c r="E74">
        <f>VLOOKUP($B74, '2017 Governor'!$B$2:$E$567, 4, FALSE)</f>
        <v>2234</v>
      </c>
      <c r="F74" s="2">
        <f t="shared" si="3"/>
        <v>0.39435989256938225</v>
      </c>
      <c r="G74" s="2">
        <f t="shared" si="4"/>
        <v>0.57430617726051925</v>
      </c>
      <c r="H74" s="2">
        <f t="shared" si="5"/>
        <v>-0.17994628469113697</v>
      </c>
      <c r="I74">
        <f>COUNTIF('2017 Governor'!$B$2:$B$567, B74)</f>
        <v>1</v>
      </c>
    </row>
    <row r="75" spans="1:10" x14ac:dyDescent="0.3">
      <c r="A75" t="s">
        <v>46</v>
      </c>
      <c r="B75" t="s">
        <v>140</v>
      </c>
      <c r="C75">
        <f>VLOOKUP($B75, '2017 Governor'!$B$2:$E$567, 2, FALSE)</f>
        <v>1345</v>
      </c>
      <c r="D75">
        <f>VLOOKUP($B75, '2017 Governor'!$B$2:$E$567, 3, FALSE)</f>
        <v>1329</v>
      </c>
      <c r="E75">
        <f>VLOOKUP($B75, '2017 Governor'!$B$2:$E$567, 4, FALSE)</f>
        <v>2793</v>
      </c>
      <c r="F75" s="2">
        <f t="shared" si="3"/>
        <v>0.4815610454708199</v>
      </c>
      <c r="G75" s="2">
        <f t="shared" si="4"/>
        <v>0.47583243823845328</v>
      </c>
      <c r="H75" s="2">
        <f t="shared" si="5"/>
        <v>5.7286072323666313E-3</v>
      </c>
      <c r="I75">
        <f>COUNTIF('2017 Governor'!$B$2:$B$567, B75)</f>
        <v>1</v>
      </c>
    </row>
    <row r="76" spans="1:10" x14ac:dyDescent="0.3">
      <c r="A76" t="s">
        <v>46</v>
      </c>
      <c r="B76" t="s">
        <v>141</v>
      </c>
      <c r="C76">
        <f>VLOOKUP($B76, '2017 Governor'!$B$2:$E$567, 2, FALSE)</f>
        <v>316</v>
      </c>
      <c r="D76">
        <f>VLOOKUP($B76, '2017 Governor'!$B$2:$E$567, 3, FALSE)</f>
        <v>522</v>
      </c>
      <c r="E76">
        <f>VLOOKUP($B76, '2017 Governor'!$B$2:$E$567, 4, FALSE)</f>
        <v>864</v>
      </c>
      <c r="F76" s="2">
        <f t="shared" si="3"/>
        <v>0.36574074074074076</v>
      </c>
      <c r="G76" s="2">
        <f t="shared" si="4"/>
        <v>0.60416666666666663</v>
      </c>
      <c r="H76" s="2">
        <f t="shared" si="5"/>
        <v>-0.23842592592592593</v>
      </c>
      <c r="I76">
        <f>COUNTIF('2017 Governor'!$B$2:$B$567, B76)</f>
        <v>1</v>
      </c>
    </row>
    <row r="77" spans="1:10" x14ac:dyDescent="0.3">
      <c r="A77" t="s">
        <v>3</v>
      </c>
      <c r="B77" t="s">
        <v>3</v>
      </c>
      <c r="C77">
        <f>SUM(C2:C76)</f>
        <v>102970.62672007247</v>
      </c>
      <c r="D77">
        <f>SUM(D2:D76)</f>
        <v>115293.6700036034</v>
      </c>
      <c r="E77">
        <f>SUM(E2:E76)</f>
        <v>223183.30156002642</v>
      </c>
      <c r="F77" s="2">
        <f t="shared" si="3"/>
        <v>0.46137245035949936</v>
      </c>
      <c r="G77" s="2">
        <f t="shared" si="4"/>
        <v>0.516587348595139</v>
      </c>
      <c r="H77" s="2">
        <f t="shared" si="5"/>
        <v>-5.5214898235639645E-2</v>
      </c>
      <c r="I77">
        <f>COUNTIF('2017 Governor'!$B$2:$B$567, B77)</f>
        <v>0</v>
      </c>
    </row>
  </sheetData>
  <conditionalFormatting sqref="I2:I77">
    <cfRule type="cellIs" dxfId="24" priority="1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2BF3-0897-4B3D-9400-92589E64F361}">
  <dimension ref="A1:I17"/>
  <sheetViews>
    <sheetView workbookViewId="0">
      <selection activeCell="H23" sqref="H23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60</v>
      </c>
      <c r="B2" t="s">
        <v>508</v>
      </c>
      <c r="C2">
        <f>VLOOKUP($B2, '2017 Governor'!$B$2:$E$567, 2, FALSE)</f>
        <v>0</v>
      </c>
      <c r="D2">
        <f>VLOOKUP($B2, '2017 Governor'!$B$2:$E$567, 3, FALSE)</f>
        <v>0</v>
      </c>
      <c r="E2">
        <f>VLOOKUP($B2, '2017 Governor'!$B$2:$E$567,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Governor'!$B$2:$B$567, B2)</f>
        <v>1</v>
      </c>
    </row>
    <row r="3" spans="1:9" x14ac:dyDescent="0.3">
      <c r="A3" t="s">
        <v>51</v>
      </c>
      <c r="B3" t="s">
        <v>490</v>
      </c>
      <c r="C3">
        <f>VLOOKUP($B3, '2017 Governor'!$B$2:$E$567, 2, FALSE)</f>
        <v>3906</v>
      </c>
      <c r="D3">
        <f>VLOOKUP($B3, '2017 Governor'!$B$2:$E$567, 3, FALSE)</f>
        <v>1939</v>
      </c>
      <c r="E3">
        <f>VLOOKUP($B3, '2017 Governor'!$B$2:$E$567, 4, FALSE)</f>
        <v>6000</v>
      </c>
      <c r="F3" s="2">
        <f t="shared" ref="F3:F16" si="0">C3/E3</f>
        <v>0.65100000000000002</v>
      </c>
      <c r="G3" s="2">
        <f t="shared" ref="G3:G16" si="1">D3/E3</f>
        <v>0.32316666666666666</v>
      </c>
      <c r="H3" s="2">
        <f t="shared" ref="H3:H16" si="2">(C3-D3)/E3</f>
        <v>0.32783333333333331</v>
      </c>
      <c r="I3">
        <f>COUNTIF('2017 Governor'!$B$2:$B$567, B3)</f>
        <v>1</v>
      </c>
    </row>
    <row r="4" spans="1:9" x14ac:dyDescent="0.3">
      <c r="A4" t="s">
        <v>51</v>
      </c>
      <c r="B4" t="s">
        <v>488</v>
      </c>
      <c r="C4">
        <v>24760</v>
      </c>
      <c r="D4">
        <v>1770</v>
      </c>
      <c r="E4">
        <v>27636</v>
      </c>
      <c r="F4" s="2">
        <f t="shared" si="0"/>
        <v>0.895932841221595</v>
      </c>
      <c r="G4" s="2">
        <f t="shared" si="1"/>
        <v>6.4046895353886232E-2</v>
      </c>
      <c r="H4" s="2">
        <f t="shared" si="2"/>
        <v>0.83188594586770881</v>
      </c>
      <c r="I4">
        <f>COUNTIF('2017 Governor'!$B$2:$B$567, B4)</f>
        <v>1</v>
      </c>
    </row>
    <row r="5" spans="1:9" x14ac:dyDescent="0.3">
      <c r="A5" t="s">
        <v>58</v>
      </c>
      <c r="B5" t="s">
        <v>505</v>
      </c>
      <c r="C5">
        <f>VLOOKUP($B5, '2017 Governor'!$B$2:$E$567, 2, FALSE)</f>
        <v>0</v>
      </c>
      <c r="D5">
        <f>VLOOKUP($B5, '2017 Governor'!$B$2:$E$567, 3, FALSE)</f>
        <v>0</v>
      </c>
      <c r="E5">
        <f>VLOOKUP($B5, '2017 Governor'!$B$2:$E$567,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Governor'!$B$2:$B$567, B5)</f>
        <v>1</v>
      </c>
    </row>
    <row r="6" spans="1:9" x14ac:dyDescent="0.3">
      <c r="A6" t="s">
        <v>58</v>
      </c>
      <c r="B6" t="s">
        <v>509</v>
      </c>
      <c r="C6">
        <f>VLOOKUP($B6, '2017 Governor'!$B$2:$E$567, 2, FALSE)</f>
        <v>0</v>
      </c>
      <c r="D6">
        <f>VLOOKUP($B6, '2017 Governor'!$B$2:$E$567, 3, FALSE)</f>
        <v>0</v>
      </c>
      <c r="E6">
        <f>VLOOKUP($B6, '2017 Governor'!$B$2:$E$567,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Governor'!$B$2:$B$567, B6)</f>
        <v>1</v>
      </c>
    </row>
    <row r="7" spans="1:9" x14ac:dyDescent="0.3">
      <c r="A7" t="s">
        <v>58</v>
      </c>
      <c r="B7" t="s">
        <v>510</v>
      </c>
      <c r="C7">
        <f>VLOOKUP($B7, '2017 Governor'!$B$2:$E$567, 2, FALSE)</f>
        <v>0</v>
      </c>
      <c r="D7">
        <f>VLOOKUP($B7, '2017 Governor'!$B$2:$E$567, 3, FALSE)</f>
        <v>0</v>
      </c>
      <c r="E7">
        <f>VLOOKUP($B7, '2017 Governor'!$B$2:$E$567,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Governor'!$B$2:$B$567, B7)</f>
        <v>1</v>
      </c>
    </row>
    <row r="8" spans="1:9" x14ac:dyDescent="0.3">
      <c r="A8" t="s">
        <v>58</v>
      </c>
      <c r="B8" t="s">
        <v>511</v>
      </c>
      <c r="C8">
        <f>VLOOKUP($B8, '2017 Governor'!$B$2:$E$567, 2, FALSE)</f>
        <v>0</v>
      </c>
      <c r="D8">
        <f>VLOOKUP($B8, '2017 Governor'!$B$2:$E$567, 3, FALSE)</f>
        <v>0</v>
      </c>
      <c r="E8">
        <f>VLOOKUP($B8, '2017 Governor'!$B$2:$E$567,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Governor'!$B$2:$B$567, B8)</f>
        <v>1</v>
      </c>
    </row>
    <row r="9" spans="1:9" x14ac:dyDescent="0.3">
      <c r="A9" t="s">
        <v>58</v>
      </c>
      <c r="B9" t="s">
        <v>516</v>
      </c>
      <c r="C9">
        <f>VLOOKUP($B9, '2017 Governor'!$B$2:$E$567, 2, FALSE)</f>
        <v>0</v>
      </c>
      <c r="D9">
        <f>VLOOKUP($B9, '2017 Governor'!$B$2:$E$567, 3, FALSE)</f>
        <v>0</v>
      </c>
      <c r="E9">
        <f>VLOOKUP($B9, '2017 Governor'!$B$2:$E$567,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Governor'!$B$2:$B$567, B9)</f>
        <v>1</v>
      </c>
    </row>
    <row r="10" spans="1:9" x14ac:dyDescent="0.3">
      <c r="A10" t="s">
        <v>58</v>
      </c>
      <c r="B10" t="s">
        <v>506</v>
      </c>
      <c r="C10">
        <v>45808</v>
      </c>
      <c r="D10">
        <v>7342</v>
      </c>
      <c r="E10">
        <v>53150</v>
      </c>
      <c r="F10" s="2">
        <f t="shared" si="0"/>
        <v>0.86186265286923802</v>
      </c>
      <c r="G10" s="2">
        <f t="shared" si="1"/>
        <v>0.13813734713076201</v>
      </c>
      <c r="H10" s="2">
        <f t="shared" si="2"/>
        <v>0.72372530573847604</v>
      </c>
      <c r="I10">
        <f>COUNTIF('2017 Governor'!$B$2:$B$567, B10)</f>
        <v>2</v>
      </c>
    </row>
    <row r="11" spans="1:9" x14ac:dyDescent="0.3">
      <c r="A11" t="s">
        <v>58</v>
      </c>
      <c r="B11" t="s">
        <v>512</v>
      </c>
      <c r="C11">
        <f>VLOOKUP($B11, '2017 Governor'!$B$2:$E$567, 2, FALSE)</f>
        <v>0</v>
      </c>
      <c r="D11">
        <f>VLOOKUP($B11, '2017 Governor'!$B$2:$E$567, 3, FALSE)</f>
        <v>0</v>
      </c>
      <c r="E11">
        <f>VLOOKUP($B11, '2017 Governor'!$B$2:$E$567,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COUNTIF('2017 Governor'!$B$2:$B$567, B11)</f>
        <v>1</v>
      </c>
    </row>
    <row r="12" spans="1:9" x14ac:dyDescent="0.3">
      <c r="A12" t="s">
        <v>58</v>
      </c>
      <c r="B12" t="s">
        <v>513</v>
      </c>
      <c r="C12">
        <f>VLOOKUP($B12, '2017 Governor'!$B$2:$E$567, 2, FALSE)</f>
        <v>0</v>
      </c>
      <c r="D12">
        <f>VLOOKUP($B12, '2017 Governor'!$B$2:$E$567, 3, FALSE)</f>
        <v>0</v>
      </c>
      <c r="E12">
        <f>VLOOKUP($B12, '2017 Governor'!$B$2:$E$567,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Governor'!$B$2:$B$567, B12)</f>
        <v>1</v>
      </c>
    </row>
    <row r="13" spans="1:9" x14ac:dyDescent="0.3">
      <c r="A13" t="s">
        <v>58</v>
      </c>
      <c r="B13" t="s">
        <v>517</v>
      </c>
      <c r="C13">
        <f>VLOOKUP($B13, '2017 Governor'!$B$2:$E$567, 2, FALSE)</f>
        <v>0</v>
      </c>
      <c r="D13">
        <f>VLOOKUP($B13, '2017 Governor'!$B$2:$E$567, 3, FALSE)</f>
        <v>0</v>
      </c>
      <c r="E13">
        <f>VLOOKUP($B13, '2017 Governor'!$B$2:$E$567,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Governor'!$B$2:$B$567, B13)</f>
        <v>1</v>
      </c>
    </row>
    <row r="14" spans="1:9" x14ac:dyDescent="0.3">
      <c r="A14" t="s">
        <v>58</v>
      </c>
      <c r="B14" t="s">
        <v>518</v>
      </c>
      <c r="C14">
        <f>VLOOKUP($B14, '2017 Governor'!$B$2:$E$567, 2, FALSE)</f>
        <v>0</v>
      </c>
      <c r="D14">
        <f>VLOOKUP($B14, '2017 Governor'!$B$2:$E$567, 3, FALSE)</f>
        <v>0</v>
      </c>
      <c r="E14">
        <f>VLOOKUP($B14, '2017 Governor'!$B$2:$E$567,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Governor'!$B$2:$B$567, B14)</f>
        <v>1</v>
      </c>
    </row>
    <row r="15" spans="1:9" x14ac:dyDescent="0.3">
      <c r="A15" t="s">
        <v>58</v>
      </c>
      <c r="B15" t="s">
        <v>515</v>
      </c>
      <c r="C15">
        <f>VLOOKUP($B15, '2017 Governor'!$B$2:$E$567, 2, FALSE)</f>
        <v>0</v>
      </c>
      <c r="D15">
        <f>VLOOKUP($B15, '2017 Governor'!$B$2:$E$567, 3, FALSE)</f>
        <v>0</v>
      </c>
      <c r="E15">
        <f>VLOOKUP($B15, '2017 Governor'!$B$2:$E$567,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Governor'!$B$2:$B$567, B15)</f>
        <v>1</v>
      </c>
    </row>
    <row r="16" spans="1:9" x14ac:dyDescent="0.3">
      <c r="A16" t="s">
        <v>41</v>
      </c>
      <c r="B16" t="s">
        <v>399</v>
      </c>
      <c r="C16">
        <f>VLOOKUP($B16, '2017 Governor'!$B$2:$E$567, 2, FALSE)</f>
        <v>10589</v>
      </c>
      <c r="D16">
        <f>VLOOKUP($B16, '2017 Governor'!$B$2:$E$567, 3, FALSE)</f>
        <v>2140</v>
      </c>
      <c r="E16">
        <f>VLOOKUP($B16, '2017 Governor'!$B$2:$E$567, 4, FALSE)</f>
        <v>12970</v>
      </c>
      <c r="F16" s="2">
        <f t="shared" si="0"/>
        <v>0.81642251349267536</v>
      </c>
      <c r="G16" s="2">
        <f t="shared" si="1"/>
        <v>0.16499614494988435</v>
      </c>
      <c r="H16" s="2">
        <f t="shared" si="2"/>
        <v>0.65142636854279101</v>
      </c>
      <c r="I16">
        <f>COUNTIF('2017 Governor'!$B$2:$B$567, B16)</f>
        <v>1</v>
      </c>
    </row>
    <row r="17" spans="1:9" x14ac:dyDescent="0.3">
      <c r="A17" t="s">
        <v>3</v>
      </c>
      <c r="B17" t="s">
        <v>3</v>
      </c>
      <c r="C17">
        <f>SUM(C2:C16)</f>
        <v>85063</v>
      </c>
      <c r="D17">
        <f>SUM(D2:D16)</f>
        <v>13191</v>
      </c>
      <c r="E17">
        <f>SUM(E2:E16)</f>
        <v>99756</v>
      </c>
      <c r="F17" s="2">
        <f t="shared" ref="F17" si="3">C17/E17</f>
        <v>0.85271061389791092</v>
      </c>
      <c r="G17" s="2">
        <f t="shared" ref="G17" si="4">D17/E17</f>
        <v>0.13223264766029111</v>
      </c>
      <c r="H17" s="2">
        <f t="shared" ref="H17" si="5">(C17-D17)/E17</f>
        <v>0.72047796623761984</v>
      </c>
      <c r="I17">
        <f>COUNTIF('2017 Governor'!$B$2:$B$567, B17)</f>
        <v>0</v>
      </c>
    </row>
  </sheetData>
  <conditionalFormatting sqref="I2:I17">
    <cfRule type="cellIs" dxfId="23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2017 Governor</vt:lpstr>
      <vt:lpstr>CD1</vt:lpstr>
      <vt:lpstr>CD2</vt:lpstr>
      <vt:lpstr>CD3</vt:lpstr>
      <vt:lpstr>CD4</vt:lpstr>
      <vt:lpstr>CD5</vt:lpstr>
      <vt:lpstr>CD6</vt:lpstr>
      <vt:lpstr>CD7</vt:lpstr>
      <vt:lpstr>CD8</vt:lpstr>
      <vt:lpstr>CD9</vt:lpstr>
      <vt:lpstr>CD10</vt:lpstr>
      <vt:lpstr>CD11</vt:lpstr>
      <vt:lpstr>CD12</vt:lpstr>
      <vt:lpstr>CD Shift</vt:lpstr>
      <vt:lpstr>Turnout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2020-05-23T03:43:42Z</dcterms:created>
  <dcterms:modified xsi:type="dcterms:W3CDTF">2020-06-02T20:22:35Z</dcterms:modified>
</cp:coreProperties>
</file>