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OneDrive\Universita\LM-Computer Engineering\PECSN\PECSN-Project\Documents\"/>
    </mc:Choice>
  </mc:AlternateContent>
  <xr:revisionPtr revIDLastSave="0" documentId="13_ncr:1_{E0C5D33C-6DA5-4E83-A189-8C2FFC5351D4}" xr6:coauthVersionLast="47" xr6:coauthVersionMax="47" xr10:uidLastSave="{00000000-0000-0000-0000-000000000000}"/>
  <bookViews>
    <workbookView xWindow="-98" yWindow="-98" windowWidth="28996" windowHeight="15675" xr2:uid="{6CA2E0AA-0133-4EF1-B5E8-AD8D784F3B1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K7" i="1"/>
  <c r="M9" i="1" l="1"/>
  <c r="L7" i="1"/>
  <c r="D5" i="1" s="1"/>
  <c r="B8" i="1"/>
  <c r="C5" i="1"/>
  <c r="M7" i="1" l="1"/>
  <c r="E5" i="1" s="1"/>
  <c r="C7" i="1"/>
  <c r="C8" i="1"/>
  <c r="C6" i="1"/>
  <c r="D6" i="1" s="1"/>
  <c r="B9" i="1"/>
  <c r="B10" i="1" s="1"/>
  <c r="C10" i="1" s="1"/>
  <c r="E6" i="1" l="1"/>
  <c r="D7" i="1"/>
  <c r="B11" i="1"/>
  <c r="B12" i="1" s="1"/>
  <c r="B13" i="1" s="1"/>
  <c r="C9" i="1"/>
  <c r="D8" i="1"/>
  <c r="C12" i="1"/>
  <c r="C11" i="1"/>
  <c r="E7" i="1" l="1"/>
  <c r="G7" i="1" s="1"/>
  <c r="B14" i="1"/>
  <c r="C13" i="1"/>
  <c r="D9" i="1"/>
  <c r="H7" i="1" l="1"/>
  <c r="E8" i="1"/>
  <c r="I8" i="1"/>
  <c r="I7" i="1"/>
  <c r="B15" i="1"/>
  <c r="C14" i="1"/>
  <c r="D10" i="1"/>
  <c r="D11" i="1" s="1"/>
  <c r="E9" i="1"/>
  <c r="G8" i="1" l="1"/>
  <c r="H8" i="1"/>
  <c r="C15" i="1"/>
  <c r="B16" i="1"/>
  <c r="G9" i="1"/>
  <c r="E10" i="1"/>
  <c r="I9" i="1"/>
  <c r="H9" i="1"/>
  <c r="D12" i="1"/>
  <c r="D13" i="1" s="1"/>
  <c r="E11" i="1"/>
  <c r="B17" i="1" l="1"/>
  <c r="C16" i="1"/>
  <c r="I10" i="1"/>
  <c r="G11" i="1"/>
  <c r="G10" i="1"/>
  <c r="H10" i="1"/>
  <c r="D14" i="1"/>
  <c r="E12" i="1"/>
  <c r="H11" i="1"/>
  <c r="I11" i="1"/>
  <c r="B18" i="1" l="1"/>
  <c r="C17" i="1"/>
  <c r="G12" i="1"/>
  <c r="D15" i="1"/>
  <c r="E13" i="1"/>
  <c r="H12" i="1"/>
  <c r="I12" i="1"/>
  <c r="C18" i="1" l="1"/>
  <c r="B19" i="1"/>
  <c r="G13" i="1"/>
  <c r="D16" i="1"/>
  <c r="E14" i="1"/>
  <c r="I13" i="1"/>
  <c r="H13" i="1"/>
  <c r="B20" i="1" l="1"/>
  <c r="C19" i="1"/>
  <c r="H14" i="1"/>
  <c r="G14" i="1"/>
  <c r="D17" i="1"/>
  <c r="E15" i="1"/>
  <c r="G15" i="1" s="1"/>
  <c r="I14" i="1"/>
  <c r="C20" i="1" l="1"/>
  <c r="B21" i="1"/>
  <c r="D18" i="1"/>
  <c r="E16" i="1"/>
  <c r="I15" i="1"/>
  <c r="H15" i="1"/>
  <c r="C21" i="1" l="1"/>
  <c r="B22" i="1"/>
  <c r="G16" i="1"/>
  <c r="I16" i="1"/>
  <c r="E17" i="1"/>
  <c r="E18" i="1" s="1"/>
  <c r="H16" i="1"/>
  <c r="D19" i="1"/>
  <c r="C22" i="1" l="1"/>
  <c r="B23" i="1"/>
  <c r="I17" i="1"/>
  <c r="G18" i="1"/>
  <c r="G17" i="1"/>
  <c r="E19" i="1"/>
  <c r="I19" i="1" s="1"/>
  <c r="D20" i="1"/>
  <c r="H19" i="1"/>
  <c r="I18" i="1"/>
  <c r="H18" i="1"/>
  <c r="H17" i="1"/>
  <c r="C23" i="1" l="1"/>
  <c r="B24" i="1"/>
  <c r="G19" i="1"/>
  <c r="E20" i="1"/>
  <c r="D21" i="1"/>
  <c r="B25" i="1" l="1"/>
  <c r="C24" i="1"/>
  <c r="H20" i="1"/>
  <c r="G20" i="1"/>
  <c r="I20" i="1"/>
  <c r="E21" i="1"/>
  <c r="D22" i="1"/>
  <c r="B26" i="1" l="1"/>
  <c r="C25" i="1"/>
  <c r="H21" i="1"/>
  <c r="G21" i="1"/>
  <c r="I21" i="1"/>
  <c r="E22" i="1"/>
  <c r="D23" i="1"/>
  <c r="B27" i="1" l="1"/>
  <c r="C26" i="1"/>
  <c r="I22" i="1"/>
  <c r="G22" i="1"/>
  <c r="H22" i="1"/>
  <c r="E23" i="1"/>
  <c r="D24" i="1"/>
  <c r="C27" i="1" l="1"/>
  <c r="B28" i="1"/>
  <c r="I23" i="1"/>
  <c r="H23" i="1"/>
  <c r="G23" i="1"/>
  <c r="E24" i="1"/>
  <c r="I24" i="1" s="1"/>
  <c r="D25" i="1"/>
  <c r="H24" i="1"/>
  <c r="B29" i="1" l="1"/>
  <c r="C28" i="1"/>
  <c r="G24" i="1"/>
  <c r="D26" i="1"/>
  <c r="D27" i="1" s="1"/>
  <c r="E25" i="1"/>
  <c r="I25" i="1" s="1"/>
  <c r="D28" i="1" l="1"/>
  <c r="B30" i="1"/>
  <c r="C29" i="1"/>
  <c r="D29" i="1" s="1"/>
  <c r="H25" i="1"/>
  <c r="G25" i="1"/>
  <c r="E26" i="1"/>
  <c r="G26" i="1" s="1"/>
  <c r="E27" i="1" l="1"/>
  <c r="H26" i="1"/>
  <c r="I26" i="1"/>
  <c r="B31" i="1"/>
  <c r="C30" i="1"/>
  <c r="D30" i="1" s="1"/>
  <c r="E28" i="1"/>
  <c r="G27" i="1"/>
  <c r="I27" i="1"/>
  <c r="H27" i="1"/>
  <c r="B32" i="1" l="1"/>
  <c r="C31" i="1"/>
  <c r="D31" i="1" s="1"/>
  <c r="G28" i="1"/>
  <c r="E29" i="1"/>
  <c r="I28" i="1"/>
  <c r="H28" i="1"/>
  <c r="B33" i="1" l="1"/>
  <c r="C32" i="1"/>
  <c r="D32" i="1" s="1"/>
  <c r="E30" i="1"/>
  <c r="H30" i="1" s="1"/>
  <c r="G29" i="1"/>
  <c r="I29" i="1"/>
  <c r="H29" i="1"/>
  <c r="B34" i="1" l="1"/>
  <c r="C33" i="1"/>
  <c r="D33" i="1" s="1"/>
  <c r="E31" i="1"/>
  <c r="I31" i="1" s="1"/>
  <c r="G30" i="1"/>
  <c r="I30" i="1"/>
  <c r="B35" i="1" l="1"/>
  <c r="C34" i="1"/>
  <c r="D34" i="1" s="1"/>
  <c r="E32" i="1"/>
  <c r="G31" i="1"/>
  <c r="H31" i="1"/>
  <c r="B36" i="1" l="1"/>
  <c r="C35" i="1"/>
  <c r="D35" i="1" s="1"/>
  <c r="I32" i="1"/>
  <c r="E33" i="1"/>
  <c r="I33" i="1" s="1"/>
  <c r="G32" i="1"/>
  <c r="H32" i="1"/>
  <c r="B37" i="1" l="1"/>
  <c r="C36" i="1"/>
  <c r="D36" i="1" s="1"/>
  <c r="E34" i="1"/>
  <c r="E35" i="1" s="1"/>
  <c r="H35" i="1" s="1"/>
  <c r="H33" i="1"/>
  <c r="G33" i="1"/>
  <c r="G34" i="1" l="1"/>
  <c r="H34" i="1"/>
  <c r="I34" i="1"/>
  <c r="B38" i="1"/>
  <c r="C37" i="1"/>
  <c r="D37" i="1" s="1"/>
  <c r="E36" i="1"/>
  <c r="I35" i="1"/>
  <c r="G35" i="1"/>
  <c r="B39" i="1" l="1"/>
  <c r="C38" i="1"/>
  <c r="D38" i="1" s="1"/>
  <c r="E37" i="1"/>
  <c r="I37" i="1" s="1"/>
  <c r="G36" i="1"/>
  <c r="H36" i="1"/>
  <c r="I36" i="1"/>
  <c r="H37" i="1" l="1"/>
  <c r="G37" i="1"/>
  <c r="B40" i="1"/>
  <c r="C39" i="1"/>
  <c r="D39" i="1" s="1"/>
  <c r="E38" i="1"/>
  <c r="G38" i="1" s="1"/>
  <c r="B41" i="1" l="1"/>
  <c r="C40" i="1"/>
  <c r="D40" i="1" s="1"/>
  <c r="E39" i="1"/>
  <c r="H39" i="1" s="1"/>
  <c r="H38" i="1"/>
  <c r="I38" i="1"/>
  <c r="I39" i="1" l="1"/>
  <c r="G39" i="1"/>
  <c r="B42" i="1"/>
  <c r="C41" i="1"/>
  <c r="D41" i="1" s="1"/>
  <c r="E40" i="1"/>
  <c r="H40" i="1" s="1"/>
  <c r="G40" i="1"/>
  <c r="I40" i="1" l="1"/>
  <c r="B43" i="1"/>
  <c r="C42" i="1"/>
  <c r="E41" i="1"/>
  <c r="H41" i="1" s="1"/>
  <c r="D42" i="1"/>
  <c r="B44" i="1" l="1"/>
  <c r="C43" i="1"/>
  <c r="D43" i="1" s="1"/>
  <c r="G41" i="1"/>
  <c r="I41" i="1"/>
  <c r="E42" i="1"/>
  <c r="G42" i="1" s="1"/>
  <c r="I42" i="1"/>
  <c r="H42" i="1" l="1"/>
  <c r="B45" i="1"/>
  <c r="C44" i="1"/>
  <c r="E43" i="1"/>
  <c r="G43" i="1" s="1"/>
  <c r="D44" i="1"/>
  <c r="B46" i="1" l="1"/>
  <c r="C46" i="1" s="1"/>
  <c r="C45" i="1"/>
  <c r="H43" i="1"/>
  <c r="I43" i="1"/>
  <c r="E44" i="1"/>
  <c r="I44" i="1" s="1"/>
  <c r="D45" i="1"/>
  <c r="H44" i="1"/>
  <c r="G44" i="1" l="1"/>
  <c r="D46" i="1"/>
  <c r="E45" i="1"/>
  <c r="H45" i="1" s="1"/>
  <c r="I45" i="1" l="1"/>
  <c r="G45" i="1"/>
  <c r="E46" i="1"/>
  <c r="G46" i="1" s="1"/>
  <c r="K13" i="1" s="1"/>
  <c r="H46" i="1" l="1"/>
  <c r="L13" i="1" s="1"/>
  <c r="I46" i="1"/>
  <c r="M13" i="1" s="1"/>
</calcChain>
</file>

<file path=xl/sharedStrings.xml><?xml version="1.0" encoding="utf-8"?>
<sst xmlns="http://schemas.openxmlformats.org/spreadsheetml/2006/main" count="27" uniqueCount="21">
  <si>
    <t>SC</t>
  </si>
  <si>
    <t>JOBS/RO</t>
  </si>
  <si>
    <t>e1</t>
  </si>
  <si>
    <t>e2</t>
  </si>
  <si>
    <t>e3</t>
  </si>
  <si>
    <t>CPU</t>
  </si>
  <si>
    <t>HD</t>
  </si>
  <si>
    <t>QS</t>
  </si>
  <si>
    <t>uCPU</t>
  </si>
  <si>
    <t>uHD</t>
  </si>
  <si>
    <t>uQS</t>
  </si>
  <si>
    <t>p1</t>
  </si>
  <si>
    <t>p2</t>
  </si>
  <si>
    <t>p3</t>
  </si>
  <si>
    <t>Calcolo G(M,K)</t>
  </si>
  <si>
    <t>Utilization for K jobs</t>
  </si>
  <si>
    <t>Input Data</t>
  </si>
  <si>
    <t>M</t>
  </si>
  <si>
    <t>Costante</t>
  </si>
  <si>
    <t>Output Utilization</t>
  </si>
  <si>
    <t>K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</si>
</sst>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E2317-C62D-4FC3-8729-E98047D0F19A}" name="Tabella1" displayName="Tabella1" ref="B4:E46" totalsRowShown="0" headerRowDxfId="0">
  <autoFilter ref="B4:E46" xr:uid="{CC4E2317-C62D-4FC3-8729-E98047D0F19A}"/>
  <tableColumns count="4">
    <tableColumn id="1" xr3:uid="{2A779C70-B05D-4564-9E37-2EFFA2AC09A3}" name="SC"/>
    <tableColumn id="2" xr3:uid="{E6C8D15D-91E3-4376-B1AA-B7E8B9822473}" name="CPU">
      <calculatedColumnFormula>POWER(C$5,B5)</calculatedColumnFormula>
    </tableColumn>
    <tableColumn id="3" xr3:uid="{5621613A-E94D-41DA-9898-1D7B22D96156}" name="HD">
      <calculatedColumnFormula>C5+D4*D$5</calculatedColumnFormula>
    </tableColumn>
    <tableColumn id="4" xr3:uid="{8B0EC96D-5506-4727-86BA-BE8E2C4366B2}" name="QS">
      <calculatedColumnFormula>D5+E4*E$5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D4C601-A39A-4817-9092-3A0EA25B5CFB}" name="Tabella6" displayName="Tabella6" ref="G4:I46" totalsRowShown="0">
  <autoFilter ref="G4:I46" xr:uid="{7DD4C601-A39A-4817-9092-3A0EA25B5CFB}"/>
  <tableColumns count="3">
    <tableColumn id="1" xr3:uid="{136A7A01-770C-4D8D-892D-E42A113C22AF}" name="CPU">
      <calculatedColumnFormula>C$5*($E4/$E5)</calculatedColumnFormula>
    </tableColumn>
    <tableColumn id="2" xr3:uid="{50DE08C5-3FFC-4264-9559-029365B2CCCB}" name="HD">
      <calculatedColumnFormula>D$5*($E4/$E5)</calculatedColumnFormula>
    </tableColumn>
    <tableColumn id="3" xr3:uid="{6E92F904-FCD6-48D4-9814-B284BCE01C34}" name="QS">
      <calculatedColumnFormula>E$5*($E4/$E5)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0710-4C35-42AE-97AD-C2D68AF7A1B1}">
  <dimension ref="B3:O46"/>
  <sheetViews>
    <sheetView tabSelected="1" workbookViewId="0">
      <selection activeCell="N14" sqref="N14"/>
    </sheetView>
  </sheetViews>
  <sheetFormatPr defaultRowHeight="14.25" x14ac:dyDescent="0.45"/>
  <cols>
    <col min="7" max="9" width="11.73046875" bestFit="1" customWidth="1"/>
  </cols>
  <sheetData>
    <row r="3" spans="2:15" x14ac:dyDescent="0.45">
      <c r="B3" s="2" t="s">
        <v>14</v>
      </c>
      <c r="C3" s="2"/>
      <c r="D3" s="2"/>
      <c r="E3" s="2"/>
      <c r="G3" s="2" t="s">
        <v>15</v>
      </c>
      <c r="H3" s="2"/>
      <c r="I3" s="2"/>
      <c r="K3" s="2" t="s">
        <v>16</v>
      </c>
      <c r="L3" s="2"/>
      <c r="M3" s="2"/>
      <c r="O3" s="4" t="s">
        <v>18</v>
      </c>
    </row>
    <row r="4" spans="2:15" x14ac:dyDescent="0.45">
      <c r="B4" s="1" t="s">
        <v>0</v>
      </c>
      <c r="C4" s="1" t="s">
        <v>5</v>
      </c>
      <c r="D4" s="1" t="s">
        <v>6</v>
      </c>
      <c r="E4" s="1" t="s">
        <v>7</v>
      </c>
      <c r="G4" t="s">
        <v>5</v>
      </c>
      <c r="H4" t="s">
        <v>6</v>
      </c>
      <c r="I4" t="s">
        <v>7</v>
      </c>
      <c r="K4" s="3" t="s">
        <v>8</v>
      </c>
      <c r="L4" s="3" t="s">
        <v>9</v>
      </c>
      <c r="M4" s="3" t="s">
        <v>10</v>
      </c>
      <c r="O4" s="3" t="s">
        <v>17</v>
      </c>
    </row>
    <row r="5" spans="2:15" x14ac:dyDescent="0.45">
      <c r="B5" s="1" t="s">
        <v>1</v>
      </c>
      <c r="C5">
        <f>K7/K5</f>
        <v>1</v>
      </c>
      <c r="D5">
        <f>L7/L5</f>
        <v>1.6</v>
      </c>
      <c r="E5">
        <f>M7/M5</f>
        <v>2.5</v>
      </c>
      <c r="K5" s="1">
        <v>1000</v>
      </c>
      <c r="L5" s="1">
        <v>250</v>
      </c>
      <c r="M5" s="1">
        <v>100</v>
      </c>
      <c r="O5" s="1">
        <v>3</v>
      </c>
    </row>
    <row r="6" spans="2:15" x14ac:dyDescent="0.45">
      <c r="B6">
        <v>0</v>
      </c>
      <c r="C6">
        <f>POWER(C$5,B6)</f>
        <v>1</v>
      </c>
      <c r="D6">
        <f t="shared" ref="D6:E6" si="0">POWER(D$5,C6)</f>
        <v>1.6</v>
      </c>
      <c r="E6">
        <f t="shared" si="0"/>
        <v>4.3321552697196655</v>
      </c>
      <c r="K6" s="3" t="s">
        <v>2</v>
      </c>
      <c r="L6" s="3" t="s">
        <v>3</v>
      </c>
      <c r="M6" s="3" t="s">
        <v>4</v>
      </c>
    </row>
    <row r="7" spans="2:15" x14ac:dyDescent="0.45">
      <c r="B7">
        <v>1</v>
      </c>
      <c r="C7">
        <f>POWER(C$5,B7)</f>
        <v>1</v>
      </c>
      <c r="D7">
        <f>C7+D6*D$5</f>
        <v>3.5600000000000005</v>
      </c>
      <c r="E7">
        <f>D7+E6*E$5</f>
        <v>14.390388174299163</v>
      </c>
      <c r="F7" s="1"/>
      <c r="G7">
        <f>$C5*($E6/$E7)</f>
        <v>0.30104505988634661</v>
      </c>
      <c r="H7">
        <f>D$5*($E6/$E7)</f>
        <v>0.48167209581815462</v>
      </c>
      <c r="I7">
        <f>E$5*($E6/$E7)</f>
        <v>0.7526126497158665</v>
      </c>
      <c r="K7" s="1">
        <f>K5</f>
        <v>1000</v>
      </c>
      <c r="L7" s="1">
        <f>L9*$K$7</f>
        <v>400</v>
      </c>
      <c r="M7" s="1">
        <f>M9*$K$7</f>
        <v>250</v>
      </c>
    </row>
    <row r="8" spans="2:15" x14ac:dyDescent="0.45">
      <c r="B8">
        <f>B7+1</f>
        <v>2</v>
      </c>
      <c r="C8">
        <f t="shared" ref="C8:C12" si="1">POWER(C$5,B8)</f>
        <v>1</v>
      </c>
      <c r="D8">
        <f t="shared" ref="D8:D12" si="2">C8+D7*D$5</f>
        <v>6.6960000000000015</v>
      </c>
      <c r="E8">
        <f t="shared" ref="E8:E11" si="3">D8+E7*E$5</f>
        <v>42.671970435747909</v>
      </c>
      <c r="G8">
        <f>$C6*($E7/$E8)</f>
        <v>0.33723280240754472</v>
      </c>
      <c r="H8">
        <f>D$5*($E7/$E8)</f>
        <v>0.53957248385207157</v>
      </c>
      <c r="I8">
        <f>E$5*($E7/$E8)</f>
        <v>0.84308200601886174</v>
      </c>
      <c r="K8" s="3" t="s">
        <v>11</v>
      </c>
      <c r="L8" s="3" t="s">
        <v>12</v>
      </c>
      <c r="M8" s="3" t="s">
        <v>13</v>
      </c>
    </row>
    <row r="9" spans="2:15" x14ac:dyDescent="0.45">
      <c r="B9">
        <f t="shared" ref="B9:B11" si="4">B8+1</f>
        <v>3</v>
      </c>
      <c r="C9">
        <f t="shared" si="1"/>
        <v>1</v>
      </c>
      <c r="D9">
        <f t="shared" si="2"/>
        <v>11.713600000000003</v>
      </c>
      <c r="E9">
        <f t="shared" si="3"/>
        <v>118.39352608936977</v>
      </c>
      <c r="G9">
        <f>$C7*($E8/$E9)</f>
        <v>0.36042486312585048</v>
      </c>
      <c r="H9">
        <f>D$5*($E8/$E9)</f>
        <v>0.57667978100136075</v>
      </c>
      <c r="I9">
        <f>E$5*($E8/$E9)</f>
        <v>0.90106215781462617</v>
      </c>
      <c r="K9" s="1">
        <v>0.35</v>
      </c>
      <c r="L9" s="1">
        <v>0.4</v>
      </c>
      <c r="M9" s="1">
        <f>1-K9-L9</f>
        <v>0.25</v>
      </c>
    </row>
    <row r="10" spans="2:15" x14ac:dyDescent="0.45">
      <c r="B10">
        <f t="shared" si="4"/>
        <v>4</v>
      </c>
      <c r="C10">
        <f t="shared" si="1"/>
        <v>1</v>
      </c>
      <c r="D10">
        <f>C10+D9*D$5</f>
        <v>19.741760000000006</v>
      </c>
      <c r="E10">
        <f t="shared" si="3"/>
        <v>315.72557522342441</v>
      </c>
      <c r="G10">
        <f>$C8*($E9/$E10)</f>
        <v>0.37498870975399484</v>
      </c>
      <c r="H10">
        <f>D$5*($E9/$E10)</f>
        <v>0.59998193560639179</v>
      </c>
      <c r="I10">
        <f>E$5*($E9/$E10)</f>
        <v>0.93747177438498708</v>
      </c>
    </row>
    <row r="11" spans="2:15" x14ac:dyDescent="0.45">
      <c r="B11">
        <f t="shared" si="4"/>
        <v>5</v>
      </c>
      <c r="C11">
        <f t="shared" si="1"/>
        <v>1</v>
      </c>
      <c r="D11">
        <f t="shared" si="2"/>
        <v>32.586816000000013</v>
      </c>
      <c r="E11">
        <f t="shared" si="3"/>
        <v>821.90075405856101</v>
      </c>
      <c r="G11">
        <f>$C9*($E10/$E11)</f>
        <v>0.38414075381287305</v>
      </c>
      <c r="H11">
        <f>D$5*($E10/$E11)</f>
        <v>0.6146252061005969</v>
      </c>
      <c r="I11">
        <f>E$5*($E10/$E11)</f>
        <v>0.96035188453218256</v>
      </c>
      <c r="K11" s="2" t="s">
        <v>19</v>
      </c>
      <c r="L11" s="2"/>
      <c r="M11" s="2"/>
      <c r="N11" s="10"/>
    </row>
    <row r="12" spans="2:15" x14ac:dyDescent="0.45">
      <c r="B12">
        <f>B11+1</f>
        <v>6</v>
      </c>
      <c r="C12">
        <f t="shared" si="1"/>
        <v>1</v>
      </c>
      <c r="D12">
        <f t="shared" si="2"/>
        <v>53.138905600000022</v>
      </c>
      <c r="E12">
        <f>D12+E11*E$5</f>
        <v>2107.8907907464022</v>
      </c>
      <c r="G12">
        <f>$C10*($E11/$E12)</f>
        <v>0.38991619379271858</v>
      </c>
      <c r="H12">
        <f>D$5*($E11/$E12)</f>
        <v>0.62386591006834979</v>
      </c>
      <c r="I12">
        <f>E$5*($E11/$E12)</f>
        <v>0.9747904844817965</v>
      </c>
      <c r="K12" s="5" t="s">
        <v>5</v>
      </c>
      <c r="L12" s="6" t="s">
        <v>6</v>
      </c>
      <c r="M12" s="7" t="s">
        <v>7</v>
      </c>
      <c r="N12" s="9" t="s">
        <v>20</v>
      </c>
    </row>
    <row r="13" spans="2:15" x14ac:dyDescent="0.45">
      <c r="B13">
        <f t="shared" ref="B13:B46" si="5">B12+1</f>
        <v>7</v>
      </c>
      <c r="C13">
        <f t="shared" ref="C13:C23" si="6">POWER(C$5,B13)</f>
        <v>1</v>
      </c>
      <c r="D13">
        <f t="shared" ref="D13:D23" si="7">C13+D12*D$5</f>
        <v>86.022248960000042</v>
      </c>
      <c r="E13">
        <f t="shared" ref="E13:E23" si="8">D13+E12*E$5</f>
        <v>5355.7492258260054</v>
      </c>
      <c r="G13">
        <f>$C11*($E12/$E13)</f>
        <v>0.39357533406940032</v>
      </c>
      <c r="H13">
        <f>D$5*($E12/$E13)</f>
        <v>0.6297205345110406</v>
      </c>
      <c r="I13">
        <f>E$5*($E12/$E13)</f>
        <v>0.98393833517350082</v>
      </c>
      <c r="K13" s="8">
        <f>G46</f>
        <v>0.3999999974428835</v>
      </c>
      <c r="L13" s="8">
        <f>H46</f>
        <v>0.63999999590861367</v>
      </c>
      <c r="M13" s="8">
        <f>I46</f>
        <v>0.99999999360720881</v>
      </c>
      <c r="N13">
        <f>B46</f>
        <v>40</v>
      </c>
    </row>
    <row r="14" spans="2:15" x14ac:dyDescent="0.45">
      <c r="B14">
        <f t="shared" si="5"/>
        <v>8</v>
      </c>
      <c r="C14">
        <f t="shared" si="6"/>
        <v>1</v>
      </c>
      <c r="D14">
        <f t="shared" si="7"/>
        <v>138.63559833600007</v>
      </c>
      <c r="E14">
        <f t="shared" si="8"/>
        <v>13528.008662901015</v>
      </c>
      <c r="G14">
        <f>$C12*($E13/$E14)</f>
        <v>0.39590078327740302</v>
      </c>
      <c r="H14">
        <f>D$5*($E13/$E14)</f>
        <v>0.63344125324384493</v>
      </c>
      <c r="I14">
        <f>E$5*($E13/$E14)</f>
        <v>0.98975195819350759</v>
      </c>
    </row>
    <row r="15" spans="2:15" x14ac:dyDescent="0.45">
      <c r="B15">
        <f t="shared" si="5"/>
        <v>9</v>
      </c>
      <c r="C15">
        <f t="shared" si="6"/>
        <v>1</v>
      </c>
      <c r="D15">
        <f t="shared" si="7"/>
        <v>222.81695733760012</v>
      </c>
      <c r="E15">
        <f t="shared" si="8"/>
        <v>34042.838614590139</v>
      </c>
      <c r="G15">
        <f>$C13*($E14/$E15)</f>
        <v>0.39738192270203804</v>
      </c>
      <c r="H15">
        <f>D$5*($E14/$E15)</f>
        <v>0.63581107632326095</v>
      </c>
      <c r="I15">
        <f>E$5*($E14/$E15)</f>
        <v>0.99345480675509512</v>
      </c>
    </row>
    <row r="16" spans="2:15" x14ac:dyDescent="0.45">
      <c r="B16">
        <f t="shared" si="5"/>
        <v>10</v>
      </c>
      <c r="C16">
        <f t="shared" si="6"/>
        <v>1</v>
      </c>
      <c r="D16">
        <f t="shared" si="7"/>
        <v>357.50713174016022</v>
      </c>
      <c r="E16">
        <f t="shared" si="8"/>
        <v>85464.60366821551</v>
      </c>
      <c r="G16">
        <f>$C14*($E15/$E16)</f>
        <v>0.39832675930668071</v>
      </c>
      <c r="H16">
        <f>D$5*($E15/$E16)</f>
        <v>0.6373228148906892</v>
      </c>
      <c r="I16">
        <f>E$5*($E15/$E16)</f>
        <v>0.99581689826670172</v>
      </c>
    </row>
    <row r="17" spans="2:9" x14ac:dyDescent="0.45">
      <c r="B17">
        <f t="shared" si="5"/>
        <v>11</v>
      </c>
      <c r="C17">
        <f t="shared" si="6"/>
        <v>1</v>
      </c>
      <c r="D17">
        <f t="shared" si="7"/>
        <v>573.01141078425633</v>
      </c>
      <c r="E17">
        <f t="shared" si="8"/>
        <v>214234.52058132304</v>
      </c>
      <c r="G17">
        <f>$C15*($E16/$E17)</f>
        <v>0.39893012310204834</v>
      </c>
      <c r="H17">
        <f>D$5*($E16/$E17)</f>
        <v>0.63828819696327743</v>
      </c>
      <c r="I17">
        <f>E$5*($E16/$E17)</f>
        <v>0.99732530775512085</v>
      </c>
    </row>
    <row r="18" spans="2:9" x14ac:dyDescent="0.45">
      <c r="B18">
        <f t="shared" si="5"/>
        <v>12</v>
      </c>
      <c r="C18">
        <f t="shared" si="6"/>
        <v>1</v>
      </c>
      <c r="D18">
        <f t="shared" si="7"/>
        <v>917.81825725481019</v>
      </c>
      <c r="E18">
        <f t="shared" si="8"/>
        <v>536504.1197105624</v>
      </c>
      <c r="G18">
        <f>$C16*($E17/$E18)</f>
        <v>0.39931570459682586</v>
      </c>
      <c r="H18">
        <f>D$5*($E17/$E18)</f>
        <v>0.63890512735492144</v>
      </c>
      <c r="I18">
        <f>E$5*($E17/$E18)</f>
        <v>0.99828926149206465</v>
      </c>
    </row>
    <row r="19" spans="2:9" x14ac:dyDescent="0.45">
      <c r="B19">
        <f t="shared" si="5"/>
        <v>13</v>
      </c>
      <c r="C19">
        <f t="shared" si="6"/>
        <v>1</v>
      </c>
      <c r="D19">
        <f t="shared" si="7"/>
        <v>1469.5092116076964</v>
      </c>
      <c r="E19">
        <f t="shared" si="8"/>
        <v>1342729.8084880137</v>
      </c>
      <c r="G19">
        <f>$C17*($E18/$E19)</f>
        <v>0.39956223234121468</v>
      </c>
      <c r="H19">
        <f>D$5*($E18/$E19)</f>
        <v>0.63929957174594354</v>
      </c>
      <c r="I19">
        <f>E$5*($E18/$E19)</f>
        <v>0.99890558085303671</v>
      </c>
    </row>
    <row r="20" spans="2:9" x14ac:dyDescent="0.45">
      <c r="B20">
        <f t="shared" si="5"/>
        <v>14</v>
      </c>
      <c r="C20">
        <f t="shared" si="6"/>
        <v>1</v>
      </c>
      <c r="D20">
        <f t="shared" si="7"/>
        <v>2352.2147385723142</v>
      </c>
      <c r="E20">
        <f t="shared" si="8"/>
        <v>3359176.7359586065</v>
      </c>
      <c r="G20">
        <f>$C18*($E19/$E20)</f>
        <v>0.39971990580746852</v>
      </c>
      <c r="H20">
        <f>D$5*($E19/$E20)</f>
        <v>0.63955184929194964</v>
      </c>
      <c r="I20">
        <f>E$5*($E19/$E20)</f>
        <v>0.99929976451867131</v>
      </c>
    </row>
    <row r="21" spans="2:9" x14ac:dyDescent="0.45">
      <c r="B21">
        <f t="shared" si="5"/>
        <v>15</v>
      </c>
      <c r="C21">
        <f t="shared" si="6"/>
        <v>1</v>
      </c>
      <c r="D21">
        <f t="shared" si="7"/>
        <v>3764.5435817157031</v>
      </c>
      <c r="E21">
        <f t="shared" si="8"/>
        <v>8401706.3834782317</v>
      </c>
      <c r="G21">
        <f>$C19*($E20/$E21)</f>
        <v>0.39982077242836678</v>
      </c>
      <c r="H21">
        <f>D$5*($E20/$E21)</f>
        <v>0.63971323588538687</v>
      </c>
      <c r="I21">
        <f>E$5*($E20/$E21)</f>
        <v>0.99955193107091689</v>
      </c>
    </row>
    <row r="22" spans="2:9" x14ac:dyDescent="0.45">
      <c r="B22">
        <f t="shared" si="5"/>
        <v>16</v>
      </c>
      <c r="C22">
        <f t="shared" si="6"/>
        <v>1</v>
      </c>
      <c r="D22">
        <f t="shared" si="7"/>
        <v>6024.2697307451253</v>
      </c>
      <c r="E22">
        <f t="shared" si="8"/>
        <v>21010290.228426326</v>
      </c>
      <c r="G22">
        <f>$C20*($E21/$E22)</f>
        <v>0.39988530820535556</v>
      </c>
      <c r="H22">
        <f>D$5*($E21/$E22)</f>
        <v>0.63981649312856892</v>
      </c>
      <c r="I22">
        <f>E$5*($E21/$E22)</f>
        <v>0.99971327051338887</v>
      </c>
    </row>
    <row r="23" spans="2:9" x14ac:dyDescent="0.45">
      <c r="B23">
        <f t="shared" si="5"/>
        <v>17</v>
      </c>
      <c r="C23">
        <f t="shared" si="6"/>
        <v>1</v>
      </c>
      <c r="D23">
        <f t="shared" si="7"/>
        <v>9639.8315691922016</v>
      </c>
      <c r="E23">
        <f t="shared" si="8"/>
        <v>52535365.402635008</v>
      </c>
      <c r="G23">
        <f>$C21*($E22/$E23)</f>
        <v>0.3999266031063432</v>
      </c>
      <c r="H23">
        <f>D$5*($E22/$E23)</f>
        <v>0.63988256497014917</v>
      </c>
      <c r="I23">
        <f>E$5*($E22/$E23)</f>
        <v>0.99981650776585806</v>
      </c>
    </row>
    <row r="24" spans="2:9" x14ac:dyDescent="0.45">
      <c r="B24">
        <f t="shared" si="5"/>
        <v>18</v>
      </c>
      <c r="C24">
        <f t="shared" ref="C24:C27" si="9">POWER(C$5,B24)</f>
        <v>1</v>
      </c>
      <c r="D24">
        <f t="shared" ref="D24:D27" si="10">C24+D23*D$5</f>
        <v>15424.730510707523</v>
      </c>
      <c r="E24">
        <f t="shared" ref="E24:E27" si="11">D24+E23*E$5</f>
        <v>131353838.23709823</v>
      </c>
      <c r="G24">
        <f>$C22*($E23/$E24)</f>
        <v>0.39995302845895414</v>
      </c>
      <c r="H24">
        <f>D$5*($E23/$E24)</f>
        <v>0.63992484553432671</v>
      </c>
      <c r="I24">
        <f>E$5*($E23/$E24)</f>
        <v>0.99988257114738532</v>
      </c>
    </row>
    <row r="25" spans="2:9" x14ac:dyDescent="0.45">
      <c r="B25">
        <f t="shared" si="5"/>
        <v>19</v>
      </c>
      <c r="C25">
        <f t="shared" si="9"/>
        <v>1</v>
      </c>
      <c r="D25">
        <f t="shared" si="10"/>
        <v>24680.568817132036</v>
      </c>
      <c r="E25">
        <f t="shared" si="11"/>
        <v>328409276.16156274</v>
      </c>
      <c r="G25">
        <f>$C23*($E24/$E25)</f>
        <v>0.39996993925493746</v>
      </c>
      <c r="H25">
        <f>D$5*($E24/$E25)</f>
        <v>0.63995190280789993</v>
      </c>
      <c r="I25">
        <f>E$5*($E24/$E25)</f>
        <v>0.99992484813734361</v>
      </c>
    </row>
    <row r="26" spans="2:9" x14ac:dyDescent="0.45">
      <c r="B26">
        <f t="shared" si="5"/>
        <v>20</v>
      </c>
      <c r="C26">
        <f t="shared" si="9"/>
        <v>1</v>
      </c>
      <c r="D26">
        <f t="shared" si="10"/>
        <v>39489.910107411262</v>
      </c>
      <c r="E26">
        <f t="shared" si="11"/>
        <v>821062680.3140142</v>
      </c>
      <c r="G26">
        <f>C$5*($E25/$E26)</f>
        <v>0.39998076156130141</v>
      </c>
      <c r="H26">
        <f>D$5*($E25/$E26)</f>
        <v>0.6399692184980823</v>
      </c>
      <c r="I26">
        <f>E$5*($E25/$E26)</f>
        <v>0.9999519039032535</v>
      </c>
    </row>
    <row r="27" spans="2:9" x14ac:dyDescent="0.45">
      <c r="B27">
        <f t="shared" si="5"/>
        <v>21</v>
      </c>
      <c r="C27">
        <f t="shared" si="9"/>
        <v>1</v>
      </c>
      <c r="D27">
        <f t="shared" si="10"/>
        <v>63184.856171858024</v>
      </c>
      <c r="E27">
        <f t="shared" si="11"/>
        <v>2052719885.6412075</v>
      </c>
      <c r="G27">
        <f>C$5*($E26/$E27)</f>
        <v>0.39998768758336412</v>
      </c>
      <c r="H27">
        <f>D$5*($E26/$E27)</f>
        <v>0.63998030013338258</v>
      </c>
      <c r="I27">
        <f>E$5*($E26/$E27)</f>
        <v>0.99996921895841029</v>
      </c>
    </row>
    <row r="28" spans="2:9" x14ac:dyDescent="0.45">
      <c r="B28">
        <f t="shared" si="5"/>
        <v>22</v>
      </c>
      <c r="C28">
        <f t="shared" ref="C28:C30" si="12">POWER(C$5,B28)</f>
        <v>1</v>
      </c>
      <c r="D28">
        <f t="shared" ref="D28:D30" si="13">C28+D27*D$5</f>
        <v>101096.76987497284</v>
      </c>
      <c r="E28">
        <f t="shared" ref="E28:E30" si="14">D28+E27*E$5</f>
        <v>5131900810.8728933</v>
      </c>
      <c r="G28">
        <f>C$5*($E27/$E28)</f>
        <v>0.39999212013064162</v>
      </c>
      <c r="H28">
        <f>D$5*($E27/$E28)</f>
        <v>0.63998739220902667</v>
      </c>
      <c r="I28">
        <f>E$5*($E27/$E28)</f>
        <v>0.99998030032660401</v>
      </c>
    </row>
    <row r="29" spans="2:9" x14ac:dyDescent="0.45">
      <c r="B29">
        <f t="shared" si="5"/>
        <v>23</v>
      </c>
      <c r="C29">
        <f t="shared" si="12"/>
        <v>1</v>
      </c>
      <c r="D29">
        <f t="shared" si="13"/>
        <v>161755.83179995656</v>
      </c>
      <c r="E29">
        <f t="shared" si="14"/>
        <v>12829913783.014034</v>
      </c>
      <c r="G29">
        <f>C$5*($E28/$E29)</f>
        <v>0.39999495691601561</v>
      </c>
      <c r="H29">
        <f>D$5*($E28/$E29)</f>
        <v>0.63999193106562502</v>
      </c>
      <c r="I29">
        <f>E$5*($E28/$E29)</f>
        <v>0.99998739229003908</v>
      </c>
    </row>
    <row r="30" spans="2:9" x14ac:dyDescent="0.45">
      <c r="B30">
        <f t="shared" si="5"/>
        <v>24</v>
      </c>
      <c r="C30">
        <f t="shared" si="12"/>
        <v>1</v>
      </c>
      <c r="D30">
        <f t="shared" si="13"/>
        <v>258810.33087993052</v>
      </c>
      <c r="E30">
        <f t="shared" si="14"/>
        <v>32075043267.865967</v>
      </c>
      <c r="G30">
        <f>C$5*($E29/$E30)</f>
        <v>0.39999677243982218</v>
      </c>
      <c r="H30">
        <f>D$5*($E29/$E30)</f>
        <v>0.63999483590371553</v>
      </c>
      <c r="I30">
        <f>E$5*($E29/$E30)</f>
        <v>0.99999193109955542</v>
      </c>
    </row>
    <row r="31" spans="2:9" x14ac:dyDescent="0.45">
      <c r="B31">
        <f t="shared" si="5"/>
        <v>25</v>
      </c>
      <c r="C31">
        <f t="shared" ref="C31:C38" si="15">POWER(C$5,B31)</f>
        <v>1</v>
      </c>
      <c r="D31">
        <f t="shared" ref="D31:D38" si="16">C31+D30*D$5</f>
        <v>414097.52940788888</v>
      </c>
      <c r="E31">
        <f t="shared" ref="E31:E38" si="17">D31+E30*E$5</f>
        <v>80188022267.194321</v>
      </c>
      <c r="G31">
        <f>C$5*($E30/$E31)</f>
        <v>0.39999793436716508</v>
      </c>
      <c r="H31">
        <f>D$5*($E30/$E31)</f>
        <v>0.63999669498746414</v>
      </c>
      <c r="I31">
        <f>E$5*($E30/$E31)</f>
        <v>0.99999483591791272</v>
      </c>
    </row>
    <row r="32" spans="2:9" x14ac:dyDescent="0.45">
      <c r="B32">
        <f t="shared" si="5"/>
        <v>26</v>
      </c>
      <c r="C32">
        <f t="shared" si="15"/>
        <v>1</v>
      </c>
      <c r="D32">
        <f t="shared" si="16"/>
        <v>662557.04705262231</v>
      </c>
      <c r="E32">
        <f t="shared" si="17"/>
        <v>200470718225.03287</v>
      </c>
      <c r="G32">
        <f>C$5*($E31/$E32)</f>
        <v>0.39999867799735955</v>
      </c>
      <c r="H32">
        <f>D$5*($E31/$E32)</f>
        <v>0.63999788479577535</v>
      </c>
      <c r="I32">
        <f>E$5*($E31/$E32)</f>
        <v>0.99999669499339894</v>
      </c>
    </row>
    <row r="33" spans="2:9" x14ac:dyDescent="0.45">
      <c r="B33">
        <f t="shared" si="5"/>
        <v>27</v>
      </c>
      <c r="C33">
        <f t="shared" si="15"/>
        <v>1</v>
      </c>
      <c r="D33">
        <f t="shared" si="16"/>
        <v>1060092.2752841958</v>
      </c>
      <c r="E33">
        <f t="shared" si="17"/>
        <v>501177855654.85742</v>
      </c>
      <c r="G33">
        <f>C$5*($E32/$E33)</f>
        <v>0.39999915391930169</v>
      </c>
      <c r="H33">
        <f>D$5*($E32/$E33)</f>
        <v>0.63999864627088277</v>
      </c>
      <c r="I33">
        <f>E$5*($E32/$E33)</f>
        <v>0.99999788479825424</v>
      </c>
    </row>
    <row r="34" spans="2:9" x14ac:dyDescent="0.45">
      <c r="B34">
        <f t="shared" si="5"/>
        <v>28</v>
      </c>
      <c r="C34">
        <f t="shared" si="15"/>
        <v>1</v>
      </c>
      <c r="D34">
        <f t="shared" si="16"/>
        <v>1696148.6404547133</v>
      </c>
      <c r="E34">
        <f t="shared" si="17"/>
        <v>1252946335285.7839</v>
      </c>
      <c r="G34">
        <f>C$5*($E33/$E34)</f>
        <v>0.39999945850876684</v>
      </c>
      <c r="H34">
        <f>D$5*($E33/$E34)</f>
        <v>0.63999913361402694</v>
      </c>
      <c r="I34">
        <f>E$5*($E33/$E34)</f>
        <v>0.99999864627191704</v>
      </c>
    </row>
    <row r="35" spans="2:9" x14ac:dyDescent="0.45">
      <c r="B35">
        <f t="shared" si="5"/>
        <v>29</v>
      </c>
      <c r="C35">
        <f t="shared" si="15"/>
        <v>1</v>
      </c>
      <c r="D35">
        <f t="shared" si="16"/>
        <v>2713838.8247275413</v>
      </c>
      <c r="E35">
        <f t="shared" si="17"/>
        <v>3132368552053.2847</v>
      </c>
      <c r="G35">
        <f>C$5*($E34/$E35)</f>
        <v>0.39999965344578331</v>
      </c>
      <c r="H35">
        <f>D$5*($E34/$E35)</f>
        <v>0.63999944551325338</v>
      </c>
      <c r="I35">
        <f>E$5*($E34/$E35)</f>
        <v>0.99999913361445825</v>
      </c>
    </row>
    <row r="36" spans="2:9" x14ac:dyDescent="0.45">
      <c r="B36">
        <f t="shared" si="5"/>
        <v>30</v>
      </c>
      <c r="C36">
        <f t="shared" si="15"/>
        <v>1</v>
      </c>
      <c r="D36">
        <f t="shared" si="16"/>
        <v>4342143.1195640666</v>
      </c>
      <c r="E36">
        <f t="shared" si="17"/>
        <v>7830925722276.3311</v>
      </c>
      <c r="G36">
        <f>C$5*($E35/$E36)</f>
        <v>0.39999977820537325</v>
      </c>
      <c r="H36">
        <f>D$5*($E35/$E36)</f>
        <v>0.63999964512859719</v>
      </c>
      <c r="I36">
        <f>E$5*($E35/$E36)</f>
        <v>0.99999944551343312</v>
      </c>
    </row>
    <row r="37" spans="2:9" x14ac:dyDescent="0.45">
      <c r="B37">
        <f t="shared" si="5"/>
        <v>31</v>
      </c>
      <c r="C37">
        <f t="shared" si="15"/>
        <v>1</v>
      </c>
      <c r="D37">
        <f t="shared" si="16"/>
        <v>6947429.991302507</v>
      </c>
      <c r="E37">
        <f t="shared" si="17"/>
        <v>19577321253120.82</v>
      </c>
      <c r="G37">
        <f>C$5*($E36/$E37)</f>
        <v>0.39999985805146876</v>
      </c>
      <c r="H37">
        <f>D$5*($E36/$E37)</f>
        <v>0.6399997728823501</v>
      </c>
      <c r="I37">
        <f>E$5*($E36/$E37)</f>
        <v>0.9999996451286719</v>
      </c>
    </row>
    <row r="38" spans="2:9" x14ac:dyDescent="0.45">
      <c r="B38">
        <f t="shared" si="5"/>
        <v>32</v>
      </c>
      <c r="C38">
        <f t="shared" si="15"/>
        <v>1</v>
      </c>
      <c r="D38">
        <f t="shared" si="16"/>
        <v>11115888.986084012</v>
      </c>
      <c r="E38">
        <f t="shared" si="17"/>
        <v>48943314248691.031</v>
      </c>
      <c r="G38">
        <f>C$5*($E37/$E38)</f>
        <v>0.39999990915295253</v>
      </c>
      <c r="H38">
        <f>D$5*($E37/$E38)</f>
        <v>0.63999985464472409</v>
      </c>
      <c r="I38">
        <f>E$5*($E37/$E38)</f>
        <v>0.99999977288238129</v>
      </c>
    </row>
    <row r="39" spans="2:9" x14ac:dyDescent="0.45">
      <c r="B39">
        <f t="shared" si="5"/>
        <v>33</v>
      </c>
      <c r="C39">
        <f t="shared" ref="C39:C46" si="18">POWER(C$5,B39)</f>
        <v>1</v>
      </c>
      <c r="D39">
        <f t="shared" ref="D39:D46" si="19">C39+D38*D$5</f>
        <v>17785423.377734419</v>
      </c>
      <c r="E39">
        <f t="shared" ref="E39:E46" si="20">D39+E38*E$5</f>
        <v>122358303407150.95</v>
      </c>
      <c r="G39">
        <f>C$5*($E38/$E39)</f>
        <v>0.39999994185789478</v>
      </c>
      <c r="H39">
        <f>D$5*($E38/$E39)</f>
        <v>0.63999990697263165</v>
      </c>
      <c r="I39">
        <f>E$5*($E38/$E39)</f>
        <v>0.99999985464473695</v>
      </c>
    </row>
    <row r="40" spans="2:9" x14ac:dyDescent="0.45">
      <c r="B40">
        <f t="shared" si="5"/>
        <v>34</v>
      </c>
      <c r="C40">
        <f t="shared" si="18"/>
        <v>1</v>
      </c>
      <c r="D40">
        <f t="shared" si="19"/>
        <v>28456678.404375073</v>
      </c>
      <c r="E40">
        <f t="shared" si="20"/>
        <v>305895786974555.75</v>
      </c>
      <c r="G40">
        <f>C$5*($E39/$E40)</f>
        <v>0.39999996278905486</v>
      </c>
      <c r="H40">
        <f>D$5*($E39/$E40)</f>
        <v>0.63999994046248787</v>
      </c>
      <c r="I40">
        <f>E$5*($E39/$E40)</f>
        <v>0.99999990697263719</v>
      </c>
    </row>
    <row r="41" spans="2:9" x14ac:dyDescent="0.45">
      <c r="B41">
        <f t="shared" si="5"/>
        <v>35</v>
      </c>
      <c r="C41">
        <f t="shared" si="18"/>
        <v>1</v>
      </c>
      <c r="D41">
        <f t="shared" si="19"/>
        <v>45530686.447000116</v>
      </c>
      <c r="E41">
        <f t="shared" si="20"/>
        <v>764739512967075.88</v>
      </c>
      <c r="G41">
        <f>C$5*($E40/$E41)</f>
        <v>0.39999997618499594</v>
      </c>
      <c r="H41">
        <f>D$5*($E40/$E41)</f>
        <v>0.63999996189599351</v>
      </c>
      <c r="I41">
        <f>E$5*($E40/$E41)</f>
        <v>0.99999994046248986</v>
      </c>
    </row>
    <row r="42" spans="2:9" x14ac:dyDescent="0.45">
      <c r="B42">
        <f t="shared" si="5"/>
        <v>36</v>
      </c>
      <c r="C42">
        <f t="shared" si="18"/>
        <v>1</v>
      </c>
      <c r="D42">
        <f t="shared" si="19"/>
        <v>72849099.315200195</v>
      </c>
      <c r="E42">
        <f t="shared" si="20"/>
        <v>1911848855266789</v>
      </c>
      <c r="G42">
        <f>C$5*($E41/$E42)</f>
        <v>0.39999998475839782</v>
      </c>
      <c r="H42">
        <f>D$5*($E41/$E42)</f>
        <v>0.63999997561343658</v>
      </c>
      <c r="I42">
        <f>E$5*($E41/$E42)</f>
        <v>0.99999996189599449</v>
      </c>
    </row>
    <row r="43" spans="2:9" x14ac:dyDescent="0.45">
      <c r="B43">
        <f t="shared" si="5"/>
        <v>37</v>
      </c>
      <c r="C43">
        <f t="shared" si="18"/>
        <v>1</v>
      </c>
      <c r="D43">
        <f t="shared" si="19"/>
        <v>116558559.90432031</v>
      </c>
      <c r="E43">
        <f t="shared" si="20"/>
        <v>4779622254725532</v>
      </c>
      <c r="G43">
        <f>C$5*($E42/$E43)</f>
        <v>0.3999999902453748</v>
      </c>
      <c r="H43">
        <f>D$5*($E42/$E43)</f>
        <v>0.63999998439259975</v>
      </c>
      <c r="I43">
        <f>E$5*($E42/$E43)</f>
        <v>0.99999997561343701</v>
      </c>
    </row>
    <row r="44" spans="2:9" x14ac:dyDescent="0.45">
      <c r="B44">
        <f t="shared" si="5"/>
        <v>38</v>
      </c>
      <c r="C44">
        <f t="shared" si="18"/>
        <v>1</v>
      </c>
      <c r="D44">
        <f t="shared" si="19"/>
        <v>186493696.8469125</v>
      </c>
      <c r="E44">
        <f t="shared" si="20"/>
        <v>1.1949055823307526E+16</v>
      </c>
      <c r="G44">
        <f>C$5*($E43/$E44)</f>
        <v>0.39999999375703993</v>
      </c>
      <c r="H44">
        <f>D$5*($E43/$E44)</f>
        <v>0.63999999001126395</v>
      </c>
      <c r="I44">
        <f>E$5*($E43/$E44)</f>
        <v>0.99999998439259985</v>
      </c>
    </row>
    <row r="45" spans="2:9" x14ac:dyDescent="0.45">
      <c r="B45">
        <f t="shared" si="5"/>
        <v>39</v>
      </c>
      <c r="C45">
        <f t="shared" si="18"/>
        <v>1</v>
      </c>
      <c r="D45">
        <f t="shared" si="19"/>
        <v>298389915.95506001</v>
      </c>
      <c r="E45">
        <f t="shared" si="20"/>
        <v>2.9872639856658732E+16</v>
      </c>
      <c r="G45">
        <f>C$5*($E44/$E45)</f>
        <v>0.39999999600450553</v>
      </c>
      <c r="H45">
        <f>D$5*($E44/$E45)</f>
        <v>0.63999999360720894</v>
      </c>
      <c r="I45">
        <f>E$5*($E44/$E45)</f>
        <v>0.99999999001126383</v>
      </c>
    </row>
    <row r="46" spans="2:9" x14ac:dyDescent="0.45">
      <c r="B46">
        <f t="shared" si="5"/>
        <v>40</v>
      </c>
      <c r="C46">
        <f t="shared" si="18"/>
        <v>1</v>
      </c>
      <c r="D46">
        <f t="shared" si="19"/>
        <v>477423866.52809602</v>
      </c>
      <c r="E46">
        <f t="shared" si="20"/>
        <v>7.4681600119070704E+16</v>
      </c>
      <c r="G46">
        <f>C$5*($E45/$E46)</f>
        <v>0.3999999974428835</v>
      </c>
      <c r="H46">
        <f>D$5*($E45/$E46)</f>
        <v>0.63999999590861367</v>
      </c>
      <c r="I46">
        <f>E$5*($E45/$E46)</f>
        <v>0.99999999360720881</v>
      </c>
    </row>
  </sheetData>
  <mergeCells count="4">
    <mergeCell ref="B3:E3"/>
    <mergeCell ref="G3:I3"/>
    <mergeCell ref="K3:M3"/>
    <mergeCell ref="K11:N1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Califano</dc:creator>
  <cp:lastModifiedBy>tommaso califano</cp:lastModifiedBy>
  <dcterms:created xsi:type="dcterms:W3CDTF">2023-12-20T15:32:36Z</dcterms:created>
  <dcterms:modified xsi:type="dcterms:W3CDTF">2024-01-08T16:20:21Z</dcterms:modified>
</cp:coreProperties>
</file>