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VISUAL PROJECT\CSharp\WPF\HOYA_IOT\bin\Debug\"/>
    </mc:Choice>
  </mc:AlternateContent>
  <xr:revisionPtr revIDLastSave="0" documentId="13_ncr:1_{F0F1FD27-9243-4E87-AAC7-1965C95A585B}" xr6:coauthVersionLast="47" xr6:coauthVersionMax="47" xr10:uidLastSave="{00000000-0000-0000-0000-000000000000}"/>
  <bookViews>
    <workbookView xWindow="-120" yWindow="-120" windowWidth="20730" windowHeight="11760" xr2:uid="{1C62FF78-E6D4-4524-8995-840CCA96A528}"/>
  </bookViews>
  <sheets>
    <sheet name="Output" sheetId="1" r:id="rId1"/>
    <sheet name="Input" sheetId="2" r:id="rId2"/>
  </sheets>
  <definedNames>
    <definedName name="_xlnm.Print_Area" localSheetId="1">Input!$A$1:$M$9</definedName>
    <definedName name="_xlnm.Print_Area" localSheetId="0">Output!$B$7:$Y$61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" i="1" l="1"/>
  <c r="E2" i="1"/>
  <c r="F2" i="1"/>
  <c r="I2" i="1"/>
  <c r="J2" i="1"/>
  <c r="K2" i="1"/>
  <c r="L2" i="1"/>
  <c r="M2" i="1"/>
  <c r="D3" i="1"/>
  <c r="E3" i="1"/>
  <c r="F3" i="1"/>
  <c r="G3" i="1"/>
  <c r="I3" i="1"/>
  <c r="J3" i="1"/>
  <c r="K3" i="1"/>
  <c r="L3" i="1"/>
  <c r="M3" i="1"/>
  <c r="D4" i="1"/>
  <c r="E4" i="1"/>
  <c r="F4" i="1"/>
  <c r="G4" i="1"/>
  <c r="I4" i="1"/>
  <c r="J4" i="1"/>
  <c r="K4" i="1"/>
  <c r="L4" i="1"/>
  <c r="M4" i="1"/>
  <c r="D5" i="1"/>
  <c r="E5" i="1"/>
  <c r="F5" i="1"/>
  <c r="H5" i="1"/>
  <c r="I5" i="1"/>
  <c r="J5" i="1"/>
  <c r="K5" i="1"/>
  <c r="L5" i="1"/>
  <c r="M5" i="1"/>
  <c r="H3" i="2"/>
  <c r="L9" i="2"/>
  <c r="K9" i="2"/>
  <c r="J9" i="2"/>
  <c r="I9" i="2"/>
  <c r="L7" i="2"/>
  <c r="K7" i="2"/>
  <c r="J7" i="2"/>
  <c r="I7" i="2"/>
  <c r="L5" i="2"/>
  <c r="K5" i="2"/>
  <c r="J5" i="2"/>
  <c r="I5" i="2"/>
  <c r="L3" i="2"/>
  <c r="K3" i="2"/>
  <c r="J3" i="2"/>
  <c r="I3" i="2"/>
  <c r="E9" i="2"/>
  <c r="D9" i="2"/>
  <c r="C9" i="2"/>
  <c r="E7" i="2"/>
  <c r="D7" i="2"/>
  <c r="C7" i="2"/>
  <c r="E5" i="2"/>
  <c r="D5" i="2"/>
  <c r="C5" i="2"/>
  <c r="E3" i="2"/>
  <c r="D3" i="2"/>
  <c r="B8" i="1"/>
  <c r="C8" i="1"/>
  <c r="E54" i="1" s="1"/>
  <c r="F54" i="1" s="1"/>
  <c r="G54" i="1" s="1"/>
  <c r="H54" i="1" s="1"/>
  <c r="I54" i="1" s="1"/>
  <c r="J54" i="1" s="1"/>
  <c r="O54" i="1" s="1"/>
  <c r="L15" i="1"/>
  <c r="E60" i="1" l="1"/>
  <c r="F60" i="1" s="1"/>
  <c r="G60" i="1" s="1"/>
  <c r="H60" i="1" s="1"/>
  <c r="I60" i="1" s="1"/>
  <c r="J60" i="1" s="1"/>
  <c r="E59" i="1"/>
  <c r="F59" i="1" s="1"/>
  <c r="G59" i="1" s="1"/>
  <c r="H59" i="1" s="1"/>
  <c r="I59" i="1" s="1"/>
  <c r="J59" i="1" s="1"/>
  <c r="E57" i="1"/>
  <c r="F57" i="1" s="1"/>
  <c r="G57" i="1" s="1"/>
  <c r="H57" i="1" s="1"/>
  <c r="I57" i="1" s="1"/>
  <c r="J57" i="1" s="1"/>
  <c r="E56" i="1"/>
  <c r="F56" i="1" s="1"/>
  <c r="G56" i="1" s="1"/>
  <c r="H56" i="1" s="1"/>
  <c r="I56" i="1" s="1"/>
  <c r="J56" i="1" s="1"/>
  <c r="E53" i="1"/>
  <c r="F53" i="1" s="1"/>
  <c r="G53" i="1" s="1"/>
  <c r="H53" i="1" s="1"/>
  <c r="I53" i="1" s="1"/>
  <c r="J53" i="1" s="1"/>
  <c r="E51" i="1"/>
  <c r="F51" i="1" s="1"/>
  <c r="G51" i="1" s="1"/>
  <c r="H51" i="1" s="1"/>
  <c r="I51" i="1" s="1"/>
  <c r="J51" i="1" s="1"/>
  <c r="E50" i="1"/>
  <c r="F50" i="1" s="1"/>
  <c r="G50" i="1" s="1"/>
  <c r="H50" i="1" s="1"/>
  <c r="I50" i="1" s="1"/>
  <c r="J50" i="1" s="1"/>
  <c r="E48" i="1"/>
  <c r="F48" i="1" s="1"/>
  <c r="G48" i="1" s="1"/>
  <c r="H48" i="1" s="1"/>
  <c r="I48" i="1" s="1"/>
  <c r="J48" i="1" s="1"/>
  <c r="E47" i="1"/>
  <c r="F47" i="1" s="1"/>
  <c r="G47" i="1" s="1"/>
  <c r="H47" i="1" s="1"/>
  <c r="I47" i="1" s="1"/>
  <c r="J47" i="1" s="1"/>
  <c r="E45" i="1"/>
  <c r="F45" i="1" s="1"/>
  <c r="G45" i="1" s="1"/>
  <c r="H45" i="1" s="1"/>
  <c r="I45" i="1" s="1"/>
  <c r="J45" i="1" s="1"/>
  <c r="O45" i="1" s="1"/>
  <c r="E44" i="1"/>
  <c r="F44" i="1" s="1"/>
  <c r="G44" i="1" s="1"/>
  <c r="H44" i="1" s="1"/>
  <c r="I44" i="1" s="1"/>
  <c r="J44" i="1" s="1"/>
  <c r="E42" i="1"/>
  <c r="F42" i="1" s="1"/>
  <c r="G42" i="1" s="1"/>
  <c r="H42" i="1" s="1"/>
  <c r="I42" i="1" s="1"/>
  <c r="J42" i="1" s="1"/>
  <c r="E41" i="1"/>
  <c r="F41" i="1" s="1"/>
  <c r="G41" i="1" s="1"/>
  <c r="H41" i="1" s="1"/>
  <c r="I41" i="1" s="1"/>
  <c r="J41" i="1" s="1"/>
  <c r="E39" i="1"/>
  <c r="F39" i="1" s="1"/>
  <c r="G39" i="1" s="1"/>
  <c r="H39" i="1" s="1"/>
  <c r="I39" i="1" s="1"/>
  <c r="J39" i="1" s="1"/>
  <c r="E38" i="1"/>
  <c r="F38" i="1" s="1"/>
  <c r="G38" i="1" s="1"/>
  <c r="H38" i="1" s="1"/>
  <c r="I38" i="1" s="1"/>
  <c r="J38" i="1" s="1"/>
  <c r="E36" i="1"/>
  <c r="F36" i="1" s="1"/>
  <c r="G36" i="1" s="1"/>
  <c r="H36" i="1" s="1"/>
  <c r="I36" i="1" s="1"/>
  <c r="J36" i="1" s="1"/>
  <c r="O36" i="1" s="1"/>
  <c r="E35" i="1"/>
  <c r="F35" i="1" s="1"/>
  <c r="G35" i="1" s="1"/>
  <c r="H35" i="1" s="1"/>
  <c r="I35" i="1" s="1"/>
  <c r="J35" i="1" s="1"/>
  <c r="E33" i="1"/>
  <c r="F33" i="1" s="1"/>
  <c r="G33" i="1" s="1"/>
  <c r="H33" i="1" s="1"/>
  <c r="I33" i="1" s="1"/>
  <c r="J33" i="1" s="1"/>
  <c r="E32" i="1"/>
  <c r="F32" i="1" s="1"/>
  <c r="G32" i="1" s="1"/>
  <c r="H32" i="1" s="1"/>
  <c r="I32" i="1" s="1"/>
  <c r="J32" i="1" s="1"/>
  <c r="O32" i="1" s="1"/>
  <c r="E30" i="1"/>
  <c r="F30" i="1" s="1"/>
  <c r="G30" i="1" s="1"/>
  <c r="H30" i="1" s="1"/>
  <c r="I30" i="1" s="1"/>
  <c r="J30" i="1" s="1"/>
  <c r="E29" i="1"/>
  <c r="F29" i="1" s="1"/>
  <c r="G29" i="1" s="1"/>
  <c r="H29" i="1" s="1"/>
  <c r="I29" i="1" s="1"/>
  <c r="J29" i="1" s="1"/>
  <c r="O29" i="1" s="1"/>
  <c r="E27" i="1"/>
  <c r="F27" i="1" s="1"/>
  <c r="G27" i="1" s="1"/>
  <c r="H27" i="1" s="1"/>
  <c r="I27" i="1" s="1"/>
  <c r="J27" i="1" s="1"/>
  <c r="E26" i="1"/>
  <c r="F26" i="1" s="1"/>
  <c r="G26" i="1" s="1"/>
  <c r="H26" i="1" s="1"/>
  <c r="I26" i="1" s="1"/>
  <c r="J26" i="1" s="1"/>
  <c r="O26" i="1" s="1"/>
  <c r="E24" i="1"/>
  <c r="F24" i="1" s="1"/>
  <c r="G24" i="1" s="1"/>
  <c r="H24" i="1" s="1"/>
  <c r="I24" i="1" s="1"/>
  <c r="J24" i="1" s="1"/>
  <c r="E23" i="1"/>
  <c r="F23" i="1" s="1"/>
  <c r="G23" i="1" s="1"/>
  <c r="H23" i="1" s="1"/>
  <c r="I23" i="1" s="1"/>
  <c r="J23" i="1" s="1"/>
  <c r="E21" i="1"/>
  <c r="F21" i="1" s="1"/>
  <c r="G21" i="1" s="1"/>
  <c r="H21" i="1" s="1"/>
  <c r="I21" i="1" s="1"/>
  <c r="J21" i="1" s="1"/>
  <c r="E20" i="1"/>
  <c r="F20" i="1" s="1"/>
  <c r="G20" i="1" s="1"/>
  <c r="H20" i="1" s="1"/>
  <c r="I20" i="1" s="1"/>
  <c r="J20" i="1" s="1"/>
  <c r="E18" i="1"/>
  <c r="F18" i="1" s="1"/>
  <c r="G18" i="1" s="1"/>
  <c r="H18" i="1" s="1"/>
  <c r="I18" i="1" s="1"/>
  <c r="J18" i="1" s="1"/>
  <c r="E17" i="1"/>
  <c r="F17" i="1" s="1"/>
  <c r="G17" i="1" s="1"/>
  <c r="H17" i="1" s="1"/>
  <c r="I17" i="1" s="1"/>
  <c r="J17" i="1" s="1"/>
  <c r="K17" i="1" s="1"/>
  <c r="L17" i="1" s="1"/>
  <c r="O17" i="1" s="1"/>
  <c r="E14" i="1"/>
  <c r="E15" i="1"/>
  <c r="K38" i="1" l="1"/>
  <c r="L38" i="1" s="1"/>
  <c r="K44" i="1"/>
  <c r="L44" i="1" s="1"/>
  <c r="O44" i="1" s="1"/>
  <c r="K47" i="1"/>
  <c r="L47" i="1" s="1"/>
  <c r="O47" i="1" s="1"/>
  <c r="M53" i="1"/>
  <c r="N53" i="1" s="1"/>
  <c r="E22" i="1"/>
  <c r="E34" i="1"/>
  <c r="E46" i="1"/>
  <c r="E37" i="1"/>
  <c r="K50" i="1"/>
  <c r="L50" i="1" s="1"/>
  <c r="O50" i="1" s="1"/>
  <c r="E40" i="1"/>
  <c r="E52" i="1"/>
  <c r="E49" i="1"/>
  <c r="P26" i="1"/>
  <c r="Q26" i="1" s="1"/>
  <c r="R26" i="1" s="1"/>
  <c r="S26" i="1" s="1"/>
  <c r="T26" i="1" s="1"/>
  <c r="U26" i="1" s="1"/>
  <c r="V26" i="1" s="1"/>
  <c r="W26" i="1" s="1"/>
  <c r="X26" i="1" s="1"/>
  <c r="E31" i="1"/>
  <c r="E43" i="1"/>
  <c r="E55" i="1"/>
  <c r="E25" i="1"/>
  <c r="E61" i="1"/>
  <c r="E58" i="1"/>
  <c r="E28" i="1"/>
  <c r="O38" i="1" l="1"/>
  <c r="P38" i="1" s="1"/>
  <c r="Q38" i="1" s="1"/>
  <c r="R38" i="1" s="1"/>
  <c r="S38" i="1" s="1"/>
  <c r="T38" i="1" s="1"/>
  <c r="U38" i="1" s="1"/>
  <c r="V38" i="1" s="1"/>
  <c r="W38" i="1" s="1"/>
  <c r="X38" i="1" s="1"/>
  <c r="O53" i="1"/>
  <c r="P53" i="1" s="1"/>
  <c r="F25" i="1"/>
  <c r="F61" i="1"/>
  <c r="M56" i="1"/>
  <c r="N56" i="1" s="1"/>
  <c r="O56" i="1" s="1"/>
  <c r="K20" i="1"/>
  <c r="L20" i="1" s="1"/>
  <c r="O20" i="1" s="1"/>
  <c r="K35" i="1"/>
  <c r="L35" i="1" s="1"/>
  <c r="O35" i="1" s="1"/>
  <c r="K41" i="1"/>
  <c r="L41" i="1" s="1"/>
  <c r="O41" i="1" s="1"/>
  <c r="M23" i="1"/>
  <c r="N23" i="1" s="1"/>
  <c r="O23" i="1" s="1"/>
  <c r="M59" i="1"/>
  <c r="N59" i="1" s="1"/>
  <c r="P32" i="1"/>
  <c r="Q32" i="1" s="1"/>
  <c r="R32" i="1" s="1"/>
  <c r="S32" i="1" s="1"/>
  <c r="T32" i="1" s="1"/>
  <c r="U32" i="1" s="1"/>
  <c r="V32" i="1" s="1"/>
  <c r="W32" i="1" s="1"/>
  <c r="X32" i="1" s="1"/>
  <c r="P29" i="1"/>
  <c r="Q29" i="1" s="1"/>
  <c r="R29" i="1" s="1"/>
  <c r="S29" i="1" s="1"/>
  <c r="T29" i="1" s="1"/>
  <c r="U29" i="1" s="1"/>
  <c r="V29" i="1" s="1"/>
  <c r="W29" i="1" s="1"/>
  <c r="X29" i="1" s="1"/>
  <c r="P50" i="1"/>
  <c r="Q50" i="1" s="1"/>
  <c r="R50" i="1" s="1"/>
  <c r="S50" i="1" s="1"/>
  <c r="T50" i="1" s="1"/>
  <c r="U50" i="1" s="1"/>
  <c r="V50" i="1" s="1"/>
  <c r="W50" i="1" s="1"/>
  <c r="X50" i="1" s="1"/>
  <c r="P47" i="1"/>
  <c r="Q47" i="1" s="1"/>
  <c r="R47" i="1" s="1"/>
  <c r="S47" i="1" s="1"/>
  <c r="T47" i="1" s="1"/>
  <c r="U47" i="1" s="1"/>
  <c r="V47" i="1" s="1"/>
  <c r="W47" i="1" s="1"/>
  <c r="X47" i="1" s="1"/>
  <c r="P44" i="1"/>
  <c r="F28" i="1"/>
  <c r="F22" i="1"/>
  <c r="F43" i="1"/>
  <c r="F46" i="1"/>
  <c r="F52" i="1"/>
  <c r="G25" i="1"/>
  <c r="F34" i="1"/>
  <c r="F40" i="1"/>
  <c r="F31" i="1"/>
  <c r="F49" i="1"/>
  <c r="F37" i="1"/>
  <c r="Q44" i="1" l="1"/>
  <c r="R44" i="1" s="1"/>
  <c r="S44" i="1" s="1"/>
  <c r="T44" i="1" s="1"/>
  <c r="U44" i="1" s="1"/>
  <c r="V44" i="1" s="1"/>
  <c r="W44" i="1" s="1"/>
  <c r="X44" i="1" s="1"/>
  <c r="O46" i="1"/>
  <c r="Q53" i="1"/>
  <c r="R53" i="1" s="1"/>
  <c r="S53" i="1" s="1"/>
  <c r="T53" i="1" s="1"/>
  <c r="U53" i="1" s="1"/>
  <c r="V53" i="1" s="1"/>
  <c r="W53" i="1" s="1"/>
  <c r="X53" i="1" s="1"/>
  <c r="O55" i="1"/>
  <c r="O59" i="1"/>
  <c r="P59" i="1" s="1"/>
  <c r="Q59" i="1" s="1"/>
  <c r="R59" i="1" s="1"/>
  <c r="S59" i="1" s="1"/>
  <c r="T59" i="1" s="1"/>
  <c r="U59" i="1" s="1"/>
  <c r="V59" i="1" s="1"/>
  <c r="W59" i="1" s="1"/>
  <c r="X59" i="1" s="1"/>
  <c r="G61" i="1"/>
  <c r="P35" i="1"/>
  <c r="P41" i="1"/>
  <c r="Q41" i="1" s="1"/>
  <c r="R41" i="1" s="1"/>
  <c r="S41" i="1" s="1"/>
  <c r="T41" i="1" s="1"/>
  <c r="U41" i="1" s="1"/>
  <c r="V41" i="1" s="1"/>
  <c r="W41" i="1" s="1"/>
  <c r="X41" i="1" s="1"/>
  <c r="P56" i="1"/>
  <c r="Q56" i="1" s="1"/>
  <c r="R56" i="1" s="1"/>
  <c r="S56" i="1" s="1"/>
  <c r="T56" i="1" s="1"/>
  <c r="U56" i="1" s="1"/>
  <c r="V56" i="1" s="1"/>
  <c r="W56" i="1" s="1"/>
  <c r="X56" i="1" s="1"/>
  <c r="P23" i="1"/>
  <c r="Q23" i="1" s="1"/>
  <c r="R23" i="1" s="1"/>
  <c r="S23" i="1" s="1"/>
  <c r="T23" i="1" s="1"/>
  <c r="U23" i="1" s="1"/>
  <c r="V23" i="1" s="1"/>
  <c r="W23" i="1" s="1"/>
  <c r="X23" i="1" s="1"/>
  <c r="P20" i="1"/>
  <c r="Q20" i="1" s="1"/>
  <c r="R20" i="1" s="1"/>
  <c r="S20" i="1" s="1"/>
  <c r="T20" i="1" s="1"/>
  <c r="U20" i="1" s="1"/>
  <c r="V20" i="1" s="1"/>
  <c r="W20" i="1" s="1"/>
  <c r="X20" i="1" s="1"/>
  <c r="F58" i="1"/>
  <c r="F55" i="1"/>
  <c r="G28" i="1"/>
  <c r="H61" i="1"/>
  <c r="H25" i="1"/>
  <c r="G22" i="1"/>
  <c r="G52" i="1"/>
  <c r="Q35" i="1" l="1"/>
  <c r="R35" i="1" s="1"/>
  <c r="S35" i="1" s="1"/>
  <c r="T35" i="1" s="1"/>
  <c r="U35" i="1" s="1"/>
  <c r="V35" i="1" s="1"/>
  <c r="W35" i="1" s="1"/>
  <c r="X35" i="1" s="1"/>
  <c r="O37" i="1"/>
  <c r="G31" i="1"/>
  <c r="H31" i="1"/>
  <c r="G34" i="1"/>
  <c r="G37" i="1"/>
  <c r="H37" i="1"/>
  <c r="G40" i="1"/>
  <c r="H40" i="1"/>
  <c r="G43" i="1"/>
  <c r="G46" i="1"/>
  <c r="G49" i="1"/>
  <c r="H49" i="1"/>
  <c r="G58" i="1"/>
  <c r="H58" i="1"/>
  <c r="H28" i="1"/>
  <c r="H46" i="1"/>
  <c r="H43" i="1"/>
  <c r="H52" i="1"/>
  <c r="H22" i="1"/>
  <c r="H34" i="1"/>
  <c r="I58" i="1" l="1"/>
  <c r="I25" i="1"/>
  <c r="J25" i="1"/>
  <c r="J61" i="1"/>
  <c r="I61" i="1"/>
  <c r="H55" i="1"/>
  <c r="G55" i="1"/>
  <c r="J58" i="1" l="1"/>
  <c r="I49" i="1"/>
  <c r="I40" i="1"/>
  <c r="J40" i="1"/>
  <c r="J52" i="1"/>
  <c r="I52" i="1"/>
  <c r="I34" i="1"/>
  <c r="J34" i="1"/>
  <c r="I31" i="1"/>
  <c r="J31" i="1"/>
  <c r="I22" i="1"/>
  <c r="J22" i="1"/>
  <c r="I46" i="1"/>
  <c r="J46" i="1"/>
  <c r="I55" i="1"/>
  <c r="J43" i="1"/>
  <c r="I43" i="1"/>
  <c r="I28" i="1"/>
  <c r="J37" i="1"/>
  <c r="I37" i="1"/>
  <c r="J49" i="1"/>
  <c r="K57" i="1"/>
  <c r="M24" i="1"/>
  <c r="K60" i="1"/>
  <c r="L60" i="1" l="1"/>
  <c r="O60" i="1" s="1"/>
  <c r="P60" i="1" s="1"/>
  <c r="K61" i="1"/>
  <c r="N24" i="1"/>
  <c r="O24" i="1" s="1"/>
  <c r="P24" i="1" s="1"/>
  <c r="M25" i="1"/>
  <c r="L57" i="1"/>
  <c r="O57" i="1" s="1"/>
  <c r="P57" i="1" s="1"/>
  <c r="K58" i="1"/>
  <c r="J55" i="1"/>
  <c r="K27" i="1"/>
  <c r="J28" i="1"/>
  <c r="K30" i="1"/>
  <c r="M51" i="1"/>
  <c r="K21" i="1"/>
  <c r="K39" i="1"/>
  <c r="P45" i="1"/>
  <c r="M42" i="1"/>
  <c r="K48" i="1"/>
  <c r="P36" i="1"/>
  <c r="M33" i="1"/>
  <c r="N42" i="1" l="1"/>
  <c r="O42" i="1" s="1"/>
  <c r="P42" i="1" s="1"/>
  <c r="M43" i="1"/>
  <c r="L27" i="1"/>
  <c r="O27" i="1" s="1"/>
  <c r="P27" i="1" s="1"/>
  <c r="K28" i="1"/>
  <c r="L21" i="1"/>
  <c r="O21" i="1" s="1"/>
  <c r="P21" i="1" s="1"/>
  <c r="K22" i="1"/>
  <c r="N33" i="1"/>
  <c r="O33" i="1" s="1"/>
  <c r="P33" i="1" s="1"/>
  <c r="M34" i="1"/>
  <c r="N51" i="1"/>
  <c r="O51" i="1" s="1"/>
  <c r="P51" i="1" s="1"/>
  <c r="M52" i="1"/>
  <c r="L30" i="1"/>
  <c r="O30" i="1" s="1"/>
  <c r="P30" i="1" s="1"/>
  <c r="K31" i="1"/>
  <c r="L39" i="1"/>
  <c r="O39" i="1" s="1"/>
  <c r="P39" i="1" s="1"/>
  <c r="K40" i="1"/>
  <c r="L48" i="1"/>
  <c r="O48" i="1" s="1"/>
  <c r="P48" i="1" s="1"/>
  <c r="K49" i="1"/>
  <c r="P46" i="1"/>
  <c r="Q45" i="1"/>
  <c r="R45" i="1" s="1"/>
  <c r="S45" i="1" s="1"/>
  <c r="T45" i="1" s="1"/>
  <c r="U45" i="1" s="1"/>
  <c r="V45" i="1" s="1"/>
  <c r="W45" i="1" s="1"/>
  <c r="X45" i="1" s="1"/>
  <c r="P37" i="1"/>
  <c r="Q36" i="1"/>
  <c r="R36" i="1" s="1"/>
  <c r="S36" i="1" s="1"/>
  <c r="T36" i="1" s="1"/>
  <c r="U36" i="1" s="1"/>
  <c r="V36" i="1" s="1"/>
  <c r="W36" i="1" s="1"/>
  <c r="X36" i="1" s="1"/>
  <c r="P25" i="1"/>
  <c r="Q24" i="1"/>
  <c r="R24" i="1" s="1"/>
  <c r="S24" i="1" s="1"/>
  <c r="T24" i="1" s="1"/>
  <c r="U24" i="1" s="1"/>
  <c r="V24" i="1" s="1"/>
  <c r="W24" i="1" s="1"/>
  <c r="X24" i="1" s="1"/>
  <c r="P61" i="1"/>
  <c r="Q60" i="1"/>
  <c r="R60" i="1" s="1"/>
  <c r="S60" i="1" s="1"/>
  <c r="T60" i="1" s="1"/>
  <c r="U60" i="1" s="1"/>
  <c r="V60" i="1" s="1"/>
  <c r="W60" i="1" s="1"/>
  <c r="X60" i="1" s="1"/>
  <c r="P58" i="1"/>
  <c r="Q57" i="1"/>
  <c r="R57" i="1" s="1"/>
  <c r="S57" i="1" s="1"/>
  <c r="T57" i="1" s="1"/>
  <c r="U57" i="1" s="1"/>
  <c r="V57" i="1" s="1"/>
  <c r="W57" i="1" s="1"/>
  <c r="X57" i="1" s="1"/>
  <c r="P54" i="1"/>
  <c r="Q25" i="1" l="1"/>
  <c r="Q58" i="1"/>
  <c r="P28" i="1"/>
  <c r="Q27" i="1"/>
  <c r="R27" i="1" s="1"/>
  <c r="S27" i="1" s="1"/>
  <c r="T27" i="1" s="1"/>
  <c r="U27" i="1" s="1"/>
  <c r="V27" i="1" s="1"/>
  <c r="W27" i="1" s="1"/>
  <c r="X27" i="1" s="1"/>
  <c r="Q61" i="1"/>
  <c r="P55" i="1"/>
  <c r="Q54" i="1"/>
  <c r="R54" i="1" s="1"/>
  <c r="S54" i="1" s="1"/>
  <c r="T54" i="1" s="1"/>
  <c r="U54" i="1" s="1"/>
  <c r="V54" i="1" s="1"/>
  <c r="W54" i="1" s="1"/>
  <c r="X54" i="1" s="1"/>
  <c r="P52" i="1"/>
  <c r="Q51" i="1"/>
  <c r="R51" i="1" s="1"/>
  <c r="S51" i="1" s="1"/>
  <c r="T51" i="1" s="1"/>
  <c r="U51" i="1" s="1"/>
  <c r="V51" i="1" s="1"/>
  <c r="W51" i="1" s="1"/>
  <c r="X51" i="1" s="1"/>
  <c r="P43" i="1"/>
  <c r="Q42" i="1"/>
  <c r="R42" i="1" s="1"/>
  <c r="S42" i="1" s="1"/>
  <c r="T42" i="1" s="1"/>
  <c r="U42" i="1" s="1"/>
  <c r="V42" i="1" s="1"/>
  <c r="W42" i="1" s="1"/>
  <c r="X42" i="1" s="1"/>
  <c r="P34" i="1"/>
  <c r="Q33" i="1"/>
  <c r="R33" i="1" s="1"/>
  <c r="S33" i="1" s="1"/>
  <c r="T33" i="1" s="1"/>
  <c r="U33" i="1" s="1"/>
  <c r="V33" i="1" s="1"/>
  <c r="W33" i="1" s="1"/>
  <c r="X33" i="1" s="1"/>
  <c r="P49" i="1"/>
  <c r="Q48" i="1"/>
  <c r="R48" i="1" s="1"/>
  <c r="S48" i="1" s="1"/>
  <c r="T48" i="1" s="1"/>
  <c r="U48" i="1" s="1"/>
  <c r="V48" i="1" s="1"/>
  <c r="W48" i="1" s="1"/>
  <c r="X48" i="1" s="1"/>
  <c r="P40" i="1"/>
  <c r="Q39" i="1"/>
  <c r="R39" i="1" s="1"/>
  <c r="S39" i="1" s="1"/>
  <c r="T39" i="1" s="1"/>
  <c r="U39" i="1" s="1"/>
  <c r="V39" i="1" s="1"/>
  <c r="W39" i="1" s="1"/>
  <c r="X39" i="1" s="1"/>
  <c r="P31" i="1"/>
  <c r="Q30" i="1"/>
  <c r="R30" i="1" s="1"/>
  <c r="S30" i="1" s="1"/>
  <c r="T30" i="1" s="1"/>
  <c r="U30" i="1" s="1"/>
  <c r="V30" i="1" s="1"/>
  <c r="W30" i="1" s="1"/>
  <c r="X30" i="1" s="1"/>
  <c r="Q28" i="1"/>
  <c r="P22" i="1"/>
  <c r="Q21" i="1"/>
  <c r="R21" i="1" s="1"/>
  <c r="S21" i="1" s="1"/>
  <c r="T21" i="1" s="1"/>
  <c r="U21" i="1" s="1"/>
  <c r="V21" i="1" s="1"/>
  <c r="W21" i="1" s="1"/>
  <c r="X21" i="1" s="1"/>
  <c r="Q46" i="1"/>
  <c r="R25" i="1"/>
  <c r="Q37" i="1"/>
  <c r="R61" i="1"/>
  <c r="R58" i="1"/>
  <c r="R28" i="1" l="1"/>
  <c r="Q34" i="1"/>
  <c r="Q43" i="1"/>
  <c r="Q55" i="1"/>
  <c r="Q22" i="1"/>
  <c r="Q31" i="1"/>
  <c r="Q49" i="1"/>
  <c r="Q40" i="1"/>
  <c r="Q52" i="1"/>
  <c r="R37" i="1"/>
  <c r="R34" i="1"/>
  <c r="S58" i="1"/>
  <c r="S61" i="1"/>
  <c r="S25" i="1"/>
  <c r="R46" i="1"/>
  <c r="S28" i="1"/>
  <c r="R55" i="1"/>
  <c r="R43" i="1"/>
  <c r="R22" i="1"/>
  <c r="R52" i="1"/>
  <c r="R49" i="1"/>
  <c r="R40" i="1"/>
  <c r="R31" i="1"/>
  <c r="T25" i="1" l="1"/>
  <c r="S22" i="1"/>
  <c r="T58" i="1"/>
  <c r="S31" i="1"/>
  <c r="S40" i="1"/>
  <c r="S46" i="1"/>
  <c r="S34" i="1"/>
  <c r="S55" i="1"/>
  <c r="S43" i="1"/>
  <c r="S49" i="1"/>
  <c r="S52" i="1"/>
  <c r="T28" i="1"/>
  <c r="T61" i="1"/>
  <c r="S37" i="1"/>
  <c r="T46" i="1" l="1"/>
  <c r="U61" i="1"/>
  <c r="T49" i="1"/>
  <c r="T43" i="1"/>
  <c r="T40" i="1"/>
  <c r="U58" i="1"/>
  <c r="T55" i="1"/>
  <c r="T37" i="1"/>
  <c r="U28" i="1"/>
  <c r="T31" i="1"/>
  <c r="T22" i="1"/>
  <c r="T52" i="1"/>
  <c r="T34" i="1"/>
  <c r="U25" i="1"/>
  <c r="U22" i="1" l="1"/>
  <c r="V58" i="1"/>
  <c r="U43" i="1"/>
  <c r="U31" i="1"/>
  <c r="V61" i="1"/>
  <c r="U55" i="1"/>
  <c r="V28" i="1"/>
  <c r="U52" i="1"/>
  <c r="U40" i="1"/>
  <c r="U46" i="1"/>
  <c r="V25" i="1"/>
  <c r="U49" i="1"/>
  <c r="U34" i="1"/>
  <c r="U37" i="1"/>
  <c r="V31" i="1" l="1"/>
  <c r="C28" i="1"/>
  <c r="V37" i="1"/>
  <c r="V34" i="1"/>
  <c r="V46" i="1"/>
  <c r="V55" i="1"/>
  <c r="V43" i="1"/>
  <c r="C25" i="1"/>
  <c r="V52" i="1"/>
  <c r="C61" i="1"/>
  <c r="V22" i="1"/>
  <c r="V49" i="1"/>
  <c r="V40" i="1"/>
  <c r="C58" i="1"/>
  <c r="C34" i="1" l="1"/>
  <c r="C40" i="1"/>
  <c r="C52" i="1"/>
  <c r="C43" i="1"/>
  <c r="C37" i="1"/>
  <c r="C22" i="1"/>
  <c r="C46" i="1"/>
  <c r="C31" i="1"/>
  <c r="C49" i="1"/>
  <c r="C55" i="1"/>
  <c r="E19" i="1"/>
  <c r="F19" i="1" l="1"/>
  <c r="P17" i="1" l="1"/>
  <c r="Q17" i="1" s="1"/>
  <c r="R17" i="1" s="1"/>
  <c r="S17" i="1" s="1"/>
  <c r="T17" i="1" s="1"/>
  <c r="U17" i="1" s="1"/>
  <c r="V17" i="1" s="1"/>
  <c r="W17" i="1" s="1"/>
  <c r="X17" i="1" s="1"/>
  <c r="G19" i="1"/>
  <c r="H19" i="1" l="1"/>
  <c r="I19" i="1" l="1"/>
  <c r="J19" i="1" l="1"/>
  <c r="K18" i="1" l="1"/>
  <c r="L18" i="1" l="1"/>
  <c r="O18" i="1" s="1"/>
  <c r="P18" i="1" s="1"/>
  <c r="K19" i="1"/>
  <c r="P19" i="1" l="1"/>
  <c r="Q18" i="1"/>
  <c r="R18" i="1" s="1"/>
  <c r="S18" i="1" s="1"/>
  <c r="T18" i="1" s="1"/>
  <c r="U18" i="1" s="1"/>
  <c r="V18" i="1" s="1"/>
  <c r="W18" i="1" s="1"/>
  <c r="X18" i="1" s="1"/>
  <c r="Q19" i="1" l="1"/>
  <c r="R19" i="1"/>
  <c r="S19" i="1" l="1"/>
  <c r="T19" i="1" l="1"/>
  <c r="U19" i="1" l="1"/>
  <c r="V19" i="1" l="1"/>
  <c r="C19" i="1" l="1"/>
  <c r="F14" i="1" l="1"/>
  <c r="G14" i="1" s="1"/>
  <c r="H14" i="1" l="1"/>
  <c r="I14" i="1" l="1"/>
  <c r="J14" i="1" s="1"/>
  <c r="E16" i="1"/>
  <c r="F15" i="1"/>
  <c r="G15" i="1" s="1"/>
  <c r="O14" i="1" l="1"/>
  <c r="P14" i="1" s="1"/>
  <c r="Q14" i="1" s="1"/>
  <c r="F16" i="1"/>
  <c r="G16" i="1" l="1"/>
  <c r="H15" i="1"/>
  <c r="I15" i="1" s="1"/>
  <c r="H16" i="1" l="1"/>
  <c r="I16" i="1" l="1"/>
  <c r="J15" i="1"/>
  <c r="O15" i="1" l="1"/>
  <c r="J16" i="1"/>
  <c r="P15" i="1" l="1"/>
  <c r="Q15" i="1" s="1"/>
  <c r="R15" i="1" s="1"/>
  <c r="S15" i="1" s="1"/>
  <c r="T15" i="1" s="1"/>
  <c r="U15" i="1" s="1"/>
  <c r="V15" i="1" s="1"/>
  <c r="W15" i="1" s="1"/>
  <c r="X15" i="1" s="1"/>
  <c r="O16" i="1"/>
  <c r="R14" i="1"/>
  <c r="S14" i="1" s="1"/>
  <c r="P16" i="1" l="1"/>
  <c r="T14" i="1"/>
  <c r="U14" i="1" s="1"/>
  <c r="Q16" i="1"/>
  <c r="R16" i="1" l="1"/>
  <c r="S16" i="1" l="1"/>
  <c r="V14" i="1"/>
  <c r="W14" i="1" s="1"/>
  <c r="T16" i="1" l="1"/>
  <c r="X14" i="1" l="1"/>
  <c r="V16" i="1" s="1"/>
  <c r="U16" i="1"/>
  <c r="C16" i="1" l="1"/>
</calcChain>
</file>

<file path=xl/sharedStrings.xml><?xml version="1.0" encoding="utf-8"?>
<sst xmlns="http://schemas.openxmlformats.org/spreadsheetml/2006/main" count="144" uniqueCount="37">
  <si>
    <t>Converyour 1</t>
  </si>
  <si>
    <t>Robot</t>
  </si>
  <si>
    <t>Converyor 2</t>
  </si>
  <si>
    <t>Bath 1</t>
  </si>
  <si>
    <t>Bath 2</t>
  </si>
  <si>
    <t>Bath 3</t>
  </si>
  <si>
    <t>Bath 4</t>
  </si>
  <si>
    <t>Bath 5</t>
  </si>
  <si>
    <t>Bath 6</t>
  </si>
  <si>
    <t>Bath 7</t>
  </si>
  <si>
    <t>Bath 8</t>
  </si>
  <si>
    <t>Bath 9</t>
  </si>
  <si>
    <t>Bath 10</t>
  </si>
  <si>
    <t>Test</t>
  </si>
  <si>
    <t>Condition</t>
  </si>
  <si>
    <t>Input</t>
  </si>
  <si>
    <t>NaOH</t>
  </si>
  <si>
    <t>RO</t>
  </si>
  <si>
    <t>HCR</t>
  </si>
  <si>
    <t>DI</t>
  </si>
  <si>
    <t>Output</t>
  </si>
  <si>
    <t>IN</t>
  </si>
  <si>
    <t>OUT</t>
  </si>
  <si>
    <t>AREA 1</t>
  </si>
  <si>
    <t>AREA 2</t>
  </si>
  <si>
    <t>AREA 3</t>
  </si>
  <si>
    <t>*</t>
  </si>
  <si>
    <t>Gap(in - out)</t>
  </si>
  <si>
    <t>program</t>
  </si>
  <si>
    <t>1.6 Idex</t>
  </si>
  <si>
    <t>●</t>
  </si>
  <si>
    <t>X</t>
  </si>
  <si>
    <t>Lens</t>
  </si>
  <si>
    <t>Time</t>
  </si>
  <si>
    <t>1.6 FS2,3</t>
  </si>
  <si>
    <t>Tool Strip</t>
  </si>
  <si>
    <t>Clamp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</si>
</sst>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4" borderId="7" xfId="0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0" fontId="0" fillId="4" borderId="8" xfId="0" applyFill="1" applyBorder="1" applyAlignment="1" applyProtection="1">
      <alignment horizontal="center" vertical="center"/>
      <protection locked="0"/>
    </xf>
    <xf numFmtId="0" fontId="0" fillId="5" borderId="7" xfId="0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0" fontId="0" fillId="5" borderId="8" xfId="0" applyFill="1" applyBorder="1" applyAlignment="1" applyProtection="1">
      <alignment horizontal="center" vertical="center"/>
      <protection locked="0"/>
    </xf>
    <xf numFmtId="0" fontId="0" fillId="6" borderId="7" xfId="0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0" borderId="18" xfId="0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1" xfId="0" applyFill="1" applyBorder="1" applyAlignment="1">
      <alignment horizontal="center" vertical="center"/>
    </xf>
    <xf numFmtId="0" fontId="0" fillId="7" borderId="7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0" borderId="22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8" borderId="7" xfId="0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 applyProtection="1">
      <alignment horizontal="center" vertical="center"/>
      <protection locked="0"/>
    </xf>
    <xf numFmtId="0" fontId="0" fillId="8" borderId="2" xfId="0" applyFill="1" applyBorder="1" applyAlignment="1" applyProtection="1">
      <alignment horizontal="center" vertical="center"/>
      <protection locked="0"/>
    </xf>
    <xf numFmtId="0" fontId="0" fillId="9" borderId="7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10" borderId="23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10" borderId="7" xfId="0" applyFill="1" applyBorder="1" applyAlignment="1" applyProtection="1">
      <alignment horizontal="center" vertical="center"/>
      <protection locked="0"/>
    </xf>
    <xf numFmtId="0" fontId="0" fillId="10" borderId="1" xfId="0" applyFill="1" applyBorder="1" applyAlignment="1" applyProtection="1">
      <alignment horizontal="center" vertical="center"/>
      <protection locked="0"/>
    </xf>
    <xf numFmtId="0" fontId="0" fillId="10" borderId="2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  <protection locked="0"/>
    </xf>
    <xf numFmtId="0" fontId="0" fillId="11" borderId="2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7" xfId="0" applyFill="1" applyBorder="1" applyAlignment="1" applyProtection="1">
      <alignment horizontal="center" vertical="center"/>
      <protection locked="0"/>
    </xf>
    <xf numFmtId="0" fontId="0" fillId="11" borderId="1" xfId="0" applyFill="1" applyBorder="1" applyAlignment="1" applyProtection="1">
      <alignment horizontal="center" vertical="center"/>
      <protection locked="0"/>
    </xf>
    <xf numFmtId="0" fontId="0" fillId="11" borderId="20" xfId="0" applyFill="1" applyBorder="1" applyAlignment="1">
      <alignment horizontal="center" vertical="center"/>
    </xf>
    <xf numFmtId="0" fontId="0" fillId="11" borderId="21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0" fillId="7" borderId="24" xfId="0" applyFill="1" applyBorder="1" applyAlignment="1">
      <alignment horizontal="center" vertical="center"/>
    </xf>
    <xf numFmtId="0" fontId="0" fillId="10" borderId="25" xfId="0" applyFill="1" applyBorder="1" applyAlignment="1">
      <alignment horizontal="center" vertical="center"/>
    </xf>
    <xf numFmtId="0" fontId="0" fillId="11" borderId="16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7" borderId="25" xfId="0" applyFill="1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10" borderId="16" xfId="0" applyFill="1" applyBorder="1" applyAlignment="1">
      <alignment horizontal="center" vertical="center"/>
    </xf>
    <xf numFmtId="0" fontId="0" fillId="8" borderId="26" xfId="0" applyFill="1" applyBorder="1" applyAlignment="1" applyProtection="1">
      <alignment horizontal="center" vertical="center"/>
      <protection locked="0"/>
    </xf>
    <xf numFmtId="0" fontId="0" fillId="8" borderId="27" xfId="0" applyFill="1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2" borderId="22" xfId="0" applyFill="1" applyBorder="1"/>
    <xf numFmtId="0" fontId="0" fillId="12" borderId="0" xfId="0" applyFill="1"/>
    <xf numFmtId="0" fontId="0" fillId="13" borderId="0" xfId="0" applyFill="1"/>
    <xf numFmtId="0" fontId="0" fillId="14" borderId="22" xfId="0" applyFill="1" applyBorder="1"/>
    <xf numFmtId="0" fontId="0" fillId="14" borderId="0" xfId="0" applyFill="1"/>
    <xf numFmtId="0" fontId="0" fillId="0" borderId="30" xfId="0" applyBorder="1" applyAlignment="1">
      <alignment horizontal="center" vertical="center"/>
    </xf>
    <xf numFmtId="0" fontId="1" fillId="12" borderId="31" xfId="0" applyFont="1" applyFill="1" applyBorder="1" applyAlignment="1">
      <alignment horizontal="center" vertical="center"/>
    </xf>
    <xf numFmtId="0" fontId="1" fillId="12" borderId="32" xfId="0" applyFont="1" applyFill="1" applyBorder="1" applyAlignment="1">
      <alignment horizontal="center" vertical="center"/>
    </xf>
    <xf numFmtId="0" fontId="1" fillId="12" borderId="33" xfId="0" applyFont="1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0" fillId="14" borderId="34" xfId="0" applyFill="1" applyBorder="1" applyAlignment="1">
      <alignment horizontal="center" vertical="center"/>
    </xf>
    <xf numFmtId="0" fontId="0" fillId="14" borderId="32" xfId="0" applyFill="1" applyBorder="1" applyAlignment="1">
      <alignment horizontal="center" vertical="center"/>
    </xf>
    <xf numFmtId="0" fontId="0" fillId="14" borderId="33" xfId="0" applyFill="1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/>
    </xf>
    <xf numFmtId="0" fontId="0" fillId="13" borderId="31" xfId="0" applyFill="1" applyBorder="1" applyAlignment="1">
      <alignment horizontal="center"/>
    </xf>
    <xf numFmtId="0" fontId="0" fillId="13" borderId="32" xfId="0" applyFill="1" applyBorder="1" applyAlignment="1">
      <alignment horizontal="center"/>
    </xf>
    <xf numFmtId="0" fontId="0" fillId="13" borderId="33" xfId="0" applyFill="1" applyBorder="1" applyAlignment="1">
      <alignment horizontal="center"/>
    </xf>
    <xf numFmtId="0" fontId="0" fillId="13" borderId="35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13" borderId="41" xfId="0" applyFill="1" applyBorder="1" applyAlignment="1">
      <alignment horizontal="center"/>
    </xf>
    <xf numFmtId="0" fontId="0" fillId="13" borderId="42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 vertical="center"/>
    </xf>
    <xf numFmtId="0" fontId="0" fillId="7" borderId="3" xfId="0" applyFill="1" applyBorder="1" applyAlignment="1" applyProtection="1">
      <alignment horizontal="center" vertical="center"/>
      <protection locked="0"/>
    </xf>
    <xf numFmtId="0" fontId="0" fillId="7" borderId="4" xfId="0" applyFill="1" applyBorder="1" applyAlignment="1" applyProtection="1">
      <alignment horizontal="center" vertical="center"/>
      <protection locked="0"/>
    </xf>
    <xf numFmtId="0" fontId="0" fillId="7" borderId="17" xfId="0" applyFill="1" applyBorder="1" applyAlignment="1" applyProtection="1">
      <alignment horizontal="center" vertical="center"/>
      <protection locked="0"/>
    </xf>
    <xf numFmtId="0" fontId="0" fillId="7" borderId="1" xfId="0" applyFill="1" applyBorder="1" applyAlignment="1" applyProtection="1">
      <alignment horizontal="center" vertical="center"/>
      <protection locked="0"/>
    </xf>
    <xf numFmtId="0" fontId="0" fillId="8" borderId="7" xfId="0" applyFill="1" applyBorder="1" applyAlignment="1" applyProtection="1">
      <alignment horizontal="center" vertical="center"/>
      <protection locked="0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12" borderId="22" xfId="0" applyFill="1" applyBorder="1"/>
    <xf numFmtId="0" fontId="0" fillId="12" borderId="0" xfId="0" applyFill="1"/>
    <xf numFmtId="0" fontId="0" fillId="13" borderId="0" xfId="0" applyFill="1"/>
    <xf numFmtId="0" fontId="0" fillId="14" borderId="22" xfId="0" applyFill="1" applyBorder="1"/>
    <xf numFmtId="0" fontId="0" fillId="14" borderId="0" xfId="0" applyFill="1"/>
    <xf numFmtId="0" fontId="0" fillId="0" borderId="20" xfId="0" applyBorder="1" applyAlignment="1">
      <alignment horizontal="center" vertical="center"/>
    </xf>
    <xf numFmtId="0" fontId="1" fillId="12" borderId="35" xfId="0" applyFont="1" applyFill="1" applyBorder="1" applyAlignment="1">
      <alignment horizontal="center" vertical="center"/>
    </xf>
    <xf numFmtId="0" fontId="1" fillId="12" borderId="36" xfId="0" applyFont="1" applyFill="1" applyBorder="1" applyAlignment="1">
      <alignment horizontal="center" vertical="center"/>
    </xf>
    <xf numFmtId="0" fontId="1" fillId="12" borderId="37" xfId="0" applyFont="1" applyFill="1" applyBorder="1" applyAlignment="1">
      <alignment horizontal="center" vertical="center"/>
    </xf>
    <xf numFmtId="0" fontId="0" fillId="13" borderId="36" xfId="0" applyFill="1" applyBorder="1" applyAlignment="1">
      <alignment horizontal="center"/>
    </xf>
    <xf numFmtId="0" fontId="0" fillId="14" borderId="38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37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/>
    </xf>
    <xf numFmtId="0" fontId="0" fillId="13" borderId="37" xfId="0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35" xfId="0" applyFill="1" applyBorder="1" applyAlignment="1">
      <alignment horizontal="center" vertical="center"/>
    </xf>
    <xf numFmtId="0" fontId="0" fillId="13" borderId="37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12" borderId="0" xfId="0" applyFont="1" applyFill="1" applyBorder="1" applyAlignment="1">
      <alignment horizontal="center" vertical="center"/>
    </xf>
    <xf numFmtId="0" fontId="0" fillId="13" borderId="0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7" borderId="17" xfId="0" applyFill="1" applyBorder="1" applyAlignment="1" applyProtection="1">
      <alignment horizontal="center" vertical="center"/>
    </xf>
    <xf numFmtId="0" fontId="0" fillId="7" borderId="4" xfId="0" applyFill="1" applyBorder="1" applyAlignment="1" applyProtection="1">
      <alignment horizontal="center" vertical="center"/>
    </xf>
    <xf numFmtId="0" fontId="0" fillId="15" borderId="3" xfId="0" applyFill="1" applyBorder="1" applyAlignment="1" applyProtection="1">
      <alignment horizontal="center" vertical="center"/>
      <protection locked="0"/>
    </xf>
    <xf numFmtId="0" fontId="0" fillId="9" borderId="2" xfId="0" applyFill="1" applyBorder="1" applyAlignment="1" applyProtection="1">
      <alignment horizontal="center" vertical="center"/>
      <protection locked="0"/>
    </xf>
    <xf numFmtId="0" fontId="0" fillId="9" borderId="43" xfId="0" applyFill="1" applyBorder="1" applyAlignment="1" applyProtection="1">
      <alignment horizontal="center" vertical="center"/>
      <protection locked="0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9" borderId="7" xfId="0" applyFill="1" applyBorder="1" applyAlignment="1" applyProtection="1">
      <alignment horizontal="center" vertical="center"/>
      <protection locked="0"/>
    </xf>
    <xf numFmtId="0" fontId="0" fillId="9" borderId="1" xfId="0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5" borderId="4" xfId="0" applyFill="1" applyBorder="1" applyAlignment="1" applyProtection="1">
      <alignment horizontal="center" vertical="center"/>
      <protection locked="0"/>
    </xf>
    <xf numFmtId="0" fontId="0" fillId="5" borderId="5" xfId="0" applyFill="1" applyBorder="1" applyAlignment="1" applyProtection="1">
      <alignment horizontal="center" vertical="center"/>
      <protection locked="0"/>
    </xf>
    <xf numFmtId="0" fontId="0" fillId="6" borderId="3" xfId="0" applyFill="1" applyBorder="1" applyAlignment="1" applyProtection="1">
      <alignment horizontal="center" vertical="center"/>
      <protection locked="0"/>
    </xf>
    <xf numFmtId="0" fontId="0" fillId="6" borderId="4" xfId="0" applyFill="1" applyBorder="1" applyAlignment="1" applyProtection="1">
      <alignment horizontal="center" vertical="center"/>
      <protection locked="0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4" borderId="12" xfId="0" applyFill="1" applyBorder="1" applyAlignment="1" applyProtection="1">
      <alignment horizontal="center" vertical="center"/>
      <protection locked="0"/>
    </xf>
    <xf numFmtId="0" fontId="0" fillId="4" borderId="10" xfId="0" applyFill="1" applyBorder="1" applyAlignment="1" applyProtection="1">
      <alignment horizontal="center" vertical="center"/>
      <protection locked="0"/>
    </xf>
    <xf numFmtId="0" fontId="0" fillId="4" borderId="13" xfId="0" applyFill="1" applyBorder="1" applyAlignment="1" applyProtection="1">
      <alignment horizontal="center" vertical="center"/>
      <protection locked="0"/>
    </xf>
    <xf numFmtId="0" fontId="0" fillId="5" borderId="21" xfId="0" applyFill="1" applyBorder="1" applyAlignment="1" applyProtection="1">
      <alignment horizontal="center" vertical="center"/>
      <protection locked="0"/>
    </xf>
    <xf numFmtId="0" fontId="0" fillId="5" borderId="44" xfId="0" applyFill="1" applyBorder="1" applyAlignment="1" applyProtection="1">
      <alignment horizontal="center" vertical="center"/>
      <protection locked="0"/>
    </xf>
    <xf numFmtId="0" fontId="0" fillId="5" borderId="28" xfId="0" applyFill="1" applyBorder="1" applyAlignment="1" applyProtection="1">
      <alignment horizontal="center" vertical="center"/>
      <protection locked="0"/>
    </xf>
    <xf numFmtId="0" fontId="0" fillId="6" borderId="14" xfId="0" applyFill="1" applyBorder="1" applyAlignment="1" applyProtection="1">
      <alignment horizontal="center" vertical="center"/>
      <protection locked="0"/>
    </xf>
    <xf numFmtId="0" fontId="0" fillId="6" borderId="15" xfId="0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0" fillId="4" borderId="3" xfId="0" applyFill="1" applyBorder="1" applyAlignment="1" applyProtection="1">
      <alignment horizontal="center" vertical="center"/>
      <protection locked="0"/>
    </xf>
    <xf numFmtId="0" fontId="0" fillId="4" borderId="4" xfId="0" applyFill="1" applyBorder="1" applyAlignment="1" applyProtection="1">
      <alignment horizontal="center" vertical="center"/>
      <protection locked="0"/>
    </xf>
    <xf numFmtId="0" fontId="0" fillId="4" borderId="5" xfId="0" applyFill="1" applyBorder="1" applyAlignment="1" applyProtection="1">
      <alignment horizontal="center" vertical="center"/>
      <protection locked="0"/>
    </xf>
    <xf numFmtId="0" fontId="0" fillId="5" borderId="3" xfId="0" applyFill="1" applyBorder="1" applyAlignment="1" applyProtection="1">
      <alignment horizontal="center" vertical="center"/>
      <protection locked="0"/>
    </xf>
    <xf numFmtId="0" fontId="0" fillId="5" borderId="17" xfId="0" applyFill="1" applyBorder="1" applyAlignment="1" applyProtection="1">
      <alignment horizontal="center" vertical="center"/>
      <protection locked="0"/>
    </xf>
    <xf numFmtId="0" fontId="0" fillId="5" borderId="45" xfId="0" applyFill="1" applyBorder="1" applyAlignment="1" applyProtection="1">
      <alignment horizontal="center" vertical="center"/>
      <protection locked="0"/>
    </xf>
    <xf numFmtId="0" fontId="0" fillId="0" borderId="4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9" fontId="0" fillId="0" borderId="29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1">
    <cellStyle name="Bình thường" xfId="0" builtinId="0"/>
  </cellStyles>
  <dxfs count="4"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156882</xdr:colOff>
      <xdr:row>4</xdr:row>
      <xdr:rowOff>100853</xdr:rowOff>
    </xdr:from>
    <xdr:to>
      <xdr:col>6</xdr:col>
      <xdr:colOff>1165412</xdr:colOff>
      <xdr:row>4</xdr:row>
      <xdr:rowOff>112059</xdr:rowOff>
    </xdr:to>
    <xdr:cxnSp macro="">
      <xdr:nvCxnSpPr>
        <xdr:cNvPr id="2" name="Straight Arrow Connector 24">
          <a:extLst>
            <a:ext uri="{FF2B5EF4-FFF2-40B4-BE49-F238E27FC236}">
              <a16:creationId xmlns:a16="http://schemas.microsoft.com/office/drawing/2014/main" id="{2F0CEB62-327C-4FD9-A60F-F566C624AB02}"/>
            </a:ext>
          </a:extLst>
        </xdr:cNvPr>
        <xdr:cNvCxnSpPr/>
      </xdr:nvCxnSpPr>
      <xdr:spPr>
        <a:xfrm flipV="1">
          <a:off x="4547907" y="13350128"/>
          <a:ext cx="656105" cy="11206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11206</xdr:colOff>
      <xdr:row>6</xdr:row>
      <xdr:rowOff>89647</xdr:rowOff>
    </xdr:from>
    <xdr:to>
      <xdr:col>7</xdr:col>
      <xdr:colOff>199038</xdr:colOff>
      <xdr:row>6</xdr:row>
      <xdr:rowOff>90714</xdr:rowOff>
    </xdr:to>
    <xdr:cxnSp macro="">
      <xdr:nvCxnSpPr>
        <xdr:cNvPr id="3" name="Straight Arrow Connector 25">
          <a:extLst>
            <a:ext uri="{FF2B5EF4-FFF2-40B4-BE49-F238E27FC236}">
              <a16:creationId xmlns:a16="http://schemas.microsoft.com/office/drawing/2014/main" id="{F7CEC86F-EF2C-460E-8C58-122E663AF9B3}"/>
            </a:ext>
          </a:extLst>
        </xdr:cNvPr>
        <xdr:cNvCxnSpPr/>
      </xdr:nvCxnSpPr>
      <xdr:spPr>
        <a:xfrm>
          <a:off x="4402231" y="13729447"/>
          <a:ext cx="997457" cy="1067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672353</xdr:colOff>
      <xdr:row>8</xdr:row>
      <xdr:rowOff>100853</xdr:rowOff>
    </xdr:from>
    <xdr:to>
      <xdr:col>7</xdr:col>
      <xdr:colOff>201706</xdr:colOff>
      <xdr:row>8</xdr:row>
      <xdr:rowOff>100853</xdr:rowOff>
    </xdr:to>
    <xdr:cxnSp macro="">
      <xdr:nvCxnSpPr>
        <xdr:cNvPr id="4" name="Straight Arrow Connector 26">
          <a:extLst>
            <a:ext uri="{FF2B5EF4-FFF2-40B4-BE49-F238E27FC236}">
              <a16:creationId xmlns:a16="http://schemas.microsoft.com/office/drawing/2014/main" id="{FAD67A59-4891-45E9-9DE0-D94944EA945D}"/>
            </a:ext>
          </a:extLst>
        </xdr:cNvPr>
        <xdr:cNvCxnSpPr/>
      </xdr:nvCxnSpPr>
      <xdr:spPr>
        <a:xfrm>
          <a:off x="5063378" y="14112128"/>
          <a:ext cx="338978" cy="0"/>
        </a:xfrm>
        <a:prstGeom prst="straightConnector1">
          <a:avLst/>
        </a:prstGeom>
        <a:ln w="57150"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F40F7-3FFA-46D5-BCBD-4697CB62E669}">
  <sheetPr>
    <pageSetUpPr fitToPage="1"/>
  </sheetPr>
  <dimension ref="B1:Y61"/>
  <sheetViews>
    <sheetView tabSelected="1" topLeftCell="B1" zoomScale="85" zoomScaleNormal="85" workbookViewId="0">
      <selection activeCell="D45" sqref="D45"/>
    </sheetView>
  </sheetViews>
  <sheetFormatPr defaultRowHeight="15" x14ac:dyDescent="0.25"/>
  <cols>
    <col min="2" max="2" width="13.140625" bestFit="1" customWidth="1"/>
    <col min="3" max="3" width="10.28515625" bestFit="1" customWidth="1"/>
    <col min="4" max="4" width="6" bestFit="1" customWidth="1"/>
    <col min="5" max="24" width="6.28515625" bestFit="1" customWidth="1"/>
    <col min="25" max="25" width="7.85546875" bestFit="1" customWidth="1"/>
  </cols>
  <sheetData>
    <row r="1" spans="2:25" x14ac:dyDescent="0.25">
      <c r="B1" s="90" t="s">
        <v>28</v>
      </c>
      <c r="C1" s="83"/>
      <c r="D1" s="91"/>
      <c r="E1" s="92"/>
      <c r="F1" s="92"/>
      <c r="G1" s="93"/>
      <c r="H1" s="93"/>
      <c r="I1" s="93"/>
      <c r="J1" s="94"/>
      <c r="K1" s="95"/>
      <c r="L1" s="95"/>
      <c r="M1" s="95"/>
      <c r="N1" s="82"/>
    </row>
    <row r="2" spans="2:25" ht="15.75" thickBot="1" x14ac:dyDescent="0.3">
      <c r="B2" s="96">
        <v>1</v>
      </c>
      <c r="C2" s="89" t="s">
        <v>33</v>
      </c>
      <c r="D2" s="97">
        <f>B8</f>
        <v>6</v>
      </c>
      <c r="E2" s="98">
        <f>B8</f>
        <v>6</v>
      </c>
      <c r="F2" s="99">
        <f>B8</f>
        <v>6</v>
      </c>
      <c r="G2" s="100" t="s">
        <v>31</v>
      </c>
      <c r="H2" s="100" t="s">
        <v>31</v>
      </c>
      <c r="I2" s="100">
        <f>Input!H3</f>
        <v>6</v>
      </c>
      <c r="J2" s="101">
        <f>B8</f>
        <v>6</v>
      </c>
      <c r="K2" s="102">
        <f>B8</f>
        <v>6</v>
      </c>
      <c r="L2" s="102">
        <f>B8</f>
        <v>6</v>
      </c>
      <c r="M2" s="103">
        <f>B8</f>
        <v>6</v>
      </c>
      <c r="N2" s="119"/>
    </row>
    <row r="3" spans="2:25" ht="15.75" thickBot="1" x14ac:dyDescent="0.3">
      <c r="B3" s="96">
        <v>2</v>
      </c>
      <c r="C3" s="89" t="s">
        <v>33</v>
      </c>
      <c r="D3" s="97">
        <f>B8</f>
        <v>6</v>
      </c>
      <c r="E3" s="98">
        <f>B8</f>
        <v>6</v>
      </c>
      <c r="F3" s="99">
        <f>B8</f>
        <v>6</v>
      </c>
      <c r="G3" s="104">
        <f>Input!F5</f>
        <v>0.5</v>
      </c>
      <c r="H3" s="100" t="s">
        <v>31</v>
      </c>
      <c r="I3" s="105">
        <f>Input!H5</f>
        <v>5</v>
      </c>
      <c r="J3" s="101">
        <f>B8</f>
        <v>6</v>
      </c>
      <c r="K3" s="102">
        <f>B8</f>
        <v>6</v>
      </c>
      <c r="L3" s="102">
        <f>B8</f>
        <v>6</v>
      </c>
      <c r="M3" s="103">
        <f>B8</f>
        <v>6</v>
      </c>
      <c r="N3" s="119"/>
    </row>
    <row r="4" spans="2:25" ht="15.75" thickBot="1" x14ac:dyDescent="0.3">
      <c r="B4" s="96">
        <v>3</v>
      </c>
      <c r="C4" s="89" t="s">
        <v>33</v>
      </c>
      <c r="D4" s="97">
        <f>B8</f>
        <v>6</v>
      </c>
      <c r="E4" s="98">
        <f>B8</f>
        <v>6</v>
      </c>
      <c r="F4" s="99">
        <f>B8</f>
        <v>6</v>
      </c>
      <c r="G4" s="104">
        <f>Input!F7</f>
        <v>2</v>
      </c>
      <c r="H4" s="100"/>
      <c r="I4" s="105">
        <f>Input!H7</f>
        <v>3.5</v>
      </c>
      <c r="J4" s="101">
        <f>B8</f>
        <v>6</v>
      </c>
      <c r="K4" s="102">
        <f>B8</f>
        <v>6</v>
      </c>
      <c r="L4" s="102">
        <f>B8</f>
        <v>6</v>
      </c>
      <c r="M4" s="103">
        <f>B8</f>
        <v>6</v>
      </c>
      <c r="N4" s="120"/>
    </row>
    <row r="5" spans="2:25" ht="15.75" thickBot="1" x14ac:dyDescent="0.3">
      <c r="B5" s="96">
        <v>4</v>
      </c>
      <c r="C5" s="89" t="s">
        <v>33</v>
      </c>
      <c r="D5" s="97">
        <f>B8</f>
        <v>6</v>
      </c>
      <c r="E5" s="98">
        <f>B8</f>
        <v>6</v>
      </c>
      <c r="F5" s="99">
        <f>B8</f>
        <v>6</v>
      </c>
      <c r="G5" s="107" t="s">
        <v>31</v>
      </c>
      <c r="H5" s="108">
        <f>Input!G9</f>
        <v>5</v>
      </c>
      <c r="I5" s="109">
        <f>Input!H9</f>
        <v>0.5</v>
      </c>
      <c r="J5" s="101">
        <f>B8</f>
        <v>6</v>
      </c>
      <c r="K5" s="102">
        <f>B8</f>
        <v>6</v>
      </c>
      <c r="L5" s="102">
        <f>B8</f>
        <v>6</v>
      </c>
      <c r="M5" s="103">
        <f>B8</f>
        <v>6</v>
      </c>
      <c r="N5" s="106"/>
    </row>
    <row r="6" spans="2:25" s="82" customFormat="1" x14ac:dyDescent="0.25">
      <c r="B6" s="110"/>
      <c r="C6" s="110"/>
      <c r="D6" s="111"/>
      <c r="E6" s="111"/>
      <c r="F6" s="111"/>
      <c r="G6" s="112"/>
      <c r="H6" s="112"/>
      <c r="I6" s="112"/>
      <c r="J6" s="113"/>
      <c r="K6" s="113"/>
      <c r="L6" s="113"/>
      <c r="M6" s="113"/>
      <c r="N6" s="110"/>
    </row>
    <row r="7" spans="2:25" s="82" customFormat="1" x14ac:dyDescent="0.25">
      <c r="B7" s="110"/>
      <c r="C7" s="110"/>
      <c r="D7" s="111"/>
      <c r="E7" s="111"/>
      <c r="F7" s="111"/>
      <c r="G7" s="112"/>
      <c r="H7" s="112"/>
      <c r="I7" s="112"/>
      <c r="J7" s="113"/>
      <c r="K7" s="113"/>
      <c r="L7" s="113"/>
      <c r="M7" s="113"/>
      <c r="N7" s="110"/>
    </row>
    <row r="8" spans="2:25" x14ac:dyDescent="0.25">
      <c r="B8">
        <f>Input!C3</f>
        <v>6</v>
      </c>
      <c r="C8" s="1">
        <f>Input!B1</f>
        <v>0.5</v>
      </c>
      <c r="D8" s="123" t="s">
        <v>0</v>
      </c>
      <c r="E8" s="123"/>
      <c r="F8" s="123"/>
      <c r="G8" s="123"/>
      <c r="H8" s="123"/>
      <c r="I8" s="123"/>
      <c r="J8" s="123"/>
      <c r="K8" s="123"/>
      <c r="L8" s="124" t="s">
        <v>1</v>
      </c>
      <c r="M8" s="124"/>
      <c r="N8" s="124"/>
      <c r="O8" s="124"/>
      <c r="P8" s="123" t="s">
        <v>2</v>
      </c>
      <c r="Q8" s="123"/>
      <c r="R8" s="123"/>
      <c r="S8" s="123"/>
      <c r="T8" s="123"/>
      <c r="U8" s="123"/>
      <c r="V8" s="123"/>
      <c r="W8" s="123"/>
      <c r="X8" s="123"/>
      <c r="Y8" s="123"/>
    </row>
    <row r="9" spans="2:25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2:25" ht="15.75" thickBot="1" x14ac:dyDescent="0.3">
      <c r="B10" s="1"/>
      <c r="C10" s="1"/>
      <c r="D10" s="1"/>
      <c r="E10" s="142" t="s">
        <v>3</v>
      </c>
      <c r="F10" s="142"/>
      <c r="G10" s="142" t="s">
        <v>4</v>
      </c>
      <c r="H10" s="142"/>
      <c r="I10" s="142" t="s">
        <v>5</v>
      </c>
      <c r="J10" s="142"/>
      <c r="K10" s="142" t="s">
        <v>6</v>
      </c>
      <c r="L10" s="142"/>
      <c r="M10" s="149" t="s">
        <v>7</v>
      </c>
      <c r="N10" s="149"/>
      <c r="O10" s="142" t="s">
        <v>8</v>
      </c>
      <c r="P10" s="142"/>
      <c r="Q10" s="142" t="s">
        <v>9</v>
      </c>
      <c r="R10" s="142"/>
      <c r="S10" s="142" t="s">
        <v>10</v>
      </c>
      <c r="T10" s="142"/>
      <c r="U10" s="142" t="s">
        <v>11</v>
      </c>
      <c r="V10" s="142"/>
      <c r="W10" s="142" t="s">
        <v>12</v>
      </c>
      <c r="X10" s="142"/>
      <c r="Y10" s="1"/>
    </row>
    <row r="11" spans="2:25" x14ac:dyDescent="0.25">
      <c r="B11" s="132" t="s">
        <v>13</v>
      </c>
      <c r="C11" s="132" t="s">
        <v>14</v>
      </c>
      <c r="D11" s="2" t="s">
        <v>15</v>
      </c>
      <c r="E11" s="143" t="s">
        <v>16</v>
      </c>
      <c r="F11" s="144"/>
      <c r="G11" s="143" t="s">
        <v>16</v>
      </c>
      <c r="H11" s="144"/>
      <c r="I11" s="144" t="s">
        <v>17</v>
      </c>
      <c r="J11" s="145"/>
      <c r="K11" s="146" t="s">
        <v>18</v>
      </c>
      <c r="L11" s="128"/>
      <c r="M11" s="147" t="s">
        <v>18</v>
      </c>
      <c r="N11" s="148"/>
      <c r="O11" s="128" t="s">
        <v>17</v>
      </c>
      <c r="P11" s="129"/>
      <c r="Q11" s="130" t="s">
        <v>17</v>
      </c>
      <c r="R11" s="131"/>
      <c r="S11" s="131" t="s">
        <v>17</v>
      </c>
      <c r="T11" s="131"/>
      <c r="U11" s="131" t="s">
        <v>17</v>
      </c>
      <c r="V11" s="131"/>
      <c r="W11" s="131" t="s">
        <v>19</v>
      </c>
      <c r="X11" s="131"/>
      <c r="Y11" s="3" t="s">
        <v>20</v>
      </c>
    </row>
    <row r="12" spans="2:25" x14ac:dyDescent="0.25">
      <c r="B12" s="132"/>
      <c r="C12" s="132"/>
      <c r="D12" s="2"/>
      <c r="E12" s="4" t="s">
        <v>21</v>
      </c>
      <c r="F12" s="5" t="s">
        <v>22</v>
      </c>
      <c r="G12" s="5" t="s">
        <v>21</v>
      </c>
      <c r="H12" s="5" t="s">
        <v>22</v>
      </c>
      <c r="I12" s="5" t="s">
        <v>21</v>
      </c>
      <c r="J12" s="6" t="s">
        <v>22</v>
      </c>
      <c r="K12" s="7" t="s">
        <v>21</v>
      </c>
      <c r="L12" s="8" t="s">
        <v>22</v>
      </c>
      <c r="M12" s="8" t="s">
        <v>21</v>
      </c>
      <c r="N12" s="8" t="s">
        <v>22</v>
      </c>
      <c r="O12" s="8" t="s">
        <v>21</v>
      </c>
      <c r="P12" s="9" t="s">
        <v>22</v>
      </c>
      <c r="Q12" s="10" t="s">
        <v>21</v>
      </c>
      <c r="R12" s="11" t="s">
        <v>22</v>
      </c>
      <c r="S12" s="11" t="s">
        <v>21</v>
      </c>
      <c r="T12" s="11" t="s">
        <v>22</v>
      </c>
      <c r="U12" s="11" t="s">
        <v>21</v>
      </c>
      <c r="V12" s="11" t="s">
        <v>22</v>
      </c>
      <c r="W12" s="11" t="s">
        <v>21</v>
      </c>
      <c r="X12" s="11" t="s">
        <v>22</v>
      </c>
      <c r="Y12" s="12"/>
    </row>
    <row r="13" spans="2:25" ht="15.75" thickBot="1" x14ac:dyDescent="0.3">
      <c r="B13" s="132"/>
      <c r="C13" s="133"/>
      <c r="D13" s="13"/>
      <c r="E13" s="134" t="s">
        <v>23</v>
      </c>
      <c r="F13" s="135"/>
      <c r="G13" s="135"/>
      <c r="H13" s="135"/>
      <c r="I13" s="135"/>
      <c r="J13" s="136"/>
      <c r="K13" s="137" t="s">
        <v>24</v>
      </c>
      <c r="L13" s="138"/>
      <c r="M13" s="138"/>
      <c r="N13" s="138"/>
      <c r="O13" s="138"/>
      <c r="P13" s="139"/>
      <c r="Q13" s="140" t="s">
        <v>25</v>
      </c>
      <c r="R13" s="141"/>
      <c r="S13" s="141"/>
      <c r="T13" s="141"/>
      <c r="U13" s="141"/>
      <c r="V13" s="141"/>
      <c r="W13" s="141"/>
      <c r="X13" s="141"/>
      <c r="Y13" s="12"/>
    </row>
    <row r="14" spans="2:25" ht="15.75" thickBot="1" x14ac:dyDescent="0.3">
      <c r="B14" s="125">
        <v>1</v>
      </c>
      <c r="C14" s="14">
        <v>1</v>
      </c>
      <c r="D14" s="15">
        <v>1</v>
      </c>
      <c r="E14" s="84">
        <f>IF(D14=1,0,(D14-1)*($B$8+$C$8))</f>
        <v>0</v>
      </c>
      <c r="F14" s="17">
        <f>(E14 + $B$8)</f>
        <v>6</v>
      </c>
      <c r="G14" s="17">
        <f>(F14 +$C$8)</f>
        <v>6.5</v>
      </c>
      <c r="H14" s="17">
        <f>(G14 + $B$8)</f>
        <v>12.5</v>
      </c>
      <c r="I14" s="85">
        <f>(H14 +$C$8)</f>
        <v>13</v>
      </c>
      <c r="J14" s="18">
        <f>(I14 + $B$8)</f>
        <v>19</v>
      </c>
      <c r="K14" s="16" t="s">
        <v>26</v>
      </c>
      <c r="L14" s="17"/>
      <c r="M14" s="17"/>
      <c r="N14" s="17"/>
      <c r="O14" s="115">
        <f>J14+$C$8</f>
        <v>19.5</v>
      </c>
      <c r="P14" s="114">
        <f>O14+ VLOOKUP(C14,$B$2:$I$5,8,0)</f>
        <v>25.5</v>
      </c>
      <c r="Q14" s="85">
        <f>(P14 +$C$8)</f>
        <v>26</v>
      </c>
      <c r="R14" s="17">
        <f>Q14 + $B$8</f>
        <v>32</v>
      </c>
      <c r="S14" s="85">
        <f>(R14 +$C$8)</f>
        <v>32.5</v>
      </c>
      <c r="T14" s="17">
        <f>S14 + $B$8</f>
        <v>38.5</v>
      </c>
      <c r="U14" s="85">
        <f>(T14 +$C$8)</f>
        <v>39</v>
      </c>
      <c r="V14" s="17">
        <f>U14 + $B$8</f>
        <v>45</v>
      </c>
      <c r="W14" s="85">
        <f>(V14 +$C$8)</f>
        <v>45.5</v>
      </c>
      <c r="X14" s="18">
        <f>W14 + $B$8</f>
        <v>51.5</v>
      </c>
      <c r="Y14" s="19"/>
    </row>
    <row r="15" spans="2:25" x14ac:dyDescent="0.3">
      <c r="B15" s="126"/>
      <c r="C15" s="20">
        <v>1</v>
      </c>
      <c r="D15" s="21">
        <v>2</v>
      </c>
      <c r="E15" s="84">
        <f>IF(D15=1,0,(D15-1)*($B$8+$C$8))</f>
        <v>6.5</v>
      </c>
      <c r="F15" s="85">
        <f>(E15 + $B$8)</f>
        <v>12.5</v>
      </c>
      <c r="G15" s="85">
        <f>(F15 +$C$8)</f>
        <v>13</v>
      </c>
      <c r="H15" s="85">
        <f>(G15 + $B$8)</f>
        <v>19</v>
      </c>
      <c r="I15" s="85">
        <f>(H15 +$C$8)</f>
        <v>19.5</v>
      </c>
      <c r="J15" s="86">
        <f>(I15 + $B$8)</f>
        <v>25.5</v>
      </c>
      <c r="K15" s="22">
        <v>0</v>
      </c>
      <c r="L15" s="34">
        <f>K15 +  IF(  VLOOKUP(C15,$B$2:$I$5,6,0)="X","0",VLOOKUP(C15,$B$2:$I$5,6,0))</f>
        <v>0</v>
      </c>
      <c r="M15" s="23"/>
      <c r="N15" s="23"/>
      <c r="O15" s="115">
        <f>J15+$C$8</f>
        <v>26</v>
      </c>
      <c r="P15" s="114">
        <f>O15+ VLOOKUP(C15,$B$2:$I$5,8,0)</f>
        <v>32</v>
      </c>
      <c r="Q15" s="85">
        <f>(P15 +$C$8)</f>
        <v>32.5</v>
      </c>
      <c r="R15" s="85">
        <f>Q15 + $B$8</f>
        <v>38.5</v>
      </c>
      <c r="S15" s="85">
        <f>(R15 +$C$8)</f>
        <v>39</v>
      </c>
      <c r="T15" s="85">
        <f>S15 + $B$8</f>
        <v>45</v>
      </c>
      <c r="U15" s="85">
        <f>(T15 +$C$8)</f>
        <v>45.5</v>
      </c>
      <c r="V15" s="85">
        <f>U15 + $B$8</f>
        <v>51.5</v>
      </c>
      <c r="W15" s="85">
        <f>(V15 +$C$8)</f>
        <v>52</v>
      </c>
      <c r="X15" s="86">
        <f>W15 + $B$8</f>
        <v>58</v>
      </c>
      <c r="Y15" s="19"/>
    </row>
    <row r="16" spans="2:25" ht="15.75" thickBot="1" x14ac:dyDescent="0.3">
      <c r="B16" s="24" t="s">
        <v>27</v>
      </c>
      <c r="C16" s="25" t="str">
        <f>IF(SUM(E16:X16)=0, "OK", "NG")</f>
        <v>OK</v>
      </c>
      <c r="D16" s="25"/>
      <c r="E16" s="26">
        <f>MOD(E15 -G14,$B$8+$C$8)</f>
        <v>0</v>
      </c>
      <c r="F16" s="88">
        <f t="shared" ref="F16:H16" si="0">MOD(F15 -H14,$B$8+$C$8)</f>
        <v>0</v>
      </c>
      <c r="G16" s="88">
        <f t="shared" si="0"/>
        <v>0</v>
      </c>
      <c r="H16" s="88">
        <f t="shared" si="0"/>
        <v>0</v>
      </c>
      <c r="I16" s="88">
        <f>MOD(I15 -O14,$B$8+$C$8)</f>
        <v>0</v>
      </c>
      <c r="J16" s="88">
        <f>MOD(J15 -P14,$B$8+$C$8)</f>
        <v>0</v>
      </c>
      <c r="K16" s="29"/>
      <c r="L16" s="30"/>
      <c r="M16" s="30"/>
      <c r="N16" s="30"/>
      <c r="O16" s="27" t="str">
        <f>IF(MOD(O15-P14,$B$8+$C$8)=$C$8, "OK", "NG")</f>
        <v>OK</v>
      </c>
      <c r="P16" s="28">
        <f t="shared" ref="P16:V16" si="1">MOD(P15 -R14,$B$8+$C$8)</f>
        <v>0</v>
      </c>
      <c r="Q16" s="26">
        <f t="shared" si="1"/>
        <v>0</v>
      </c>
      <c r="R16" s="27">
        <f t="shared" si="1"/>
        <v>0</v>
      </c>
      <c r="S16" s="27">
        <f t="shared" si="1"/>
        <v>0</v>
      </c>
      <c r="T16" s="27">
        <f t="shared" si="1"/>
        <v>0</v>
      </c>
      <c r="U16" s="27">
        <f t="shared" si="1"/>
        <v>0</v>
      </c>
      <c r="V16" s="27">
        <f t="shared" si="1"/>
        <v>0</v>
      </c>
      <c r="W16" s="27"/>
      <c r="X16" s="28"/>
      <c r="Y16" s="19"/>
    </row>
    <row r="17" spans="2:25" ht="15.75" thickBot="1" x14ac:dyDescent="0.3">
      <c r="B17" s="125">
        <v>2</v>
      </c>
      <c r="C17" s="31">
        <v>2</v>
      </c>
      <c r="D17" s="32">
        <v>3</v>
      </c>
      <c r="E17" s="84">
        <f>IF(D17=1,0,(D17-1)*($B$8+$C$8))</f>
        <v>13</v>
      </c>
      <c r="F17" s="85">
        <f>(E17 + $B$8)</f>
        <v>19</v>
      </c>
      <c r="G17" s="85">
        <f>(F17 +$C$8)</f>
        <v>19.5</v>
      </c>
      <c r="H17" s="85">
        <f>(G17 + $B$8)</f>
        <v>25.5</v>
      </c>
      <c r="I17" s="85">
        <f>(H17 +$C$8)</f>
        <v>26</v>
      </c>
      <c r="J17" s="86">
        <f>(I17 + $B$8)</f>
        <v>32</v>
      </c>
      <c r="K17" s="85">
        <f>(J17 +$C$8)</f>
        <v>32.5</v>
      </c>
      <c r="L17" s="34">
        <f>K17 +  IF(  VLOOKUP(C17,$B$2:$I$5,6,0)="X","0",VLOOKUP(C17,$B$2:$I$5,6,0))</f>
        <v>33</v>
      </c>
      <c r="M17" s="34"/>
      <c r="N17" s="34"/>
      <c r="O17" s="34">
        <f>L17 + $C$8</f>
        <v>33.5</v>
      </c>
      <c r="P17" s="114">
        <f>O17+VLOOKUP(C17,$B$2:$I$5,8,0)</f>
        <v>38.5</v>
      </c>
      <c r="Q17" s="85">
        <f>(P17 +$C$8)</f>
        <v>39</v>
      </c>
      <c r="R17" s="85">
        <f>Q17 + $B$8</f>
        <v>45</v>
      </c>
      <c r="S17" s="85">
        <f>(R17 +$C$8)</f>
        <v>45.5</v>
      </c>
      <c r="T17" s="85">
        <f>S17 + $B$8</f>
        <v>51.5</v>
      </c>
      <c r="U17" s="85">
        <f>(T17 +$C$8)</f>
        <v>52</v>
      </c>
      <c r="V17" s="85">
        <f>U17 + $B$8</f>
        <v>58</v>
      </c>
      <c r="W17" s="85">
        <f>(V17 +$C$8)</f>
        <v>58.5</v>
      </c>
      <c r="X17" s="86">
        <f>W17 + $B$8</f>
        <v>64.5</v>
      </c>
      <c r="Y17" s="19"/>
    </row>
    <row r="18" spans="2:25" ht="15.75" thickBot="1" x14ac:dyDescent="0.3">
      <c r="B18" s="126"/>
      <c r="C18" s="35">
        <v>2</v>
      </c>
      <c r="D18" s="36">
        <v>4</v>
      </c>
      <c r="E18" s="84">
        <f>IF(D18=1,0,(D18-1)*($B$8+$C$8))</f>
        <v>19.5</v>
      </c>
      <c r="F18" s="85">
        <f>(E18 + $B$8)</f>
        <v>25.5</v>
      </c>
      <c r="G18" s="85">
        <f>(F18 +$C$8)</f>
        <v>26</v>
      </c>
      <c r="H18" s="85">
        <f>(G18 + $B$8)</f>
        <v>32</v>
      </c>
      <c r="I18" s="85">
        <f>(H18 +$C$8)</f>
        <v>32.5</v>
      </c>
      <c r="J18" s="86">
        <f>(I18 + $B$8)</f>
        <v>38.5</v>
      </c>
      <c r="K18" s="33">
        <f>J18 +0.5</f>
        <v>39</v>
      </c>
      <c r="L18" s="34">
        <f>K18 +  IF(  VLOOKUP(C18,$B$2:$I$5,6,0)="X","0",VLOOKUP(C18,$B$2:$I$5,6,0))</f>
        <v>39.5</v>
      </c>
      <c r="M18" s="34"/>
      <c r="N18" s="34"/>
      <c r="O18" s="34">
        <f>L18 + $C$8</f>
        <v>40</v>
      </c>
      <c r="P18" s="114">
        <f>O18+VLOOKUP(C18,$B$2:$I$5,8,0)</f>
        <v>45</v>
      </c>
      <c r="Q18" s="85">
        <f>(P18 +$C$8)</f>
        <v>45.5</v>
      </c>
      <c r="R18" s="85">
        <f>Q18 + $B$8</f>
        <v>51.5</v>
      </c>
      <c r="S18" s="85">
        <f>(R18 +$C$8)</f>
        <v>52</v>
      </c>
      <c r="T18" s="85">
        <f>S18 + $B$8</f>
        <v>58</v>
      </c>
      <c r="U18" s="85">
        <f>(T18 +$C$8)</f>
        <v>58.5</v>
      </c>
      <c r="V18" s="85">
        <f>U18 + $B$8</f>
        <v>64.5</v>
      </c>
      <c r="W18" s="85">
        <f>(V18 +$C$8)</f>
        <v>65</v>
      </c>
      <c r="X18" s="86">
        <f>W18 + $B$8</f>
        <v>71</v>
      </c>
      <c r="Y18" s="19"/>
    </row>
    <row r="19" spans="2:25" ht="15.75" thickBot="1" x14ac:dyDescent="0.3">
      <c r="B19" s="24" t="s">
        <v>27</v>
      </c>
      <c r="C19" s="25" t="str">
        <f>IF(SUM(E19:X19)=0, "OK", "NG")</f>
        <v>OK</v>
      </c>
      <c r="D19" s="25"/>
      <c r="E19" s="88">
        <f>MOD(E18 -G17,$B$8+$C$8)</f>
        <v>0</v>
      </c>
      <c r="F19" s="88">
        <f t="shared" ref="F19" si="2">MOD(F18 -H17,$B$8+$C$8)</f>
        <v>0</v>
      </c>
      <c r="G19" s="88">
        <f t="shared" ref="G19" si="3">MOD(G18 -I17,$B$8+$C$8)</f>
        <v>0</v>
      </c>
      <c r="H19" s="88">
        <f t="shared" ref="H19" si="4">MOD(H18 -J17,$B$8+$C$8)</f>
        <v>0</v>
      </c>
      <c r="I19" s="88">
        <f>MOD(I18 -K17,$B$8+$C$8)</f>
        <v>0</v>
      </c>
      <c r="J19" s="88">
        <f>MOD(J18 -P17,$B$8+$C$8)</f>
        <v>0</v>
      </c>
      <c r="K19" s="26" t="str">
        <f>IF(MOD(K18-P17,$B$8+$C$8)=$C$8,"OK","NG")</f>
        <v>OK</v>
      </c>
      <c r="L19" s="37"/>
      <c r="M19" s="37"/>
      <c r="N19" s="37"/>
      <c r="O19" s="37"/>
      <c r="P19" s="28">
        <f t="shared" ref="P19" si="5">MOD(P18 -R17,$B$8+$C$8)</f>
        <v>0</v>
      </c>
      <c r="Q19" s="88">
        <f t="shared" ref="Q19" si="6">MOD(Q18 -S17,$B$8+$C$8)</f>
        <v>0</v>
      </c>
      <c r="R19" s="27">
        <f t="shared" ref="R19" si="7">MOD(R18 -T17,$B$8+$C$8)</f>
        <v>0</v>
      </c>
      <c r="S19" s="27">
        <f t="shared" ref="S19" si="8">MOD(S18 -U17,$B$8+$C$8)</f>
        <v>0</v>
      </c>
      <c r="T19" s="27">
        <f t="shared" ref="T19" si="9">MOD(T18 -V17,$B$8+$C$8)</f>
        <v>0</v>
      </c>
      <c r="U19" s="27">
        <f t="shared" ref="U19" si="10">MOD(U18 -W17,$B$8+$C$8)</f>
        <v>0</v>
      </c>
      <c r="V19" s="27">
        <f t="shared" ref="V19" si="11">MOD(V18 -X17,$B$8+$C$8)</f>
        <v>0</v>
      </c>
      <c r="W19" s="27"/>
      <c r="X19" s="28"/>
      <c r="Y19" s="19"/>
    </row>
    <row r="20" spans="2:25" ht="15.75" thickBot="1" x14ac:dyDescent="0.3">
      <c r="B20" s="125">
        <v>3</v>
      </c>
      <c r="C20" s="38">
        <v>3</v>
      </c>
      <c r="D20" s="39">
        <v>5</v>
      </c>
      <c r="E20" s="116">
        <f>IF(D20=1,0,(D20-1)*($B$8+$C$8))</f>
        <v>26</v>
      </c>
      <c r="F20" s="85">
        <f>(E20 + $B$8)</f>
        <v>32</v>
      </c>
      <c r="G20" s="85">
        <f>(F20 +$C$8)</f>
        <v>32.5</v>
      </c>
      <c r="H20" s="85">
        <f>(G20 + $B$8)</f>
        <v>38.5</v>
      </c>
      <c r="I20" s="85">
        <f>(H20 +$C$8)</f>
        <v>39</v>
      </c>
      <c r="J20" s="86">
        <f>(I20 + $B$8)</f>
        <v>45</v>
      </c>
      <c r="K20" s="40">
        <f>J20 + 0.5</f>
        <v>45.5</v>
      </c>
      <c r="L20" s="34">
        <f>K20 +  IF(  VLOOKUP(C20,$B$2:$I$5,6,0)="X","0",VLOOKUP(C20,$B$2:$I$5,6,0))</f>
        <v>47.5</v>
      </c>
      <c r="M20" s="41"/>
      <c r="N20" s="41"/>
      <c r="O20" s="34">
        <f>L20 + $C$8</f>
        <v>48</v>
      </c>
      <c r="P20" s="114">
        <f>O20+VLOOKUP(C20,$B$2:$I$5,8,0)</f>
        <v>51.5</v>
      </c>
      <c r="Q20" s="85">
        <f>(P20 +$C$8)</f>
        <v>52</v>
      </c>
      <c r="R20" s="85">
        <f>Q20 + $B$8</f>
        <v>58</v>
      </c>
      <c r="S20" s="85">
        <f>(R20 +$C$8)</f>
        <v>58.5</v>
      </c>
      <c r="T20" s="85">
        <f>S20 + $B$8</f>
        <v>64.5</v>
      </c>
      <c r="U20" s="85">
        <f>(T20 +$C$8)</f>
        <v>65</v>
      </c>
      <c r="V20" s="85">
        <f>U20 + $B$8</f>
        <v>71</v>
      </c>
      <c r="W20" s="85">
        <f>(V20 +$C$8)</f>
        <v>71.5</v>
      </c>
      <c r="X20" s="86">
        <f>W20 + $B$8</f>
        <v>77.5</v>
      </c>
      <c r="Y20" s="19"/>
    </row>
    <row r="21" spans="2:25" ht="15.75" thickBot="1" x14ac:dyDescent="0.3">
      <c r="B21" s="126"/>
      <c r="C21" s="42">
        <v>3</v>
      </c>
      <c r="D21" s="43">
        <v>6</v>
      </c>
      <c r="E21" s="116">
        <f>IF(D21=1,0,(D21-1)*($B$8+$C$8))</f>
        <v>32.5</v>
      </c>
      <c r="F21" s="85">
        <f>(E21 + $B$8)</f>
        <v>38.5</v>
      </c>
      <c r="G21" s="85">
        <f>(F21 +$C$8)</f>
        <v>39</v>
      </c>
      <c r="H21" s="85">
        <f>(G21 + $B$8)</f>
        <v>45</v>
      </c>
      <c r="I21" s="85">
        <f>(H21 +$C$8)</f>
        <v>45.5</v>
      </c>
      <c r="J21" s="86">
        <f>(I21 + $B$8)</f>
        <v>51.5</v>
      </c>
      <c r="K21" s="40">
        <f>J21 + 0.5</f>
        <v>52</v>
      </c>
      <c r="L21" s="34">
        <f>K21 +  IF(  VLOOKUP(C21,$B$2:$I$5,6,0)="X","0",VLOOKUP(C21,$B$2:$I$5,6,0))</f>
        <v>54</v>
      </c>
      <c r="M21" s="41"/>
      <c r="N21" s="41"/>
      <c r="O21" s="34">
        <f>L21 + $C$8</f>
        <v>54.5</v>
      </c>
      <c r="P21" s="114">
        <f>O21+VLOOKUP(C21,$B$2:$I$5,8,0)</f>
        <v>58</v>
      </c>
      <c r="Q21" s="85">
        <f>(P21 +$C$8)</f>
        <v>58.5</v>
      </c>
      <c r="R21" s="85">
        <f>Q21 + $B$8</f>
        <v>64.5</v>
      </c>
      <c r="S21" s="85">
        <f>(R21 +$C$8)</f>
        <v>65</v>
      </c>
      <c r="T21" s="85">
        <f>S21 + $B$8</f>
        <v>71</v>
      </c>
      <c r="U21" s="85">
        <f>(T21 +$C$8)</f>
        <v>71.5</v>
      </c>
      <c r="V21" s="85">
        <f>U21 + $B$8</f>
        <v>77.5</v>
      </c>
      <c r="W21" s="85">
        <f>(V21 +$C$8)</f>
        <v>78</v>
      </c>
      <c r="X21" s="86">
        <f>W21 + $B$8</f>
        <v>84</v>
      </c>
      <c r="Y21" s="19"/>
    </row>
    <row r="22" spans="2:25" ht="15.75" thickBot="1" x14ac:dyDescent="0.3">
      <c r="B22" s="24" t="s">
        <v>27</v>
      </c>
      <c r="C22" s="25" t="str">
        <f>IF(SUM(E22:X22)=0, "OK", "NG")</f>
        <v>OK</v>
      </c>
      <c r="D22" s="25"/>
      <c r="E22" s="88">
        <f>MOD(E21 -G20,$B$8+$C$8)</f>
        <v>0</v>
      </c>
      <c r="F22" s="88">
        <f t="shared" ref="F22" si="12">MOD(F21 -H20,$B$8+$C$8)</f>
        <v>0</v>
      </c>
      <c r="G22" s="88">
        <f t="shared" ref="G22" si="13">MOD(G21 -I20,$B$8+$C$8)</f>
        <v>0</v>
      </c>
      <c r="H22" s="88">
        <f t="shared" ref="H22" si="14">MOD(H21 -J20,$B$8+$C$8)</f>
        <v>0</v>
      </c>
      <c r="I22" s="88">
        <f>MOD(I21 -K20,$B$8+$C$8)</f>
        <v>0</v>
      </c>
      <c r="J22" s="88">
        <f>MOD(J21 -P20,$B$8+$C$8)</f>
        <v>0</v>
      </c>
      <c r="K22" s="88" t="str">
        <f>IF(MOD(K21-P20,$B$8+$C$8)=$C$8,"OK","NG")</f>
        <v>OK</v>
      </c>
      <c r="L22" s="37"/>
      <c r="M22" s="37"/>
      <c r="N22" s="37"/>
      <c r="O22" s="37"/>
      <c r="P22" s="28">
        <f t="shared" ref="P22" si="15">MOD(P21 -R20,$B$8+$C$8)</f>
        <v>0</v>
      </c>
      <c r="Q22" s="88">
        <f t="shared" ref="Q22" si="16">MOD(Q21 -S20,$B$8+$C$8)</f>
        <v>0</v>
      </c>
      <c r="R22" s="27">
        <f t="shared" ref="R22" si="17">MOD(R21 -T20,$B$8+$C$8)</f>
        <v>0</v>
      </c>
      <c r="S22" s="27">
        <f t="shared" ref="S22" si="18">MOD(S21 -U20,$B$8+$C$8)</f>
        <v>0</v>
      </c>
      <c r="T22" s="27">
        <f t="shared" ref="T22" si="19">MOD(T21 -V20,$B$8+$C$8)</f>
        <v>0</v>
      </c>
      <c r="U22" s="27">
        <f t="shared" ref="U22" si="20">MOD(U21 -W20,$B$8+$C$8)</f>
        <v>0</v>
      </c>
      <c r="V22" s="27">
        <f t="shared" ref="V22" si="21">MOD(V21 -X20,$B$8+$C$8)</f>
        <v>0</v>
      </c>
      <c r="W22" s="27"/>
      <c r="X22" s="28"/>
      <c r="Y22" s="19"/>
    </row>
    <row r="23" spans="2:25" ht="15.75" thickBot="1" x14ac:dyDescent="0.3">
      <c r="B23" s="125">
        <v>4</v>
      </c>
      <c r="C23" s="44">
        <v>4</v>
      </c>
      <c r="D23" s="45">
        <v>7</v>
      </c>
      <c r="E23" s="116">
        <f>IF(D23=1,0,(D23-1)*($B$8+$C$8))</f>
        <v>39</v>
      </c>
      <c r="F23" s="85">
        <f>(E23 + $B$8)</f>
        <v>45</v>
      </c>
      <c r="G23" s="85">
        <f>(F23 +$C$8)</f>
        <v>45.5</v>
      </c>
      <c r="H23" s="85">
        <f>(G23 + $B$8)</f>
        <v>51.5</v>
      </c>
      <c r="I23" s="85">
        <f>(H23 +$C$8)</f>
        <v>52</v>
      </c>
      <c r="J23" s="86">
        <f>(I23 + $B$8)</f>
        <v>58</v>
      </c>
      <c r="K23" s="22" t="s">
        <v>26</v>
      </c>
      <c r="L23" s="23"/>
      <c r="M23" s="23">
        <f>J23 + 0.5</f>
        <v>58.5</v>
      </c>
      <c r="N23" s="23">
        <f>M23 +VLOOKUP(C23,$B$2:$I$5,7,0)</f>
        <v>63.5</v>
      </c>
      <c r="O23" s="23">
        <f>N23 + $C$8</f>
        <v>64</v>
      </c>
      <c r="P23" s="114">
        <f>O23+VLOOKUP(C23,$B$2:$I$5,8,0)</f>
        <v>64.5</v>
      </c>
      <c r="Q23" s="85">
        <f>(P23 +$C$8)</f>
        <v>65</v>
      </c>
      <c r="R23" s="85">
        <f>Q23 + $B$8</f>
        <v>71</v>
      </c>
      <c r="S23" s="85">
        <f>(R23 +$C$8)</f>
        <v>71.5</v>
      </c>
      <c r="T23" s="85">
        <f>S23 + $B$8</f>
        <v>77.5</v>
      </c>
      <c r="U23" s="85">
        <f>(T23 +$C$8)</f>
        <v>78</v>
      </c>
      <c r="V23" s="85">
        <f>U23 + $B$8</f>
        <v>84</v>
      </c>
      <c r="W23" s="85">
        <f>(V23 +$C$8)</f>
        <v>84.5</v>
      </c>
      <c r="X23" s="86">
        <f>W23 + $B$8</f>
        <v>90.5</v>
      </c>
      <c r="Y23" s="19"/>
    </row>
    <row r="24" spans="2:25" ht="15.75" thickBot="1" x14ac:dyDescent="0.3">
      <c r="B24" s="126"/>
      <c r="C24" s="20">
        <v>4</v>
      </c>
      <c r="D24" s="21">
        <v>8</v>
      </c>
      <c r="E24" s="116">
        <f>IF(D24=1,0,(D24-1)*($B$8+$C$8))</f>
        <v>45.5</v>
      </c>
      <c r="F24" s="85">
        <f>(E24 + $B$8)</f>
        <v>51.5</v>
      </c>
      <c r="G24" s="85">
        <f>(F24 +$C$8)</f>
        <v>52</v>
      </c>
      <c r="H24" s="85">
        <f>(G24 + $B$8)</f>
        <v>58</v>
      </c>
      <c r="I24" s="85">
        <f>(H24 +$C$8)</f>
        <v>58.5</v>
      </c>
      <c r="J24" s="86">
        <f>(I24 + $B$8)</f>
        <v>64.5</v>
      </c>
      <c r="K24" s="22" t="s">
        <v>26</v>
      </c>
      <c r="L24" s="23"/>
      <c r="M24" s="23">
        <f>J24 + 0.5</f>
        <v>65</v>
      </c>
      <c r="N24" s="87">
        <f>M24 +VLOOKUP(C24,$B$2:$I$5,7,0)</f>
        <v>70</v>
      </c>
      <c r="O24" s="87">
        <f>N24 + $C$8</f>
        <v>70.5</v>
      </c>
      <c r="P24" s="114">
        <f>O24+VLOOKUP(C24,$B$2:$I$5,8,0)</f>
        <v>71</v>
      </c>
      <c r="Q24" s="85">
        <f>(P24 +$C$8)</f>
        <v>71.5</v>
      </c>
      <c r="R24" s="85">
        <f>Q24 + $B$8</f>
        <v>77.5</v>
      </c>
      <c r="S24" s="85">
        <f>(R24 +$C$8)</f>
        <v>78</v>
      </c>
      <c r="T24" s="85">
        <f>S24 + $B$8</f>
        <v>84</v>
      </c>
      <c r="U24" s="85">
        <f>(T24 +$C$8)</f>
        <v>84.5</v>
      </c>
      <c r="V24" s="85">
        <f>U24 + $B$8</f>
        <v>90.5</v>
      </c>
      <c r="W24" s="85">
        <f>(V24 +$C$8)</f>
        <v>91</v>
      </c>
      <c r="X24" s="86">
        <f>W24 + $B$8</f>
        <v>97</v>
      </c>
      <c r="Y24" s="19"/>
    </row>
    <row r="25" spans="2:25" ht="15.75" thickBot="1" x14ac:dyDescent="0.3">
      <c r="B25" s="24" t="s">
        <v>27</v>
      </c>
      <c r="C25" s="25" t="str">
        <f>IF(SUM(E25:X25)=0, "OK", "NG")</f>
        <v>OK</v>
      </c>
      <c r="D25" s="25"/>
      <c r="E25" s="88">
        <f>MOD(E24 -G23,$B$8+$C$8)</f>
        <v>0</v>
      </c>
      <c r="F25" s="88">
        <f t="shared" ref="F25" si="22">MOD(F24 -H23,$B$8+$C$8)</f>
        <v>0</v>
      </c>
      <c r="G25" s="88">
        <f t="shared" ref="G25" si="23">MOD(G24 -I23,$B$8+$C$8)</f>
        <v>0</v>
      </c>
      <c r="H25" s="88">
        <f t="shared" ref="H25" si="24">MOD(H24 -J23,$B$8+$C$8)</f>
        <v>0</v>
      </c>
      <c r="I25" s="88">
        <f>MOD(I24 -M23,$B$8+$C$8)</f>
        <v>0</v>
      </c>
      <c r="J25" s="88">
        <f>MOD(J24 -P23,$B$8+$C$8)</f>
        <v>0</v>
      </c>
      <c r="K25" s="29"/>
      <c r="L25" s="30"/>
      <c r="M25" s="27" t="str">
        <f>IF(MOD(M24-P23,$B$8+$C$8)=$C$8, "OK", "NG")</f>
        <v>OK</v>
      </c>
      <c r="N25" s="37"/>
      <c r="O25" s="37"/>
      <c r="P25" s="28">
        <f t="shared" ref="P25" si="25">MOD(P24 -R23,$B$8+$C$8)</f>
        <v>0</v>
      </c>
      <c r="Q25" s="88">
        <f t="shared" ref="Q25" si="26">MOD(Q24 -S23,$B$8+$C$8)</f>
        <v>0</v>
      </c>
      <c r="R25" s="27">
        <f t="shared" ref="R25" si="27">MOD(R24 -T23,$B$8+$C$8)</f>
        <v>0</v>
      </c>
      <c r="S25" s="27">
        <f t="shared" ref="S25" si="28">MOD(S24 -U23,$B$8+$C$8)</f>
        <v>0</v>
      </c>
      <c r="T25" s="27">
        <f t="shared" ref="T25" si="29">MOD(T24 -V23,$B$8+$C$8)</f>
        <v>0</v>
      </c>
      <c r="U25" s="27">
        <f t="shared" ref="U25" si="30">MOD(U24 -W23,$B$8+$C$8)</f>
        <v>0</v>
      </c>
      <c r="V25" s="27">
        <f t="shared" ref="V25" si="31">MOD(V24 -X23,$B$8+$C$8)</f>
        <v>0</v>
      </c>
      <c r="W25" s="27"/>
      <c r="X25" s="28"/>
      <c r="Y25" s="19"/>
    </row>
    <row r="26" spans="2:25" ht="15.75" thickBot="1" x14ac:dyDescent="0.3">
      <c r="B26" s="125">
        <v>5</v>
      </c>
      <c r="C26" s="32">
        <v>1</v>
      </c>
      <c r="D26" s="32">
        <v>1</v>
      </c>
      <c r="E26" s="84">
        <f>IF(D26=1,0,(D26-1)*($B$8+$C$8))</f>
        <v>0</v>
      </c>
      <c r="F26" s="85">
        <f>(E26 + $B$8)</f>
        <v>6</v>
      </c>
      <c r="G26" s="85">
        <f>(F26 +$C$8)</f>
        <v>6.5</v>
      </c>
      <c r="H26" s="85">
        <f>(G26 + $B$8)</f>
        <v>12.5</v>
      </c>
      <c r="I26" s="85">
        <f>(H26 +$C$8)</f>
        <v>13</v>
      </c>
      <c r="J26" s="86">
        <f>(I26 + $B$8)</f>
        <v>19</v>
      </c>
      <c r="K26" s="33" t="s">
        <v>26</v>
      </c>
      <c r="L26" s="34"/>
      <c r="M26" s="34"/>
      <c r="N26" s="34"/>
      <c r="O26" s="115">
        <f>J26+$C$8</f>
        <v>19.5</v>
      </c>
      <c r="P26" s="114">
        <f>O26+VLOOKUP(C26,$B$2:$I$5,8,0)</f>
        <v>25.5</v>
      </c>
      <c r="Q26" s="85">
        <f>(P26 +$C$8)</f>
        <v>26</v>
      </c>
      <c r="R26" s="85">
        <f>Q26 + $B$8</f>
        <v>32</v>
      </c>
      <c r="S26" s="85">
        <f>(R26 +$C$8)</f>
        <v>32.5</v>
      </c>
      <c r="T26" s="85">
        <f>S26 + $B$8</f>
        <v>38.5</v>
      </c>
      <c r="U26" s="85">
        <f>(T26 +$C$8)</f>
        <v>39</v>
      </c>
      <c r="V26" s="85">
        <f>U26 + $B$8</f>
        <v>45</v>
      </c>
      <c r="W26" s="85">
        <f>(V26 +$C$8)</f>
        <v>45.5</v>
      </c>
      <c r="X26" s="86">
        <f>W26 + $B$8</f>
        <v>51.5</v>
      </c>
      <c r="Y26" s="19"/>
    </row>
    <row r="27" spans="2:25" x14ac:dyDescent="0.25">
      <c r="B27" s="126"/>
      <c r="C27" s="46">
        <v>2</v>
      </c>
      <c r="D27" s="46">
        <v>2</v>
      </c>
      <c r="E27" s="84">
        <f>IF(D27=1,0,(D27-1)*($B$8+$C$8))</f>
        <v>6.5</v>
      </c>
      <c r="F27" s="85">
        <f>(E27 + $B$8)</f>
        <v>12.5</v>
      </c>
      <c r="G27" s="85">
        <f>(F27 +$C$8)</f>
        <v>13</v>
      </c>
      <c r="H27" s="85">
        <f>(G27 + $B$8)</f>
        <v>19</v>
      </c>
      <c r="I27" s="85">
        <f>(H27 +$C$8)</f>
        <v>19.5</v>
      </c>
      <c r="J27" s="86">
        <f>(I27 + $B$8)</f>
        <v>25.5</v>
      </c>
      <c r="K27" s="33">
        <f>J27 + 0.5</f>
        <v>26</v>
      </c>
      <c r="L27" s="34">
        <f>K27 +  IF(  VLOOKUP(C27,$B$2:$I$5,6,0)="X","0",VLOOKUP(C27,$B$2:$I$5,6,0))</f>
        <v>26.5</v>
      </c>
      <c r="M27" s="34"/>
      <c r="N27" s="34"/>
      <c r="O27" s="34">
        <f>L27 + $C$8</f>
        <v>27</v>
      </c>
      <c r="P27" s="114">
        <f>O27+VLOOKUP(C27,$B$2:$I$5,8,0)</f>
        <v>32</v>
      </c>
      <c r="Q27" s="85">
        <f>(P27 +$C$8)</f>
        <v>32.5</v>
      </c>
      <c r="R27" s="85">
        <f>Q27 + $B$8</f>
        <v>38.5</v>
      </c>
      <c r="S27" s="85">
        <f>(R27 +$C$8)</f>
        <v>39</v>
      </c>
      <c r="T27" s="85">
        <f>S27 + $B$8</f>
        <v>45</v>
      </c>
      <c r="U27" s="85">
        <f>(T27 +$C$8)</f>
        <v>45.5</v>
      </c>
      <c r="V27" s="85">
        <f>U27 + $B$8</f>
        <v>51.5</v>
      </c>
      <c r="W27" s="85">
        <f>(V27 +$C$8)</f>
        <v>52</v>
      </c>
      <c r="X27" s="86">
        <f>W27 + $B$8</f>
        <v>58</v>
      </c>
      <c r="Y27" s="19"/>
    </row>
    <row r="28" spans="2:25" ht="15.75" thickBot="1" x14ac:dyDescent="0.3">
      <c r="B28" s="24" t="s">
        <v>27</v>
      </c>
      <c r="C28" s="25" t="str">
        <f>IF(SUM(E28:X28)=0, "OK", "NG")</f>
        <v>OK</v>
      </c>
      <c r="D28" s="25"/>
      <c r="E28" s="88">
        <f>MOD(E27 -G26,$B$8+$C$8)</f>
        <v>0</v>
      </c>
      <c r="F28" s="88">
        <f t="shared" ref="F28" si="32">MOD(F27 -H26,$B$8+$C$8)</f>
        <v>0</v>
      </c>
      <c r="G28" s="88">
        <f t="shared" ref="G28" si="33">MOD(G27 -I26,$B$8+$C$8)</f>
        <v>0</v>
      </c>
      <c r="H28" s="88">
        <f t="shared" ref="H28" si="34">MOD(H27 -J26,$B$8+$C$8)</f>
        <v>0</v>
      </c>
      <c r="I28" s="88">
        <f>MOD(I27 -O26,$B$8+$C$8)</f>
        <v>0</v>
      </c>
      <c r="J28" s="88">
        <f>MOD(J27 -P26,$B$8+$C$8)</f>
        <v>0</v>
      </c>
      <c r="K28" s="88" t="str">
        <f>IF(MOD(K27-P26,$B$8+$C$8)=$C$8,"OK","NG")</f>
        <v>OK</v>
      </c>
      <c r="L28" s="37"/>
      <c r="M28" s="37"/>
      <c r="N28" s="37"/>
      <c r="O28" s="37"/>
      <c r="P28" s="28">
        <f t="shared" ref="P28" si="35">MOD(P27 -R26,$B$8+$C$8)</f>
        <v>0</v>
      </c>
      <c r="Q28" s="88">
        <f t="shared" ref="Q28" si="36">MOD(Q27 -S26,$B$8+$C$8)</f>
        <v>0</v>
      </c>
      <c r="R28" s="27">
        <f t="shared" ref="R28" si="37">MOD(R27 -T26,$B$8+$C$8)</f>
        <v>0</v>
      </c>
      <c r="S28" s="27">
        <f t="shared" ref="S28" si="38">MOD(S27 -U26,$B$8+$C$8)</f>
        <v>0</v>
      </c>
      <c r="T28" s="27">
        <f t="shared" ref="T28" si="39">MOD(T27 -V26,$B$8+$C$8)</f>
        <v>0</v>
      </c>
      <c r="U28" s="27">
        <f t="shared" ref="U28" si="40">MOD(U27 -W26,$B$8+$C$8)</f>
        <v>0</v>
      </c>
      <c r="V28" s="27">
        <f t="shared" ref="V28" si="41">MOD(V27 -X26,$B$8+$C$8)</f>
        <v>0</v>
      </c>
      <c r="W28" s="27"/>
      <c r="X28" s="28"/>
      <c r="Y28" s="19"/>
    </row>
    <row r="29" spans="2:25" ht="15.75" thickBot="1" x14ac:dyDescent="0.3">
      <c r="B29" s="125">
        <v>6</v>
      </c>
      <c r="C29" s="47">
        <v>1</v>
      </c>
      <c r="D29" s="47">
        <v>1</v>
      </c>
      <c r="E29" s="116">
        <f>IF(D29=1,0,(D29-1)*($B$8+$C$8))</f>
        <v>0</v>
      </c>
      <c r="F29" s="85">
        <f>(E29 + $B$8)</f>
        <v>6</v>
      </c>
      <c r="G29" s="85">
        <f>(F29 +$C$8)</f>
        <v>6.5</v>
      </c>
      <c r="H29" s="85">
        <f>(G29 + $B$8)</f>
        <v>12.5</v>
      </c>
      <c r="I29" s="85">
        <f>(H29 +$C$8)</f>
        <v>13</v>
      </c>
      <c r="J29" s="86">
        <f>(I29 + $B$8)</f>
        <v>19</v>
      </c>
      <c r="K29" s="40" t="s">
        <v>26</v>
      </c>
      <c r="L29" s="41"/>
      <c r="M29" s="41"/>
      <c r="N29" s="41"/>
      <c r="O29" s="115">
        <f>J29+$C$8</f>
        <v>19.5</v>
      </c>
      <c r="P29" s="114">
        <f>O29+VLOOKUP(C29,$B$2:$I$5,8,0)</f>
        <v>25.5</v>
      </c>
      <c r="Q29" s="85">
        <f>(P29 +$C$8)</f>
        <v>26</v>
      </c>
      <c r="R29" s="85">
        <f>Q29 + $B$8</f>
        <v>32</v>
      </c>
      <c r="S29" s="85">
        <f>(R29 +$C$8)</f>
        <v>32.5</v>
      </c>
      <c r="T29" s="85">
        <f>S29 + $B$8</f>
        <v>38.5</v>
      </c>
      <c r="U29" s="85">
        <f>(T29 +$C$8)</f>
        <v>39</v>
      </c>
      <c r="V29" s="85">
        <f>U29 + $B$8</f>
        <v>45</v>
      </c>
      <c r="W29" s="85">
        <f>(V29 +$C$8)</f>
        <v>45.5</v>
      </c>
      <c r="X29" s="86">
        <f>W29 + $B$8</f>
        <v>51.5</v>
      </c>
      <c r="Y29" s="19"/>
    </row>
    <row r="30" spans="2:25" x14ac:dyDescent="0.25">
      <c r="B30" s="126"/>
      <c r="C30" s="48">
        <v>3</v>
      </c>
      <c r="D30" s="48">
        <v>2</v>
      </c>
      <c r="E30" s="116">
        <f>IF(D30=1,0,(D30-1)*($B$8+$C$8))</f>
        <v>6.5</v>
      </c>
      <c r="F30" s="85">
        <f>(E30 + $B$8)</f>
        <v>12.5</v>
      </c>
      <c r="G30" s="85">
        <f>(F30 +$C$8)</f>
        <v>13</v>
      </c>
      <c r="H30" s="85">
        <f>(G30 + $B$8)</f>
        <v>19</v>
      </c>
      <c r="I30" s="85">
        <f>(H30 +$C$8)</f>
        <v>19.5</v>
      </c>
      <c r="J30" s="86">
        <f>(I30 + $B$8)</f>
        <v>25.5</v>
      </c>
      <c r="K30" s="40">
        <f>J30 + 0.5</f>
        <v>26</v>
      </c>
      <c r="L30" s="34">
        <f>K30 +  IF(  VLOOKUP(C30,$B$2:$I$5,6,0)="X","0",VLOOKUP(C30,$B$2:$I$5,6,0))</f>
        <v>28</v>
      </c>
      <c r="M30" s="41"/>
      <c r="N30" s="41"/>
      <c r="O30" s="34">
        <f>L30 + $C$8</f>
        <v>28.5</v>
      </c>
      <c r="P30" s="114">
        <f>O30+VLOOKUP(C30,$B$2:$I$5,8,0)</f>
        <v>32</v>
      </c>
      <c r="Q30" s="85">
        <f>(P30 +$C$8)</f>
        <v>32.5</v>
      </c>
      <c r="R30" s="85">
        <f>Q30 + $B$8</f>
        <v>38.5</v>
      </c>
      <c r="S30" s="85">
        <f>(R30 +$C$8)</f>
        <v>39</v>
      </c>
      <c r="T30" s="85">
        <f>S30 + $B$8</f>
        <v>45</v>
      </c>
      <c r="U30" s="85">
        <f>(T30 +$C$8)</f>
        <v>45.5</v>
      </c>
      <c r="V30" s="85">
        <f>U30 + $B$8</f>
        <v>51.5</v>
      </c>
      <c r="W30" s="85">
        <f>(V30 +$C$8)</f>
        <v>52</v>
      </c>
      <c r="X30" s="86">
        <f>W30 + $B$8</f>
        <v>58</v>
      </c>
      <c r="Y30" s="19"/>
    </row>
    <row r="31" spans="2:25" ht="15.75" thickBot="1" x14ac:dyDescent="0.3">
      <c r="B31" s="24" t="s">
        <v>27</v>
      </c>
      <c r="C31" s="25" t="str">
        <f>IF(SUM(E31:X31)=0, "OK", "NG")</f>
        <v>OK</v>
      </c>
      <c r="D31" s="25"/>
      <c r="E31" s="88">
        <f>MOD(E30 -G29,$B$8+$C$8)</f>
        <v>0</v>
      </c>
      <c r="F31" s="88">
        <f t="shared" ref="F31" si="42">MOD(F30 -H29,$B$8+$C$8)</f>
        <v>0</v>
      </c>
      <c r="G31" s="88">
        <f t="shared" ref="G31" si="43">MOD(G30 -I29,$B$8+$C$8)</f>
        <v>0</v>
      </c>
      <c r="H31" s="88">
        <f t="shared" ref="H31" si="44">MOD(H30 -J29,$B$8+$C$8)</f>
        <v>0</v>
      </c>
      <c r="I31" s="88">
        <f>MOD(I30 -O29,$B$8+$C$8)</f>
        <v>0</v>
      </c>
      <c r="J31" s="88">
        <f>MOD(J30 -P29,$B$8+$C$8)</f>
        <v>0</v>
      </c>
      <c r="K31" s="88" t="str">
        <f>IF(MOD(K30-P29,$B$8+$C$8)=$C$8,"OK","NG")</f>
        <v>OK</v>
      </c>
      <c r="L31" s="37"/>
      <c r="M31" s="37"/>
      <c r="N31" s="37"/>
      <c r="O31" s="37"/>
      <c r="P31" s="28">
        <f t="shared" ref="P31" si="45">MOD(P30 -R29,$B$8+$C$8)</f>
        <v>0</v>
      </c>
      <c r="Q31" s="88">
        <f t="shared" ref="Q31" si="46">MOD(Q30 -S29,$B$8+$C$8)</f>
        <v>0</v>
      </c>
      <c r="R31" s="27">
        <f t="shared" ref="R31" si="47">MOD(R30 -T29,$B$8+$C$8)</f>
        <v>0</v>
      </c>
      <c r="S31" s="27">
        <f t="shared" ref="S31" si="48">MOD(S30 -U29,$B$8+$C$8)</f>
        <v>0</v>
      </c>
      <c r="T31" s="27">
        <f t="shared" ref="T31" si="49">MOD(T30 -V29,$B$8+$C$8)</f>
        <v>0</v>
      </c>
      <c r="U31" s="27">
        <f t="shared" ref="U31" si="50">MOD(U30 -W29,$B$8+$C$8)</f>
        <v>0</v>
      </c>
      <c r="V31" s="27">
        <f t="shared" ref="V31" si="51">MOD(V30 -X29,$B$8+$C$8)</f>
        <v>0</v>
      </c>
      <c r="W31" s="27"/>
      <c r="X31" s="28"/>
      <c r="Y31" s="19"/>
    </row>
    <row r="32" spans="2:25" ht="15.75" thickBot="1" x14ac:dyDescent="0.3">
      <c r="B32" s="125">
        <v>7</v>
      </c>
      <c r="C32" s="15">
        <v>1</v>
      </c>
      <c r="D32" s="15">
        <v>1</v>
      </c>
      <c r="E32" s="84">
        <f>IF(D32=1,0,(D32-1)*($B$8+$C$8))</f>
        <v>0</v>
      </c>
      <c r="F32" s="85">
        <f>(E32 + $B$8)</f>
        <v>6</v>
      </c>
      <c r="G32" s="85">
        <f>(F32 +$C$8)</f>
        <v>6.5</v>
      </c>
      <c r="H32" s="85">
        <f>(G32 + $B$8)</f>
        <v>12.5</v>
      </c>
      <c r="I32" s="85">
        <f>(H32 +$C$8)</f>
        <v>13</v>
      </c>
      <c r="J32" s="86">
        <f>(I32 + $B$8)</f>
        <v>19</v>
      </c>
      <c r="K32" s="22" t="s">
        <v>26</v>
      </c>
      <c r="L32" s="23"/>
      <c r="M32" s="23"/>
      <c r="N32" s="23"/>
      <c r="O32" s="115">
        <f>J32+$C$8</f>
        <v>19.5</v>
      </c>
      <c r="P32" s="114">
        <f>O32+VLOOKUP(C32,$B$2:$I$5,8,0)</f>
        <v>25.5</v>
      </c>
      <c r="Q32" s="85">
        <f>(P32 +$C$8)</f>
        <v>26</v>
      </c>
      <c r="R32" s="85">
        <f>Q32 + $B$8</f>
        <v>32</v>
      </c>
      <c r="S32" s="85">
        <f>(R32 +$C$8)</f>
        <v>32.5</v>
      </c>
      <c r="T32" s="85">
        <f>S32 + $B$8</f>
        <v>38.5</v>
      </c>
      <c r="U32" s="85">
        <f>(T32 +$C$8)</f>
        <v>39</v>
      </c>
      <c r="V32" s="85">
        <f>U32 + $B$8</f>
        <v>45</v>
      </c>
      <c r="W32" s="85">
        <f>(V32 +$C$8)</f>
        <v>45.5</v>
      </c>
      <c r="X32" s="86">
        <f>W32 + $B$8</f>
        <v>51.5</v>
      </c>
      <c r="Y32" s="19"/>
    </row>
    <row r="33" spans="2:25" x14ac:dyDescent="0.25">
      <c r="B33" s="126"/>
      <c r="C33" s="49">
        <v>4</v>
      </c>
      <c r="D33" s="49">
        <v>2</v>
      </c>
      <c r="E33" s="84">
        <f>IF(D33=1,0,(D33-1)*($B$8+$C$8))</f>
        <v>6.5</v>
      </c>
      <c r="F33" s="85">
        <f>(E33 + $B$8)</f>
        <v>12.5</v>
      </c>
      <c r="G33" s="85">
        <f>(F33 +$C$8)</f>
        <v>13</v>
      </c>
      <c r="H33" s="85">
        <f>(G33 + $B$8)</f>
        <v>19</v>
      </c>
      <c r="I33" s="85">
        <f>(H33 +$C$8)</f>
        <v>19.5</v>
      </c>
      <c r="J33" s="86">
        <f>(I33 + $B$8)</f>
        <v>25.5</v>
      </c>
      <c r="K33" s="22" t="s">
        <v>26</v>
      </c>
      <c r="L33" s="23"/>
      <c r="M33" s="23">
        <f>J33 + 0.5</f>
        <v>26</v>
      </c>
      <c r="N33" s="87">
        <f>M33 +VLOOKUP(C33,$B$2:$I$5,7,0)</f>
        <v>31</v>
      </c>
      <c r="O33" s="87">
        <f>N33 + $C$8</f>
        <v>31.5</v>
      </c>
      <c r="P33" s="114">
        <f>O33+VLOOKUP(C33,$B$2:$I$5,8,0)</f>
        <v>32</v>
      </c>
      <c r="Q33" s="85">
        <f>(P33 +$C$8)</f>
        <v>32.5</v>
      </c>
      <c r="R33" s="85">
        <f>Q33 + $B$8</f>
        <v>38.5</v>
      </c>
      <c r="S33" s="85">
        <f>(R33 +$C$8)</f>
        <v>39</v>
      </c>
      <c r="T33" s="85">
        <f>S33 + $B$8</f>
        <v>45</v>
      </c>
      <c r="U33" s="85">
        <f>(T33 +$C$8)</f>
        <v>45.5</v>
      </c>
      <c r="V33" s="85">
        <f>U33 + $B$8</f>
        <v>51.5</v>
      </c>
      <c r="W33" s="85">
        <f>(V33 +$C$8)</f>
        <v>52</v>
      </c>
      <c r="X33" s="86">
        <f>W33 + $B$8</f>
        <v>58</v>
      </c>
      <c r="Y33" s="19"/>
    </row>
    <row r="34" spans="2:25" ht="15.75" thickBot="1" x14ac:dyDescent="0.3">
      <c r="B34" s="24" t="s">
        <v>27</v>
      </c>
      <c r="C34" s="25" t="str">
        <f>IF(SUM(E34:X34)=0, "OK", "NG")</f>
        <v>OK</v>
      </c>
      <c r="D34" s="25"/>
      <c r="E34" s="88">
        <f>MOD(E33 -G32,$B$8+$C$8)</f>
        <v>0</v>
      </c>
      <c r="F34" s="88">
        <f t="shared" ref="F34" si="52">MOD(F33 -H32,$B$8+$C$8)</f>
        <v>0</v>
      </c>
      <c r="G34" s="88">
        <f t="shared" ref="G34" si="53">MOD(G33 -I32,$B$8+$C$8)</f>
        <v>0</v>
      </c>
      <c r="H34" s="88">
        <f t="shared" ref="H34" si="54">MOD(H33 -J32,$B$8+$C$8)</f>
        <v>0</v>
      </c>
      <c r="I34" s="88">
        <f>MOD(I33 -O32,$B$8+$C$8)</f>
        <v>0</v>
      </c>
      <c r="J34" s="88">
        <f>MOD(J33 -P32,$B$8+$C$8)</f>
        <v>0</v>
      </c>
      <c r="K34" s="50"/>
      <c r="L34" s="37"/>
      <c r="M34" s="27" t="str">
        <f>IF(MOD(M33-P32,$B$8+$C$8)=$C$8, "OK", "NG")</f>
        <v>OK</v>
      </c>
      <c r="N34" s="37"/>
      <c r="O34" s="37"/>
      <c r="P34" s="28">
        <f t="shared" ref="P34" si="55">MOD(P33 -R32,$B$8+$C$8)</f>
        <v>0</v>
      </c>
      <c r="Q34" s="88">
        <f t="shared" ref="Q34" si="56">MOD(Q33 -S32,$B$8+$C$8)</f>
        <v>0</v>
      </c>
      <c r="R34" s="27">
        <f t="shared" ref="R34" si="57">MOD(R33 -T32,$B$8+$C$8)</f>
        <v>0</v>
      </c>
      <c r="S34" s="27">
        <f t="shared" ref="S34" si="58">MOD(S33 -U32,$B$8+$C$8)</f>
        <v>0</v>
      </c>
      <c r="T34" s="27">
        <f t="shared" ref="T34" si="59">MOD(T33 -V32,$B$8+$C$8)</f>
        <v>0</v>
      </c>
      <c r="U34" s="27">
        <f t="shared" ref="U34" si="60">MOD(U33 -W32,$B$8+$C$8)</f>
        <v>0</v>
      </c>
      <c r="V34" s="27">
        <f t="shared" ref="V34" si="61">MOD(V33 -X32,$B$8+$C$8)</f>
        <v>0</v>
      </c>
      <c r="W34" s="27"/>
      <c r="X34" s="28"/>
      <c r="Y34" s="19"/>
    </row>
    <row r="35" spans="2:25" ht="15.75" thickBot="1" x14ac:dyDescent="0.3">
      <c r="B35" s="125">
        <v>8</v>
      </c>
      <c r="C35" s="51">
        <v>2</v>
      </c>
      <c r="D35" s="51">
        <v>1</v>
      </c>
      <c r="E35" s="84">
        <f>IF(D35=1,0,(D35-1)*($B$8+$C$8))</f>
        <v>0</v>
      </c>
      <c r="F35" s="85">
        <f>(E35 + $B$8)</f>
        <v>6</v>
      </c>
      <c r="G35" s="85">
        <f>(F35 +$C$8)</f>
        <v>6.5</v>
      </c>
      <c r="H35" s="85">
        <f>(G35 + $B$8)</f>
        <v>12.5</v>
      </c>
      <c r="I35" s="85">
        <f>(H35 +$C$8)</f>
        <v>13</v>
      </c>
      <c r="J35" s="86">
        <f>(I35 + $B$8)</f>
        <v>19</v>
      </c>
      <c r="K35" s="33">
        <f>J35 + 0.5</f>
        <v>19.5</v>
      </c>
      <c r="L35" s="34">
        <f>K35 +  IF(  VLOOKUP(C35,$B$2:$I$5,6,0)="X","0",VLOOKUP(C35,$B$2:$I$5,6,0))</f>
        <v>20</v>
      </c>
      <c r="M35" s="34"/>
      <c r="N35" s="34"/>
      <c r="O35" s="34">
        <f>L35 + $C$8</f>
        <v>20.5</v>
      </c>
      <c r="P35" s="114">
        <f>O35+VLOOKUP(C35,$B$2:$I$5,8,0)</f>
        <v>25.5</v>
      </c>
      <c r="Q35" s="85">
        <f>(P35 +$C$8)</f>
        <v>26</v>
      </c>
      <c r="R35" s="85">
        <f>Q35 + $B$8</f>
        <v>32</v>
      </c>
      <c r="S35" s="85">
        <f>(R35 +$C$8)</f>
        <v>32.5</v>
      </c>
      <c r="T35" s="85">
        <f>S35 + $B$8</f>
        <v>38.5</v>
      </c>
      <c r="U35" s="85">
        <f>(T35 +$C$8)</f>
        <v>39</v>
      </c>
      <c r="V35" s="85">
        <f>U35 + $B$8</f>
        <v>45</v>
      </c>
      <c r="W35" s="85">
        <f>(V35 +$C$8)</f>
        <v>45.5</v>
      </c>
      <c r="X35" s="86">
        <f>W35 + $B$8</f>
        <v>51.5</v>
      </c>
      <c r="Y35" s="19"/>
    </row>
    <row r="36" spans="2:25" x14ac:dyDescent="0.25">
      <c r="B36" s="126"/>
      <c r="C36" s="46">
        <v>1</v>
      </c>
      <c r="D36" s="46">
        <v>2</v>
      </c>
      <c r="E36" s="84">
        <f>IF(D36=1,0,(D36-1)*($B$8+$C$8))</f>
        <v>6.5</v>
      </c>
      <c r="F36" s="85">
        <f>(E36 + $B$8)</f>
        <v>12.5</v>
      </c>
      <c r="G36" s="85">
        <f>(F36 +$C$8)</f>
        <v>13</v>
      </c>
      <c r="H36" s="85">
        <f>(G36 + $B$8)</f>
        <v>19</v>
      </c>
      <c r="I36" s="85">
        <f>(H36 +$C$8)</f>
        <v>19.5</v>
      </c>
      <c r="J36" s="86">
        <f>(I36 + $B$8)</f>
        <v>25.5</v>
      </c>
      <c r="K36" s="33" t="s">
        <v>26</v>
      </c>
      <c r="L36" s="34"/>
      <c r="M36" s="34"/>
      <c r="N36" s="34"/>
      <c r="O36" s="115">
        <f>J36+$C$8</f>
        <v>26</v>
      </c>
      <c r="P36" s="114">
        <f>O36+VLOOKUP(C36,$B$2:$I$5,8,0)</f>
        <v>32</v>
      </c>
      <c r="Q36" s="85">
        <f>(P36 +$C$8)</f>
        <v>32.5</v>
      </c>
      <c r="R36" s="85">
        <f>Q36 + $B$8</f>
        <v>38.5</v>
      </c>
      <c r="S36" s="85">
        <f>(R36 +$C$8)</f>
        <v>39</v>
      </c>
      <c r="T36" s="85">
        <f>S36 + $B$8</f>
        <v>45</v>
      </c>
      <c r="U36" s="85">
        <f>(T36 +$C$8)</f>
        <v>45.5</v>
      </c>
      <c r="V36" s="85">
        <f>U36 + $B$8</f>
        <v>51.5</v>
      </c>
      <c r="W36" s="85">
        <f>(V36 +$C$8)</f>
        <v>52</v>
      </c>
      <c r="X36" s="86">
        <f>W36 + $B$8</f>
        <v>58</v>
      </c>
      <c r="Y36" s="19"/>
    </row>
    <row r="37" spans="2:25" ht="15.75" thickBot="1" x14ac:dyDescent="0.3">
      <c r="B37" s="24" t="s">
        <v>27</v>
      </c>
      <c r="C37" s="25" t="str">
        <f>IF(SUM(E37:X37)=0, "OK", "NG")</f>
        <v>OK</v>
      </c>
      <c r="D37" s="25"/>
      <c r="E37" s="88">
        <f>MOD(E36 -G35,$B$8+$C$8)</f>
        <v>0</v>
      </c>
      <c r="F37" s="88">
        <f t="shared" ref="F37" si="62">MOD(F36 -H35,$B$8+$C$8)</f>
        <v>0</v>
      </c>
      <c r="G37" s="88">
        <f t="shared" ref="G37" si="63">MOD(G36 -I35,$B$8+$C$8)</f>
        <v>0</v>
      </c>
      <c r="H37" s="88">
        <f t="shared" ref="H37" si="64">MOD(H36 -J35,$B$8+$C$8)</f>
        <v>0</v>
      </c>
      <c r="I37" s="88">
        <f>MOD(I36 -K35,$B$8+$C$8)</f>
        <v>0</v>
      </c>
      <c r="J37" s="88">
        <f>MOD(J36 -P35,$B$8+$C$8)</f>
        <v>0</v>
      </c>
      <c r="K37" s="121"/>
      <c r="L37" s="122"/>
      <c r="M37" s="117"/>
      <c r="N37" s="118"/>
      <c r="O37" s="27" t="str">
        <f>IF(MOD(O36-P35,$B$8+$C$8)=$C$8, "OK", "NG")</f>
        <v>OK</v>
      </c>
      <c r="P37" s="28">
        <f t="shared" ref="P37" si="65">MOD(P36 -R35,$B$8+$C$8)</f>
        <v>0</v>
      </c>
      <c r="Q37" s="88">
        <f t="shared" ref="Q37" si="66">MOD(Q36 -S35,$B$8+$C$8)</f>
        <v>0</v>
      </c>
      <c r="R37" s="27">
        <f t="shared" ref="R37" si="67">MOD(R36 -T35,$B$8+$C$8)</f>
        <v>0</v>
      </c>
      <c r="S37" s="27">
        <f t="shared" ref="S37" si="68">MOD(S36 -U35,$B$8+$C$8)</f>
        <v>0</v>
      </c>
      <c r="T37" s="27">
        <f t="shared" ref="T37" si="69">MOD(T36 -V35,$B$8+$C$8)</f>
        <v>0</v>
      </c>
      <c r="U37" s="27">
        <f t="shared" ref="U37" si="70">MOD(U36 -W35,$B$8+$C$8)</f>
        <v>0</v>
      </c>
      <c r="V37" s="27">
        <f t="shared" ref="V37" si="71">MOD(V36 -X35,$B$8+$C$8)</f>
        <v>0</v>
      </c>
      <c r="W37" s="27"/>
      <c r="X37" s="28"/>
      <c r="Y37" s="19"/>
    </row>
    <row r="38" spans="2:25" ht="15.75" thickBot="1" x14ac:dyDescent="0.3">
      <c r="B38" s="125">
        <v>9</v>
      </c>
      <c r="C38" s="47">
        <v>2</v>
      </c>
      <c r="D38" s="47">
        <v>1</v>
      </c>
      <c r="E38" s="84">
        <f>IF(D38=1,0,(D38-1)*($B$8+$C$8))</f>
        <v>0</v>
      </c>
      <c r="F38" s="85">
        <f>(E38 + $B$8)</f>
        <v>6</v>
      </c>
      <c r="G38" s="85">
        <f>(F38 +$C$8)</f>
        <v>6.5</v>
      </c>
      <c r="H38" s="85">
        <f>(G38 + $B$8)</f>
        <v>12.5</v>
      </c>
      <c r="I38" s="85">
        <f>(H38 +$C$8)</f>
        <v>13</v>
      </c>
      <c r="J38" s="86">
        <f>(I38 + $B$8)</f>
        <v>19</v>
      </c>
      <c r="K38" s="40">
        <f>J38 + 0.5</f>
        <v>19.5</v>
      </c>
      <c r="L38" s="34">
        <f>K38 +  IF(  VLOOKUP(C38,$B$2:$I$5,6,0)="X","0",VLOOKUP(C38,$B$2:$I$5,6,0))</f>
        <v>20</v>
      </c>
      <c r="M38" s="41"/>
      <c r="N38" s="41"/>
      <c r="O38" s="34">
        <f>L38 + $C$8</f>
        <v>20.5</v>
      </c>
      <c r="P38" s="114">
        <f>O38+VLOOKUP(C38,$B$2:$I$5,8,0)</f>
        <v>25.5</v>
      </c>
      <c r="Q38" s="85">
        <f>(P38 +$C$8)</f>
        <v>26</v>
      </c>
      <c r="R38" s="85">
        <f>Q38 + $B$8</f>
        <v>32</v>
      </c>
      <c r="S38" s="85">
        <f>(R38 +$C$8)</f>
        <v>32.5</v>
      </c>
      <c r="T38" s="85">
        <f>S38 + $B$8</f>
        <v>38.5</v>
      </c>
      <c r="U38" s="85">
        <f>(T38 +$C$8)</f>
        <v>39</v>
      </c>
      <c r="V38" s="85">
        <f>U38 + $B$8</f>
        <v>45</v>
      </c>
      <c r="W38" s="85">
        <f>(V38 +$C$8)</f>
        <v>45.5</v>
      </c>
      <c r="X38" s="86">
        <f>W38 + $B$8</f>
        <v>51.5</v>
      </c>
      <c r="Y38" s="19"/>
    </row>
    <row r="39" spans="2:25" x14ac:dyDescent="0.25">
      <c r="B39" s="126"/>
      <c r="C39" s="48">
        <v>3</v>
      </c>
      <c r="D39" s="48">
        <v>2</v>
      </c>
      <c r="E39" s="84">
        <f>IF(D39=1,0,(D39-1)*($B$8+$C$8))</f>
        <v>6.5</v>
      </c>
      <c r="F39" s="85">
        <f>(E39 + $B$8)</f>
        <v>12.5</v>
      </c>
      <c r="G39" s="85">
        <f>(F39 +$C$8)</f>
        <v>13</v>
      </c>
      <c r="H39" s="85">
        <f>(G39 + $B$8)</f>
        <v>19</v>
      </c>
      <c r="I39" s="85">
        <f>(H39 +$C$8)</f>
        <v>19.5</v>
      </c>
      <c r="J39" s="86">
        <f>(I39 + $B$8)</f>
        <v>25.5</v>
      </c>
      <c r="K39" s="40">
        <f>J39 + 0.5</f>
        <v>26</v>
      </c>
      <c r="L39" s="34">
        <f>K39 +  IF(  VLOOKUP(C39,$B$2:$I$5,6,0)="X","0",VLOOKUP(C39,$B$2:$I$5,6,0))</f>
        <v>28</v>
      </c>
      <c r="M39" s="41"/>
      <c r="N39" s="41"/>
      <c r="O39" s="34">
        <f>L39 + $C$8</f>
        <v>28.5</v>
      </c>
      <c r="P39" s="114">
        <f>O39+VLOOKUP(C39,$B$2:$I$5,8,0)</f>
        <v>32</v>
      </c>
      <c r="Q39" s="85">
        <f>(P39 +$C$8)</f>
        <v>32.5</v>
      </c>
      <c r="R39" s="85">
        <f>Q39 + $B$8</f>
        <v>38.5</v>
      </c>
      <c r="S39" s="85">
        <f>(R39 +$C$8)</f>
        <v>39</v>
      </c>
      <c r="T39" s="85">
        <f>S39 + $B$8</f>
        <v>45</v>
      </c>
      <c r="U39" s="85">
        <f>(T39 +$C$8)</f>
        <v>45.5</v>
      </c>
      <c r="V39" s="85">
        <f>U39 + $B$8</f>
        <v>51.5</v>
      </c>
      <c r="W39" s="85">
        <f>(V39 +$C$8)</f>
        <v>52</v>
      </c>
      <c r="X39" s="86">
        <f>W39 + $B$8</f>
        <v>58</v>
      </c>
      <c r="Y39" s="19"/>
    </row>
    <row r="40" spans="2:25" ht="15.75" thickBot="1" x14ac:dyDescent="0.3">
      <c r="B40" s="24" t="s">
        <v>27</v>
      </c>
      <c r="C40" s="25" t="str">
        <f>IF(SUM(E40:X40)=0, "OK", "NG")</f>
        <v>OK</v>
      </c>
      <c r="D40" s="25"/>
      <c r="E40" s="88">
        <f>MOD(E39 -G38,$B$8+$C$8)</f>
        <v>0</v>
      </c>
      <c r="F40" s="88">
        <f t="shared" ref="F40" si="72">MOD(F39 -H38,$B$8+$C$8)</f>
        <v>0</v>
      </c>
      <c r="G40" s="88">
        <f t="shared" ref="G40" si="73">MOD(G39 -I38,$B$8+$C$8)</f>
        <v>0</v>
      </c>
      <c r="H40" s="88">
        <f t="shared" ref="H40" si="74">MOD(H39 -J38,$B$8+$C$8)</f>
        <v>0</v>
      </c>
      <c r="I40" s="88">
        <f>MOD(I39 -K38,$B$8+$C$8)</f>
        <v>0</v>
      </c>
      <c r="J40" s="88">
        <f>MOD(J39 -P38,$B$8+$C$8)</f>
        <v>0</v>
      </c>
      <c r="K40" s="88" t="str">
        <f>IF(MOD(K39-P38,$B$8+$C$8)=$C$8,"OK","NG")</f>
        <v>OK</v>
      </c>
      <c r="L40" s="37"/>
      <c r="M40" s="37"/>
      <c r="N40" s="37"/>
      <c r="O40" s="37"/>
      <c r="P40" s="28">
        <f t="shared" ref="P40" si="75">MOD(P39 -R38,$B$8+$C$8)</f>
        <v>0</v>
      </c>
      <c r="Q40" s="88">
        <f t="shared" ref="Q40" si="76">MOD(Q39 -S38,$B$8+$C$8)</f>
        <v>0</v>
      </c>
      <c r="R40" s="27">
        <f t="shared" ref="R40" si="77">MOD(R39 -T38,$B$8+$C$8)</f>
        <v>0</v>
      </c>
      <c r="S40" s="27">
        <f t="shared" ref="S40" si="78">MOD(S39 -U38,$B$8+$C$8)</f>
        <v>0</v>
      </c>
      <c r="T40" s="27">
        <f t="shared" ref="T40" si="79">MOD(T39 -V38,$B$8+$C$8)</f>
        <v>0</v>
      </c>
      <c r="U40" s="27">
        <f t="shared" ref="U40" si="80">MOD(U39 -W38,$B$8+$C$8)</f>
        <v>0</v>
      </c>
      <c r="V40" s="27">
        <f t="shared" ref="V40" si="81">MOD(V39 -X38,$B$8+$C$8)</f>
        <v>0</v>
      </c>
      <c r="W40" s="27"/>
      <c r="X40" s="28"/>
      <c r="Y40" s="19"/>
    </row>
    <row r="41" spans="2:25" ht="15.75" thickBot="1" x14ac:dyDescent="0.3">
      <c r="B41" s="125">
        <v>10</v>
      </c>
      <c r="C41" s="15">
        <v>2</v>
      </c>
      <c r="D41" s="15">
        <v>1</v>
      </c>
      <c r="E41" s="84">
        <f>IF(D41=1,0,(D41-1)*($B$8+$C$8))</f>
        <v>0</v>
      </c>
      <c r="F41" s="85">
        <f>(E41 + $B$8)</f>
        <v>6</v>
      </c>
      <c r="G41" s="85">
        <f>(F41 +$C$8)</f>
        <v>6.5</v>
      </c>
      <c r="H41" s="85">
        <f>(G41 + $B$8)</f>
        <v>12.5</v>
      </c>
      <c r="I41" s="85">
        <f>(H41 +$C$8)</f>
        <v>13</v>
      </c>
      <c r="J41" s="86">
        <f>(I41 + $B$8)</f>
        <v>19</v>
      </c>
      <c r="K41" s="22">
        <f>J41 + 0.5</f>
        <v>19.5</v>
      </c>
      <c r="L41" s="34">
        <f>K41 +  IF(  VLOOKUP(C41,$B$2:$I$5,6,0)="X","0",VLOOKUP(C41,$B$2:$I$5,6,0))</f>
        <v>20</v>
      </c>
      <c r="M41" s="23"/>
      <c r="N41" s="23"/>
      <c r="O41" s="34">
        <f>L41 + $C$8</f>
        <v>20.5</v>
      </c>
      <c r="P41" s="114">
        <f>O41+VLOOKUP(C41,$B$2:$I$5,8,0)</f>
        <v>25.5</v>
      </c>
      <c r="Q41" s="85">
        <f>(P41 +$C$8)</f>
        <v>26</v>
      </c>
      <c r="R41" s="85">
        <f>Q41 + $B$8</f>
        <v>32</v>
      </c>
      <c r="S41" s="85">
        <f>(R41 +$C$8)</f>
        <v>32.5</v>
      </c>
      <c r="T41" s="85">
        <f>S41 + $B$8</f>
        <v>38.5</v>
      </c>
      <c r="U41" s="85">
        <f>(T41 +$C$8)</f>
        <v>39</v>
      </c>
      <c r="V41" s="85">
        <f>U41 + $B$8</f>
        <v>45</v>
      </c>
      <c r="W41" s="85">
        <f>(V41 +$C$8)</f>
        <v>45.5</v>
      </c>
      <c r="X41" s="86">
        <f>W41 + $B$8</f>
        <v>51.5</v>
      </c>
      <c r="Y41" s="19"/>
    </row>
    <row r="42" spans="2:25" x14ac:dyDescent="0.25">
      <c r="B42" s="126"/>
      <c r="C42" s="49">
        <v>4</v>
      </c>
      <c r="D42" s="49">
        <v>2</v>
      </c>
      <c r="E42" s="84">
        <f>IF(D42=1,0,(D42-1)*($B$8+$C$8))</f>
        <v>6.5</v>
      </c>
      <c r="F42" s="85">
        <f>(E42 + $B$8)</f>
        <v>12.5</v>
      </c>
      <c r="G42" s="85">
        <f>(F42 +$C$8)</f>
        <v>13</v>
      </c>
      <c r="H42" s="85">
        <f>(G42 + $B$8)</f>
        <v>19</v>
      </c>
      <c r="I42" s="85">
        <f>(H42 +$C$8)</f>
        <v>19.5</v>
      </c>
      <c r="J42" s="86">
        <f>(I42 + $B$8)</f>
        <v>25.5</v>
      </c>
      <c r="K42" s="22" t="s">
        <v>26</v>
      </c>
      <c r="L42" s="23"/>
      <c r="M42" s="23">
        <f>J42 + 0.5</f>
        <v>26</v>
      </c>
      <c r="N42" s="87">
        <f>M42 +VLOOKUP(C42,$B$2:$I$5,7,0)</f>
        <v>31</v>
      </c>
      <c r="O42" s="87">
        <f>N42 + $C$8</f>
        <v>31.5</v>
      </c>
      <c r="P42" s="114">
        <f>O42+VLOOKUP(C42,$B$2:$I$5,8,0)</f>
        <v>32</v>
      </c>
      <c r="Q42" s="85">
        <f>(P42 +$C$8)</f>
        <v>32.5</v>
      </c>
      <c r="R42" s="85">
        <f>Q42 + $B$8</f>
        <v>38.5</v>
      </c>
      <c r="S42" s="85">
        <f>(R42 +$C$8)</f>
        <v>39</v>
      </c>
      <c r="T42" s="85">
        <f>S42 + $B$8</f>
        <v>45</v>
      </c>
      <c r="U42" s="85">
        <f>(T42 +$C$8)</f>
        <v>45.5</v>
      </c>
      <c r="V42" s="85">
        <f>U42 + $B$8</f>
        <v>51.5</v>
      </c>
      <c r="W42" s="85">
        <f>(V42 +$C$8)</f>
        <v>52</v>
      </c>
      <c r="X42" s="86">
        <f>W42 + $B$8</f>
        <v>58</v>
      </c>
      <c r="Y42" s="19"/>
    </row>
    <row r="43" spans="2:25" ht="15.75" thickBot="1" x14ac:dyDescent="0.3">
      <c r="B43" s="24" t="s">
        <v>27</v>
      </c>
      <c r="C43" s="25" t="str">
        <f>IF(SUM(E43:X43)=0, "OK", "NG")</f>
        <v>OK</v>
      </c>
      <c r="D43" s="25"/>
      <c r="E43" s="88">
        <f>MOD(E42 -G41,$B$8+$C$8)</f>
        <v>0</v>
      </c>
      <c r="F43" s="88">
        <f t="shared" ref="F43" si="82">MOD(F42 -H41,$B$8+$C$8)</f>
        <v>0</v>
      </c>
      <c r="G43" s="88">
        <f t="shared" ref="G43" si="83">MOD(G42 -I41,$B$8+$C$8)</f>
        <v>0</v>
      </c>
      <c r="H43" s="88">
        <f t="shared" ref="H43" si="84">MOD(H42 -J41,$B$8+$C$8)</f>
        <v>0</v>
      </c>
      <c r="I43" s="88">
        <f>MOD(I42 -K41,$B$8+$C$8)</f>
        <v>0</v>
      </c>
      <c r="J43" s="88">
        <f>MOD(J42 -P41,$B$8+$C$8)</f>
        <v>0</v>
      </c>
      <c r="K43" s="50"/>
      <c r="L43" s="37"/>
      <c r="M43" s="27" t="str">
        <f>IF(MOD(M42-P41,$B$8+$C$8)=$C$8, "OK", "NG")</f>
        <v>OK</v>
      </c>
      <c r="N43" s="37"/>
      <c r="O43" s="37"/>
      <c r="P43" s="28">
        <f t="shared" ref="P43" si="85">MOD(P42 -R41,$B$8+$C$8)</f>
        <v>0</v>
      </c>
      <c r="Q43" s="88">
        <f t="shared" ref="Q43" si="86">MOD(Q42 -S41,$B$8+$C$8)</f>
        <v>0</v>
      </c>
      <c r="R43" s="27">
        <f t="shared" ref="R43" si="87">MOD(R42 -T41,$B$8+$C$8)</f>
        <v>0</v>
      </c>
      <c r="S43" s="27">
        <f t="shared" ref="S43" si="88">MOD(S42 -U41,$B$8+$C$8)</f>
        <v>0</v>
      </c>
      <c r="T43" s="27">
        <f t="shared" ref="T43" si="89">MOD(T42 -V41,$B$8+$C$8)</f>
        <v>0</v>
      </c>
      <c r="U43" s="27">
        <f t="shared" ref="U43" si="90">MOD(U42 -W41,$B$8+$C$8)</f>
        <v>0</v>
      </c>
      <c r="V43" s="27">
        <f t="shared" ref="V43" si="91">MOD(V42 -X41,$B$8+$C$8)</f>
        <v>0</v>
      </c>
      <c r="W43" s="27"/>
      <c r="X43" s="28"/>
      <c r="Y43" s="19"/>
    </row>
    <row r="44" spans="2:25" ht="15.75" thickBot="1" x14ac:dyDescent="0.3">
      <c r="B44" s="125">
        <v>11</v>
      </c>
      <c r="C44" s="51">
        <v>3</v>
      </c>
      <c r="D44" s="51">
        <v>1</v>
      </c>
      <c r="E44" s="84">
        <f>IF(D44=1,0,(D44-1)*($B$8+$C$8))</f>
        <v>0</v>
      </c>
      <c r="F44" s="85">
        <f>(E44 + $B$8)</f>
        <v>6</v>
      </c>
      <c r="G44" s="85">
        <f>(F44 +$C$8)</f>
        <v>6.5</v>
      </c>
      <c r="H44" s="85">
        <f>(G44 + $B$8)</f>
        <v>12.5</v>
      </c>
      <c r="I44" s="85">
        <f>(H44 +$C$8)</f>
        <v>13</v>
      </c>
      <c r="J44" s="86">
        <f>(I44 + $B$8)</f>
        <v>19</v>
      </c>
      <c r="K44" s="33">
        <f>J44 + 0.5</f>
        <v>19.5</v>
      </c>
      <c r="L44" s="34">
        <f>K44 +  IF(  VLOOKUP(C44,$B$2:$I$5,6,0)="X","0",VLOOKUP(C44,$B$2:$I$5,6,0))</f>
        <v>21.5</v>
      </c>
      <c r="M44" s="34"/>
      <c r="N44" s="34"/>
      <c r="O44" s="34">
        <f>L44 + $C$8</f>
        <v>22</v>
      </c>
      <c r="P44" s="114">
        <f>O44+VLOOKUP(C44,$B$2:$I$5,8,0)</f>
        <v>25.5</v>
      </c>
      <c r="Q44" s="85">
        <f>(P44 +$C$8)</f>
        <v>26</v>
      </c>
      <c r="R44" s="85">
        <f>Q44 + $B$8</f>
        <v>32</v>
      </c>
      <c r="S44" s="85">
        <f>(R44 +$C$8)</f>
        <v>32.5</v>
      </c>
      <c r="T44" s="85">
        <f>S44 + $B$8</f>
        <v>38.5</v>
      </c>
      <c r="U44" s="85">
        <f>(T44 +$C$8)</f>
        <v>39</v>
      </c>
      <c r="V44" s="85">
        <f>U44 + $B$8</f>
        <v>45</v>
      </c>
      <c r="W44" s="85">
        <f>(V44 +$C$8)</f>
        <v>45.5</v>
      </c>
      <c r="X44" s="86">
        <f>W44 + $B$8</f>
        <v>51.5</v>
      </c>
      <c r="Y44" s="19"/>
    </row>
    <row r="45" spans="2:25" x14ac:dyDescent="0.25">
      <c r="B45" s="126"/>
      <c r="C45" s="46">
        <v>1</v>
      </c>
      <c r="D45" s="46">
        <v>2</v>
      </c>
      <c r="E45" s="84">
        <f>IF(D45=1,0,(D45-1)*($B$8+$C$8))</f>
        <v>6.5</v>
      </c>
      <c r="F45" s="85">
        <f>(E45 + $B$8)</f>
        <v>12.5</v>
      </c>
      <c r="G45" s="85">
        <f>(F45 +$C$8)</f>
        <v>13</v>
      </c>
      <c r="H45" s="85">
        <f>(G45 + $B$8)</f>
        <v>19</v>
      </c>
      <c r="I45" s="85">
        <f>(H45 +$C$8)</f>
        <v>19.5</v>
      </c>
      <c r="J45" s="86">
        <f>(I45 + $B$8)</f>
        <v>25.5</v>
      </c>
      <c r="K45" s="33" t="s">
        <v>26</v>
      </c>
      <c r="L45" s="34"/>
      <c r="M45" s="34"/>
      <c r="N45" s="34"/>
      <c r="O45" s="115">
        <f>J45+$C$8</f>
        <v>26</v>
      </c>
      <c r="P45" s="114">
        <f>O45+VLOOKUP(C45,$B$2:$I$5,8,0)</f>
        <v>32</v>
      </c>
      <c r="Q45" s="85">
        <f>(P45 +$C$8)</f>
        <v>32.5</v>
      </c>
      <c r="R45" s="85">
        <f>Q45 + $B$8</f>
        <v>38.5</v>
      </c>
      <c r="S45" s="85">
        <f>(R45 +$C$8)</f>
        <v>39</v>
      </c>
      <c r="T45" s="85">
        <f>S45 + $B$8</f>
        <v>45</v>
      </c>
      <c r="U45" s="85">
        <f>(T45 +$C$8)</f>
        <v>45.5</v>
      </c>
      <c r="V45" s="85">
        <f>U45 + $B$8</f>
        <v>51.5</v>
      </c>
      <c r="W45" s="85">
        <f>(V45 +$C$8)</f>
        <v>52</v>
      </c>
      <c r="X45" s="86">
        <f>W45 + $B$8</f>
        <v>58</v>
      </c>
      <c r="Y45" s="19"/>
    </row>
    <row r="46" spans="2:25" ht="15.75" thickBot="1" x14ac:dyDescent="0.3">
      <c r="B46" s="24" t="s">
        <v>27</v>
      </c>
      <c r="C46" s="25" t="str">
        <f>IF(SUM(E46:X46)=0, "OK", "NG")</f>
        <v>OK</v>
      </c>
      <c r="D46" s="25"/>
      <c r="E46" s="88">
        <f>MOD(E45 -G44,$B$8+$C$8)</f>
        <v>0</v>
      </c>
      <c r="F46" s="88">
        <f t="shared" ref="F46" si="92">MOD(F45 -H44,$B$8+$C$8)</f>
        <v>0</v>
      </c>
      <c r="G46" s="88">
        <f t="shared" ref="G46" si="93">MOD(G45 -I44,$B$8+$C$8)</f>
        <v>0</v>
      </c>
      <c r="H46" s="88">
        <f t="shared" ref="H46" si="94">MOD(H45 -J44,$B$8+$C$8)</f>
        <v>0</v>
      </c>
      <c r="I46" s="88">
        <f>MOD(I45 -K44,$B$8+$C$8)</f>
        <v>0</v>
      </c>
      <c r="J46" s="88">
        <f>MOD(J45 -P44,$B$8+$C$8)</f>
        <v>0</v>
      </c>
      <c r="K46" s="121"/>
      <c r="L46" s="122"/>
      <c r="M46" s="117"/>
      <c r="N46" s="118"/>
      <c r="O46" s="27" t="str">
        <f>IF(MOD(O45-P44,$B$8+$C$8)=$C$8, "OK", "NG")</f>
        <v>OK</v>
      </c>
      <c r="P46" s="28">
        <f t="shared" ref="P46" si="95">MOD(P45 -R44,$B$8+$C$8)</f>
        <v>0</v>
      </c>
      <c r="Q46" s="88">
        <f t="shared" ref="Q46" si="96">MOD(Q45 -S44,$B$8+$C$8)</f>
        <v>0</v>
      </c>
      <c r="R46" s="27">
        <f t="shared" ref="R46" si="97">MOD(R45 -T44,$B$8+$C$8)</f>
        <v>0</v>
      </c>
      <c r="S46" s="27">
        <f t="shared" ref="S46" si="98">MOD(S45 -U44,$B$8+$C$8)</f>
        <v>0</v>
      </c>
      <c r="T46" s="27">
        <f t="shared" ref="T46" si="99">MOD(T45 -V44,$B$8+$C$8)</f>
        <v>0</v>
      </c>
      <c r="U46" s="27">
        <f t="shared" ref="U46" si="100">MOD(U45 -W44,$B$8+$C$8)</f>
        <v>0</v>
      </c>
      <c r="V46" s="27">
        <f t="shared" ref="V46" si="101">MOD(V45 -X44,$B$8+$C$8)</f>
        <v>0</v>
      </c>
      <c r="W46" s="27"/>
      <c r="X46" s="28"/>
      <c r="Y46" s="19"/>
    </row>
    <row r="47" spans="2:25" ht="15.75" thickBot="1" x14ac:dyDescent="0.3">
      <c r="B47" s="125">
        <v>12</v>
      </c>
      <c r="C47" s="47">
        <v>3</v>
      </c>
      <c r="D47" s="47">
        <v>1</v>
      </c>
      <c r="E47" s="84">
        <f>IF(D47=1,0,(D47-1)*($B$8+$C$8))</f>
        <v>0</v>
      </c>
      <c r="F47" s="85">
        <f>(E47 + $B$8)</f>
        <v>6</v>
      </c>
      <c r="G47" s="85">
        <f>(F47 +$C$8)</f>
        <v>6.5</v>
      </c>
      <c r="H47" s="85">
        <f>(G47 + $B$8)</f>
        <v>12.5</v>
      </c>
      <c r="I47" s="85">
        <f>(H47 +$C$8)</f>
        <v>13</v>
      </c>
      <c r="J47" s="86">
        <f>(I47 + $B$8)</f>
        <v>19</v>
      </c>
      <c r="K47" s="40">
        <f>J47 + 0.5</f>
        <v>19.5</v>
      </c>
      <c r="L47" s="34">
        <f>K47 +  IF(  VLOOKUP(C47,$B$2:$I$5,6,0)="X","0",VLOOKUP(C47,$B$2:$I$5,6,0))</f>
        <v>21.5</v>
      </c>
      <c r="M47" s="41"/>
      <c r="N47" s="41"/>
      <c r="O47" s="34">
        <f>L47 + $C$8</f>
        <v>22</v>
      </c>
      <c r="P47" s="114">
        <f>O47+VLOOKUP(C47,$B$2:$I$5,8,0)</f>
        <v>25.5</v>
      </c>
      <c r="Q47" s="85">
        <f>(P47 +$C$8)</f>
        <v>26</v>
      </c>
      <c r="R47" s="85">
        <f>Q47 + $B$8</f>
        <v>32</v>
      </c>
      <c r="S47" s="85">
        <f>(R47 +$C$8)</f>
        <v>32.5</v>
      </c>
      <c r="T47" s="85">
        <f>S47 + $B$8</f>
        <v>38.5</v>
      </c>
      <c r="U47" s="85">
        <f>(T47 +$C$8)</f>
        <v>39</v>
      </c>
      <c r="V47" s="85">
        <f>U47 + $B$8</f>
        <v>45</v>
      </c>
      <c r="W47" s="85">
        <f>(V47 +$C$8)</f>
        <v>45.5</v>
      </c>
      <c r="X47" s="86">
        <f>W47 + $B$8</f>
        <v>51.5</v>
      </c>
      <c r="Y47" s="19"/>
    </row>
    <row r="48" spans="2:25" x14ac:dyDescent="0.25">
      <c r="B48" s="126"/>
      <c r="C48" s="48">
        <v>2</v>
      </c>
      <c r="D48" s="48">
        <v>2</v>
      </c>
      <c r="E48" s="84">
        <f>IF(D48=1,0,(D48-1)*($B$8+$C$8))</f>
        <v>6.5</v>
      </c>
      <c r="F48" s="85">
        <f>(E48 + $B$8)</f>
        <v>12.5</v>
      </c>
      <c r="G48" s="85">
        <f>(F48 +$C$8)</f>
        <v>13</v>
      </c>
      <c r="H48" s="85">
        <f>(G48 + $B$8)</f>
        <v>19</v>
      </c>
      <c r="I48" s="85">
        <f>(H48 +$C$8)</f>
        <v>19.5</v>
      </c>
      <c r="J48" s="86">
        <f>(I48 + $B$8)</f>
        <v>25.5</v>
      </c>
      <c r="K48" s="40">
        <f>J48 + 0.5</f>
        <v>26</v>
      </c>
      <c r="L48" s="34">
        <f>K48 +  IF(  VLOOKUP(C48,$B$2:$I$5,6,0)="X","0",VLOOKUP(C48,$B$2:$I$5,6,0))</f>
        <v>26.5</v>
      </c>
      <c r="M48" s="41"/>
      <c r="N48" s="41"/>
      <c r="O48" s="34">
        <f>L48 + $C$8</f>
        <v>27</v>
      </c>
      <c r="P48" s="114">
        <f>O48+VLOOKUP(C48,$B$2:$I$5,8,0)</f>
        <v>32</v>
      </c>
      <c r="Q48" s="85">
        <f>(P48 +$C$8)</f>
        <v>32.5</v>
      </c>
      <c r="R48" s="85">
        <f>Q48 + $B$8</f>
        <v>38.5</v>
      </c>
      <c r="S48" s="85">
        <f>(R48 +$C$8)</f>
        <v>39</v>
      </c>
      <c r="T48" s="85">
        <f>S48 + $B$8</f>
        <v>45</v>
      </c>
      <c r="U48" s="85">
        <f>(T48 +$C$8)</f>
        <v>45.5</v>
      </c>
      <c r="V48" s="85">
        <f>U48 + $B$8</f>
        <v>51.5</v>
      </c>
      <c r="W48" s="85">
        <f>(V48 +$C$8)</f>
        <v>52</v>
      </c>
      <c r="X48" s="86">
        <f>W48 + $B$8</f>
        <v>58</v>
      </c>
      <c r="Y48" s="19"/>
    </row>
    <row r="49" spans="2:25" ht="15.75" thickBot="1" x14ac:dyDescent="0.3">
      <c r="B49" s="24" t="s">
        <v>27</v>
      </c>
      <c r="C49" s="25" t="str">
        <f>IF(SUM(E49:X49)=0, "OK", "NG")</f>
        <v>OK</v>
      </c>
      <c r="D49" s="25"/>
      <c r="E49" s="88">
        <f>MOD(E48 -G47,$B$8+$C$8)</f>
        <v>0</v>
      </c>
      <c r="F49" s="88">
        <f t="shared" ref="F49" si="102">MOD(F48 -H47,$B$8+$C$8)</f>
        <v>0</v>
      </c>
      <c r="G49" s="88">
        <f t="shared" ref="G49" si="103">MOD(G48 -I47,$B$8+$C$8)</f>
        <v>0</v>
      </c>
      <c r="H49" s="88">
        <f t="shared" ref="H49" si="104">MOD(H48 -J47,$B$8+$C$8)</f>
        <v>0</v>
      </c>
      <c r="I49" s="88">
        <f>MOD(I48 -K47,$B$8+$C$8)</f>
        <v>0</v>
      </c>
      <c r="J49" s="88">
        <f>MOD(J48 -P47,$B$8+$C$8)</f>
        <v>0</v>
      </c>
      <c r="K49" s="88" t="str">
        <f>IF(MOD(K48-P47,$B$8+$C$8)=$C$8,"OK","NG")</f>
        <v>OK</v>
      </c>
      <c r="L49" s="37"/>
      <c r="M49" s="37"/>
      <c r="N49" s="37"/>
      <c r="O49" s="37"/>
      <c r="P49" s="28">
        <f t="shared" ref="P49" si="105">MOD(P48 -R47,$B$8+$C$8)</f>
        <v>0</v>
      </c>
      <c r="Q49" s="88">
        <f t="shared" ref="Q49" si="106">MOD(Q48 -S47,$B$8+$C$8)</f>
        <v>0</v>
      </c>
      <c r="R49" s="27">
        <f t="shared" ref="R49" si="107">MOD(R48 -T47,$B$8+$C$8)</f>
        <v>0</v>
      </c>
      <c r="S49" s="27">
        <f t="shared" ref="S49" si="108">MOD(S48 -U47,$B$8+$C$8)</f>
        <v>0</v>
      </c>
      <c r="T49" s="27">
        <f t="shared" ref="T49" si="109">MOD(T48 -V47,$B$8+$C$8)</f>
        <v>0</v>
      </c>
      <c r="U49" s="27">
        <f t="shared" ref="U49" si="110">MOD(U48 -W47,$B$8+$C$8)</f>
        <v>0</v>
      </c>
      <c r="V49" s="27">
        <f t="shared" ref="V49" si="111">MOD(V48 -X47,$B$8+$C$8)</f>
        <v>0</v>
      </c>
      <c r="W49" s="27"/>
      <c r="X49" s="28"/>
      <c r="Y49" s="19"/>
    </row>
    <row r="50" spans="2:25" ht="15.75" thickBot="1" x14ac:dyDescent="0.3">
      <c r="B50" s="125">
        <v>13</v>
      </c>
      <c r="C50" s="15">
        <v>3</v>
      </c>
      <c r="D50" s="15">
        <v>1</v>
      </c>
      <c r="E50" s="84">
        <f>IF(D50=1,0,(D50-1)*($B$8+$C$8))</f>
        <v>0</v>
      </c>
      <c r="F50" s="85">
        <f>(E50 + $B$8)</f>
        <v>6</v>
      </c>
      <c r="G50" s="85">
        <f>(F50 +$C$8)</f>
        <v>6.5</v>
      </c>
      <c r="H50" s="85">
        <f>(G50 + $B$8)</f>
        <v>12.5</v>
      </c>
      <c r="I50" s="85">
        <f>(H50 +$C$8)</f>
        <v>13</v>
      </c>
      <c r="J50" s="86">
        <f>(I50 + $B$8)</f>
        <v>19</v>
      </c>
      <c r="K50" s="22">
        <f>J50 + 0.5</f>
        <v>19.5</v>
      </c>
      <c r="L50" s="34">
        <f>K50 +  IF(  VLOOKUP(C50,$B$2:$I$5,6,0)="X","0",VLOOKUP(C50,$B$2:$I$5,6,0))</f>
        <v>21.5</v>
      </c>
      <c r="M50" s="23"/>
      <c r="N50" s="23"/>
      <c r="O50" s="34">
        <f>L50 + $C$8</f>
        <v>22</v>
      </c>
      <c r="P50" s="114">
        <f>O50+VLOOKUP(C50,$B$2:$I$5,8,0)</f>
        <v>25.5</v>
      </c>
      <c r="Q50" s="85">
        <f>(P50 +$C$8)</f>
        <v>26</v>
      </c>
      <c r="R50" s="85">
        <f>Q50 + $B$8</f>
        <v>32</v>
      </c>
      <c r="S50" s="85">
        <f>(R50 +$C$8)</f>
        <v>32.5</v>
      </c>
      <c r="T50" s="85">
        <f>S50 + $B$8</f>
        <v>38.5</v>
      </c>
      <c r="U50" s="85">
        <f>(T50 +$C$8)</f>
        <v>39</v>
      </c>
      <c r="V50" s="85">
        <f>U50 + $B$8</f>
        <v>45</v>
      </c>
      <c r="W50" s="85">
        <f>(V50 +$C$8)</f>
        <v>45.5</v>
      </c>
      <c r="X50" s="86">
        <f>W50 + $B$8</f>
        <v>51.5</v>
      </c>
      <c r="Y50" s="19"/>
    </row>
    <row r="51" spans="2:25" x14ac:dyDescent="0.25">
      <c r="B51" s="126"/>
      <c r="C51" s="49">
        <v>4</v>
      </c>
      <c r="D51" s="49">
        <v>2</v>
      </c>
      <c r="E51" s="84">
        <f>IF(D51=1,0,(D51-1)*($B$8+$C$8))</f>
        <v>6.5</v>
      </c>
      <c r="F51" s="85">
        <f>(E51 + $B$8)</f>
        <v>12.5</v>
      </c>
      <c r="G51" s="85">
        <f>(F51 +$C$8)</f>
        <v>13</v>
      </c>
      <c r="H51" s="85">
        <f>(G51 + $B$8)</f>
        <v>19</v>
      </c>
      <c r="I51" s="85">
        <f>(H51 +$C$8)</f>
        <v>19.5</v>
      </c>
      <c r="J51" s="86">
        <f>(I51 + $B$8)</f>
        <v>25.5</v>
      </c>
      <c r="K51" s="22" t="s">
        <v>26</v>
      </c>
      <c r="L51" s="23"/>
      <c r="M51" s="23">
        <f>J51 + 0.5</f>
        <v>26</v>
      </c>
      <c r="N51" s="87">
        <f>M51 +VLOOKUP(C51,$B$2:$I$5,7,0)</f>
        <v>31</v>
      </c>
      <c r="O51" s="87">
        <f>N51 + $C$8</f>
        <v>31.5</v>
      </c>
      <c r="P51" s="114">
        <f>O51+VLOOKUP(C51,$B$2:$I$5,8,0)</f>
        <v>32</v>
      </c>
      <c r="Q51" s="85">
        <f>(P51 +$C$8)</f>
        <v>32.5</v>
      </c>
      <c r="R51" s="85">
        <f>Q51 + $B$8</f>
        <v>38.5</v>
      </c>
      <c r="S51" s="85">
        <f>(R51 +$C$8)</f>
        <v>39</v>
      </c>
      <c r="T51" s="85">
        <f>S51 + $B$8</f>
        <v>45</v>
      </c>
      <c r="U51" s="85">
        <f>(T51 +$C$8)</f>
        <v>45.5</v>
      </c>
      <c r="V51" s="85">
        <f>U51 + $B$8</f>
        <v>51.5</v>
      </c>
      <c r="W51" s="85">
        <f>(V51 +$C$8)</f>
        <v>52</v>
      </c>
      <c r="X51" s="86">
        <f>W51 + $B$8</f>
        <v>58</v>
      </c>
      <c r="Y51" s="19"/>
    </row>
    <row r="52" spans="2:25" ht="15.75" thickBot="1" x14ac:dyDescent="0.3">
      <c r="B52" s="24" t="s">
        <v>27</v>
      </c>
      <c r="C52" s="25" t="str">
        <f>IF(SUM(E52:X52)=0, "OK", "NG")</f>
        <v>OK</v>
      </c>
      <c r="D52" s="25"/>
      <c r="E52" s="88">
        <f>MOD(E51 -G50,$B$8+$C$8)</f>
        <v>0</v>
      </c>
      <c r="F52" s="88">
        <f t="shared" ref="F52" si="112">MOD(F51 -H50,$B$8+$C$8)</f>
        <v>0</v>
      </c>
      <c r="G52" s="88">
        <f t="shared" ref="G52" si="113">MOD(G51 -I50,$B$8+$C$8)</f>
        <v>0</v>
      </c>
      <c r="H52" s="88">
        <f t="shared" ref="H52" si="114">MOD(H51 -J50,$B$8+$C$8)</f>
        <v>0</v>
      </c>
      <c r="I52" s="88">
        <f>MOD(I51 -K50,$B$8+$C$8)</f>
        <v>0</v>
      </c>
      <c r="J52" s="88">
        <f>MOD(J51 -P50,$B$8+$C$8)</f>
        <v>0</v>
      </c>
      <c r="K52" s="50"/>
      <c r="L52" s="37"/>
      <c r="M52" s="27" t="str">
        <f>IF(MOD(M51-P50,$B$8+$C$8)=$C$8, "OK", "NG")</f>
        <v>OK</v>
      </c>
      <c r="N52" s="37"/>
      <c r="O52" s="37"/>
      <c r="P52" s="28">
        <f t="shared" ref="P52" si="115">MOD(P51 -R50,$B$8+$C$8)</f>
        <v>0</v>
      </c>
      <c r="Q52" s="88">
        <f t="shared" ref="Q52" si="116">MOD(Q51 -S50,$B$8+$C$8)</f>
        <v>0</v>
      </c>
      <c r="R52" s="27">
        <f t="shared" ref="R52" si="117">MOD(R51 -T50,$B$8+$C$8)</f>
        <v>0</v>
      </c>
      <c r="S52" s="27">
        <f t="shared" ref="S52" si="118">MOD(S51 -U50,$B$8+$C$8)</f>
        <v>0</v>
      </c>
      <c r="T52" s="27">
        <f t="shared" ref="T52" si="119">MOD(T51 -V50,$B$8+$C$8)</f>
        <v>0</v>
      </c>
      <c r="U52" s="27">
        <f t="shared" ref="U52" si="120">MOD(U51 -W50,$B$8+$C$8)</f>
        <v>0</v>
      </c>
      <c r="V52" s="27">
        <f t="shared" ref="V52" si="121">MOD(V51 -X50,$B$8+$C$8)</f>
        <v>0</v>
      </c>
      <c r="W52" s="27"/>
      <c r="X52" s="28"/>
      <c r="Y52" s="19"/>
    </row>
    <row r="53" spans="2:25" ht="15.75" thickBot="1" x14ac:dyDescent="0.3">
      <c r="B53" s="125">
        <v>14</v>
      </c>
      <c r="C53" s="51">
        <v>4</v>
      </c>
      <c r="D53" s="51">
        <v>1</v>
      </c>
      <c r="E53" s="84">
        <f>IF(D53=1,0,(D53-1)*($B$8+$C$8))</f>
        <v>0</v>
      </c>
      <c r="F53" s="85">
        <f>(E53 + $B$8)</f>
        <v>6</v>
      </c>
      <c r="G53" s="85">
        <f>(F53 +$C$8)</f>
        <v>6.5</v>
      </c>
      <c r="H53" s="85">
        <f>(G53 + $B$8)</f>
        <v>12.5</v>
      </c>
      <c r="I53" s="85">
        <f>(H53 +$C$8)</f>
        <v>13</v>
      </c>
      <c r="J53" s="86">
        <f>(I53 + $B$8)</f>
        <v>19</v>
      </c>
      <c r="K53" s="33" t="s">
        <v>26</v>
      </c>
      <c r="L53" s="34"/>
      <c r="M53" s="34">
        <f>J53 + 0.5</f>
        <v>19.5</v>
      </c>
      <c r="N53" s="87">
        <f>M53 +VLOOKUP(C53,$B$2:$I$5,7,0)</f>
        <v>24.5</v>
      </c>
      <c r="O53" s="87">
        <f>N53 + $C$8</f>
        <v>25</v>
      </c>
      <c r="P53" s="114">
        <f>O53+VLOOKUP(C53,$B$2:$I$5,8,0)</f>
        <v>25.5</v>
      </c>
      <c r="Q53" s="85">
        <f>(P53 +$C$8)</f>
        <v>26</v>
      </c>
      <c r="R53" s="85">
        <f>Q53 + $B$8</f>
        <v>32</v>
      </c>
      <c r="S53" s="85">
        <f>(R53 +$C$8)</f>
        <v>32.5</v>
      </c>
      <c r="T53" s="85">
        <f>S53 + $B$8</f>
        <v>38.5</v>
      </c>
      <c r="U53" s="85">
        <f>(T53 +$C$8)</f>
        <v>39</v>
      </c>
      <c r="V53" s="85">
        <f>U53 + $B$8</f>
        <v>45</v>
      </c>
      <c r="W53" s="85">
        <f>(V53 +$C$8)</f>
        <v>45.5</v>
      </c>
      <c r="X53" s="86">
        <f>W53 + $B$8</f>
        <v>51.5</v>
      </c>
      <c r="Y53" s="19"/>
    </row>
    <row r="54" spans="2:25" x14ac:dyDescent="0.25">
      <c r="B54" s="126"/>
      <c r="C54" s="46">
        <v>1</v>
      </c>
      <c r="D54" s="46">
        <v>7</v>
      </c>
      <c r="E54" s="84">
        <f>IF(D54=1,0,(D54-1)*($B$8+$C$8))</f>
        <v>39</v>
      </c>
      <c r="F54" s="85">
        <f>(E54 + $B$8)</f>
        <v>45</v>
      </c>
      <c r="G54" s="85">
        <f>(F54 +$C$8)</f>
        <v>45.5</v>
      </c>
      <c r="H54" s="85">
        <f>(G54 + $B$8)</f>
        <v>51.5</v>
      </c>
      <c r="I54" s="85">
        <f>(H54 +$C$8)</f>
        <v>52</v>
      </c>
      <c r="J54" s="86">
        <f>(I54 + $B$8)</f>
        <v>58</v>
      </c>
      <c r="K54" s="33" t="s">
        <v>26</v>
      </c>
      <c r="L54" s="34"/>
      <c r="M54" s="34"/>
      <c r="N54" s="34"/>
      <c r="O54" s="115">
        <f>J54+$C$8</f>
        <v>58.5</v>
      </c>
      <c r="P54" s="114">
        <f>O54+VLOOKUP(C54,$B$2:$I$5,8,0)</f>
        <v>64.5</v>
      </c>
      <c r="Q54" s="85">
        <f>(P54 +$C$8)</f>
        <v>65</v>
      </c>
      <c r="R54" s="85">
        <f>Q54 + $B$8</f>
        <v>71</v>
      </c>
      <c r="S54" s="85">
        <f>(R54 +$C$8)</f>
        <v>71.5</v>
      </c>
      <c r="T54" s="85">
        <f>S54 + $B$8</f>
        <v>77.5</v>
      </c>
      <c r="U54" s="85">
        <f>(T54 +$C$8)</f>
        <v>78</v>
      </c>
      <c r="V54" s="85">
        <f>U54 + $B$8</f>
        <v>84</v>
      </c>
      <c r="W54" s="85">
        <f>(V54 +$C$8)</f>
        <v>84.5</v>
      </c>
      <c r="X54" s="86">
        <f>W54 + $B$8</f>
        <v>90.5</v>
      </c>
      <c r="Y54" s="19"/>
    </row>
    <row r="55" spans="2:25" ht="15.75" thickBot="1" x14ac:dyDescent="0.3">
      <c r="B55" s="24" t="s">
        <v>27</v>
      </c>
      <c r="C55" s="25" t="str">
        <f>IF(SUM(E55:X55)=0, "OK", "NG")</f>
        <v>OK</v>
      </c>
      <c r="D55" s="25"/>
      <c r="E55" s="88">
        <f>MOD(E54 -G53,$B$8+$C$8)</f>
        <v>0</v>
      </c>
      <c r="F55" s="88">
        <f t="shared" ref="F55" si="122">MOD(F54 -H53,$B$8+$C$8)</f>
        <v>0</v>
      </c>
      <c r="G55" s="88">
        <f t="shared" ref="G55" si="123">MOD(G54 -I53,$B$8+$C$8)</f>
        <v>0</v>
      </c>
      <c r="H55" s="88">
        <f t="shared" ref="H55" si="124">MOD(H54 -J53,$B$8+$C$8)</f>
        <v>0</v>
      </c>
      <c r="I55" s="88">
        <f>MOD(I54 -M53,$B$8+$C$8)</f>
        <v>0</v>
      </c>
      <c r="J55" s="88">
        <f>MOD(J54 -P53,$B$8+$C$8)</f>
        <v>0</v>
      </c>
      <c r="K55" s="121"/>
      <c r="L55" s="122"/>
      <c r="M55" s="117"/>
      <c r="N55" s="118"/>
      <c r="O55" s="27" t="str">
        <f>IF(MOD(O54-P53,$B$8+$C$8)=$C$8, "OK", "NG")</f>
        <v>OK</v>
      </c>
      <c r="P55" s="28">
        <f t="shared" ref="P55" si="125">MOD(P54 -R53,$B$8+$C$8)</f>
        <v>0</v>
      </c>
      <c r="Q55" s="88">
        <f t="shared" ref="Q55" si="126">MOD(Q54 -S53,$B$8+$C$8)</f>
        <v>0</v>
      </c>
      <c r="R55" s="27">
        <f t="shared" ref="R55" si="127">MOD(R54 -T53,$B$8+$C$8)</f>
        <v>0</v>
      </c>
      <c r="S55" s="27">
        <f t="shared" ref="S55" si="128">MOD(S54 -U53,$B$8+$C$8)</f>
        <v>0</v>
      </c>
      <c r="T55" s="27">
        <f t="shared" ref="T55" si="129">MOD(T54 -V53,$B$8+$C$8)</f>
        <v>0</v>
      </c>
      <c r="U55" s="27">
        <f t="shared" ref="U55" si="130">MOD(U54 -W53,$B$8+$C$8)</f>
        <v>0</v>
      </c>
      <c r="V55" s="27">
        <f t="shared" ref="V55" si="131">MOD(V54 -X53,$B$8+$C$8)</f>
        <v>0</v>
      </c>
      <c r="W55" s="27"/>
      <c r="X55" s="28"/>
      <c r="Y55" s="19"/>
    </row>
    <row r="56" spans="2:25" ht="15.75" thickBot="1" x14ac:dyDescent="0.3">
      <c r="B56" s="125">
        <v>15</v>
      </c>
      <c r="C56" s="47">
        <v>4</v>
      </c>
      <c r="D56" s="47">
        <v>1</v>
      </c>
      <c r="E56" s="84">
        <f>IF(D56=1,0,(D56-1)*($B$8+$C$8))</f>
        <v>0</v>
      </c>
      <c r="F56" s="85">
        <f>(E56 + $B$8)</f>
        <v>6</v>
      </c>
      <c r="G56" s="85">
        <f>(F56 +$C$8)</f>
        <v>6.5</v>
      </c>
      <c r="H56" s="85">
        <f>(G56 + $B$8)</f>
        <v>12.5</v>
      </c>
      <c r="I56" s="85">
        <f>(H56 +$C$8)</f>
        <v>13</v>
      </c>
      <c r="J56" s="86">
        <f>(I56 + $B$8)</f>
        <v>19</v>
      </c>
      <c r="K56" s="40" t="s">
        <v>26</v>
      </c>
      <c r="L56" s="41"/>
      <c r="M56" s="41">
        <f>J56 + 0.5</f>
        <v>19.5</v>
      </c>
      <c r="N56" s="87">
        <f>M56 +VLOOKUP(C56,$B$2:$I$5,7,0)</f>
        <v>24.5</v>
      </c>
      <c r="O56" s="87">
        <f>N56 + $C$8</f>
        <v>25</v>
      </c>
      <c r="P56" s="114">
        <f>O56+VLOOKUP(C56,$B$2:$I$5,8,0)</f>
        <v>25.5</v>
      </c>
      <c r="Q56" s="85">
        <f>(P56 +$C$8)</f>
        <v>26</v>
      </c>
      <c r="R56" s="85">
        <f>Q56 + $B$8</f>
        <v>32</v>
      </c>
      <c r="S56" s="85">
        <f>(R56 +$C$8)</f>
        <v>32.5</v>
      </c>
      <c r="T56" s="85">
        <f>S56 + $B$8</f>
        <v>38.5</v>
      </c>
      <c r="U56" s="85">
        <f>(T56 +$C$8)</f>
        <v>39</v>
      </c>
      <c r="V56" s="85">
        <f>U56 + $B$8</f>
        <v>45</v>
      </c>
      <c r="W56" s="85">
        <f>(V56 +$C$8)</f>
        <v>45.5</v>
      </c>
      <c r="X56" s="86">
        <f>W56 + $B$8</f>
        <v>51.5</v>
      </c>
      <c r="Y56" s="19"/>
    </row>
    <row r="57" spans="2:25" x14ac:dyDescent="0.25">
      <c r="B57" s="126"/>
      <c r="C57" s="48">
        <v>2</v>
      </c>
      <c r="D57" s="48">
        <v>2</v>
      </c>
      <c r="E57" s="84">
        <f>IF(D57=1,0,(D57-1)*($B$8+$C$8))</f>
        <v>6.5</v>
      </c>
      <c r="F57" s="85">
        <f>(E57 + $B$8)</f>
        <v>12.5</v>
      </c>
      <c r="G57" s="85">
        <f>(F57 +$C$8)</f>
        <v>13</v>
      </c>
      <c r="H57" s="85">
        <f>(G57 + $B$8)</f>
        <v>19</v>
      </c>
      <c r="I57" s="85">
        <f>(H57 +$C$8)</f>
        <v>19.5</v>
      </c>
      <c r="J57" s="86">
        <f>(I57 + $B$8)</f>
        <v>25.5</v>
      </c>
      <c r="K57" s="40">
        <f>J57 + 0.5</f>
        <v>26</v>
      </c>
      <c r="L57" s="34">
        <f>K57 +  IF(  VLOOKUP(C57,$B$2:$I$5,6,0)="X","0",VLOOKUP(C57,$B$2:$I$5,6,0))</f>
        <v>26.5</v>
      </c>
      <c r="M57" s="41"/>
      <c r="N57" s="41"/>
      <c r="O57" s="34">
        <f>L57 + $C$8</f>
        <v>27</v>
      </c>
      <c r="P57" s="114">
        <f>O57+VLOOKUP(C57,$B$2:$I$5,8,0)</f>
        <v>32</v>
      </c>
      <c r="Q57" s="85">
        <f>(P57 +$C$8)</f>
        <v>32.5</v>
      </c>
      <c r="R57" s="85">
        <f>Q57 + $B$8</f>
        <v>38.5</v>
      </c>
      <c r="S57" s="85">
        <f>(R57 +$C$8)</f>
        <v>39</v>
      </c>
      <c r="T57" s="85">
        <f>S57 + $B$8</f>
        <v>45</v>
      </c>
      <c r="U57" s="85">
        <f>(T57 +$C$8)</f>
        <v>45.5</v>
      </c>
      <c r="V57" s="85">
        <f>U57 + $B$8</f>
        <v>51.5</v>
      </c>
      <c r="W57" s="85">
        <f>(V57 +$C$8)</f>
        <v>52</v>
      </c>
      <c r="X57" s="86">
        <f>W57 + $B$8</f>
        <v>58</v>
      </c>
      <c r="Y57" s="19"/>
    </row>
    <row r="58" spans="2:25" ht="15.75" thickBot="1" x14ac:dyDescent="0.3">
      <c r="B58" s="24" t="s">
        <v>27</v>
      </c>
      <c r="C58" s="25" t="str">
        <f>IF(SUM(E58:X58)=0, "OK", "NG")</f>
        <v>OK</v>
      </c>
      <c r="D58" s="25"/>
      <c r="E58" s="88">
        <f>MOD(E57 -G56,$B$8+$C$8)</f>
        <v>0</v>
      </c>
      <c r="F58" s="88">
        <f t="shared" ref="F58" si="132">MOD(F57 -H56,$B$8+$C$8)</f>
        <v>0</v>
      </c>
      <c r="G58" s="88">
        <f t="shared" ref="G58" si="133">MOD(G57 -I56,$B$8+$C$8)</f>
        <v>0</v>
      </c>
      <c r="H58" s="88">
        <f t="shared" ref="H58" si="134">MOD(H57 -J56,$B$8+$C$8)</f>
        <v>0</v>
      </c>
      <c r="I58" s="88">
        <f>MOD(I57 -M56,$B$8+$C$8)</f>
        <v>0</v>
      </c>
      <c r="J58" s="88">
        <f>MOD(J57 -P56,$B$8+$C$8)</f>
        <v>0</v>
      </c>
      <c r="K58" s="88" t="str">
        <f>IF(MOD(K57-P56,$B$8+$C$8)=$C$8,"OK","NG")</f>
        <v>OK</v>
      </c>
      <c r="L58" s="37"/>
      <c r="M58" s="37"/>
      <c r="N58" s="37"/>
      <c r="O58" s="37"/>
      <c r="P58" s="28">
        <f t="shared" ref="P58" si="135">MOD(P57 -R56,$B$8+$C$8)</f>
        <v>0</v>
      </c>
      <c r="Q58" s="88">
        <f t="shared" ref="Q58" si="136">MOD(Q57 -S56,$B$8+$C$8)</f>
        <v>0</v>
      </c>
      <c r="R58" s="27">
        <f t="shared" ref="R58" si="137">MOD(R57 -T56,$B$8+$C$8)</f>
        <v>0</v>
      </c>
      <c r="S58" s="27">
        <f t="shared" ref="S58" si="138">MOD(S57 -U56,$B$8+$C$8)</f>
        <v>0</v>
      </c>
      <c r="T58" s="27">
        <f t="shared" ref="T58" si="139">MOD(T57 -V56,$B$8+$C$8)</f>
        <v>0</v>
      </c>
      <c r="U58" s="27">
        <f t="shared" ref="U58" si="140">MOD(U57 -W56,$B$8+$C$8)</f>
        <v>0</v>
      </c>
      <c r="V58" s="27">
        <f t="shared" ref="V58" si="141">MOD(V57 -X56,$B$8+$C$8)</f>
        <v>0</v>
      </c>
      <c r="W58" s="27"/>
      <c r="X58" s="28"/>
      <c r="Y58" s="19"/>
    </row>
    <row r="59" spans="2:25" ht="15.75" thickBot="1" x14ac:dyDescent="0.3">
      <c r="B59" s="127">
        <v>16</v>
      </c>
      <c r="C59" s="15">
        <v>4</v>
      </c>
      <c r="D59" s="15">
        <v>1</v>
      </c>
      <c r="E59" s="84">
        <f>IF(D59=1,0,(D59-1)*($B$8+$C$8))</f>
        <v>0</v>
      </c>
      <c r="F59" s="85">
        <f>(E59 + $B$8)</f>
        <v>6</v>
      </c>
      <c r="G59" s="85">
        <f>(F59 +$C$8)</f>
        <v>6.5</v>
      </c>
      <c r="H59" s="85">
        <f>(G59 + $B$8)</f>
        <v>12.5</v>
      </c>
      <c r="I59" s="85">
        <f>(H59 +$C$8)</f>
        <v>13</v>
      </c>
      <c r="J59" s="86">
        <f>(I59 + $B$8)</f>
        <v>19</v>
      </c>
      <c r="K59" s="22" t="s">
        <v>26</v>
      </c>
      <c r="L59" s="23"/>
      <c r="M59" s="23">
        <f>J59 + 0.5</f>
        <v>19.5</v>
      </c>
      <c r="N59" s="87">
        <f>M59 +VLOOKUP(C59,$B$2:$I$5,7,0)</f>
        <v>24.5</v>
      </c>
      <c r="O59" s="87">
        <f>N59 + $C$8</f>
        <v>25</v>
      </c>
      <c r="P59" s="114">
        <f>O59+VLOOKUP(C59,$B$2:$I$5,8,0)</f>
        <v>25.5</v>
      </c>
      <c r="Q59" s="85">
        <f>(P59 +$C$8)</f>
        <v>26</v>
      </c>
      <c r="R59" s="85">
        <f>Q59 + $B$8</f>
        <v>32</v>
      </c>
      <c r="S59" s="85">
        <f>(R59 +$C$8)</f>
        <v>32.5</v>
      </c>
      <c r="T59" s="85">
        <f>S59 + $B$8</f>
        <v>38.5</v>
      </c>
      <c r="U59" s="85">
        <f>(T59 +$C$8)</f>
        <v>39</v>
      </c>
      <c r="V59" s="85">
        <f>U59 + $B$8</f>
        <v>45</v>
      </c>
      <c r="W59" s="85">
        <f>(V59 +$C$8)</f>
        <v>45.5</v>
      </c>
      <c r="X59" s="86">
        <f>W59 + $B$8</f>
        <v>51.5</v>
      </c>
      <c r="Y59" s="19"/>
    </row>
    <row r="60" spans="2:25" x14ac:dyDescent="0.25">
      <c r="B60" s="127"/>
      <c r="C60" s="49">
        <v>3</v>
      </c>
      <c r="D60" s="49">
        <v>2</v>
      </c>
      <c r="E60" s="84">
        <f>IF(D60=1,0,(D60-1)*($B$8+$C$8))</f>
        <v>6.5</v>
      </c>
      <c r="F60" s="85">
        <f>(E60 + $B$8)</f>
        <v>12.5</v>
      </c>
      <c r="G60" s="85">
        <f>(F60 +$C$8)</f>
        <v>13</v>
      </c>
      <c r="H60" s="85">
        <f>(G60 + $B$8)</f>
        <v>19</v>
      </c>
      <c r="I60" s="85">
        <f>(H60 +$C$8)</f>
        <v>19.5</v>
      </c>
      <c r="J60" s="86">
        <f>(I60 + $B$8)</f>
        <v>25.5</v>
      </c>
      <c r="K60" s="22">
        <f>J60 + 0.5</f>
        <v>26</v>
      </c>
      <c r="L60" s="34">
        <f>K60 +  IF(  VLOOKUP(C60,$B$2:$I$5,6,0)="X","0",VLOOKUP(C60,$B$2:$I$5,6,0))</f>
        <v>28</v>
      </c>
      <c r="M60" s="23"/>
      <c r="N60" s="23"/>
      <c r="O60" s="34">
        <f>L60 + $C$8</f>
        <v>28.5</v>
      </c>
      <c r="P60" s="114">
        <f>O60+VLOOKUP(C60,$B$2:$I$5,8,0)</f>
        <v>32</v>
      </c>
      <c r="Q60" s="85">
        <f>(P60 +$C$8)</f>
        <v>32.5</v>
      </c>
      <c r="R60" s="85">
        <f>Q60 + $B$8</f>
        <v>38.5</v>
      </c>
      <c r="S60" s="85">
        <f>(R60 +$C$8)</f>
        <v>39</v>
      </c>
      <c r="T60" s="85">
        <f>S60 + $B$8</f>
        <v>45</v>
      </c>
      <c r="U60" s="85">
        <f>(T60 +$C$8)</f>
        <v>45.5</v>
      </c>
      <c r="V60" s="85">
        <f>U60 + $B$8</f>
        <v>51.5</v>
      </c>
      <c r="W60" s="85">
        <f>(V60 +$C$8)</f>
        <v>52</v>
      </c>
      <c r="X60" s="86">
        <f>W60 + $B$8</f>
        <v>58</v>
      </c>
      <c r="Y60" s="19"/>
    </row>
    <row r="61" spans="2:25" ht="15.75" thickBot="1" x14ac:dyDescent="0.3">
      <c r="B61" s="2" t="s">
        <v>27</v>
      </c>
      <c r="C61" s="25" t="str">
        <f>IF(SUM(E61:X61)=0, "OK", "NG")</f>
        <v>OK</v>
      </c>
      <c r="D61" s="25"/>
      <c r="E61" s="88">
        <f>MOD(E60 -G59,$B$8+$C$8)</f>
        <v>0</v>
      </c>
      <c r="F61" s="88">
        <f t="shared" ref="F61" si="142">MOD(F60 -H59,$B$8+$C$8)</f>
        <v>0</v>
      </c>
      <c r="G61" s="88">
        <f t="shared" ref="G61" si="143">MOD(G60 -I59,$B$8+$C$8)</f>
        <v>0</v>
      </c>
      <c r="H61" s="88">
        <f t="shared" ref="H61" si="144">MOD(H60 -J59,$B$8+$C$8)</f>
        <v>0</v>
      </c>
      <c r="I61" s="88">
        <f>MOD(I60 -M59,$B$8+$C$8)</f>
        <v>0</v>
      </c>
      <c r="J61" s="88">
        <f>MOD(J60 -P59,$B$8+$C$8)</f>
        <v>0</v>
      </c>
      <c r="K61" s="88" t="str">
        <f>IF(MOD(K60-P59,$B$8+$C$8)=$C$8,"OK","NG")</f>
        <v>OK</v>
      </c>
      <c r="L61" s="54"/>
      <c r="M61" s="54"/>
      <c r="N61" s="54"/>
      <c r="O61" s="54"/>
      <c r="P61" s="28">
        <f t="shared" ref="P61" si="145">MOD(P60 -R59,$B$8+$C$8)</f>
        <v>0</v>
      </c>
      <c r="Q61" s="88">
        <f t="shared" ref="Q61" si="146">MOD(Q60 -S59,$B$8+$C$8)</f>
        <v>0</v>
      </c>
      <c r="R61" s="27">
        <f t="shared" ref="R61" si="147">MOD(R60 -T59,$B$8+$C$8)</f>
        <v>0</v>
      </c>
      <c r="S61" s="27">
        <f t="shared" ref="S61" si="148">MOD(S60 -U59,$B$8+$C$8)</f>
        <v>0</v>
      </c>
      <c r="T61" s="27">
        <f t="shared" ref="T61" si="149">MOD(T60 -V59,$B$8+$C$8)</f>
        <v>0</v>
      </c>
      <c r="U61" s="27">
        <f t="shared" ref="U61" si="150">MOD(U60 -W59,$B$8+$C$8)</f>
        <v>0</v>
      </c>
      <c r="V61" s="27">
        <f t="shared" ref="V61" si="151">MOD(V60 -X59,$B$8+$C$8)</f>
        <v>0</v>
      </c>
      <c r="W61" s="52"/>
      <c r="X61" s="53"/>
      <c r="Y61" s="55"/>
    </row>
  </sheetData>
  <protectedRanges>
    <protectedRange algorithmName="SHA-512" hashValue="ZwMkhgLfey0lJvgW67+7mDT2qRvWpNbMIFul81Po1qEPAZyr7VKy1/FY6UojjmdCddeG8llILgmoCOy5YhpvNQ==" saltValue="1FljBa9TVz4gGg9ycLc7vg==" spinCount="100000" sqref="E14:X61" name="Range1"/>
  </protectedRanges>
  <mergeCells count="51">
    <mergeCell ref="N2:N4"/>
    <mergeCell ref="P8:Y8"/>
    <mergeCell ref="E10:F10"/>
    <mergeCell ref="G10:H10"/>
    <mergeCell ref="I10:J10"/>
    <mergeCell ref="K10:L10"/>
    <mergeCell ref="M10:N10"/>
    <mergeCell ref="O10:P10"/>
    <mergeCell ref="Q10:R10"/>
    <mergeCell ref="W11:X11"/>
    <mergeCell ref="E13:J13"/>
    <mergeCell ref="K13:P13"/>
    <mergeCell ref="Q13:X13"/>
    <mergeCell ref="S10:T10"/>
    <mergeCell ref="U10:V10"/>
    <mergeCell ref="W10:X10"/>
    <mergeCell ref="E11:F11"/>
    <mergeCell ref="G11:H11"/>
    <mergeCell ref="I11:J11"/>
    <mergeCell ref="K11:L11"/>
    <mergeCell ref="M11:N11"/>
    <mergeCell ref="B29:B30"/>
    <mergeCell ref="O11:P11"/>
    <mergeCell ref="Q11:R11"/>
    <mergeCell ref="S11:T11"/>
    <mergeCell ref="U11:V11"/>
    <mergeCell ref="B11:B13"/>
    <mergeCell ref="C11:C13"/>
    <mergeCell ref="B14:B15"/>
    <mergeCell ref="B17:B18"/>
    <mergeCell ref="B20:B21"/>
    <mergeCell ref="B23:B24"/>
    <mergeCell ref="B26:B27"/>
    <mergeCell ref="B32:B33"/>
    <mergeCell ref="B35:B36"/>
    <mergeCell ref="K37:L37"/>
    <mergeCell ref="B38:B39"/>
    <mergeCell ref="B41:B42"/>
    <mergeCell ref="B56:B57"/>
    <mergeCell ref="B59:B60"/>
    <mergeCell ref="B44:B45"/>
    <mergeCell ref="K46:L46"/>
    <mergeCell ref="B47:B48"/>
    <mergeCell ref="B50:B51"/>
    <mergeCell ref="B53:B54"/>
    <mergeCell ref="M55:N55"/>
    <mergeCell ref="M46:N46"/>
    <mergeCell ref="M37:N37"/>
    <mergeCell ref="K55:L55"/>
    <mergeCell ref="D8:K8"/>
    <mergeCell ref="L8:O8"/>
  </mergeCells>
  <conditionalFormatting sqref="C8:C13">
    <cfRule type="expression" dxfId="3" priority="4">
      <formula>$C:$C="OK"</formula>
    </cfRule>
  </conditionalFormatting>
  <conditionalFormatting sqref="C16 C19 C22 C28 C25 C31 C34 C37 C40 C43 C46 C49 C52 C55 C58 C61">
    <cfRule type="notContainsText" dxfId="2" priority="1" operator="notContains" text="OK">
      <formula>ISERROR(SEARCH("OK",C16))</formula>
    </cfRule>
    <cfRule type="containsText" dxfId="1" priority="2" operator="containsText" text="NG">
      <formula>NOT(ISERROR(SEARCH("NG",C16)))</formula>
    </cfRule>
    <cfRule type="containsText" dxfId="0" priority="3" operator="containsText" text="OK">
      <formula>NOT(ISERROR(SEARCH("OK",C16)))</formula>
    </cfRule>
  </conditionalFormatting>
  <pageMargins left="0.7" right="0.7" top="0.75" bottom="0.75" header="0.3" footer="0.3"/>
  <pageSetup paperSize="9" scale="53" fitToHeight="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27C9-EC07-4F62-9B79-6F96615CFD73}">
  <sheetPr>
    <pageSetUpPr fitToPage="1"/>
  </sheetPr>
  <dimension ref="A1:M9"/>
  <sheetViews>
    <sheetView workbookViewId="0">
      <selection activeCell="C4" sqref="C4"/>
    </sheetView>
  </sheetViews>
  <sheetFormatPr defaultRowHeight="15" x14ac:dyDescent="0.25"/>
  <sheetData>
    <row r="1" spans="1:13" ht="15.75" thickBot="1" x14ac:dyDescent="0.3">
      <c r="A1" s="56" t="s">
        <v>28</v>
      </c>
      <c r="B1" s="1">
        <v>0.5</v>
      </c>
      <c r="C1" s="57"/>
      <c r="D1" s="58"/>
      <c r="E1" s="58"/>
      <c r="F1" s="59"/>
      <c r="G1" s="59"/>
      <c r="H1" s="59"/>
      <c r="I1" s="60"/>
      <c r="J1" s="61"/>
      <c r="K1" s="61"/>
      <c r="L1" s="61"/>
    </row>
    <row r="2" spans="1:13" x14ac:dyDescent="0.25">
      <c r="A2" s="150">
        <v>1</v>
      </c>
      <c r="B2" s="62" t="s">
        <v>29</v>
      </c>
      <c r="C2" s="63" t="s">
        <v>30</v>
      </c>
      <c r="D2" s="64" t="s">
        <v>30</v>
      </c>
      <c r="E2" s="65" t="s">
        <v>30</v>
      </c>
      <c r="F2" s="66" t="s">
        <v>31</v>
      </c>
      <c r="G2" s="66" t="s">
        <v>31</v>
      </c>
      <c r="H2" s="66" t="s">
        <v>31</v>
      </c>
      <c r="I2" s="67" t="s">
        <v>30</v>
      </c>
      <c r="J2" s="68" t="s">
        <v>30</v>
      </c>
      <c r="K2" s="68" t="s">
        <v>30</v>
      </c>
      <c r="L2" s="69" t="s">
        <v>30</v>
      </c>
      <c r="M2" s="152" t="s">
        <v>32</v>
      </c>
    </row>
    <row r="3" spans="1:13" ht="15.75" thickBot="1" x14ac:dyDescent="0.3">
      <c r="A3" s="151"/>
      <c r="B3" s="55" t="s">
        <v>33</v>
      </c>
      <c r="C3" s="70">
        <v>6</v>
      </c>
      <c r="D3" s="71">
        <f>$C$3</f>
        <v>6</v>
      </c>
      <c r="E3" s="98">
        <f>$C$3</f>
        <v>6</v>
      </c>
      <c r="F3" s="72" t="s">
        <v>31</v>
      </c>
      <c r="G3" s="72" t="s">
        <v>31</v>
      </c>
      <c r="H3" s="98">
        <f>$C$3</f>
        <v>6</v>
      </c>
      <c r="I3" s="98">
        <f>$C$3</f>
        <v>6</v>
      </c>
      <c r="J3" s="98">
        <f>$C$3</f>
        <v>6</v>
      </c>
      <c r="K3" s="98">
        <f>$C$3</f>
        <v>6</v>
      </c>
      <c r="L3" s="98">
        <f>$C$3</f>
        <v>6</v>
      </c>
      <c r="M3" s="119"/>
    </row>
    <row r="4" spans="1:13" x14ac:dyDescent="0.25">
      <c r="A4" s="150">
        <v>2</v>
      </c>
      <c r="B4" s="62" t="s">
        <v>34</v>
      </c>
      <c r="C4" s="63" t="s">
        <v>30</v>
      </c>
      <c r="D4" s="64" t="s">
        <v>30</v>
      </c>
      <c r="E4" s="65" t="s">
        <v>30</v>
      </c>
      <c r="F4" s="73" t="s">
        <v>30</v>
      </c>
      <c r="G4" s="74" t="s">
        <v>31</v>
      </c>
      <c r="H4" s="75" t="s">
        <v>30</v>
      </c>
      <c r="I4" s="67" t="s">
        <v>30</v>
      </c>
      <c r="J4" s="68" t="s">
        <v>30</v>
      </c>
      <c r="K4" s="68" t="s">
        <v>30</v>
      </c>
      <c r="L4" s="69" t="s">
        <v>30</v>
      </c>
      <c r="M4" s="119"/>
    </row>
    <row r="5" spans="1:13" ht="15.75" thickBot="1" x14ac:dyDescent="0.3">
      <c r="A5" s="151"/>
      <c r="B5" s="55" t="s">
        <v>33</v>
      </c>
      <c r="C5" s="98">
        <f>$C$3</f>
        <v>6</v>
      </c>
      <c r="D5" s="98">
        <f>$C$3</f>
        <v>6</v>
      </c>
      <c r="E5" s="98">
        <f>$C$3</f>
        <v>6</v>
      </c>
      <c r="F5" s="76">
        <v>0.5</v>
      </c>
      <c r="G5" s="72" t="s">
        <v>31</v>
      </c>
      <c r="H5" s="77">
        <v>5</v>
      </c>
      <c r="I5" s="98">
        <f>$C$3</f>
        <v>6</v>
      </c>
      <c r="J5" s="98">
        <f>$C$3</f>
        <v>6</v>
      </c>
      <c r="K5" s="98">
        <f>$C$3</f>
        <v>6</v>
      </c>
      <c r="L5" s="98">
        <f>$C$3</f>
        <v>6</v>
      </c>
      <c r="M5" s="119"/>
    </row>
    <row r="6" spans="1:13" x14ac:dyDescent="0.25">
      <c r="A6" s="150">
        <v>3</v>
      </c>
      <c r="B6" s="62">
        <v>1.67</v>
      </c>
      <c r="C6" s="63" t="s">
        <v>30</v>
      </c>
      <c r="D6" s="64" t="s">
        <v>30</v>
      </c>
      <c r="E6" s="65" t="s">
        <v>30</v>
      </c>
      <c r="F6" s="73" t="s">
        <v>30</v>
      </c>
      <c r="G6" s="74" t="s">
        <v>31</v>
      </c>
      <c r="H6" s="75" t="s">
        <v>30</v>
      </c>
      <c r="I6" s="67" t="s">
        <v>30</v>
      </c>
      <c r="J6" s="68" t="s">
        <v>30</v>
      </c>
      <c r="K6" s="68" t="s">
        <v>30</v>
      </c>
      <c r="L6" s="69" t="s">
        <v>30</v>
      </c>
      <c r="M6" s="119"/>
    </row>
    <row r="7" spans="1:13" ht="15.75" thickBot="1" x14ac:dyDescent="0.3">
      <c r="A7" s="151"/>
      <c r="B7" s="55" t="s">
        <v>33</v>
      </c>
      <c r="C7" s="98">
        <f>$C$3</f>
        <v>6</v>
      </c>
      <c r="D7" s="98">
        <f>$C$3</f>
        <v>6</v>
      </c>
      <c r="E7" s="98">
        <f>$C$3</f>
        <v>6</v>
      </c>
      <c r="F7" s="76">
        <v>2</v>
      </c>
      <c r="G7" s="72"/>
      <c r="H7" s="77">
        <v>3.5</v>
      </c>
      <c r="I7" s="98">
        <f>$C$3</f>
        <v>6</v>
      </c>
      <c r="J7" s="98">
        <f>$C$3</f>
        <v>6</v>
      </c>
      <c r="K7" s="98">
        <f>$C$3</f>
        <v>6</v>
      </c>
      <c r="L7" s="98">
        <f>$C$3</f>
        <v>6</v>
      </c>
      <c r="M7" s="120"/>
    </row>
    <row r="8" spans="1:13" x14ac:dyDescent="0.25">
      <c r="A8" s="153">
        <v>4</v>
      </c>
      <c r="B8" s="62" t="s">
        <v>35</v>
      </c>
      <c r="C8" s="63" t="s">
        <v>30</v>
      </c>
      <c r="D8" s="64" t="s">
        <v>30</v>
      </c>
      <c r="E8" s="65" t="s">
        <v>30</v>
      </c>
      <c r="F8" s="78" t="s">
        <v>31</v>
      </c>
      <c r="G8" s="73" t="s">
        <v>30</v>
      </c>
      <c r="H8" s="75" t="s">
        <v>30</v>
      </c>
      <c r="I8" s="67" t="s">
        <v>30</v>
      </c>
      <c r="J8" s="68" t="s">
        <v>30</v>
      </c>
      <c r="K8" s="68" t="s">
        <v>30</v>
      </c>
      <c r="L8" s="69" t="s">
        <v>30</v>
      </c>
      <c r="M8" s="152" t="s">
        <v>36</v>
      </c>
    </row>
    <row r="9" spans="1:13" ht="15.75" thickBot="1" x14ac:dyDescent="0.3">
      <c r="A9" s="151"/>
      <c r="B9" s="55" t="s">
        <v>33</v>
      </c>
      <c r="C9" s="98">
        <f>$C$3</f>
        <v>6</v>
      </c>
      <c r="D9" s="98">
        <f>$C$3</f>
        <v>6</v>
      </c>
      <c r="E9" s="98">
        <f>$C$3</f>
        <v>6</v>
      </c>
      <c r="F9" s="79" t="s">
        <v>31</v>
      </c>
      <c r="G9" s="80">
        <v>5</v>
      </c>
      <c r="H9" s="81">
        <v>0.5</v>
      </c>
      <c r="I9" s="98">
        <f>$C$3</f>
        <v>6</v>
      </c>
      <c r="J9" s="98">
        <f>$C$3</f>
        <v>6</v>
      </c>
      <c r="K9" s="98">
        <f>$C$3</f>
        <v>6</v>
      </c>
      <c r="L9" s="98">
        <f>$C$3</f>
        <v>6</v>
      </c>
      <c r="M9" s="120"/>
    </row>
  </sheetData>
  <mergeCells count="6">
    <mergeCell ref="A2:A3"/>
    <mergeCell ref="M2:M7"/>
    <mergeCell ref="A4:A5"/>
    <mergeCell ref="A6:A7"/>
    <mergeCell ref="A8:A9"/>
    <mergeCell ref="M8:M9"/>
  </mergeCells>
  <pageMargins left="0.7" right="0.7" top="0.75" bottom="0.75" header="0.3" footer="0.3"/>
  <pageSetup paperSize="9" scale="73" fitToHeight="0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Output</vt:lpstr>
      <vt:lpstr>Input</vt:lpstr>
      <vt:lpstr>Input!Vùng_In</vt:lpstr>
      <vt:lpstr>Output!Vùng_In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Quý Thi Bùi Nguyễn</dc:creator>
  <cp:lastModifiedBy>Quý Thi Bùi Nguyễn</cp:lastModifiedBy>
  <cp:lastPrinted>2022-06-15T04:52:19Z</cp:lastPrinted>
  <dcterms:created xsi:type="dcterms:W3CDTF">2022-05-22T06:48:10Z</dcterms:created>
  <dcterms:modified xsi:type="dcterms:W3CDTF">2022-06-15T04:53:03Z</dcterms:modified>
</cp:coreProperties>
</file>