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ya_718_1H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I8" i="1" l="1"/>
  <c r="I9" i="1"/>
  <c r="I10" i="1"/>
  <c r="I11" i="1"/>
  <c r="I12" i="1"/>
  <c r="I13" i="1"/>
  <c r="I14" i="1"/>
  <c r="I15" i="1"/>
  <c r="I16" i="1"/>
  <c r="I7" i="1"/>
  <c r="H16" i="1"/>
  <c r="H15" i="1"/>
  <c r="H14" i="1"/>
  <c r="H13" i="1"/>
  <c r="H12" i="1"/>
  <c r="H11" i="1"/>
  <c r="H10" i="1"/>
  <c r="H9" i="1"/>
  <c r="H8" i="1"/>
  <c r="H7" i="1"/>
  <c r="G8" i="1"/>
  <c r="K8" i="1" s="1"/>
  <c r="G9" i="1"/>
  <c r="K9" i="1" s="1"/>
  <c r="G10" i="1"/>
  <c r="G11" i="1"/>
  <c r="K11" i="1" s="1"/>
  <c r="G12" i="1"/>
  <c r="K12" i="1" s="1"/>
  <c r="G13" i="1"/>
  <c r="K13" i="1" s="1"/>
  <c r="G14" i="1"/>
  <c r="G15" i="1"/>
  <c r="K15" i="1" s="1"/>
  <c r="G16" i="1"/>
  <c r="K16" i="1" s="1"/>
  <c r="G7" i="1"/>
  <c r="K7" i="1" s="1"/>
  <c r="L7" i="1" l="1"/>
  <c r="L11" i="1"/>
  <c r="L15" i="1"/>
  <c r="K14" i="1"/>
  <c r="L14" i="1" s="1"/>
  <c r="K10" i="1"/>
  <c r="L10" i="1" s="1"/>
  <c r="L8" i="1"/>
  <c r="L12" i="1"/>
  <c r="L16" i="1"/>
  <c r="L9" i="1"/>
  <c r="L13" i="1"/>
</calcChain>
</file>

<file path=xl/sharedStrings.xml><?xml version="1.0" encoding="utf-8"?>
<sst xmlns="http://schemas.openxmlformats.org/spreadsheetml/2006/main" count="83" uniqueCount="46">
  <si>
    <t>NIK</t>
  </si>
  <si>
    <t>NAMA</t>
  </si>
  <si>
    <t>KARYAWAN</t>
  </si>
  <si>
    <t>KODE</t>
  </si>
  <si>
    <t>STATUS</t>
  </si>
  <si>
    <t>JABATAN</t>
  </si>
  <si>
    <t>RUANG</t>
  </si>
  <si>
    <t>GAJI POKOK</t>
  </si>
  <si>
    <t>GAJI BERSIH</t>
  </si>
  <si>
    <t>TUNJ KELUARGA</t>
  </si>
  <si>
    <t>INDRA</t>
  </si>
  <si>
    <t>RESMA</t>
  </si>
  <si>
    <t>ARIF</t>
  </si>
  <si>
    <t>INDRI</t>
  </si>
  <si>
    <t>DONA</t>
  </si>
  <si>
    <t>DINA</t>
  </si>
  <si>
    <t>DITA</t>
  </si>
  <si>
    <t>ANDRA</t>
  </si>
  <si>
    <t>DETA</t>
  </si>
  <si>
    <t>VIKA</t>
  </si>
  <si>
    <t>M</t>
  </si>
  <si>
    <t>B</t>
  </si>
  <si>
    <t>AD</t>
  </si>
  <si>
    <t>PU</t>
  </si>
  <si>
    <t>MG</t>
  </si>
  <si>
    <t>KU</t>
  </si>
  <si>
    <t>L3</t>
  </si>
  <si>
    <t>L2</t>
  </si>
  <si>
    <t>L1</t>
  </si>
  <si>
    <t>KODE STATUS</t>
  </si>
  <si>
    <t>Menikah</t>
  </si>
  <si>
    <t>BelumMenikah</t>
  </si>
  <si>
    <t>TABEL JABATAN</t>
  </si>
  <si>
    <t>KODE JABATAN</t>
  </si>
  <si>
    <t>MANAGER</t>
  </si>
  <si>
    <t>ADMINISTRASI</t>
  </si>
  <si>
    <t>KEUANGAN</t>
  </si>
  <si>
    <t>PEMBANTU UMUM</t>
  </si>
  <si>
    <t>TABEL STATUS</t>
  </si>
  <si>
    <t>TABEL RUANG</t>
  </si>
  <si>
    <t>KODE LANTAI</t>
  </si>
  <si>
    <t>LANTAI</t>
  </si>
  <si>
    <t>LANTAI 1</t>
  </si>
  <si>
    <t>LANTAI 2</t>
  </si>
  <si>
    <t>LANTAI 3</t>
  </si>
  <si>
    <t>GAPOK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</si>
</sst>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Rp&quot;* #,##0_-;\-&quot;Rp&quot;* #,##0_-;_-&quot;Rp&quot;* &quot;-&quot;_-;_-@_-"/>
    <numFmt numFmtId="164" formatCode="_-[$Rp-3809]* #,##0.00_-;\-[$Rp-3809]* #,##0.00_-;_-[$Rp-3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42" fontId="0" fillId="0" borderId="1" xfId="1" applyFont="1" applyBorder="1"/>
    <xf numFmtId="42" fontId="0" fillId="0" borderId="1" xfId="1" applyFont="1" applyBorder="1" applyAlignment="1">
      <alignment horizontal="center"/>
    </xf>
    <xf numFmtId="42" fontId="0" fillId="0" borderId="1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164" fontId="0" fillId="0" borderId="1" xfId="1" applyNumberFormat="1" applyFont="1" applyBorder="1"/>
    <xf numFmtId="42" fontId="0" fillId="0" borderId="0" xfId="1" applyFont="1" applyFill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30"/>
  <sheetViews>
    <sheetView tabSelected="1" zoomScale="86" zoomScaleNormal="86" workbookViewId="0">
      <selection activeCell="J24" sqref="J24"/>
    </sheetView>
  </sheetViews>
  <sheetFormatPr defaultRowHeight="15" x14ac:dyDescent="0.25"/>
  <cols>
    <col min="1" max="1" width="10.85546875" customWidth="1"/>
    <col min="2" max="2" width="8" customWidth="1"/>
    <col min="3" max="3" width="15.42578125" customWidth="1"/>
    <col min="4" max="4" width="9.7109375" customWidth="1"/>
    <col min="5" max="5" width="11.5703125" customWidth="1"/>
    <col min="6" max="6" width="11.7109375" customWidth="1"/>
    <col min="7" max="7" width="16.140625" customWidth="1"/>
    <col min="8" max="8" width="18.140625" customWidth="1"/>
    <col min="9" max="9" width="12.5703125" customWidth="1"/>
    <col min="10" max="10" width="13.7109375" customWidth="1"/>
    <col min="11" max="11" width="17.140625" customWidth="1"/>
    <col min="12" max="12" width="13.85546875" customWidth="1"/>
    <col min="14" max="14" width="15" bestFit="1" customWidth="1"/>
    <col min="15" max="15" width="18.140625" bestFit="1" customWidth="1"/>
    <col min="16" max="16" width="18.5703125" customWidth="1"/>
  </cols>
  <sheetData>
    <row r="5" spans="2:16" x14ac:dyDescent="0.25">
      <c r="B5" s="11" t="s">
        <v>0</v>
      </c>
      <c r="C5" s="3" t="s">
        <v>1</v>
      </c>
      <c r="D5" s="3" t="s">
        <v>3</v>
      </c>
      <c r="E5" s="3" t="s">
        <v>3</v>
      </c>
      <c r="F5" s="3" t="s">
        <v>3</v>
      </c>
      <c r="G5" s="11" t="s">
        <v>4</v>
      </c>
      <c r="H5" s="11" t="s">
        <v>5</v>
      </c>
      <c r="I5" s="11" t="s">
        <v>6</v>
      </c>
      <c r="J5" s="11" t="s">
        <v>7</v>
      </c>
      <c r="K5" s="11" t="s">
        <v>9</v>
      </c>
      <c r="L5" s="11" t="s">
        <v>8</v>
      </c>
    </row>
    <row r="6" spans="2:16" x14ac:dyDescent="0.25">
      <c r="B6" s="12"/>
      <c r="C6" s="4" t="s">
        <v>2</v>
      </c>
      <c r="D6" s="4" t="s">
        <v>4</v>
      </c>
      <c r="E6" s="4" t="s">
        <v>5</v>
      </c>
      <c r="F6" s="4" t="s">
        <v>6</v>
      </c>
      <c r="G6" s="12"/>
      <c r="H6" s="12"/>
      <c r="I6" s="12"/>
      <c r="J6" s="12"/>
      <c r="K6" s="12"/>
      <c r="L6" s="12"/>
    </row>
    <row r="7" spans="2:16" x14ac:dyDescent="0.25">
      <c r="B7" s="5">
        <v>111</v>
      </c>
      <c r="C7" s="6" t="s">
        <v>10</v>
      </c>
      <c r="D7" s="2" t="s">
        <v>20</v>
      </c>
      <c r="E7" s="2" t="s">
        <v>24</v>
      </c>
      <c r="F7" s="2" t="s">
        <v>26</v>
      </c>
      <c r="G7" s="7" t="str">
        <f>IF(D7="M","Menikah","BelumMenikah")</f>
        <v>Menikah</v>
      </c>
      <c r="H7" s="1" t="str">
        <f>IF(E7="MG","Manager", IF(E7="AD","Administrasi", IF(E7="KU","Keuangan","PembantuUmum")))</f>
        <v>Manager</v>
      </c>
      <c r="I7" s="5" t="str">
        <f>IF(F7="L3","Lantai 3",IF(F7="L2","Lantai 2","Lantai 1"))</f>
        <v>Lantai 3</v>
      </c>
      <c r="J7" s="9">
        <f t="shared" ref="J7:J16" si="0">VLOOKUP(E7,$N$16:$P$20,3,0)</f>
        <v>5500000</v>
      </c>
      <c r="K7" s="8">
        <f>IF(G7="Menikah",J7*5%, IF(G7="BelumMenikah",J7*1%))</f>
        <v>275000</v>
      </c>
      <c r="L7" s="10">
        <f>J7+K7</f>
        <v>5775000</v>
      </c>
    </row>
    <row r="8" spans="2:16" x14ac:dyDescent="0.25">
      <c r="B8" s="5">
        <v>112</v>
      </c>
      <c r="C8" s="6" t="s">
        <v>11</v>
      </c>
      <c r="D8" s="2" t="s">
        <v>20</v>
      </c>
      <c r="E8" s="2" t="s">
        <v>22</v>
      </c>
      <c r="F8" s="2" t="s">
        <v>27</v>
      </c>
      <c r="G8" s="7" t="str">
        <f t="shared" ref="G8:G16" si="1">IF(D8="M","Menikah","BelumMenikah")</f>
        <v>Menikah</v>
      </c>
      <c r="H8" s="1" t="str">
        <f t="shared" ref="H8:H16" si="2">IF(E8="MG","Manager", IF(E8="AD","Administrasi", IF(E8="KU","Keuangan","PembantuUmum")))</f>
        <v>Administrasi</v>
      </c>
      <c r="I8" s="5" t="str">
        <f t="shared" ref="I8:I16" si="3">IF(F8="L3","Lantai 3",IF(F8="L2","Lantai 2","Lantai 1"))</f>
        <v>Lantai 2</v>
      </c>
      <c r="J8" s="9">
        <f t="shared" si="0"/>
        <v>2250000</v>
      </c>
      <c r="K8" s="8">
        <f t="shared" ref="K8:K15" si="4">IF(G8="Menikah",J8*5%, IF(G8="BelumMenikah",J8*1%))</f>
        <v>112500</v>
      </c>
      <c r="L8" s="10">
        <f t="shared" ref="L8:L16" si="5">J8+K8</f>
        <v>2362500</v>
      </c>
    </row>
    <row r="9" spans="2:16" x14ac:dyDescent="0.25">
      <c r="B9" s="5">
        <v>113</v>
      </c>
      <c r="C9" s="6" t="s">
        <v>12</v>
      </c>
      <c r="D9" s="2" t="s">
        <v>21</v>
      </c>
      <c r="E9" s="2" t="s">
        <v>25</v>
      </c>
      <c r="F9" s="2" t="s">
        <v>27</v>
      </c>
      <c r="G9" s="7" t="str">
        <f t="shared" si="1"/>
        <v>BelumMenikah</v>
      </c>
      <c r="H9" s="1" t="str">
        <f t="shared" si="2"/>
        <v>Keuangan</v>
      </c>
      <c r="I9" s="5" t="str">
        <f t="shared" si="3"/>
        <v>Lantai 2</v>
      </c>
      <c r="J9" s="9">
        <f t="shared" si="0"/>
        <v>3250000</v>
      </c>
      <c r="K9" s="8">
        <f t="shared" si="4"/>
        <v>32500</v>
      </c>
      <c r="L9" s="10">
        <f t="shared" si="5"/>
        <v>3282500</v>
      </c>
      <c r="N9" s="13" t="s">
        <v>38</v>
      </c>
      <c r="O9" s="13"/>
    </row>
    <row r="10" spans="2:16" x14ac:dyDescent="0.25">
      <c r="B10" s="5">
        <v>114</v>
      </c>
      <c r="C10" s="6" t="s">
        <v>13</v>
      </c>
      <c r="D10" s="2" t="s">
        <v>20</v>
      </c>
      <c r="E10" s="2" t="s">
        <v>22</v>
      </c>
      <c r="F10" s="2" t="s">
        <v>27</v>
      </c>
      <c r="G10" s="7" t="str">
        <f t="shared" si="1"/>
        <v>Menikah</v>
      </c>
      <c r="H10" s="1" t="str">
        <f t="shared" si="2"/>
        <v>Administrasi</v>
      </c>
      <c r="I10" s="5" t="str">
        <f t="shared" si="3"/>
        <v>Lantai 2</v>
      </c>
      <c r="J10" s="9">
        <f t="shared" si="0"/>
        <v>2250000</v>
      </c>
      <c r="K10" s="8">
        <f t="shared" si="4"/>
        <v>112500</v>
      </c>
      <c r="L10" s="10">
        <f t="shared" si="5"/>
        <v>2362500</v>
      </c>
      <c r="N10" s="14" t="s">
        <v>29</v>
      </c>
      <c r="O10" s="14" t="s">
        <v>4</v>
      </c>
    </row>
    <row r="11" spans="2:16" x14ac:dyDescent="0.25">
      <c r="B11" s="5">
        <v>115</v>
      </c>
      <c r="C11" s="6" t="s">
        <v>14</v>
      </c>
      <c r="D11" s="2" t="s">
        <v>21</v>
      </c>
      <c r="E11" s="2" t="s">
        <v>23</v>
      </c>
      <c r="F11" s="2" t="s">
        <v>28</v>
      </c>
      <c r="G11" s="7" t="str">
        <f t="shared" si="1"/>
        <v>BelumMenikah</v>
      </c>
      <c r="H11" s="1" t="str">
        <f t="shared" si="2"/>
        <v>PembantuUmum</v>
      </c>
      <c r="I11" s="5" t="str">
        <f t="shared" si="3"/>
        <v>Lantai 1</v>
      </c>
      <c r="J11" s="9">
        <f t="shared" si="0"/>
        <v>1800000</v>
      </c>
      <c r="K11" s="8">
        <f t="shared" si="4"/>
        <v>18000</v>
      </c>
      <c r="L11" s="10">
        <f t="shared" si="5"/>
        <v>1818000</v>
      </c>
      <c r="N11" s="1" t="s">
        <v>20</v>
      </c>
      <c r="O11" s="1" t="s">
        <v>30</v>
      </c>
    </row>
    <row r="12" spans="2:16" x14ac:dyDescent="0.25">
      <c r="B12" s="5">
        <v>116</v>
      </c>
      <c r="C12" s="6" t="s">
        <v>15</v>
      </c>
      <c r="D12" s="2" t="s">
        <v>21</v>
      </c>
      <c r="E12" s="2" t="s">
        <v>23</v>
      </c>
      <c r="F12" s="2" t="s">
        <v>28</v>
      </c>
      <c r="G12" s="7" t="str">
        <f t="shared" si="1"/>
        <v>BelumMenikah</v>
      </c>
      <c r="H12" s="1" t="str">
        <f t="shared" si="2"/>
        <v>PembantuUmum</v>
      </c>
      <c r="I12" s="5" t="str">
        <f t="shared" si="3"/>
        <v>Lantai 1</v>
      </c>
      <c r="J12" s="9">
        <f t="shared" si="0"/>
        <v>1800000</v>
      </c>
      <c r="K12" s="8">
        <f t="shared" si="4"/>
        <v>18000</v>
      </c>
      <c r="L12" s="10">
        <f t="shared" si="5"/>
        <v>1818000</v>
      </c>
      <c r="N12" s="1" t="s">
        <v>21</v>
      </c>
      <c r="O12" s="1" t="s">
        <v>31</v>
      </c>
    </row>
    <row r="13" spans="2:16" x14ac:dyDescent="0.25">
      <c r="B13" s="5">
        <v>117</v>
      </c>
      <c r="C13" s="6" t="s">
        <v>16</v>
      </c>
      <c r="D13" s="2" t="s">
        <v>20</v>
      </c>
      <c r="E13" s="2" t="s">
        <v>25</v>
      </c>
      <c r="F13" s="2" t="s">
        <v>27</v>
      </c>
      <c r="G13" s="7" t="str">
        <f t="shared" si="1"/>
        <v>Menikah</v>
      </c>
      <c r="H13" s="1" t="str">
        <f t="shared" si="2"/>
        <v>Keuangan</v>
      </c>
      <c r="I13" s="5" t="str">
        <f t="shared" si="3"/>
        <v>Lantai 2</v>
      </c>
      <c r="J13" s="9">
        <f t="shared" si="0"/>
        <v>3250000</v>
      </c>
      <c r="K13" s="8">
        <f t="shared" si="4"/>
        <v>162500</v>
      </c>
      <c r="L13" s="10">
        <f t="shared" si="5"/>
        <v>3412500</v>
      </c>
    </row>
    <row r="14" spans="2:16" x14ac:dyDescent="0.25">
      <c r="B14" s="5">
        <v>118</v>
      </c>
      <c r="C14" s="6" t="s">
        <v>17</v>
      </c>
      <c r="D14" s="2" t="s">
        <v>21</v>
      </c>
      <c r="E14" s="2" t="s">
        <v>24</v>
      </c>
      <c r="F14" s="2" t="s">
        <v>26</v>
      </c>
      <c r="G14" s="7" t="str">
        <f t="shared" si="1"/>
        <v>BelumMenikah</v>
      </c>
      <c r="H14" s="1" t="str">
        <f t="shared" si="2"/>
        <v>Manager</v>
      </c>
      <c r="I14" s="5" t="str">
        <f t="shared" si="3"/>
        <v>Lantai 3</v>
      </c>
      <c r="J14" s="9">
        <f t="shared" si="0"/>
        <v>5500000</v>
      </c>
      <c r="K14" s="8">
        <f t="shared" si="4"/>
        <v>55000</v>
      </c>
      <c r="L14" s="10">
        <f t="shared" si="5"/>
        <v>5555000</v>
      </c>
    </row>
    <row r="15" spans="2:16" x14ac:dyDescent="0.25">
      <c r="B15" s="5">
        <v>119</v>
      </c>
      <c r="C15" s="6" t="s">
        <v>18</v>
      </c>
      <c r="D15" s="2" t="s">
        <v>21</v>
      </c>
      <c r="E15" s="2" t="s">
        <v>23</v>
      </c>
      <c r="F15" s="2" t="s">
        <v>28</v>
      </c>
      <c r="G15" s="7" t="str">
        <f t="shared" si="1"/>
        <v>BelumMenikah</v>
      </c>
      <c r="H15" s="1" t="str">
        <f t="shared" si="2"/>
        <v>PembantuUmum</v>
      </c>
      <c r="I15" s="5" t="str">
        <f t="shared" si="3"/>
        <v>Lantai 1</v>
      </c>
      <c r="J15" s="9">
        <f t="shared" si="0"/>
        <v>1800000</v>
      </c>
      <c r="K15" s="8">
        <f t="shared" si="4"/>
        <v>18000</v>
      </c>
      <c r="L15" s="10">
        <f t="shared" si="5"/>
        <v>1818000</v>
      </c>
      <c r="N15" t="s">
        <v>32</v>
      </c>
    </row>
    <row r="16" spans="2:16" x14ac:dyDescent="0.25">
      <c r="B16" s="5">
        <v>120</v>
      </c>
      <c r="C16" s="6" t="s">
        <v>19</v>
      </c>
      <c r="D16" s="2" t="s">
        <v>20</v>
      </c>
      <c r="E16" s="2" t="s">
        <v>22</v>
      </c>
      <c r="F16" s="2" t="s">
        <v>27</v>
      </c>
      <c r="G16" s="7" t="str">
        <f t="shared" si="1"/>
        <v>Menikah</v>
      </c>
      <c r="H16" s="1" t="str">
        <f t="shared" si="2"/>
        <v>Administrasi</v>
      </c>
      <c r="I16" s="5" t="str">
        <f t="shared" si="3"/>
        <v>Lantai 2</v>
      </c>
      <c r="J16" s="9">
        <f t="shared" si="0"/>
        <v>2250000</v>
      </c>
      <c r="K16" s="8">
        <f>IF(G16="Menikah",J16*5%, IF(G16="BelumMenikah",J16*1%))</f>
        <v>112500</v>
      </c>
      <c r="L16" s="10">
        <f t="shared" si="5"/>
        <v>2362500</v>
      </c>
      <c r="N16" s="15" t="s">
        <v>33</v>
      </c>
      <c r="O16" s="15" t="s">
        <v>5</v>
      </c>
      <c r="P16" s="15" t="s">
        <v>45</v>
      </c>
    </row>
    <row r="17" spans="7:16" x14ac:dyDescent="0.25">
      <c r="N17" s="1" t="s">
        <v>24</v>
      </c>
      <c r="O17" s="1" t="s">
        <v>34</v>
      </c>
      <c r="P17" s="18">
        <v>5500000</v>
      </c>
    </row>
    <row r="18" spans="7:16" x14ac:dyDescent="0.25">
      <c r="G18" s="16"/>
      <c r="H18" s="13"/>
      <c r="I18" s="17"/>
      <c r="J18" s="19"/>
      <c r="N18" s="1" t="s">
        <v>22</v>
      </c>
      <c r="O18" s="1" t="s">
        <v>35</v>
      </c>
      <c r="P18" s="18">
        <v>2250000</v>
      </c>
    </row>
    <row r="19" spans="7:16" x14ac:dyDescent="0.25">
      <c r="G19" s="16"/>
      <c r="H19" s="13"/>
      <c r="I19" s="17"/>
      <c r="J19" s="19"/>
      <c r="N19" s="1" t="s">
        <v>25</v>
      </c>
      <c r="O19" s="1" t="s">
        <v>36</v>
      </c>
      <c r="P19" s="18">
        <v>3250000</v>
      </c>
    </row>
    <row r="20" spans="7:16" x14ac:dyDescent="0.25">
      <c r="G20" s="16"/>
      <c r="H20" s="13"/>
      <c r="I20" s="17"/>
      <c r="J20" s="19"/>
      <c r="N20" s="1" t="s">
        <v>23</v>
      </c>
      <c r="O20" s="1" t="s">
        <v>37</v>
      </c>
      <c r="P20" s="18">
        <v>1800000</v>
      </c>
    </row>
    <row r="21" spans="7:16" x14ac:dyDescent="0.25">
      <c r="G21" s="16"/>
      <c r="H21" s="13"/>
      <c r="I21" s="17"/>
      <c r="J21" s="19"/>
    </row>
    <row r="22" spans="7:16" x14ac:dyDescent="0.25">
      <c r="G22" s="16"/>
      <c r="H22" s="13"/>
      <c r="I22" s="17"/>
      <c r="J22" s="19"/>
    </row>
    <row r="23" spans="7:16" x14ac:dyDescent="0.25">
      <c r="G23" s="16"/>
      <c r="H23" s="13"/>
      <c r="I23" s="17"/>
      <c r="J23" s="19"/>
      <c r="N23" t="s">
        <v>39</v>
      </c>
    </row>
    <row r="24" spans="7:16" x14ac:dyDescent="0.25">
      <c r="G24" s="16"/>
      <c r="H24" s="13"/>
      <c r="I24" s="17"/>
      <c r="J24" s="19"/>
      <c r="N24" s="15" t="s">
        <v>40</v>
      </c>
      <c r="O24" s="15" t="s">
        <v>41</v>
      </c>
    </row>
    <row r="25" spans="7:16" x14ac:dyDescent="0.25">
      <c r="G25" s="16"/>
      <c r="H25" s="13"/>
      <c r="I25" s="17"/>
      <c r="J25" s="19"/>
      <c r="N25" s="1" t="s">
        <v>28</v>
      </c>
      <c r="O25" s="1" t="s">
        <v>42</v>
      </c>
    </row>
    <row r="26" spans="7:16" x14ac:dyDescent="0.25">
      <c r="G26" s="16"/>
      <c r="H26" s="13"/>
      <c r="I26" s="17"/>
      <c r="J26" s="19"/>
      <c r="N26" s="1" t="s">
        <v>27</v>
      </c>
      <c r="O26" s="1" t="s">
        <v>43</v>
      </c>
    </row>
    <row r="27" spans="7:16" x14ac:dyDescent="0.25">
      <c r="G27" s="16"/>
      <c r="H27" s="13"/>
      <c r="I27" s="17"/>
      <c r="J27" s="19"/>
      <c r="N27" s="1" t="s">
        <v>26</v>
      </c>
      <c r="O27" s="1" t="s">
        <v>44</v>
      </c>
    </row>
    <row r="28" spans="7:16" x14ac:dyDescent="0.25">
      <c r="G28" s="16"/>
    </row>
    <row r="29" spans="7:16" x14ac:dyDescent="0.25">
      <c r="G29" s="16"/>
    </row>
    <row r="30" spans="7:16" x14ac:dyDescent="0.25">
      <c r="G30" s="16"/>
    </row>
  </sheetData>
  <mergeCells count="7">
    <mergeCell ref="L5:L6"/>
    <mergeCell ref="B5:B6"/>
    <mergeCell ref="G5:G6"/>
    <mergeCell ref="H5:H6"/>
    <mergeCell ref="I5:I6"/>
    <mergeCell ref="J5:J6"/>
    <mergeCell ref="K5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Dhika</dc:creator>
  <cp:lastModifiedBy>Amikom</cp:lastModifiedBy>
  <dcterms:created xsi:type="dcterms:W3CDTF">2025-01-24T08:58:40Z</dcterms:created>
  <dcterms:modified xsi:type="dcterms:W3CDTF">2025-01-30T08:56:07Z</dcterms:modified>
</cp:coreProperties>
</file>