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u\Documents\GitHub\AVLaneMergingReport\"/>
    </mc:Choice>
  </mc:AlternateContent>
  <bookViews>
    <workbookView xWindow="0" yWindow="0" windowWidth="20490" windowHeight="7530" firstSheet="1" activeTab="3"/>
  </bookViews>
  <sheets>
    <sheet name="AIM vs Queue" sheetId="1" r:id="rId1"/>
    <sheet name="Lead in Distance" sheetId="3" r:id="rId2"/>
    <sheet name="Merge Angle" sheetId="2" r:id="rId3"/>
    <sheet name="Speed Limit Gap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4" l="1"/>
  <c r="D31" i="4"/>
  <c r="D32" i="4"/>
  <c r="D33" i="4"/>
  <c r="D34" i="4"/>
  <c r="D35" i="4"/>
  <c r="D36" i="4"/>
  <c r="D37" i="4"/>
  <c r="D29" i="4"/>
  <c r="G31" i="4"/>
  <c r="H31" i="4"/>
  <c r="F33" i="4"/>
  <c r="G33" i="4"/>
  <c r="H33" i="4"/>
  <c r="F35" i="4"/>
  <c r="G35" i="4"/>
  <c r="H37" i="4"/>
  <c r="E33" i="4"/>
  <c r="E32" i="4"/>
  <c r="E31" i="4"/>
  <c r="B42" i="2"/>
  <c r="F46" i="2"/>
  <c r="B49" i="2"/>
  <c r="B48" i="2"/>
  <c r="B47" i="2"/>
  <c r="B46" i="2"/>
  <c r="B45" i="2"/>
  <c r="B44" i="2"/>
  <c r="B43" i="2"/>
  <c r="B41" i="2"/>
  <c r="D45" i="1"/>
  <c r="F45" i="1"/>
  <c r="G44" i="1"/>
  <c r="D43" i="1"/>
  <c r="F43" i="1"/>
  <c r="G42" i="1"/>
  <c r="C45" i="1"/>
  <c r="C44" i="1"/>
  <c r="C43" i="1"/>
  <c r="G41" i="1"/>
  <c r="C41" i="1"/>
  <c r="H30" i="3"/>
  <c r="H45" i="3" s="1"/>
  <c r="G30" i="3"/>
  <c r="G45" i="3" s="1"/>
  <c r="F30" i="3"/>
  <c r="F45" i="3" s="1"/>
  <c r="E30" i="3"/>
  <c r="E45" i="3" s="1"/>
  <c r="D30" i="3"/>
  <c r="D45" i="3" s="1"/>
  <c r="H24" i="3"/>
  <c r="H44" i="3" s="1"/>
  <c r="G24" i="3"/>
  <c r="G44" i="3" s="1"/>
  <c r="F24" i="3"/>
  <c r="F44" i="3" s="1"/>
  <c r="E24" i="3"/>
  <c r="E44" i="3" s="1"/>
  <c r="D24" i="3"/>
  <c r="D44" i="3" s="1"/>
  <c r="H18" i="3"/>
  <c r="H43" i="3" s="1"/>
  <c r="G18" i="3"/>
  <c r="G43" i="3" s="1"/>
  <c r="F18" i="3"/>
  <c r="F43" i="3" s="1"/>
  <c r="E18" i="3"/>
  <c r="E43" i="3" s="1"/>
  <c r="D18" i="3"/>
  <c r="D43" i="3" s="1"/>
  <c r="H12" i="3"/>
  <c r="H42" i="3" s="1"/>
  <c r="G12" i="3"/>
  <c r="G42" i="3" s="1"/>
  <c r="F12" i="3"/>
  <c r="F42" i="3" s="1"/>
  <c r="E12" i="3"/>
  <c r="E42" i="3" s="1"/>
  <c r="D12" i="3"/>
  <c r="D42" i="3" s="1"/>
  <c r="H6" i="3"/>
  <c r="H41" i="3" s="1"/>
  <c r="G6" i="3"/>
  <c r="G41" i="3" s="1"/>
  <c r="F6" i="3"/>
  <c r="F41" i="3" s="1"/>
  <c r="E6" i="3"/>
  <c r="E41" i="3" s="1"/>
  <c r="D6" i="3"/>
  <c r="D41" i="3" s="1"/>
  <c r="P24" i="3"/>
  <c r="H49" i="3" s="1"/>
  <c r="O24" i="3"/>
  <c r="G49" i="3" s="1"/>
  <c r="N24" i="3"/>
  <c r="F49" i="3" s="1"/>
  <c r="M24" i="3"/>
  <c r="E49" i="3" s="1"/>
  <c r="L24" i="3"/>
  <c r="D49" i="3" s="1"/>
  <c r="P18" i="3"/>
  <c r="H48" i="3" s="1"/>
  <c r="O18" i="3"/>
  <c r="G48" i="3" s="1"/>
  <c r="N18" i="3"/>
  <c r="F48" i="3" s="1"/>
  <c r="M18" i="3"/>
  <c r="E48" i="3" s="1"/>
  <c r="L18" i="3"/>
  <c r="D48" i="3" s="1"/>
  <c r="P12" i="3"/>
  <c r="H47" i="3" s="1"/>
  <c r="O12" i="3"/>
  <c r="G47" i="3" s="1"/>
  <c r="N12" i="3"/>
  <c r="F47" i="3" s="1"/>
  <c r="M12" i="3"/>
  <c r="E47" i="3" s="1"/>
  <c r="L12" i="3"/>
  <c r="D47" i="3" s="1"/>
  <c r="P6" i="3"/>
  <c r="H46" i="3" s="1"/>
  <c r="O6" i="3"/>
  <c r="G46" i="3" s="1"/>
  <c r="N6" i="3"/>
  <c r="F46" i="3" s="1"/>
  <c r="M6" i="3"/>
  <c r="E46" i="3" s="1"/>
  <c r="L6" i="3"/>
  <c r="D46" i="3" s="1"/>
  <c r="P24" i="2"/>
  <c r="G49" i="2" s="1"/>
  <c r="O24" i="2"/>
  <c r="F49" i="2" s="1"/>
  <c r="N24" i="2"/>
  <c r="E49" i="2" s="1"/>
  <c r="M24" i="2"/>
  <c r="D49" i="2" s="1"/>
  <c r="L24" i="2"/>
  <c r="C49" i="2" s="1"/>
  <c r="P18" i="2"/>
  <c r="G48" i="2" s="1"/>
  <c r="O18" i="2"/>
  <c r="F48" i="2" s="1"/>
  <c r="N18" i="2"/>
  <c r="E48" i="2" s="1"/>
  <c r="M18" i="2"/>
  <c r="D48" i="2" s="1"/>
  <c r="L18" i="2"/>
  <c r="C48" i="2" s="1"/>
  <c r="P12" i="2"/>
  <c r="G47" i="2" s="1"/>
  <c r="O12" i="2"/>
  <c r="F47" i="2" s="1"/>
  <c r="N12" i="2"/>
  <c r="E47" i="2" s="1"/>
  <c r="M12" i="2"/>
  <c r="D47" i="2" s="1"/>
  <c r="L12" i="2"/>
  <c r="C47" i="2" s="1"/>
  <c r="P6" i="2"/>
  <c r="G46" i="2" s="1"/>
  <c r="O6" i="2"/>
  <c r="N6" i="2"/>
  <c r="E46" i="2" s="1"/>
  <c r="M6" i="2"/>
  <c r="D46" i="2" s="1"/>
  <c r="L6" i="2"/>
  <c r="C46" i="2" s="1"/>
  <c r="E30" i="2"/>
  <c r="D45" i="2" s="1"/>
  <c r="F30" i="2"/>
  <c r="E45" i="2" s="1"/>
  <c r="G30" i="2"/>
  <c r="F45" i="2" s="1"/>
  <c r="H30" i="2"/>
  <c r="G45" i="2" s="1"/>
  <c r="E24" i="2"/>
  <c r="D44" i="2" s="1"/>
  <c r="F24" i="2"/>
  <c r="E44" i="2" s="1"/>
  <c r="G24" i="2"/>
  <c r="F44" i="2" s="1"/>
  <c r="H24" i="2"/>
  <c r="G44" i="2" s="1"/>
  <c r="E18" i="2"/>
  <c r="D43" i="2" s="1"/>
  <c r="F18" i="2"/>
  <c r="E43" i="2" s="1"/>
  <c r="G18" i="2"/>
  <c r="F43" i="2" s="1"/>
  <c r="H18" i="2"/>
  <c r="G43" i="2" s="1"/>
  <c r="D30" i="2"/>
  <c r="C45" i="2" s="1"/>
  <c r="D24" i="2"/>
  <c r="C44" i="2" s="1"/>
  <c r="D18" i="2"/>
  <c r="C43" i="2" s="1"/>
  <c r="E6" i="2"/>
  <c r="D41" i="2" s="1"/>
  <c r="F6" i="2"/>
  <c r="E41" i="2" s="1"/>
  <c r="G6" i="2"/>
  <c r="F41" i="2" s="1"/>
  <c r="H6" i="2"/>
  <c r="G41" i="2" s="1"/>
  <c r="D6" i="2"/>
  <c r="C41" i="2" s="1"/>
  <c r="X18" i="4"/>
  <c r="I37" i="4" s="1"/>
  <c r="W18" i="4"/>
  <c r="V18" i="4"/>
  <c r="G37" i="4" s="1"/>
  <c r="U18" i="4"/>
  <c r="F37" i="4" s="1"/>
  <c r="T18" i="4"/>
  <c r="E37" i="4" s="1"/>
  <c r="X12" i="4"/>
  <c r="I36" i="4" s="1"/>
  <c r="W12" i="4"/>
  <c r="H36" i="4" s="1"/>
  <c r="V12" i="4"/>
  <c r="G36" i="4" s="1"/>
  <c r="U12" i="4"/>
  <c r="F36" i="4" s="1"/>
  <c r="T12" i="4"/>
  <c r="E36" i="4" s="1"/>
  <c r="X6" i="4"/>
  <c r="I35" i="4" s="1"/>
  <c r="W6" i="4"/>
  <c r="H35" i="4" s="1"/>
  <c r="V6" i="4"/>
  <c r="U6" i="4"/>
  <c r="T6" i="4"/>
  <c r="E35" i="4" s="1"/>
  <c r="P18" i="4"/>
  <c r="I34" i="4" s="1"/>
  <c r="O18" i="4"/>
  <c r="H34" i="4" s="1"/>
  <c r="N18" i="4"/>
  <c r="G34" i="4" s="1"/>
  <c r="M18" i="4"/>
  <c r="F34" i="4" s="1"/>
  <c r="L18" i="4"/>
  <c r="E34" i="4" s="1"/>
  <c r="P12" i="4"/>
  <c r="I33" i="4" s="1"/>
  <c r="O12" i="4"/>
  <c r="N12" i="4"/>
  <c r="M12" i="4"/>
  <c r="L12" i="4"/>
  <c r="P6" i="4"/>
  <c r="I32" i="4" s="1"/>
  <c r="O6" i="4"/>
  <c r="H32" i="4" s="1"/>
  <c r="N6" i="4"/>
  <c r="G32" i="4" s="1"/>
  <c r="M6" i="4"/>
  <c r="F32" i="4" s="1"/>
  <c r="L6" i="4"/>
  <c r="H18" i="4"/>
  <c r="I31" i="4" s="1"/>
  <c r="G18" i="4"/>
  <c r="F18" i="4"/>
  <c r="E18" i="4"/>
  <c r="F31" i="4" s="1"/>
  <c r="D18" i="4"/>
  <c r="H12" i="4"/>
  <c r="I30" i="4" s="1"/>
  <c r="G12" i="4"/>
  <c r="H30" i="4" s="1"/>
  <c r="F12" i="4"/>
  <c r="G30" i="4" s="1"/>
  <c r="E12" i="4"/>
  <c r="F30" i="4" s="1"/>
  <c r="D12" i="4"/>
  <c r="E30" i="4" s="1"/>
  <c r="E6" i="4"/>
  <c r="F29" i="4" s="1"/>
  <c r="F6" i="4"/>
  <c r="G29" i="4" s="1"/>
  <c r="G6" i="4"/>
  <c r="H29" i="4" s="1"/>
  <c r="H6" i="4"/>
  <c r="I29" i="4" s="1"/>
  <c r="D6" i="4"/>
  <c r="E29" i="4" s="1"/>
  <c r="G30" i="1"/>
  <c r="G24" i="1"/>
  <c r="F44" i="1" s="1"/>
  <c r="G18" i="1"/>
  <c r="G12" i="1"/>
  <c r="F42" i="1" s="1"/>
  <c r="G6" i="1"/>
  <c r="F41" i="1" s="1"/>
  <c r="O30" i="1"/>
  <c r="N45" i="1" s="1"/>
  <c r="O24" i="1"/>
  <c r="N44" i="1" s="1"/>
  <c r="O18" i="1"/>
  <c r="N43" i="1" s="1"/>
  <c r="O12" i="1"/>
  <c r="N42" i="1" s="1"/>
  <c r="O6" i="1"/>
  <c r="N41" i="1" s="1"/>
  <c r="P30" i="1"/>
  <c r="O45" i="1" s="1"/>
  <c r="N30" i="1"/>
  <c r="M45" i="1" s="1"/>
  <c r="M30" i="1"/>
  <c r="L45" i="1" s="1"/>
  <c r="L30" i="1"/>
  <c r="K45" i="1" s="1"/>
  <c r="P24" i="1"/>
  <c r="O44" i="1" s="1"/>
  <c r="N24" i="1"/>
  <c r="M44" i="1" s="1"/>
  <c r="M24" i="1"/>
  <c r="L44" i="1" s="1"/>
  <c r="L24" i="1"/>
  <c r="K44" i="1" s="1"/>
  <c r="P18" i="1"/>
  <c r="O43" i="1" s="1"/>
  <c r="N18" i="1"/>
  <c r="M43" i="1" s="1"/>
  <c r="M18" i="1"/>
  <c r="L43" i="1" s="1"/>
  <c r="L18" i="1"/>
  <c r="K43" i="1" s="1"/>
  <c r="P12" i="1"/>
  <c r="O42" i="1" s="1"/>
  <c r="N12" i="1"/>
  <c r="M42" i="1" s="1"/>
  <c r="M12" i="1"/>
  <c r="L42" i="1" s="1"/>
  <c r="L12" i="1"/>
  <c r="K42" i="1" s="1"/>
  <c r="P6" i="1"/>
  <c r="O41" i="1" s="1"/>
  <c r="N6" i="1"/>
  <c r="M41" i="1" s="1"/>
  <c r="M6" i="1"/>
  <c r="L41" i="1" s="1"/>
  <c r="L6" i="1"/>
  <c r="K41" i="1" s="1"/>
  <c r="H30" i="1"/>
  <c r="G45" i="1" s="1"/>
  <c r="F30" i="1"/>
  <c r="E45" i="1" s="1"/>
  <c r="E30" i="1"/>
  <c r="D30" i="1"/>
  <c r="H24" i="1"/>
  <c r="F24" i="1"/>
  <c r="E44" i="1" s="1"/>
  <c r="E24" i="1"/>
  <c r="D44" i="1" s="1"/>
  <c r="D24" i="1"/>
  <c r="H18" i="1"/>
  <c r="G43" i="1" s="1"/>
  <c r="F18" i="1"/>
  <c r="E43" i="1" s="1"/>
  <c r="E18" i="1"/>
  <c r="D18" i="1"/>
  <c r="H12" i="1"/>
  <c r="F12" i="1"/>
  <c r="E42" i="1" s="1"/>
  <c r="E12" i="1"/>
  <c r="D42" i="1" s="1"/>
  <c r="D12" i="1"/>
  <c r="C42" i="1" s="1"/>
  <c r="E6" i="1"/>
  <c r="D41" i="1" s="1"/>
  <c r="F6" i="1"/>
  <c r="E41" i="1" s="1"/>
  <c r="H6" i="1"/>
  <c r="D6" i="1"/>
</calcChain>
</file>

<file path=xl/sharedStrings.xml><?xml version="1.0" encoding="utf-8"?>
<sst xmlns="http://schemas.openxmlformats.org/spreadsheetml/2006/main" count="125" uniqueCount="41">
  <si>
    <t>Traffic Level (vehicles/hour/lane)</t>
  </si>
  <si>
    <t>Schedule Pair</t>
  </si>
  <si>
    <t>Maximum Delay</t>
  </si>
  <si>
    <t>Average Delay</t>
  </si>
  <si>
    <t>Throughput</t>
  </si>
  <si>
    <t>AIM System</t>
  </si>
  <si>
    <t>Queue System</t>
  </si>
  <si>
    <t>100/100</t>
  </si>
  <si>
    <t>100/200</t>
  </si>
  <si>
    <t>100/300</t>
  </si>
  <si>
    <t>200/100</t>
  </si>
  <si>
    <t>200/200</t>
  </si>
  <si>
    <t>200/300</t>
  </si>
  <si>
    <t>300/100</t>
  </si>
  <si>
    <t>300/200</t>
  </si>
  <si>
    <t>300/300</t>
  </si>
  <si>
    <t>20/20</t>
  </si>
  <si>
    <t>20/40</t>
  </si>
  <si>
    <t>20/60</t>
  </si>
  <si>
    <t>40/20</t>
  </si>
  <si>
    <t>40/40</t>
  </si>
  <si>
    <t>40/60</t>
  </si>
  <si>
    <t>60/20</t>
  </si>
  <si>
    <t>60/40</t>
  </si>
  <si>
    <t>60/60</t>
  </si>
  <si>
    <t>Min Delay</t>
  </si>
  <si>
    <t>Merge Angle Test</t>
  </si>
  <si>
    <t>Merge Angle (Degrees)</t>
  </si>
  <si>
    <t>Lead In Distance Test</t>
  </si>
  <si>
    <t>Speed Limit Gap Tests</t>
  </si>
  <si>
    <t>Completed Vehicles</t>
  </si>
  <si>
    <t>Mean Table</t>
  </si>
  <si>
    <t>Lead In Distance (Target/Merge)</t>
  </si>
  <si>
    <t>Mean Tables</t>
  </si>
  <si>
    <t>Lead In Distance (Target)</t>
  </si>
  <si>
    <t>Lead In Distance (Merge)</t>
  </si>
  <si>
    <t>NO DATA - FAILED TO COMPLETE DUE TO VEHICLES PHASING THROUGH THEIR PREDECESSORS AND OVERTAKING LIKE GHOST CARS</t>
  </si>
  <si>
    <t>Speed Limit (Target/Merge)</t>
  </si>
  <si>
    <t>Speed Limit (Target)</t>
  </si>
  <si>
    <t>Speed Limit (Merge)</t>
  </si>
  <si>
    <t>Speed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</si>
</sst>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ill="1" applyBorder="1"/>
    <xf numFmtId="0" fontId="0" fillId="0" borderId="14" xfId="0" applyBorder="1"/>
    <xf numFmtId="0" fontId="1" fillId="0" borderId="3" xfId="0" applyFont="1" applyBorder="1" applyAlignment="1">
      <alignment horizontal="center" wrapText="1"/>
    </xf>
    <xf numFmtId="0" fontId="0" fillId="0" borderId="10" xfId="0" applyBorder="1"/>
    <xf numFmtId="0" fontId="2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AIM System Delay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Maximum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Queue'!$B$41:$B$45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Queue'!$C$41:$C$46</c:f>
              <c:numCache>
                <c:formatCode>General</c:formatCode>
                <c:ptCount val="6"/>
                <c:pt idx="0">
                  <c:v>10.591999999992179</c:v>
                </c:pt>
                <c:pt idx="1">
                  <c:v>18.68800000000434</c:v>
                </c:pt>
                <c:pt idx="2">
                  <c:v>44.979999999958494</c:v>
                </c:pt>
                <c:pt idx="3">
                  <c:v>89.155999999948506</c:v>
                </c:pt>
                <c:pt idx="4">
                  <c:v>71.007999999950357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8-44FA-A2DF-4339B6D5F0F4}"/>
            </c:ext>
          </c:extLst>
        </c:ser>
        <c:ser>
          <c:idx val="1"/>
          <c:order val="1"/>
          <c:tx>
            <c:v>Average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'AIM vs Queue'!$D$41:$D$45</c:f>
              <c:numCache>
                <c:formatCode>General</c:formatCode>
                <c:ptCount val="5"/>
                <c:pt idx="0">
                  <c:v>4.4520119990854052</c:v>
                </c:pt>
                <c:pt idx="1">
                  <c:v>6.2461292090865941</c:v>
                </c:pt>
                <c:pt idx="2">
                  <c:v>13.599855146910619</c:v>
                </c:pt>
                <c:pt idx="3">
                  <c:v>30.17557998679758</c:v>
                </c:pt>
                <c:pt idx="4">
                  <c:v>43.924174006147162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8-44FA-A2DF-4339B6D5F0F4}"/>
            </c:ext>
          </c:extLst>
        </c:ser>
        <c:ser>
          <c:idx val="2"/>
          <c:order val="2"/>
          <c:tx>
            <c:v>Min Delay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'AIM vs Queue'!$E$41:$E$45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5.9999999998538597E-2</c:v>
                </c:pt>
                <c:pt idx="3">
                  <c:v>0</c:v>
                </c:pt>
                <c:pt idx="4">
                  <c:v>1.7919999999999121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8-44FA-A2DF-4339B6D5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</a:t>
                </a:r>
                <a:r>
                  <a:rPr lang="en-GB" baseline="0"/>
                  <a:t> Level (vehicles/lane/hour)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 Times by Merge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Angle'!$C$40</c:f>
              <c:strCache>
                <c:ptCount val="1"/>
                <c:pt idx="0">
                  <c:v>Maximum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Angle'!$B$41:$B$49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'Merge Angle'!$C$41:$C$49</c:f>
              <c:numCache>
                <c:formatCode>General</c:formatCode>
                <c:ptCount val="9"/>
                <c:pt idx="0">
                  <c:v>121.17599999992822</c:v>
                </c:pt>
                <c:pt idx="2">
                  <c:v>91.139999999910032</c:v>
                </c:pt>
                <c:pt idx="3">
                  <c:v>18.827999999975955</c:v>
                </c:pt>
                <c:pt idx="4">
                  <c:v>8.5519999999853091</c:v>
                </c:pt>
                <c:pt idx="5">
                  <c:v>9.8639999999888026</c:v>
                </c:pt>
                <c:pt idx="6">
                  <c:v>8.4119999999854755</c:v>
                </c:pt>
                <c:pt idx="7">
                  <c:v>8.3479999999855341</c:v>
                </c:pt>
                <c:pt idx="8">
                  <c:v>8.2359999999971762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6-4F65-AD2C-42AEF761FC23}"/>
            </c:ext>
          </c:extLst>
        </c:ser>
        <c:ser>
          <c:idx val="1"/>
          <c:order val="1"/>
          <c:tx>
            <c:strRef>
              <c:f>'Merge Angle'!$D$40</c:f>
              <c:strCache>
                <c:ptCount val="1"/>
                <c:pt idx="0">
                  <c:v>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Angle'!$B$41:$B$49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'Merge Angle'!$D$41:$D$49</c:f>
              <c:numCache>
                <c:formatCode>General</c:formatCode>
                <c:ptCount val="9"/>
                <c:pt idx="0">
                  <c:v>74.384444276928349</c:v>
                </c:pt>
                <c:pt idx="2">
                  <c:v>52.780731937302221</c:v>
                </c:pt>
                <c:pt idx="3">
                  <c:v>4.9579092490809238</c:v>
                </c:pt>
                <c:pt idx="4">
                  <c:v>1.575310669190876</c:v>
                </c:pt>
                <c:pt idx="5">
                  <c:v>1.6431489543818121</c:v>
                </c:pt>
                <c:pt idx="6">
                  <c:v>1.4800955690621158</c:v>
                </c:pt>
                <c:pt idx="7">
                  <c:v>1.468268286359858</c:v>
                </c:pt>
                <c:pt idx="8">
                  <c:v>1.4640858081355259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6-4F65-AD2C-42AEF761FC23}"/>
            </c:ext>
          </c:extLst>
        </c:ser>
        <c:ser>
          <c:idx val="2"/>
          <c:order val="2"/>
          <c:tx>
            <c:strRef>
              <c:f>'Merge Angle'!$E$40</c:f>
              <c:strCache>
                <c:ptCount val="1"/>
                <c:pt idx="0">
                  <c:v>Min 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Angle'!$B$41:$B$49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'Merge Angle'!$E$41:$E$49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6-4F65-AD2C-42AEF761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Merge Angle (Degrees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Completed Vehicles by Merge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Angle'!$F$40</c:f>
              <c:strCache>
                <c:ptCount val="1"/>
                <c:pt idx="0">
                  <c:v>Completed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Angle'!$B$41:$B$49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'Merge Angle'!$F$41:$F$49</c:f>
              <c:numCache>
                <c:formatCode>General</c:formatCode>
                <c:ptCount val="9"/>
                <c:pt idx="0">
                  <c:v>289</c:v>
                </c:pt>
                <c:pt idx="2">
                  <c:v>407.4</c:v>
                </c:pt>
                <c:pt idx="3">
                  <c:v>459.2</c:v>
                </c:pt>
                <c:pt idx="4">
                  <c:v>465.6</c:v>
                </c:pt>
                <c:pt idx="5">
                  <c:v>465.6</c:v>
                </c:pt>
                <c:pt idx="6">
                  <c:v>465.6</c:v>
                </c:pt>
                <c:pt idx="7">
                  <c:v>465.6</c:v>
                </c:pt>
                <c:pt idx="8">
                  <c:v>465.6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31F-A347-4E8FE50D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Merge Angle (Degrees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Completed</a:t>
                </a:r>
                <a:r>
                  <a:rPr lang="en-GB" baseline="0"/>
                  <a:t> Vehicles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  <a:r>
              <a:rPr lang="en-GB" baseline="0"/>
              <a:t> by Merge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Angle'!$G$40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Angle'!$B$41:$B$49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'Merge Angle'!$G$41:$G$49</c:f>
              <c:numCache>
                <c:formatCode>General</c:formatCode>
                <c:ptCount val="9"/>
                <c:pt idx="0">
                  <c:v>0.26603887189835962</c:v>
                </c:pt>
                <c:pt idx="2">
                  <c:v>0.380154616687914</c:v>
                </c:pt>
                <c:pt idx="3">
                  <c:v>0.45333525271863973</c:v>
                </c:pt>
                <c:pt idx="4">
                  <c:v>0.46146460380133314</c:v>
                </c:pt>
                <c:pt idx="5">
                  <c:v>0.46147188749622198</c:v>
                </c:pt>
                <c:pt idx="6">
                  <c:v>0.46147917496085417</c:v>
                </c:pt>
                <c:pt idx="7">
                  <c:v>0.46148289926188141</c:v>
                </c:pt>
                <c:pt idx="8">
                  <c:v>0.46148832329733275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AF6-9A03-3A16AC45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Merge</a:t>
                </a:r>
                <a:r>
                  <a:rPr lang="en-GB" baseline="0"/>
                  <a:t>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(vehicles/second)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 b</a:t>
            </a:r>
            <a:r>
              <a:rPr lang="en-GB" baseline="0"/>
              <a:t>y Speed Limits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Limit Gaps'!$E$28</c:f>
              <c:strCache>
                <c:ptCount val="1"/>
                <c:pt idx="0">
                  <c:v>Maximum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'Speed Limit Gaps'!$B$29:$C$37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20</c:v>
                  </c:pt>
                  <c:pt idx="4">
                    <c:v>40</c:v>
                  </c:pt>
                  <c:pt idx="5">
                    <c:v>60</c:v>
                  </c:pt>
                  <c:pt idx="6">
                    <c:v>20</c:v>
                  </c:pt>
                  <c:pt idx="7">
                    <c:v>40</c:v>
                  </c:pt>
                  <c:pt idx="8">
                    <c:v>60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60</c:v>
                  </c:pt>
                  <c:pt idx="7">
                    <c:v>60</c:v>
                  </c:pt>
                  <c:pt idx="8">
                    <c:v>60</c:v>
                  </c:pt>
                </c:lvl>
              </c:multiLvlStrCache>
            </c:multiLvlStrRef>
          </c:cat>
          <c:val>
            <c:numRef>
              <c:f>'Speed Limit Gaps'!$E$29:$E$37</c:f>
              <c:numCache>
                <c:formatCode>General</c:formatCode>
                <c:ptCount val="9"/>
                <c:pt idx="0">
                  <c:v>11.495999999975776</c:v>
                </c:pt>
                <c:pt idx="1">
                  <c:v>21.95199999997968</c:v>
                </c:pt>
                <c:pt idx="2">
                  <c:v>24.707999999974682</c:v>
                </c:pt>
                <c:pt idx="3">
                  <c:v>37.76799999997192</c:v>
                </c:pt>
                <c:pt idx="4">
                  <c:v>14.311999999987691</c:v>
                </c:pt>
                <c:pt idx="5">
                  <c:v>53.015999999945862</c:v>
                </c:pt>
                <c:pt idx="6">
                  <c:v>43.595999999955019</c:v>
                </c:pt>
                <c:pt idx="7">
                  <c:v>51.514999999947001</c:v>
                </c:pt>
                <c:pt idx="8">
                  <c:v>39.031999999967567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DA4-9BC6-963E3535694B}"/>
            </c:ext>
          </c:extLst>
        </c:ser>
        <c:ser>
          <c:idx val="1"/>
          <c:order val="1"/>
          <c:tx>
            <c:strRef>
              <c:f>'Speed Limit Gaps'!$F$28</c:f>
              <c:strCache>
                <c:ptCount val="1"/>
                <c:pt idx="0">
                  <c:v>Average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'Speed Limit Gaps'!$B$29:$C$37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20</c:v>
                  </c:pt>
                  <c:pt idx="4">
                    <c:v>40</c:v>
                  </c:pt>
                  <c:pt idx="5">
                    <c:v>60</c:v>
                  </c:pt>
                  <c:pt idx="6">
                    <c:v>20</c:v>
                  </c:pt>
                  <c:pt idx="7">
                    <c:v>40</c:v>
                  </c:pt>
                  <c:pt idx="8">
                    <c:v>60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60</c:v>
                  </c:pt>
                  <c:pt idx="7">
                    <c:v>60</c:v>
                  </c:pt>
                  <c:pt idx="8">
                    <c:v>60</c:v>
                  </c:pt>
                </c:lvl>
              </c:multiLvlStrCache>
            </c:multiLvlStrRef>
          </c:cat>
          <c:val>
            <c:numRef>
              <c:f>'Speed Limit Gaps'!$F$29:$F$37</c:f>
              <c:numCache>
                <c:formatCode>General</c:formatCode>
                <c:ptCount val="9"/>
                <c:pt idx="0">
                  <c:v>1.868047371019248</c:v>
                </c:pt>
                <c:pt idx="1">
                  <c:v>5.8625360579865404</c:v>
                </c:pt>
                <c:pt idx="2">
                  <c:v>7.0900139051480977</c:v>
                </c:pt>
                <c:pt idx="3">
                  <c:v>15.666295535428324</c:v>
                </c:pt>
                <c:pt idx="4">
                  <c:v>2.2808739005302718</c:v>
                </c:pt>
                <c:pt idx="5">
                  <c:v>20.629234674643687</c:v>
                </c:pt>
                <c:pt idx="6">
                  <c:v>20.613203414204161</c:v>
                </c:pt>
                <c:pt idx="7">
                  <c:v>23.960687067564002</c:v>
                </c:pt>
                <c:pt idx="8">
                  <c:v>12.406454832238399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D-4DA4-9BC6-963E3535694B}"/>
            </c:ext>
          </c:extLst>
        </c:ser>
        <c:ser>
          <c:idx val="2"/>
          <c:order val="2"/>
          <c:tx>
            <c:strRef>
              <c:f>'Speed Limit Gaps'!$G$28</c:f>
              <c:strCache>
                <c:ptCount val="1"/>
                <c:pt idx="0">
                  <c:v>Min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'Speed Limit Gaps'!$B$29:$C$37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20</c:v>
                  </c:pt>
                  <c:pt idx="4">
                    <c:v>40</c:v>
                  </c:pt>
                  <c:pt idx="5">
                    <c:v>60</c:v>
                  </c:pt>
                  <c:pt idx="6">
                    <c:v>20</c:v>
                  </c:pt>
                  <c:pt idx="7">
                    <c:v>40</c:v>
                  </c:pt>
                  <c:pt idx="8">
                    <c:v>60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60</c:v>
                  </c:pt>
                  <c:pt idx="7">
                    <c:v>60</c:v>
                  </c:pt>
                  <c:pt idx="8">
                    <c:v>60</c:v>
                  </c:pt>
                </c:lvl>
              </c:multiLvlStrCache>
            </c:multiLvlStrRef>
          </c:cat>
          <c:val>
            <c:numRef>
              <c:f>'Speed Limit Gaps'!$G$29:$G$37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D-4DA4-9BC6-963E3535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Limits (Target / Merge, metres 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Completed Vehicles</a:t>
            </a:r>
            <a:r>
              <a:rPr lang="en-GB" baseline="0"/>
              <a:t> by Lead in Distances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Limit Gaps'!$H$28</c:f>
              <c:strCache>
                <c:ptCount val="1"/>
                <c:pt idx="0">
                  <c:v>Completed 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'Speed Limit Gaps'!$B$29:$C$37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20</c:v>
                  </c:pt>
                  <c:pt idx="4">
                    <c:v>40</c:v>
                  </c:pt>
                  <c:pt idx="5">
                    <c:v>60</c:v>
                  </c:pt>
                  <c:pt idx="6">
                    <c:v>20</c:v>
                  </c:pt>
                  <c:pt idx="7">
                    <c:v>40</c:v>
                  </c:pt>
                  <c:pt idx="8">
                    <c:v>60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60</c:v>
                  </c:pt>
                  <c:pt idx="7">
                    <c:v>60</c:v>
                  </c:pt>
                  <c:pt idx="8">
                    <c:v>60</c:v>
                  </c:pt>
                </c:lvl>
              </c:multiLvlStrCache>
            </c:multiLvlStrRef>
          </c:cat>
          <c:val>
            <c:numRef>
              <c:f>'Speed Limit Gaps'!$H$29:$H$37</c:f>
              <c:numCache>
                <c:formatCode>General</c:formatCode>
                <c:ptCount val="9"/>
                <c:pt idx="0">
                  <c:v>393.4</c:v>
                </c:pt>
                <c:pt idx="1">
                  <c:v>421.2</c:v>
                </c:pt>
                <c:pt idx="2">
                  <c:v>435.2</c:v>
                </c:pt>
                <c:pt idx="3">
                  <c:v>438.6</c:v>
                </c:pt>
                <c:pt idx="4">
                  <c:v>466.4</c:v>
                </c:pt>
                <c:pt idx="5">
                  <c:v>479.2</c:v>
                </c:pt>
                <c:pt idx="6">
                  <c:v>449</c:v>
                </c:pt>
                <c:pt idx="7">
                  <c:v>467</c:v>
                </c:pt>
                <c:pt idx="8">
                  <c:v>490.6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2AC-9707-0E7FCC8A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Limits</a:t>
                </a:r>
                <a:r>
                  <a:rPr lang="en-GB"/>
                  <a:t> (Target / Merge</a:t>
                </a:r>
                <a:r>
                  <a:rPr lang="en-GB" baseline="0"/>
                  <a:t>, metres 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</a:t>
            </a:r>
            <a:r>
              <a:rPr lang="en-GB" baseline="0"/>
              <a:t>by Lead in Distances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Limit Gaps'!$I$28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'Speed Limit Gaps'!$B$29:$C$37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20</c:v>
                  </c:pt>
                  <c:pt idx="4">
                    <c:v>40</c:v>
                  </c:pt>
                  <c:pt idx="5">
                    <c:v>60</c:v>
                  </c:pt>
                  <c:pt idx="6">
                    <c:v>20</c:v>
                  </c:pt>
                  <c:pt idx="7">
                    <c:v>40</c:v>
                  </c:pt>
                  <c:pt idx="8">
                    <c:v>60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60</c:v>
                  </c:pt>
                  <c:pt idx="7">
                    <c:v>60</c:v>
                  </c:pt>
                  <c:pt idx="8">
                    <c:v>60</c:v>
                  </c:pt>
                </c:lvl>
              </c:multiLvlStrCache>
            </c:multiLvlStrRef>
          </c:cat>
          <c:val>
            <c:numRef>
              <c:f>'Speed Limit Gaps'!$I$29:$I$37</c:f>
              <c:numCache>
                <c:formatCode>General</c:formatCode>
                <c:ptCount val="9"/>
                <c:pt idx="0">
                  <c:v>0.38663328903534261</c:v>
                </c:pt>
                <c:pt idx="1">
                  <c:v>0.4140322702674098</c:v>
                </c:pt>
                <c:pt idx="2">
                  <c:v>0.42757672963045101</c:v>
                </c:pt>
                <c:pt idx="3">
                  <c:v>0.42878512636539279</c:v>
                </c:pt>
                <c:pt idx="4">
                  <c:v>0.46172688138666035</c:v>
                </c:pt>
                <c:pt idx="5">
                  <c:v>0.46414225954256799</c:v>
                </c:pt>
                <c:pt idx="6">
                  <c:v>0.43312917782294996</c:v>
                </c:pt>
                <c:pt idx="7">
                  <c:v>0.4539640675089695</c:v>
                </c:pt>
                <c:pt idx="8">
                  <c:v>0.47640037019453435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2-4EE2-9FF6-486EE252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Limits (Target / Merge</a:t>
                </a:r>
                <a:r>
                  <a:rPr lang="en-GB" baseline="0"/>
                  <a:t>, metres 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Throuput (Vehicles</a:t>
                </a:r>
                <a:r>
                  <a:rPr lang="en-GB" baseline="0"/>
                  <a:t> /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AIM System Completed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Completed Vehicles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Queue'!$B$41:$B$45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Queue'!$F$41:$F$45</c:f>
              <c:numCache>
                <c:formatCode>General</c:formatCode>
                <c:ptCount val="5"/>
                <c:pt idx="0">
                  <c:v>260.39999999999998</c:v>
                </c:pt>
                <c:pt idx="1">
                  <c:v>465.6</c:v>
                </c:pt>
                <c:pt idx="2">
                  <c:v>639</c:v>
                </c:pt>
                <c:pt idx="3">
                  <c:v>725.8</c:v>
                </c:pt>
                <c:pt idx="4">
                  <c:v>804.6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4-40BD-BFDE-7573A35E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</a:t>
                </a:r>
                <a:r>
                  <a:rPr lang="en-GB" baseline="0"/>
                  <a:t> Level (vehicles/lane/hour)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Completed</a:t>
                </a:r>
                <a:r>
                  <a:rPr lang="en-GB" baseline="0"/>
                  <a:t> Vehicles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AIM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'AIM vs Queue'!$G$40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Queue'!$B$41:$B$45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Queue'!$G$41:$G$45</c:f>
              <c:numCache>
                <c:formatCode>General</c:formatCode>
                <c:ptCount val="5"/>
                <c:pt idx="0">
                  <c:v>0.25855568540040841</c:v>
                </c:pt>
                <c:pt idx="1">
                  <c:v>0.46043489420660705</c:v>
                </c:pt>
                <c:pt idx="2">
                  <c:v>0.62825341712808125</c:v>
                </c:pt>
                <c:pt idx="3">
                  <c:v>0.69645233812815044</c:v>
                </c:pt>
                <c:pt idx="4">
                  <c:v>0.76213732703004844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2-4655-9B1D-3862D009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 Level (vehicles/lane/hour)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(vehicles/second)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System Delay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'AIM vs Queue'!$K$40</c:f>
              <c:strCache>
                <c:ptCount val="1"/>
                <c:pt idx="0">
                  <c:v>Maximum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Queue'!$J$41:$J$45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Queue'!$K$41:$K$45</c:f>
              <c:numCache>
                <c:formatCode>General</c:formatCode>
                <c:ptCount val="5"/>
                <c:pt idx="0">
                  <c:v>5.1120000000000001</c:v>
                </c:pt>
                <c:pt idx="1">
                  <c:v>8.2359999999971762</c:v>
                </c:pt>
                <c:pt idx="2">
                  <c:v>14.43599999998384</c:v>
                </c:pt>
                <c:pt idx="3">
                  <c:v>58.791999999939698</c:v>
                </c:pt>
                <c:pt idx="4">
                  <c:v>71.187999999942676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555-A085-CE7BD7B62F1D}"/>
            </c:ext>
          </c:extLst>
        </c:ser>
        <c:ser>
          <c:idx val="1"/>
          <c:order val="1"/>
          <c:tx>
            <c:strRef>
              <c:f>'AIM vs Queue'!$L$40</c:f>
              <c:strCache>
                <c:ptCount val="1"/>
                <c:pt idx="0">
                  <c:v>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'AIM vs Queue'!$J$41:$J$45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Queue'!$L$41:$L$45</c:f>
              <c:numCache>
                <c:formatCode>General</c:formatCode>
                <c:ptCount val="5"/>
                <c:pt idx="0">
                  <c:v>0.78247326119999994</c:v>
                </c:pt>
                <c:pt idx="1">
                  <c:v>1.4640858081355259</c:v>
                </c:pt>
                <c:pt idx="2">
                  <c:v>2.2473167603892539</c:v>
                </c:pt>
                <c:pt idx="3">
                  <c:v>34.7392305749418</c:v>
                </c:pt>
                <c:pt idx="4">
                  <c:v>50.85851125454144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555-A085-CE7BD7B62F1D}"/>
            </c:ext>
          </c:extLst>
        </c:ser>
        <c:ser>
          <c:idx val="2"/>
          <c:order val="2"/>
          <c:tx>
            <c:strRef>
              <c:f>'AIM vs Queue'!$M$40</c:f>
              <c:strCache>
                <c:ptCount val="1"/>
                <c:pt idx="0">
                  <c:v>Min 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'AIM vs Queue'!$J$41:$J$45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Queue'!$M$41:$M$45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555-A085-CE7BD7B6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</a:t>
                </a:r>
                <a:r>
                  <a:rPr lang="en-GB" baseline="0"/>
                  <a:t> Level (vehicles/lane/hour)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System Completed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'AIM vs Queue'!$N$40</c:f>
              <c:strCache>
                <c:ptCount val="1"/>
                <c:pt idx="0">
                  <c:v>Completed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Queue'!$J$41:$J$45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Queue'!$N$41:$N$45</c:f>
              <c:numCache>
                <c:formatCode>General</c:formatCode>
                <c:ptCount val="5"/>
                <c:pt idx="0">
                  <c:v>260.39999999999998</c:v>
                </c:pt>
                <c:pt idx="1">
                  <c:v>465.6</c:v>
                </c:pt>
                <c:pt idx="2">
                  <c:v>639</c:v>
                </c:pt>
                <c:pt idx="3">
                  <c:v>664.8</c:v>
                </c:pt>
                <c:pt idx="4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6-4BC9-A0FC-69D3CB03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</a:t>
                </a:r>
                <a:r>
                  <a:rPr lang="en-GB" baseline="0"/>
                  <a:t> Level (vehicles/lane/hour)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Completed</a:t>
                </a:r>
                <a:r>
                  <a:rPr lang="en-GB" baseline="0"/>
                  <a:t> Vehicles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'AIM vs Queue'!$O$40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'AIM vs Queue'!$J$41:$J$45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'AIM vs Queue'!$O$41:$O$45</c:f>
              <c:numCache>
                <c:formatCode>General</c:formatCode>
                <c:ptCount val="5"/>
                <c:pt idx="0">
                  <c:v>0.25896247040000003</c:v>
                </c:pt>
                <c:pt idx="1">
                  <c:v>0.46148832329733275</c:v>
                </c:pt>
                <c:pt idx="2">
                  <c:v>0.63194462697262443</c:v>
                </c:pt>
                <c:pt idx="3">
                  <c:v>0.63004780337041444</c:v>
                </c:pt>
                <c:pt idx="4">
                  <c:v>0.57994769828416026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4588-A96B-96C64B56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15791"/>
        <c:axId val="153895503"/>
      </c:lineChart>
      <c:catAx>
        <c:axId val="3883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 Level (vehicles/lane/hour)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503"/>
        <c:crosses val="autoZero"/>
        <c:auto val="1"/>
        <c:lblAlgn val="ctr"/>
        <c:lblOffset val="100"/>
        <c:noMultiLvlLbl val="0"/>
      </c:catAx>
      <c:valAx>
        <c:axId val="153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(vehicles/second)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 b</a:t>
            </a:r>
            <a:r>
              <a:rPr lang="en-GB" baseline="0"/>
              <a:t>y Lead in Distances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 in Distance'!$D$40</c:f>
              <c:strCache>
                <c:ptCount val="1"/>
                <c:pt idx="0">
                  <c:v>Maximum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'Lead in Distance'!$B$41:$C$49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300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  <c:pt idx="8">
                    <c:v>300</c:v>
                  </c:pt>
                </c:lvl>
              </c:multiLvlStrCache>
            </c:multiLvlStrRef>
          </c:cat>
          <c:val>
            <c:numRef>
              <c:f>'Lead in Distance'!$D$41:$D$49</c:f>
              <c:numCache>
                <c:formatCode>General</c:formatCode>
                <c:ptCount val="9"/>
                <c:pt idx="0">
                  <c:v>8.03599999998805</c:v>
                </c:pt>
                <c:pt idx="1">
                  <c:v>21.255999999994799</c:v>
                </c:pt>
                <c:pt idx="2">
                  <c:v>21.403999999987398</c:v>
                </c:pt>
                <c:pt idx="3">
                  <c:v>18.503999999989158</c:v>
                </c:pt>
                <c:pt idx="4">
                  <c:v>11.251999999990144</c:v>
                </c:pt>
                <c:pt idx="5">
                  <c:v>7.6279999999968693</c:v>
                </c:pt>
                <c:pt idx="6">
                  <c:v>18.499999999987402</c:v>
                </c:pt>
                <c:pt idx="7">
                  <c:v>8.6759999999904025</c:v>
                </c:pt>
                <c:pt idx="8">
                  <c:v>7.9119999999868709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102-81DD-9D5F8B8D8D70}"/>
            </c:ext>
          </c:extLst>
        </c:ser>
        <c:ser>
          <c:idx val="1"/>
          <c:order val="1"/>
          <c:tx>
            <c:strRef>
              <c:f>'Lead in Distance'!$E$40</c:f>
              <c:strCache>
                <c:ptCount val="1"/>
                <c:pt idx="0">
                  <c:v>Average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'Lead in Distance'!$B$41:$C$49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300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  <c:pt idx="8">
                    <c:v>300</c:v>
                  </c:pt>
                </c:lvl>
              </c:multiLvlStrCache>
            </c:multiLvlStrRef>
          </c:cat>
          <c:val>
            <c:numRef>
              <c:f>'Lead in Distance'!$E$41:$E$49</c:f>
              <c:numCache>
                <c:formatCode>General</c:formatCode>
                <c:ptCount val="9"/>
                <c:pt idx="0">
                  <c:v>1.44496802328826</c:v>
                </c:pt>
                <c:pt idx="1">
                  <c:v>5.4797028633378622</c:v>
                </c:pt>
                <c:pt idx="2">
                  <c:v>5.8121760964991482</c:v>
                </c:pt>
                <c:pt idx="3">
                  <c:v>4.4304972066484183</c:v>
                </c:pt>
                <c:pt idx="4">
                  <c:v>2.2166580598316616</c:v>
                </c:pt>
                <c:pt idx="5">
                  <c:v>1.4863975462136201</c:v>
                </c:pt>
                <c:pt idx="6">
                  <c:v>4.3750304580438506</c:v>
                </c:pt>
                <c:pt idx="7">
                  <c:v>1.5181742946509078</c:v>
                </c:pt>
                <c:pt idx="8">
                  <c:v>1.4346283358532841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102-81DD-9D5F8B8D8D70}"/>
            </c:ext>
          </c:extLst>
        </c:ser>
        <c:ser>
          <c:idx val="2"/>
          <c:order val="2"/>
          <c:tx>
            <c:strRef>
              <c:f>'Lead in Distance'!$F$40</c:f>
              <c:strCache>
                <c:ptCount val="1"/>
                <c:pt idx="0">
                  <c:v>Min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'Lead in Distance'!$B$41:$C$49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300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  <c:pt idx="8">
                    <c:v>300</c:v>
                  </c:pt>
                </c:lvl>
              </c:multiLvlStrCache>
            </c:multiLvlStrRef>
          </c:cat>
          <c:val>
            <c:numRef>
              <c:f>'Lead in Distance'!$F$41:$F$49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102-81DD-9D5F8B8D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Lead in Distances (Target / Merge</a:t>
                </a:r>
                <a:r>
                  <a:rPr lang="en-GB" baseline="0"/>
                  <a:t>, metres)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Completed Vehicles</a:t>
            </a:r>
            <a:r>
              <a:rPr lang="en-GB" baseline="0"/>
              <a:t> by Lead in Distances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 in Distance'!$G$40</c:f>
              <c:strCache>
                <c:ptCount val="1"/>
                <c:pt idx="0">
                  <c:v>Completed 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'Lead in Distance'!$B$41:$C$49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300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  <c:pt idx="8">
                    <c:v>300</c:v>
                  </c:pt>
                </c:lvl>
              </c:multiLvlStrCache>
            </c:multiLvlStrRef>
          </c:cat>
          <c:val>
            <c:numRef>
              <c:f>'Lead in Distance'!$G$41:$G$49</c:f>
              <c:numCache>
                <c:formatCode>General</c:formatCode>
                <c:ptCount val="9"/>
                <c:pt idx="0">
                  <c:v>465.6</c:v>
                </c:pt>
                <c:pt idx="1">
                  <c:v>465.6</c:v>
                </c:pt>
                <c:pt idx="2">
                  <c:v>465.6</c:v>
                </c:pt>
                <c:pt idx="3">
                  <c:v>465.6</c:v>
                </c:pt>
                <c:pt idx="4">
                  <c:v>465.6</c:v>
                </c:pt>
                <c:pt idx="5">
                  <c:v>465.6</c:v>
                </c:pt>
                <c:pt idx="6">
                  <c:v>465.6</c:v>
                </c:pt>
                <c:pt idx="7">
                  <c:v>465.6</c:v>
                </c:pt>
                <c:pt idx="8">
                  <c:v>465.6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7-4974-B8E6-05789AA9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Lead in Distances (Target / Merge</a:t>
                </a:r>
                <a:r>
                  <a:rPr lang="en-GB" baseline="0"/>
                  <a:t>, metres)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</a:t>
            </a:r>
            <a:r>
              <a:rPr lang="en-GB" baseline="0"/>
              <a:t>by Lead in Distances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 in Distance'!$H$40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'Lead in Distance'!$B$41:$C$49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300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  <c:pt idx="8">
                    <c:v>300</c:v>
                  </c:pt>
                </c:lvl>
              </c:multiLvlStrCache>
            </c:multiLvlStrRef>
          </c:cat>
          <c:val>
            <c:numRef>
              <c:f>'Lead in Distance'!$H$41:$H$49</c:f>
              <c:numCache>
                <c:formatCode>General</c:formatCode>
                <c:ptCount val="9"/>
                <c:pt idx="0">
                  <c:v>0.46263470223816683</c:v>
                </c:pt>
                <c:pt idx="1">
                  <c:v>0.46094246471883721</c:v>
                </c:pt>
                <c:pt idx="2">
                  <c:v>0.46004107871115008</c:v>
                </c:pt>
                <c:pt idx="3">
                  <c:v>0.46190963972095717</c:v>
                </c:pt>
                <c:pt idx="4">
                  <c:v>0.46149018708910061</c:v>
                </c:pt>
                <c:pt idx="5">
                  <c:v>0.46058144094401221</c:v>
                </c:pt>
                <c:pt idx="6">
                  <c:v>0.46129565843029779</c:v>
                </c:pt>
                <c:pt idx="7">
                  <c:v>0.46125821214508839</c:v>
                </c:pt>
                <c:pt idx="8">
                  <c:v>0.46034946606039923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C68-B193-EFACA4B0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31759"/>
        <c:axId val="456952815"/>
      </c:barChart>
      <c:catAx>
        <c:axId val="40023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Lead in Distances (Target / Merge</a:t>
                </a:r>
                <a:r>
                  <a:rPr lang="en-GB" baseline="0"/>
                  <a:t>, metres)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815"/>
        <c:crosses val="autoZero"/>
        <c:auto val="1"/>
        <c:lblAlgn val="ctr"/>
        <c:lblOffset val="100"/>
        <c:noMultiLvlLbl val="0"/>
      </c:catAx>
      <c:valAx>
        <c:axId val="456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Throuput (Vehicles</a:t>
                </a:r>
                <a:r>
                  <a:rPr lang="en-GB" baseline="0"/>
                  <a:t> /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46</xdr:row>
      <xdr:rowOff>0</xdr:rowOff>
    </xdr:from>
    <xdr:to>
      <xdr:col>7</xdr:col>
      <xdr:colOff>9525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B9FE04-D074-4462-A3CE-873A2EEC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14288</xdr:colOff>
      <xdr:row>76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BBD163-93A5-49DE-8FC9-E0079D2D9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14288</xdr:colOff>
      <xdr:row>92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AE0E2A-4FE4-4510-8301-174B5E153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366713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23DE64-033D-4E8B-88D6-B89CFEE7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366713</xdr:colOff>
      <xdr:row>76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7ED092-B4DE-4381-9156-47362E294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15</xdr:col>
      <xdr:colOff>366713</xdr:colOff>
      <xdr:row>92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828F47-95FC-4D8B-83EB-D14C8DED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0</xdr:rowOff>
    </xdr:from>
    <xdr:to>
      <xdr:col>7</xdr:col>
      <xdr:colOff>19050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849E8A-A0A5-4C5E-84D9-99598A38E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66</xdr:row>
      <xdr:rowOff>0</xdr:rowOff>
    </xdr:from>
    <xdr:to>
      <xdr:col>7</xdr:col>
      <xdr:colOff>28574</xdr:colOff>
      <xdr:row>80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E7B4C-E199-479C-B824-0A74ACD48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28575</xdr:colOff>
      <xdr:row>96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B120AE-F33E-4B7F-BEB2-93C7FDE4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0</xdr:rowOff>
    </xdr:from>
    <xdr:to>
      <xdr:col>7</xdr:col>
      <xdr:colOff>490538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6F4C2-095F-4443-92B4-1D85FDD9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7</xdr:col>
      <xdr:colOff>490538</xdr:colOff>
      <xdr:row>80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2EC06-AB87-489D-B746-8F725BBA1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490538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6697D-FB11-49F9-9278-FA9E54B8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37</xdr:row>
      <xdr:rowOff>180975</xdr:rowOff>
    </xdr:from>
    <xdr:to>
      <xdr:col>7</xdr:col>
      <xdr:colOff>9524</xdr:colOff>
      <xdr:row>52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DF7951-9EFF-4A4B-B3C8-A8F9FF7F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57150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7D9C42-F99E-49FD-BFCA-81ED2E2A7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70</xdr:row>
      <xdr:rowOff>0</xdr:rowOff>
    </xdr:from>
    <xdr:to>
      <xdr:col>7</xdr:col>
      <xdr:colOff>57151</xdr:colOff>
      <xdr:row>84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09E37A-1C2D-442C-81B9-8774754A1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topLeftCell="I1" zoomScaleNormal="100" workbookViewId="0">
      <selection activeCell="U14" sqref="U14"/>
    </sheetView>
  </sheetViews>
  <sheetFormatPr defaultRowHeight="15" x14ac:dyDescent="0.25"/>
  <cols>
    <col min="1" max="1" width="9.140625" customWidth="1"/>
    <col min="2" max="2" width="20.7109375" customWidth="1"/>
    <col min="3" max="3" width="16" customWidth="1"/>
    <col min="4" max="4" width="16.140625" customWidth="1"/>
    <col min="5" max="7" width="14.28515625" customWidth="1"/>
    <col min="8" max="8" width="11.85546875" customWidth="1"/>
    <col min="10" max="10" width="14.140625" customWidth="1"/>
    <col min="11" max="11" width="14.85546875" customWidth="1"/>
    <col min="12" max="12" width="17" customWidth="1"/>
    <col min="13" max="13" width="15.85546875" customWidth="1"/>
    <col min="14" max="16" width="14.28515625" customWidth="1"/>
    <col min="17" max="17" width="11.85546875" customWidth="1"/>
  </cols>
  <sheetData>
    <row r="2" spans="2:16" x14ac:dyDescent="0.25">
      <c r="B2" s="30" t="s">
        <v>5</v>
      </c>
      <c r="C2" s="30"/>
      <c r="J2" s="30" t="s">
        <v>6</v>
      </c>
      <c r="K2" s="30"/>
    </row>
    <row r="3" spans="2:16" x14ac:dyDescent="0.25">
      <c r="B3" s="30"/>
      <c r="C3" s="30"/>
      <c r="J3" s="30"/>
      <c r="K3" s="30"/>
    </row>
    <row r="4" spans="2:16" ht="15.75" thickBot="1" x14ac:dyDescent="0.3"/>
    <row r="5" spans="2:16" ht="49.5" customHeight="1" thickBot="1" x14ac:dyDescent="0.3">
      <c r="B5" s="29" t="s">
        <v>0</v>
      </c>
      <c r="C5" s="16" t="s">
        <v>1</v>
      </c>
      <c r="D5" s="15" t="s">
        <v>2</v>
      </c>
      <c r="E5" s="17" t="s">
        <v>3</v>
      </c>
      <c r="F5" s="17" t="s">
        <v>25</v>
      </c>
      <c r="G5" s="34" t="s">
        <v>30</v>
      </c>
      <c r="H5" s="16" t="s">
        <v>4</v>
      </c>
      <c r="J5" s="29" t="s">
        <v>0</v>
      </c>
      <c r="K5" s="16" t="s">
        <v>1</v>
      </c>
      <c r="L5" s="25" t="s">
        <v>2</v>
      </c>
      <c r="M5" s="26" t="s">
        <v>3</v>
      </c>
      <c r="N5" s="17" t="s">
        <v>25</v>
      </c>
      <c r="O5" s="34" t="s">
        <v>30</v>
      </c>
      <c r="P5" s="16" t="s">
        <v>4</v>
      </c>
    </row>
    <row r="6" spans="2:16" ht="15.75" thickBot="1" x14ac:dyDescent="0.3">
      <c r="B6" s="27">
        <v>500</v>
      </c>
      <c r="C6" s="28"/>
      <c r="D6" s="1">
        <f>SUM(D7:D11)/COUNTA(D7:D11)</f>
        <v>10.591999999992179</v>
      </c>
      <c r="E6" s="2">
        <f t="shared" ref="E6:H6" si="0">SUM(E7:E11)/COUNTA(E7:E11)</f>
        <v>4.4520119990854052</v>
      </c>
      <c r="F6" s="2">
        <f t="shared" si="0"/>
        <v>0</v>
      </c>
      <c r="G6" s="2">
        <f t="shared" si="0"/>
        <v>260.39999999999998</v>
      </c>
      <c r="H6" s="3">
        <f t="shared" si="0"/>
        <v>0.25855568540040841</v>
      </c>
      <c r="J6" s="27">
        <v>500</v>
      </c>
      <c r="K6" s="28"/>
      <c r="L6" s="1">
        <f>SUM(L7:L11)/COUNTA(L7:L11)</f>
        <v>5.1120000000000001</v>
      </c>
      <c r="M6" s="2">
        <f t="shared" ref="M6" si="1">SUM(M7:M11)/COUNTA(M7:M11)</f>
        <v>0.78247326119999994</v>
      </c>
      <c r="N6" s="2">
        <f t="shared" ref="N6:O6" si="2">SUM(N7:N11)/COUNTA(N7:N11)</f>
        <v>0</v>
      </c>
      <c r="O6" s="2">
        <f t="shared" si="2"/>
        <v>260.39999999999998</v>
      </c>
      <c r="P6" s="3">
        <f t="shared" ref="P6" si="3">SUM(P7:P11)/COUNTA(P7:P11)</f>
        <v>0.25896247040000003</v>
      </c>
    </row>
    <row r="7" spans="2:16" x14ac:dyDescent="0.25">
      <c r="B7" s="4"/>
      <c r="C7" s="6">
        <v>1</v>
      </c>
      <c r="D7" s="33">
        <v>10.3799999999835</v>
      </c>
      <c r="E7" s="18">
        <v>4.7091050583586203</v>
      </c>
      <c r="F7" s="18">
        <v>0</v>
      </c>
      <c r="G7" s="18">
        <v>257</v>
      </c>
      <c r="H7" s="22">
        <v>0.25484401959439101</v>
      </c>
      <c r="J7" s="4"/>
      <c r="K7" s="6">
        <v>1</v>
      </c>
      <c r="L7" s="12">
        <v>4.6399999999999997</v>
      </c>
      <c r="M7" s="7">
        <v>0.83478599200000003</v>
      </c>
      <c r="N7" s="7">
        <v>0</v>
      </c>
      <c r="O7" s="7">
        <v>257</v>
      </c>
      <c r="P7" s="8">
        <v>0.25542657200000002</v>
      </c>
    </row>
    <row r="8" spans="2:16" x14ac:dyDescent="0.25">
      <c r="B8" s="4"/>
      <c r="C8" s="8">
        <v>2</v>
      </c>
      <c r="D8" s="12">
        <v>11.1599999999828</v>
      </c>
      <c r="E8" s="7">
        <v>4.1158730158666801</v>
      </c>
      <c r="F8" s="7">
        <v>0</v>
      </c>
      <c r="G8" s="7">
        <v>252</v>
      </c>
      <c r="H8" s="8">
        <v>0.25024826216500101</v>
      </c>
      <c r="J8" s="4"/>
      <c r="K8" s="8">
        <v>2</v>
      </c>
      <c r="L8" s="12">
        <v>5.3</v>
      </c>
      <c r="M8" s="7">
        <v>0.71492063500000003</v>
      </c>
      <c r="N8" s="7">
        <v>0</v>
      </c>
      <c r="O8" s="7">
        <v>252</v>
      </c>
      <c r="P8" s="8">
        <v>0.250283058</v>
      </c>
    </row>
    <row r="9" spans="2:16" x14ac:dyDescent="0.25">
      <c r="B9" s="4"/>
      <c r="C9" s="8">
        <v>3</v>
      </c>
      <c r="D9" s="12">
        <v>10.5000000000014</v>
      </c>
      <c r="E9" s="7">
        <v>4.7241044776052297</v>
      </c>
      <c r="F9" s="7">
        <v>0</v>
      </c>
      <c r="G9" s="7">
        <v>268</v>
      </c>
      <c r="H9" s="8">
        <v>0.26686316292610102</v>
      </c>
      <c r="J9" s="4"/>
      <c r="K9" s="8">
        <v>3</v>
      </c>
      <c r="L9" s="12">
        <v>5.74</v>
      </c>
      <c r="M9" s="7">
        <v>0.74977611899999996</v>
      </c>
      <c r="N9" s="7">
        <v>0</v>
      </c>
      <c r="O9" s="7">
        <v>268</v>
      </c>
      <c r="P9" s="8">
        <v>0.26726235599999998</v>
      </c>
    </row>
    <row r="10" spans="2:16" x14ac:dyDescent="0.25">
      <c r="B10" s="4"/>
      <c r="C10" s="8">
        <v>4</v>
      </c>
      <c r="D10" s="12">
        <v>10.1599999999837</v>
      </c>
      <c r="E10" s="7">
        <v>4.4881203007452299</v>
      </c>
      <c r="F10" s="7">
        <v>0</v>
      </c>
      <c r="G10" s="7">
        <v>266</v>
      </c>
      <c r="H10" s="8">
        <v>0.26406702934535697</v>
      </c>
      <c r="J10" s="4"/>
      <c r="K10" s="8">
        <v>4</v>
      </c>
      <c r="L10" s="12">
        <v>4.8</v>
      </c>
      <c r="M10" s="7">
        <v>0.81187969900000001</v>
      </c>
      <c r="N10" s="7">
        <v>0</v>
      </c>
      <c r="O10" s="7">
        <v>266</v>
      </c>
      <c r="P10" s="8">
        <v>0.264497653</v>
      </c>
    </row>
    <row r="11" spans="2:16" ht="15.75" thickBot="1" x14ac:dyDescent="0.3">
      <c r="B11" s="4"/>
      <c r="C11" s="8">
        <v>5</v>
      </c>
      <c r="D11" s="12">
        <v>10.7600000000095</v>
      </c>
      <c r="E11" s="7">
        <v>4.2228571428512698</v>
      </c>
      <c r="F11" s="7">
        <v>0</v>
      </c>
      <c r="G11" s="7">
        <v>259</v>
      </c>
      <c r="H11" s="8">
        <v>0.25675595297119203</v>
      </c>
      <c r="J11" s="4"/>
      <c r="K11" s="8">
        <v>5</v>
      </c>
      <c r="L11" s="13">
        <v>5.08</v>
      </c>
      <c r="M11" s="10">
        <v>0.80100386099999998</v>
      </c>
      <c r="N11" s="10">
        <v>0</v>
      </c>
      <c r="O11" s="10">
        <v>259</v>
      </c>
      <c r="P11" s="11">
        <v>0.257342713</v>
      </c>
    </row>
    <row r="12" spans="2:16" ht="15.75" thickBot="1" x14ac:dyDescent="0.3">
      <c r="B12" s="1">
        <v>1000</v>
      </c>
      <c r="C12" s="3"/>
      <c r="D12" s="1">
        <f>SUM(D13:D17)/COUNTA(D13:D17)</f>
        <v>18.68800000000434</v>
      </c>
      <c r="E12" s="2">
        <f t="shared" ref="E12" si="4">SUM(E13:E17)/COUNTA(E13:E17)</f>
        <v>6.2461292090865941</v>
      </c>
      <c r="F12" s="2">
        <f t="shared" ref="F12:G12" si="5">SUM(F13:F17)/COUNTA(F13:F17)</f>
        <v>0</v>
      </c>
      <c r="G12" s="2">
        <f t="shared" si="5"/>
        <v>465.6</v>
      </c>
      <c r="H12" s="3">
        <f t="shared" ref="H12" si="6">SUM(H13:H17)/COUNTA(H13:H17)</f>
        <v>0.46043489420660705</v>
      </c>
      <c r="J12" s="1">
        <v>1000</v>
      </c>
      <c r="K12" s="3"/>
      <c r="L12" s="1">
        <f>SUM(L13:L17)/COUNTA(L13:L17)</f>
        <v>8.2359999999971762</v>
      </c>
      <c r="M12" s="2">
        <f t="shared" ref="M12" si="7">SUM(M13:M17)/COUNTA(M13:M17)</f>
        <v>1.4640858081355259</v>
      </c>
      <c r="N12" s="2">
        <f t="shared" ref="N12:O12" si="8">SUM(N13:N17)/COUNTA(N13:N17)</f>
        <v>0</v>
      </c>
      <c r="O12" s="2">
        <f t="shared" si="8"/>
        <v>465.6</v>
      </c>
      <c r="P12" s="3">
        <f t="shared" ref="P12" si="9">SUM(P13:P17)/COUNTA(P13:P17)</f>
        <v>0.46148832329733275</v>
      </c>
    </row>
    <row r="13" spans="2:16" x14ac:dyDescent="0.25">
      <c r="B13" s="4"/>
      <c r="C13" s="6">
        <v>1</v>
      </c>
      <c r="D13" s="12">
        <v>24.160000000011301</v>
      </c>
      <c r="E13" s="7">
        <v>6.8342250530708499</v>
      </c>
      <c r="F13" s="7">
        <v>0</v>
      </c>
      <c r="G13" s="7">
        <v>471</v>
      </c>
      <c r="H13" s="8">
        <v>0.46664156775743798</v>
      </c>
      <c r="J13" s="4"/>
      <c r="K13" s="6">
        <v>1</v>
      </c>
      <c r="L13" s="12">
        <v>7.6</v>
      </c>
      <c r="M13" s="7">
        <v>1.3925690019999999</v>
      </c>
      <c r="N13" s="7">
        <v>0</v>
      </c>
      <c r="O13" s="7">
        <v>471</v>
      </c>
      <c r="P13" s="8">
        <v>0.468041975</v>
      </c>
    </row>
    <row r="14" spans="2:16" x14ac:dyDescent="0.25">
      <c r="B14" s="4"/>
      <c r="C14" s="8">
        <v>2</v>
      </c>
      <c r="D14" s="12">
        <v>15.5599999999954</v>
      </c>
      <c r="E14" s="7">
        <v>5.8320960698610298</v>
      </c>
      <c r="F14" s="7">
        <v>0</v>
      </c>
      <c r="G14" s="7">
        <v>458</v>
      </c>
      <c r="H14" s="8">
        <v>0.45417583943226503</v>
      </c>
      <c r="J14" s="4"/>
      <c r="K14" s="8">
        <v>2</v>
      </c>
      <c r="L14" s="12">
        <v>7.22</v>
      </c>
      <c r="M14" s="7">
        <v>1.4414410479999999</v>
      </c>
      <c r="N14" s="7">
        <v>0</v>
      </c>
      <c r="O14" s="7">
        <v>458</v>
      </c>
      <c r="P14" s="8">
        <v>0.455223139</v>
      </c>
    </row>
    <row r="15" spans="2:16" x14ac:dyDescent="0.25">
      <c r="B15" s="4"/>
      <c r="C15" s="8">
        <v>3</v>
      </c>
      <c r="D15" s="12">
        <v>16.699999999998301</v>
      </c>
      <c r="E15" s="7">
        <v>6.0701918976463096</v>
      </c>
      <c r="F15" s="7">
        <v>0</v>
      </c>
      <c r="G15" s="7">
        <v>469</v>
      </c>
      <c r="H15" s="8">
        <v>0.46255202477492902</v>
      </c>
      <c r="J15" s="4"/>
      <c r="K15" s="8">
        <v>3</v>
      </c>
      <c r="L15" s="12">
        <v>6.92</v>
      </c>
      <c r="M15" s="7">
        <v>1.4192324089999999</v>
      </c>
      <c r="N15" s="7">
        <v>0</v>
      </c>
      <c r="O15" s="7">
        <v>469</v>
      </c>
      <c r="P15" s="8">
        <v>0.46345705399999998</v>
      </c>
    </row>
    <row r="16" spans="2:16" x14ac:dyDescent="0.25">
      <c r="B16" s="4"/>
      <c r="C16" s="8">
        <v>4</v>
      </c>
      <c r="D16" s="12">
        <v>19.200000000003602</v>
      </c>
      <c r="E16" s="7">
        <v>6.2774736842030103</v>
      </c>
      <c r="F16" s="7">
        <v>0</v>
      </c>
      <c r="G16" s="7">
        <v>475</v>
      </c>
      <c r="H16" s="8">
        <v>0.469191410340283</v>
      </c>
      <c r="J16" s="4"/>
      <c r="K16" s="8">
        <v>4</v>
      </c>
      <c r="L16" s="12">
        <v>11.46</v>
      </c>
      <c r="M16" s="7">
        <v>1.516505263</v>
      </c>
      <c r="N16" s="7">
        <v>0</v>
      </c>
      <c r="O16" s="7">
        <v>475</v>
      </c>
      <c r="P16" s="8">
        <v>0.47047403999999998</v>
      </c>
    </row>
    <row r="17" spans="2:16" ht="15.75" thickBot="1" x14ac:dyDescent="0.3">
      <c r="B17" s="4"/>
      <c r="C17" s="8">
        <v>5</v>
      </c>
      <c r="D17" s="12">
        <v>17.820000000013099</v>
      </c>
      <c r="E17" s="7">
        <v>6.2166593406517698</v>
      </c>
      <c r="F17" s="7">
        <v>0</v>
      </c>
      <c r="G17" s="7">
        <v>455</v>
      </c>
      <c r="H17" s="8">
        <v>0.44961362872812</v>
      </c>
      <c r="J17" s="4"/>
      <c r="K17" s="8">
        <v>5</v>
      </c>
      <c r="L17" s="13">
        <v>7.9799999999858802</v>
      </c>
      <c r="M17" s="10">
        <v>1.55068131867763</v>
      </c>
      <c r="N17" s="10">
        <v>0</v>
      </c>
      <c r="O17" s="10">
        <v>455</v>
      </c>
      <c r="P17" s="11">
        <v>0.450245408486664</v>
      </c>
    </row>
    <row r="18" spans="2:16" ht="15.75" thickBot="1" x14ac:dyDescent="0.3">
      <c r="B18" s="1">
        <v>1500</v>
      </c>
      <c r="C18" s="3"/>
      <c r="D18" s="1">
        <f>SUM(D19:D23)/COUNTA(D19:D23)</f>
        <v>44.979999999958494</v>
      </c>
      <c r="E18" s="2">
        <f t="shared" ref="E18" si="10">SUM(E19:E23)/COUNTA(E19:E23)</f>
        <v>13.599855146910619</v>
      </c>
      <c r="F18" s="2">
        <f t="shared" ref="F18:G18" si="11">SUM(F19:F23)/COUNTA(F19:F23)</f>
        <v>5.9999999998538597E-2</v>
      </c>
      <c r="G18" s="2">
        <f t="shared" si="11"/>
        <v>639</v>
      </c>
      <c r="H18" s="3">
        <f t="shared" ref="H18" si="12">SUM(H19:H23)/COUNTA(H19:H23)</f>
        <v>0.62825341712808125</v>
      </c>
      <c r="J18" s="1">
        <v>1500</v>
      </c>
      <c r="K18" s="3"/>
      <c r="L18" s="2">
        <f>SUM(L19:L23)/COUNTA(L19:L23)</f>
        <v>14.43599999998384</v>
      </c>
      <c r="M18" s="2">
        <f t="shared" ref="M18" si="13">SUM(M19:M23)/COUNTA(M19:M23)</f>
        <v>2.2473167603892539</v>
      </c>
      <c r="N18" s="2">
        <f t="shared" ref="N18:O18" si="14">SUM(N19:N23)/COUNTA(N19:N23)</f>
        <v>0</v>
      </c>
      <c r="O18" s="2">
        <f t="shared" si="14"/>
        <v>639</v>
      </c>
      <c r="P18" s="3">
        <f t="shared" ref="P18" si="15">SUM(P19:P23)/COUNTA(P19:P23)</f>
        <v>0.63194462697262443</v>
      </c>
    </row>
    <row r="19" spans="2:16" x14ac:dyDescent="0.25">
      <c r="B19" s="4"/>
      <c r="C19" s="6">
        <v>1</v>
      </c>
      <c r="D19" s="12">
        <v>46.0399999999511</v>
      </c>
      <c r="E19" s="7">
        <v>14.710778816186799</v>
      </c>
      <c r="F19" s="7">
        <v>0.299999999992693</v>
      </c>
      <c r="G19" s="7">
        <v>642</v>
      </c>
      <c r="H19" s="8">
        <v>0.63166594513794305</v>
      </c>
      <c r="J19" s="4"/>
      <c r="K19" s="6">
        <v>1</v>
      </c>
      <c r="L19" s="33">
        <v>16.279999999978301</v>
      </c>
      <c r="M19" s="18">
        <v>2.1565420560703101</v>
      </c>
      <c r="N19" s="18">
        <v>0</v>
      </c>
      <c r="O19" s="18">
        <v>642</v>
      </c>
      <c r="P19" s="22">
        <v>0.63409912490409404</v>
      </c>
    </row>
    <row r="20" spans="2:16" x14ac:dyDescent="0.25">
      <c r="B20" s="4"/>
      <c r="C20" s="8">
        <v>2</v>
      </c>
      <c r="D20" s="12">
        <v>51.359999999946197</v>
      </c>
      <c r="E20" s="7">
        <v>15.817593749984701</v>
      </c>
      <c r="F20" s="7">
        <v>0</v>
      </c>
      <c r="G20" s="7">
        <v>640</v>
      </c>
      <c r="H20" s="8">
        <v>0.62498779320755504</v>
      </c>
      <c r="J20" s="4"/>
      <c r="K20" s="8">
        <v>2</v>
      </c>
      <c r="L20" s="12">
        <v>11.239999999982899</v>
      </c>
      <c r="M20" s="7">
        <v>2.2591874999952899</v>
      </c>
      <c r="N20" s="7">
        <v>0</v>
      </c>
      <c r="O20" s="7">
        <v>640</v>
      </c>
      <c r="P20" s="8">
        <v>0.63357554398439597</v>
      </c>
    </row>
    <row r="21" spans="2:16" x14ac:dyDescent="0.25">
      <c r="B21" s="4"/>
      <c r="C21" s="8">
        <v>3</v>
      </c>
      <c r="D21" s="12">
        <v>37.739999999990999</v>
      </c>
      <c r="E21" s="7">
        <v>10.8018006430759</v>
      </c>
      <c r="F21" s="7">
        <v>0</v>
      </c>
      <c r="G21" s="7">
        <v>622</v>
      </c>
      <c r="H21" s="8">
        <v>0.61272336820575202</v>
      </c>
      <c r="J21" s="4"/>
      <c r="K21" s="8">
        <v>3</v>
      </c>
      <c r="L21" s="12">
        <v>12.539999999981699</v>
      </c>
      <c r="M21" s="7">
        <v>2.1933118971013301</v>
      </c>
      <c r="N21" s="7">
        <v>0</v>
      </c>
      <c r="O21" s="7">
        <v>622</v>
      </c>
      <c r="P21" s="8">
        <v>0.61373907209005496</v>
      </c>
    </row>
    <row r="22" spans="2:16" x14ac:dyDescent="0.25">
      <c r="B22" s="4"/>
      <c r="C22" s="8">
        <v>4</v>
      </c>
      <c r="D22" s="12">
        <v>60.699999999937702</v>
      </c>
      <c r="E22" s="7">
        <v>16.6223112480574</v>
      </c>
      <c r="F22" s="7">
        <v>0</v>
      </c>
      <c r="G22" s="7">
        <v>649</v>
      </c>
      <c r="H22" s="8">
        <v>0.63867894819753201</v>
      </c>
      <c r="J22" s="4"/>
      <c r="K22" s="8">
        <v>4</v>
      </c>
      <c r="L22" s="12">
        <v>18.519999999976299</v>
      </c>
      <c r="M22" s="7">
        <v>2.5482588597793399</v>
      </c>
      <c r="N22" s="7">
        <v>0</v>
      </c>
      <c r="O22" s="7">
        <v>649</v>
      </c>
      <c r="P22" s="8">
        <v>0.64489844588457701</v>
      </c>
    </row>
    <row r="23" spans="2:16" ht="15.75" thickBot="1" x14ac:dyDescent="0.3">
      <c r="B23" s="4"/>
      <c r="C23" s="8">
        <v>5</v>
      </c>
      <c r="D23" s="12">
        <v>29.0599999999665</v>
      </c>
      <c r="E23" s="7">
        <v>10.0467912772483</v>
      </c>
      <c r="F23" s="7">
        <v>0</v>
      </c>
      <c r="G23" s="7">
        <v>642</v>
      </c>
      <c r="H23" s="8">
        <v>0.633211030891624</v>
      </c>
      <c r="J23" s="4"/>
      <c r="K23" s="8">
        <v>5</v>
      </c>
      <c r="L23" s="13">
        <v>13.6</v>
      </c>
      <c r="M23" s="10">
        <v>2.0792834889999998</v>
      </c>
      <c r="N23" s="10">
        <v>0</v>
      </c>
      <c r="O23" s="10">
        <v>642</v>
      </c>
      <c r="P23" s="11">
        <v>0.63341094799999997</v>
      </c>
    </row>
    <row r="24" spans="2:16" ht="15.75" thickBot="1" x14ac:dyDescent="0.3">
      <c r="B24" s="1">
        <v>2000</v>
      </c>
      <c r="C24" s="3"/>
      <c r="D24" s="1">
        <f>SUM(D25:D29)/COUNTA(D25:D29)</f>
        <v>89.155999999948506</v>
      </c>
      <c r="E24" s="2">
        <f t="shared" ref="E24" si="16">SUM(E25:E29)/COUNTA(E25:E29)</f>
        <v>30.17557998679758</v>
      </c>
      <c r="F24" s="2">
        <f t="shared" ref="F24:G24" si="17">SUM(F25:F29)/COUNTA(F25:F29)</f>
        <v>0</v>
      </c>
      <c r="G24" s="2">
        <f t="shared" si="17"/>
        <v>725.8</v>
      </c>
      <c r="H24" s="3">
        <f t="shared" ref="H24" si="18">SUM(H25:H29)/COUNTA(H25:H29)</f>
        <v>0.69645233812815044</v>
      </c>
      <c r="J24" s="1">
        <v>2000</v>
      </c>
      <c r="K24" s="3"/>
      <c r="L24" s="1">
        <f>SUM(L25:L29)/COUNTA(L25:L29)</f>
        <v>58.791999999939698</v>
      </c>
      <c r="M24" s="2">
        <f t="shared" ref="M24" si="19">SUM(M25:M29)/COUNTA(M25:M29)</f>
        <v>34.7392305749418</v>
      </c>
      <c r="N24" s="2">
        <f t="shared" ref="N24:O24" si="20">SUM(N25:N29)/COUNTA(N25:N29)</f>
        <v>0</v>
      </c>
      <c r="O24" s="2">
        <f t="shared" si="20"/>
        <v>664.8</v>
      </c>
      <c r="P24" s="3">
        <f t="shared" ref="P24" si="21">SUM(P25:P29)/COUNTA(P25:P29)</f>
        <v>0.63004780337041444</v>
      </c>
    </row>
    <row r="25" spans="2:16" x14ac:dyDescent="0.25">
      <c r="B25" s="4"/>
      <c r="C25" s="6">
        <v>1</v>
      </c>
      <c r="D25" s="12">
        <v>86.319999999914401</v>
      </c>
      <c r="E25" s="7">
        <v>31.426986666641199</v>
      </c>
      <c r="F25" s="7">
        <v>0</v>
      </c>
      <c r="G25" s="7">
        <v>750</v>
      </c>
      <c r="H25" s="8">
        <v>0.71491211347130301</v>
      </c>
      <c r="J25" s="4"/>
      <c r="K25" s="6">
        <v>1</v>
      </c>
      <c r="L25" s="12">
        <v>70.299999999929298</v>
      </c>
      <c r="M25" s="7">
        <v>49.597059773787002</v>
      </c>
      <c r="N25" s="7">
        <v>0</v>
      </c>
      <c r="O25" s="7">
        <v>619</v>
      </c>
      <c r="P25" s="8">
        <v>0.57696251141844701</v>
      </c>
    </row>
    <row r="26" spans="2:16" x14ac:dyDescent="0.25">
      <c r="B26" s="4"/>
      <c r="C26" s="8">
        <v>2</v>
      </c>
      <c r="D26" s="12">
        <v>90.679999999910507</v>
      </c>
      <c r="E26" s="7">
        <v>31.880312056712299</v>
      </c>
      <c r="F26" s="7">
        <v>0</v>
      </c>
      <c r="G26" s="7">
        <v>705</v>
      </c>
      <c r="H26" s="8">
        <v>0.67276127948740905</v>
      </c>
      <c r="J26" s="4"/>
      <c r="K26" s="8">
        <v>2</v>
      </c>
      <c r="L26" s="12">
        <v>15.959999999978599</v>
      </c>
      <c r="M26" s="7">
        <v>2.8337743190609102</v>
      </c>
      <c r="N26" s="7">
        <v>0</v>
      </c>
      <c r="O26" s="7">
        <v>771</v>
      </c>
      <c r="P26" s="8">
        <v>0.76166202359125101</v>
      </c>
    </row>
    <row r="27" spans="2:16" x14ac:dyDescent="0.25">
      <c r="B27" s="4"/>
      <c r="C27" s="8">
        <v>3</v>
      </c>
      <c r="D27" s="12">
        <v>82.859999999917605</v>
      </c>
      <c r="E27" s="7">
        <v>27.164098360634402</v>
      </c>
      <c r="F27" s="7">
        <v>0</v>
      </c>
      <c r="G27" s="7">
        <v>732</v>
      </c>
      <c r="H27" s="8">
        <v>0.71936789968203996</v>
      </c>
      <c r="J27" s="4"/>
      <c r="K27" s="8">
        <v>3</v>
      </c>
      <c r="L27" s="12">
        <v>69.599999999929906</v>
      </c>
      <c r="M27" s="7">
        <v>14.9583879781253</v>
      </c>
      <c r="N27" s="7">
        <v>0</v>
      </c>
      <c r="O27" s="7">
        <v>732</v>
      </c>
      <c r="P27" s="8">
        <v>0.68540609374751105</v>
      </c>
    </row>
    <row r="28" spans="2:16" x14ac:dyDescent="0.25">
      <c r="B28" s="4"/>
      <c r="C28" s="8">
        <v>4</v>
      </c>
      <c r="D28" s="12">
        <v>91.94</v>
      </c>
      <c r="E28" s="7">
        <v>30.983609229999999</v>
      </c>
      <c r="F28" s="7">
        <v>0</v>
      </c>
      <c r="G28" s="7">
        <v>737</v>
      </c>
      <c r="H28" s="8">
        <v>0.70227931099999996</v>
      </c>
      <c r="J28" s="4"/>
      <c r="K28" s="8">
        <v>4</v>
      </c>
      <c r="L28" s="12">
        <v>70.499999999929102</v>
      </c>
      <c r="M28" s="7">
        <v>51.8209240923672</v>
      </c>
      <c r="N28" s="7">
        <v>0</v>
      </c>
      <c r="O28" s="7">
        <v>606</v>
      </c>
      <c r="P28" s="8">
        <v>0.56580519868575097</v>
      </c>
    </row>
    <row r="29" spans="2:16" ht="15.75" thickBot="1" x14ac:dyDescent="0.3">
      <c r="B29" s="4"/>
      <c r="C29" s="8">
        <v>5</v>
      </c>
      <c r="D29" s="12">
        <v>93.98</v>
      </c>
      <c r="E29" s="7">
        <v>29.42289362</v>
      </c>
      <c r="F29" s="7">
        <v>0</v>
      </c>
      <c r="G29" s="7">
        <v>705</v>
      </c>
      <c r="H29" s="8">
        <v>0.67294108699999999</v>
      </c>
      <c r="J29" s="4"/>
      <c r="K29" s="8">
        <v>5</v>
      </c>
      <c r="L29" s="13">
        <v>67.599999999931597</v>
      </c>
      <c r="M29" s="10">
        <v>54.486006711368603</v>
      </c>
      <c r="N29" s="10">
        <v>0</v>
      </c>
      <c r="O29" s="10">
        <v>596</v>
      </c>
      <c r="P29" s="11">
        <v>0.56040318940911205</v>
      </c>
    </row>
    <row r="30" spans="2:16" ht="15.75" thickBot="1" x14ac:dyDescent="0.3">
      <c r="B30" s="1">
        <v>2500</v>
      </c>
      <c r="C30" s="3"/>
      <c r="D30" s="1">
        <f>SUM(D31:D35)/COUNTA(D31:D35)</f>
        <v>71.007999999950357</v>
      </c>
      <c r="E30" s="2">
        <f t="shared" ref="E30" si="22">SUM(E31:E35)/COUNTA(E31:E35)</f>
        <v>43.924174006147162</v>
      </c>
      <c r="F30" s="2">
        <f t="shared" ref="F30:G30" si="23">SUM(F31:F35)/COUNTA(F31:F35)</f>
        <v>1.7919999999999121</v>
      </c>
      <c r="G30" s="2">
        <f t="shared" si="23"/>
        <v>804.6</v>
      </c>
      <c r="H30" s="3">
        <f t="shared" ref="H30" si="24">SUM(H31:H35)/COUNTA(H31:H35)</f>
        <v>0.76213732703004844</v>
      </c>
      <c r="J30" s="1">
        <v>2500</v>
      </c>
      <c r="K30" s="3"/>
      <c r="L30" s="2">
        <f>SUM(L31:L35)/COUNTA(L31:L35)</f>
        <v>71.187999999942676</v>
      </c>
      <c r="M30" s="2">
        <f t="shared" ref="M30" si="25">SUM(M31:M35)/COUNTA(M31:M35)</f>
        <v>50.85851125454144</v>
      </c>
      <c r="N30" s="2">
        <f t="shared" ref="N30:O30" si="26">SUM(N31:N35)/COUNTA(N31:N35)</f>
        <v>0</v>
      </c>
      <c r="O30" s="2">
        <f t="shared" si="26"/>
        <v>621</v>
      </c>
      <c r="P30" s="3">
        <f t="shared" ref="P30" si="27">SUM(P31:P35)/COUNTA(P31:P35)</f>
        <v>0.57994769828416026</v>
      </c>
    </row>
    <row r="31" spans="2:16" x14ac:dyDescent="0.25">
      <c r="B31" s="20"/>
      <c r="C31" s="21">
        <v>1</v>
      </c>
      <c r="D31" s="12">
        <v>68.059999999930994</v>
      </c>
      <c r="E31" s="7">
        <v>44.325055214689698</v>
      </c>
      <c r="F31" s="7">
        <v>2.7799999999998501</v>
      </c>
      <c r="G31" s="7">
        <v>815</v>
      </c>
      <c r="H31" s="8">
        <v>0.77081678205322601</v>
      </c>
      <c r="J31" s="4"/>
      <c r="K31" s="6">
        <v>1</v>
      </c>
      <c r="L31" s="33">
        <v>70.98</v>
      </c>
      <c r="M31" s="18">
        <v>53.82366013</v>
      </c>
      <c r="N31" s="18">
        <v>0</v>
      </c>
      <c r="O31" s="18">
        <v>612</v>
      </c>
      <c r="P31" s="22">
        <v>0.571428571</v>
      </c>
    </row>
    <row r="32" spans="2:16" x14ac:dyDescent="0.25">
      <c r="B32" s="4"/>
      <c r="C32" s="8">
        <v>2</v>
      </c>
      <c r="D32" s="12">
        <v>72.879999999926596</v>
      </c>
      <c r="E32" s="7">
        <v>42.8228642589945</v>
      </c>
      <c r="F32" s="7">
        <v>4.7199999999998301</v>
      </c>
      <c r="G32" s="7">
        <v>803</v>
      </c>
      <c r="H32" s="8">
        <v>0.76327896277756402</v>
      </c>
      <c r="J32" s="4"/>
      <c r="K32" s="8">
        <v>2</v>
      </c>
      <c r="L32" s="12">
        <v>70.4399999999291</v>
      </c>
      <c r="M32" s="7">
        <v>56.9932094594162</v>
      </c>
      <c r="N32" s="7">
        <v>0</v>
      </c>
      <c r="O32" s="7">
        <v>592</v>
      </c>
      <c r="P32" s="8">
        <v>0.55345723794956903</v>
      </c>
    </row>
    <row r="33" spans="2:16" x14ac:dyDescent="0.25">
      <c r="B33" s="4"/>
      <c r="C33" s="8">
        <v>3</v>
      </c>
      <c r="D33" s="12">
        <v>69.720000000039704</v>
      </c>
      <c r="E33" s="7">
        <v>47.792536945776</v>
      </c>
      <c r="F33" s="7">
        <v>0</v>
      </c>
      <c r="G33" s="7">
        <v>812</v>
      </c>
      <c r="H33" s="8">
        <v>0.76709429969629395</v>
      </c>
      <c r="J33" s="4"/>
      <c r="K33" s="8">
        <v>3</v>
      </c>
      <c r="L33" s="12">
        <v>72.1199999999276</v>
      </c>
      <c r="M33" s="7">
        <v>56.956644295259103</v>
      </c>
      <c r="N33" s="7">
        <v>0</v>
      </c>
      <c r="O33" s="7">
        <v>596</v>
      </c>
      <c r="P33" s="8">
        <v>0.55546235717383396</v>
      </c>
    </row>
    <row r="34" spans="2:16" x14ac:dyDescent="0.25">
      <c r="B34" s="4"/>
      <c r="C34" s="8">
        <v>4</v>
      </c>
      <c r="D34" s="12">
        <v>75.519999999924195</v>
      </c>
      <c r="E34" s="7">
        <v>40.690765370106298</v>
      </c>
      <c r="F34" s="7">
        <v>0</v>
      </c>
      <c r="G34" s="7">
        <v>797</v>
      </c>
      <c r="H34" s="8">
        <v>0.75838313097143895</v>
      </c>
      <c r="J34" s="4"/>
      <c r="K34" s="8">
        <v>4</v>
      </c>
      <c r="L34" s="12">
        <v>71.899999999927701</v>
      </c>
      <c r="M34" s="7">
        <v>35.7846397694166</v>
      </c>
      <c r="N34" s="7">
        <v>0</v>
      </c>
      <c r="O34" s="7">
        <v>694</v>
      </c>
      <c r="P34" s="8">
        <v>0.65028766327509002</v>
      </c>
    </row>
    <row r="35" spans="2:16" ht="15.75" thickBot="1" x14ac:dyDescent="0.3">
      <c r="B35" s="9"/>
      <c r="C35" s="11">
        <v>5</v>
      </c>
      <c r="D35" s="13">
        <v>68.859999999930295</v>
      </c>
      <c r="E35" s="10">
        <v>43.989648241169299</v>
      </c>
      <c r="F35" s="10">
        <v>1.4599999999998801</v>
      </c>
      <c r="G35" s="10">
        <v>796</v>
      </c>
      <c r="H35" s="11">
        <v>0.75111345965171905</v>
      </c>
      <c r="J35" s="9"/>
      <c r="K35" s="11">
        <v>5</v>
      </c>
      <c r="L35" s="13">
        <v>70.499999999929003</v>
      </c>
      <c r="M35" s="10">
        <v>50.734402618615299</v>
      </c>
      <c r="N35" s="10">
        <v>0</v>
      </c>
      <c r="O35" s="10">
        <v>611</v>
      </c>
      <c r="P35" s="11">
        <v>0.56910266202230797</v>
      </c>
    </row>
    <row r="37" spans="2:16" x14ac:dyDescent="0.25">
      <c r="B37" s="30" t="s">
        <v>31</v>
      </c>
      <c r="C37" s="19"/>
      <c r="D37" s="19"/>
      <c r="J37" s="30" t="s">
        <v>31</v>
      </c>
      <c r="K37" s="19"/>
      <c r="L37" s="19"/>
    </row>
    <row r="38" spans="2:16" x14ac:dyDescent="0.25">
      <c r="B38" s="19"/>
      <c r="C38" s="19"/>
      <c r="D38" s="19"/>
      <c r="J38" s="19"/>
      <c r="K38" s="19"/>
      <c r="L38" s="19"/>
    </row>
    <row r="39" spans="2:16" ht="15.75" thickBot="1" x14ac:dyDescent="0.3"/>
    <row r="40" spans="2:16" ht="45.75" thickBot="1" x14ac:dyDescent="0.3">
      <c r="B40" s="29" t="s">
        <v>0</v>
      </c>
      <c r="C40" s="15" t="s">
        <v>2</v>
      </c>
      <c r="D40" s="17" t="s">
        <v>3</v>
      </c>
      <c r="E40" s="17" t="s">
        <v>25</v>
      </c>
      <c r="F40" s="34" t="s">
        <v>30</v>
      </c>
      <c r="G40" s="16" t="s">
        <v>4</v>
      </c>
      <c r="J40" s="29" t="s">
        <v>0</v>
      </c>
      <c r="K40" s="15" t="s">
        <v>2</v>
      </c>
      <c r="L40" s="17" t="s">
        <v>3</v>
      </c>
      <c r="M40" s="17" t="s">
        <v>25</v>
      </c>
      <c r="N40" s="34" t="s">
        <v>30</v>
      </c>
      <c r="O40" s="16" t="s">
        <v>4</v>
      </c>
    </row>
    <row r="41" spans="2:16" x14ac:dyDescent="0.25">
      <c r="B41" s="35">
        <v>500</v>
      </c>
      <c r="C41" s="33">
        <f>D6</f>
        <v>10.591999999992179</v>
      </c>
      <c r="D41" s="18">
        <f t="shared" ref="D41:G41" si="28">E6</f>
        <v>4.4520119990854052</v>
      </c>
      <c r="E41" s="18">
        <f t="shared" si="28"/>
        <v>0</v>
      </c>
      <c r="F41" s="18">
        <f t="shared" si="28"/>
        <v>260.39999999999998</v>
      </c>
      <c r="G41" s="22">
        <f t="shared" si="28"/>
        <v>0.25855568540040841</v>
      </c>
      <c r="J41" s="35">
        <v>500</v>
      </c>
      <c r="K41" s="33">
        <f>L6</f>
        <v>5.1120000000000001</v>
      </c>
      <c r="L41" s="18">
        <f t="shared" ref="L41:O41" si="29">M6</f>
        <v>0.78247326119999994</v>
      </c>
      <c r="M41" s="18">
        <f t="shared" si="29"/>
        <v>0</v>
      </c>
      <c r="N41" s="18">
        <f t="shared" si="29"/>
        <v>260.39999999999998</v>
      </c>
      <c r="O41" s="22">
        <f t="shared" si="29"/>
        <v>0.25896247040000003</v>
      </c>
    </row>
    <row r="42" spans="2:16" x14ac:dyDescent="0.25">
      <c r="B42" s="23">
        <v>1000</v>
      </c>
      <c r="C42" s="12">
        <f>D12</f>
        <v>18.68800000000434</v>
      </c>
      <c r="D42" s="7">
        <f t="shared" ref="D42:G42" si="30">E12</f>
        <v>6.2461292090865941</v>
      </c>
      <c r="E42" s="7">
        <f t="shared" si="30"/>
        <v>0</v>
      </c>
      <c r="F42" s="7">
        <f t="shared" si="30"/>
        <v>465.6</v>
      </c>
      <c r="G42" s="8">
        <f t="shared" si="30"/>
        <v>0.46043489420660705</v>
      </c>
      <c r="J42" s="23">
        <v>1000</v>
      </c>
      <c r="K42" s="12">
        <f>L12</f>
        <v>8.2359999999971762</v>
      </c>
      <c r="L42" s="7">
        <f t="shared" ref="L42:O42" si="31">M12</f>
        <v>1.4640858081355259</v>
      </c>
      <c r="M42" s="7">
        <f t="shared" si="31"/>
        <v>0</v>
      </c>
      <c r="N42" s="7">
        <f t="shared" si="31"/>
        <v>465.6</v>
      </c>
      <c r="O42" s="8">
        <f t="shared" si="31"/>
        <v>0.46148832329733275</v>
      </c>
    </row>
    <row r="43" spans="2:16" x14ac:dyDescent="0.25">
      <c r="B43" s="23">
        <v>1500</v>
      </c>
      <c r="C43" s="12">
        <f>D18</f>
        <v>44.979999999958494</v>
      </c>
      <c r="D43" s="7">
        <f t="shared" ref="D43:G43" si="32">E18</f>
        <v>13.599855146910619</v>
      </c>
      <c r="E43" s="7">
        <f t="shared" si="32"/>
        <v>5.9999999998538597E-2</v>
      </c>
      <c r="F43" s="7">
        <f t="shared" si="32"/>
        <v>639</v>
      </c>
      <c r="G43" s="8">
        <f t="shared" si="32"/>
        <v>0.62825341712808125</v>
      </c>
      <c r="J43" s="23">
        <v>1500</v>
      </c>
      <c r="K43" s="12">
        <f>L18</f>
        <v>14.43599999998384</v>
      </c>
      <c r="L43" s="7">
        <f t="shared" ref="L43:O43" si="33">M18</f>
        <v>2.2473167603892539</v>
      </c>
      <c r="M43" s="7">
        <f t="shared" si="33"/>
        <v>0</v>
      </c>
      <c r="N43" s="7">
        <f t="shared" si="33"/>
        <v>639</v>
      </c>
      <c r="O43" s="8">
        <f t="shared" si="33"/>
        <v>0.63194462697262443</v>
      </c>
    </row>
    <row r="44" spans="2:16" x14ac:dyDescent="0.25">
      <c r="B44" s="23">
        <v>2000</v>
      </c>
      <c r="C44" s="12">
        <f>D24</f>
        <v>89.155999999948506</v>
      </c>
      <c r="D44" s="7">
        <f t="shared" ref="D44:G44" si="34">E24</f>
        <v>30.17557998679758</v>
      </c>
      <c r="E44" s="7">
        <f t="shared" si="34"/>
        <v>0</v>
      </c>
      <c r="F44" s="7">
        <f t="shared" si="34"/>
        <v>725.8</v>
      </c>
      <c r="G44" s="8">
        <f t="shared" si="34"/>
        <v>0.69645233812815044</v>
      </c>
      <c r="J44" s="23">
        <v>2000</v>
      </c>
      <c r="K44" s="12">
        <f>L24</f>
        <v>58.791999999939698</v>
      </c>
      <c r="L44" s="7">
        <f t="shared" ref="L44:O44" si="35">M24</f>
        <v>34.7392305749418</v>
      </c>
      <c r="M44" s="7">
        <f t="shared" si="35"/>
        <v>0</v>
      </c>
      <c r="N44" s="7">
        <f t="shared" si="35"/>
        <v>664.8</v>
      </c>
      <c r="O44" s="8">
        <f t="shared" si="35"/>
        <v>0.63004780337041444</v>
      </c>
    </row>
    <row r="45" spans="2:16" ht="15.75" thickBot="1" x14ac:dyDescent="0.3">
      <c r="B45" s="24">
        <v>2500</v>
      </c>
      <c r="C45" s="13">
        <f>D30</f>
        <v>71.007999999950357</v>
      </c>
      <c r="D45" s="10">
        <f t="shared" ref="D45:G45" si="36">E30</f>
        <v>43.924174006147162</v>
      </c>
      <c r="E45" s="10">
        <f t="shared" si="36"/>
        <v>1.7919999999999121</v>
      </c>
      <c r="F45" s="10">
        <f t="shared" si="36"/>
        <v>804.6</v>
      </c>
      <c r="G45" s="11">
        <f t="shared" si="36"/>
        <v>0.76213732703004844</v>
      </c>
      <c r="J45" s="24">
        <v>2500</v>
      </c>
      <c r="K45" s="13">
        <f>L30</f>
        <v>71.187999999942676</v>
      </c>
      <c r="L45" s="10">
        <f t="shared" ref="L45:O45" si="37">M30</f>
        <v>50.85851125454144</v>
      </c>
      <c r="M45" s="10">
        <f t="shared" si="37"/>
        <v>0</v>
      </c>
      <c r="N45" s="10">
        <f t="shared" si="37"/>
        <v>621</v>
      </c>
      <c r="O45" s="11">
        <f t="shared" si="37"/>
        <v>0.57994769828416026</v>
      </c>
    </row>
  </sheetData>
  <mergeCells count="4">
    <mergeCell ref="B2:C3"/>
    <mergeCell ref="J2:K3"/>
    <mergeCell ref="B37:D38"/>
    <mergeCell ref="J37:L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opLeftCell="A40" workbookViewId="0">
      <selection activeCell="J83" sqref="J83"/>
    </sheetView>
  </sheetViews>
  <sheetFormatPr defaultRowHeight="15" x14ac:dyDescent="0.25"/>
  <cols>
    <col min="1" max="1" width="9.140625" customWidth="1"/>
    <col min="2" max="2" width="15.5703125" customWidth="1"/>
    <col min="3" max="3" width="16.85546875" customWidth="1"/>
    <col min="4" max="4" width="16.140625" customWidth="1"/>
    <col min="5" max="7" width="14.28515625" customWidth="1"/>
    <col min="8" max="8" width="11.85546875" customWidth="1"/>
    <col min="10" max="10" width="15.42578125" customWidth="1"/>
    <col min="11" max="11" width="14.42578125" customWidth="1"/>
    <col min="12" max="12" width="16.140625" customWidth="1"/>
    <col min="13" max="15" width="14.28515625" customWidth="1"/>
    <col min="16" max="16" width="11.85546875" customWidth="1"/>
  </cols>
  <sheetData>
    <row r="2" spans="2:16" ht="15" customHeight="1" x14ac:dyDescent="0.4">
      <c r="B2" s="30" t="s">
        <v>28</v>
      </c>
      <c r="C2" s="30"/>
      <c r="D2" s="30"/>
      <c r="J2" s="31"/>
      <c r="K2" s="31"/>
    </row>
    <row r="3" spans="2:16" ht="15" customHeight="1" x14ac:dyDescent="0.4">
      <c r="B3" s="30"/>
      <c r="C3" s="30"/>
      <c r="D3" s="30"/>
      <c r="J3" s="31"/>
      <c r="K3" s="31"/>
    </row>
    <row r="4" spans="2:16" ht="15.75" thickBot="1" x14ac:dyDescent="0.3"/>
    <row r="5" spans="2:16" ht="49.5" customHeight="1" thickBot="1" x14ac:dyDescent="0.3">
      <c r="B5" s="29" t="s">
        <v>32</v>
      </c>
      <c r="C5" s="16" t="s">
        <v>1</v>
      </c>
      <c r="D5" s="15" t="s">
        <v>2</v>
      </c>
      <c r="E5" s="17" t="s">
        <v>3</v>
      </c>
      <c r="F5" s="17" t="s">
        <v>25</v>
      </c>
      <c r="G5" s="34" t="s">
        <v>30</v>
      </c>
      <c r="H5" s="16" t="s">
        <v>4</v>
      </c>
      <c r="J5" s="29" t="s">
        <v>32</v>
      </c>
      <c r="K5" s="16" t="s">
        <v>1</v>
      </c>
      <c r="L5" s="17" t="s">
        <v>2</v>
      </c>
      <c r="M5" s="17" t="s">
        <v>3</v>
      </c>
      <c r="N5" s="17" t="s">
        <v>25</v>
      </c>
      <c r="O5" s="34" t="s">
        <v>30</v>
      </c>
      <c r="P5" s="16" t="s">
        <v>4</v>
      </c>
    </row>
    <row r="6" spans="2:16" ht="15.75" thickBot="1" x14ac:dyDescent="0.3">
      <c r="B6" s="27" t="s">
        <v>7</v>
      </c>
      <c r="C6" s="28"/>
      <c r="D6" s="1">
        <f>SUM(D7:D11)/COUNTA(D7:D11)</f>
        <v>8.03599999998805</v>
      </c>
      <c r="E6" s="2">
        <f t="shared" ref="E6:H6" si="0">SUM(E7:E11)/COUNTA(E7:E11)</f>
        <v>1.44496802328826</v>
      </c>
      <c r="F6" s="2">
        <f t="shared" si="0"/>
        <v>0</v>
      </c>
      <c r="G6" s="2">
        <f t="shared" si="0"/>
        <v>465.6</v>
      </c>
      <c r="H6" s="3">
        <f t="shared" si="0"/>
        <v>0.46263470223816683</v>
      </c>
      <c r="J6" s="27" t="s">
        <v>12</v>
      </c>
      <c r="K6" s="28"/>
      <c r="L6" s="1">
        <f>SUM(L7:L11)/COUNTA(L7:L11)</f>
        <v>7.6279999999968693</v>
      </c>
      <c r="M6" s="2">
        <f t="shared" ref="M6:P6" si="1">SUM(M7:M11)/COUNTA(M7:M11)</f>
        <v>1.4863975462136201</v>
      </c>
      <c r="N6" s="2">
        <f t="shared" si="1"/>
        <v>0</v>
      </c>
      <c r="O6" s="2">
        <f t="shared" si="1"/>
        <v>465.6</v>
      </c>
      <c r="P6" s="3">
        <f t="shared" si="1"/>
        <v>0.46058144094401221</v>
      </c>
    </row>
    <row r="7" spans="2:16" x14ac:dyDescent="0.25">
      <c r="B7" s="4"/>
      <c r="C7" s="6">
        <v>1</v>
      </c>
      <c r="D7" s="12">
        <v>7.4199999999886304</v>
      </c>
      <c r="E7" s="7">
        <v>1.3737579617808</v>
      </c>
      <c r="F7" s="7">
        <v>0</v>
      </c>
      <c r="G7" s="7">
        <v>471</v>
      </c>
      <c r="H7" s="8">
        <v>0.46920762686566497</v>
      </c>
      <c r="J7" s="4"/>
      <c r="K7" s="6">
        <v>1</v>
      </c>
      <c r="L7" s="12">
        <v>7.2399999999843496</v>
      </c>
      <c r="M7" s="7">
        <v>1.4287473460680999</v>
      </c>
      <c r="N7" s="7">
        <v>0</v>
      </c>
      <c r="O7" s="7">
        <v>471</v>
      </c>
      <c r="P7" s="8">
        <v>0.46804197472006098</v>
      </c>
    </row>
    <row r="8" spans="2:16" x14ac:dyDescent="0.25">
      <c r="B8" s="4"/>
      <c r="C8" s="8">
        <v>2</v>
      </c>
      <c r="D8" s="12">
        <v>7.3799999999886703</v>
      </c>
      <c r="E8" s="7">
        <v>1.4241921397350299</v>
      </c>
      <c r="F8" s="7">
        <v>0</v>
      </c>
      <c r="G8" s="7">
        <v>458</v>
      </c>
      <c r="H8" s="8">
        <v>0.45635711438848497</v>
      </c>
      <c r="J8" s="4"/>
      <c r="K8" s="8">
        <v>2</v>
      </c>
      <c r="L8" s="12">
        <v>7.56</v>
      </c>
      <c r="M8" s="7">
        <v>1.4277729260000001</v>
      </c>
      <c r="N8" s="7">
        <v>0</v>
      </c>
      <c r="O8" s="7">
        <v>458</v>
      </c>
      <c r="P8" s="8">
        <v>0.454094785</v>
      </c>
    </row>
    <row r="9" spans="2:16" x14ac:dyDescent="0.25">
      <c r="B9" s="4"/>
      <c r="C9" s="8">
        <v>3</v>
      </c>
      <c r="D9" s="12">
        <v>6.8399999999891596</v>
      </c>
      <c r="E9" s="7">
        <v>1.40494669509311</v>
      </c>
      <c r="F9" s="7">
        <v>0</v>
      </c>
      <c r="G9" s="7">
        <v>469</v>
      </c>
      <c r="H9" s="8">
        <v>0.46460483823062998</v>
      </c>
      <c r="J9" s="4"/>
      <c r="K9" s="8">
        <v>3</v>
      </c>
      <c r="L9" s="12">
        <v>9.08</v>
      </c>
      <c r="M9" s="7">
        <v>1.539232409</v>
      </c>
      <c r="N9" s="7">
        <v>0</v>
      </c>
      <c r="O9" s="7">
        <v>469</v>
      </c>
      <c r="P9" s="8">
        <v>0.46231492600000001</v>
      </c>
    </row>
    <row r="10" spans="2:16" x14ac:dyDescent="0.25">
      <c r="B10" s="4"/>
      <c r="C10" s="8">
        <v>4</v>
      </c>
      <c r="D10" s="12">
        <v>10.659999999985599</v>
      </c>
      <c r="E10" s="7">
        <v>1.4957894736813899</v>
      </c>
      <c r="F10" s="7">
        <v>0</v>
      </c>
      <c r="G10" s="7">
        <v>475</v>
      </c>
      <c r="H10" s="8">
        <v>0.471641909603915</v>
      </c>
      <c r="J10" s="4"/>
      <c r="K10" s="8">
        <v>4</v>
      </c>
      <c r="L10" s="12">
        <v>7.46</v>
      </c>
      <c r="M10" s="7">
        <v>1.570652632</v>
      </c>
      <c r="N10" s="32">
        <v>0</v>
      </c>
      <c r="O10" s="7">
        <v>475</v>
      </c>
      <c r="P10" s="8">
        <v>0.46932121300000001</v>
      </c>
    </row>
    <row r="11" spans="2:16" ht="15.75" thickBot="1" x14ac:dyDescent="0.3">
      <c r="B11" s="4"/>
      <c r="C11" s="8">
        <v>5</v>
      </c>
      <c r="D11" s="12">
        <v>7.8799999999881898</v>
      </c>
      <c r="E11" s="7">
        <v>1.5261538461509701</v>
      </c>
      <c r="F11" s="7">
        <v>0</v>
      </c>
      <c r="G11" s="7">
        <v>455</v>
      </c>
      <c r="H11" s="8">
        <v>0.45136202210213899</v>
      </c>
      <c r="J11" s="4"/>
      <c r="K11" s="8">
        <v>5</v>
      </c>
      <c r="L11" s="12">
        <v>6.8</v>
      </c>
      <c r="M11" s="7">
        <v>1.4655824180000001</v>
      </c>
      <c r="N11" s="32">
        <v>0</v>
      </c>
      <c r="O11" s="7">
        <v>455</v>
      </c>
      <c r="P11" s="8">
        <v>0.44913430599999998</v>
      </c>
    </row>
    <row r="12" spans="2:16" ht="15.75" thickBot="1" x14ac:dyDescent="0.3">
      <c r="B12" s="1" t="s">
        <v>8</v>
      </c>
      <c r="C12" s="3"/>
      <c r="D12" s="1">
        <f>SUM(D13:D17)/COUNTA(D13:D17)</f>
        <v>21.255999999994799</v>
      </c>
      <c r="E12" s="2">
        <f t="shared" ref="E12:H12" si="2">SUM(E13:E17)/COUNTA(E13:E17)</f>
        <v>5.4797028633378622</v>
      </c>
      <c r="F12" s="2">
        <f t="shared" si="2"/>
        <v>0</v>
      </c>
      <c r="G12" s="2">
        <f t="shared" si="2"/>
        <v>465.6</v>
      </c>
      <c r="H12" s="3">
        <f t="shared" si="2"/>
        <v>0.46094246471883721</v>
      </c>
      <c r="J12" s="1" t="s">
        <v>13</v>
      </c>
      <c r="K12" s="3"/>
      <c r="L12" s="1">
        <f>SUM(L13:L17)/COUNTA(L13:L17)</f>
        <v>18.499999999987402</v>
      </c>
      <c r="M12" s="2">
        <f t="shared" ref="M12:P12" si="3">SUM(M13:M17)/COUNTA(M13:M17)</f>
        <v>4.3750304580438506</v>
      </c>
      <c r="N12" s="2">
        <f t="shared" si="3"/>
        <v>0</v>
      </c>
      <c r="O12" s="2">
        <f t="shared" si="3"/>
        <v>465.6</v>
      </c>
      <c r="P12" s="3">
        <f t="shared" si="3"/>
        <v>0.46129565843029779</v>
      </c>
    </row>
    <row r="13" spans="2:16" x14ac:dyDescent="0.25">
      <c r="B13" s="4"/>
      <c r="C13" s="6">
        <v>1</v>
      </c>
      <c r="D13" s="12">
        <v>30.0200000000033</v>
      </c>
      <c r="E13" s="7">
        <v>8.2436518046634593</v>
      </c>
      <c r="F13" s="7">
        <v>0</v>
      </c>
      <c r="G13" s="7">
        <v>471</v>
      </c>
      <c r="H13" s="8">
        <v>0.46554382635540797</v>
      </c>
      <c r="J13" s="4"/>
      <c r="K13" s="6">
        <v>1</v>
      </c>
      <c r="L13" s="12">
        <v>23.319999999974101</v>
      </c>
      <c r="M13" s="7">
        <v>5.4632271762149998</v>
      </c>
      <c r="N13" s="7">
        <v>0</v>
      </c>
      <c r="O13" s="7">
        <v>471</v>
      </c>
      <c r="P13" s="8">
        <v>0.46688209987935703</v>
      </c>
    </row>
    <row r="14" spans="2:16" x14ac:dyDescent="0.25">
      <c r="B14" s="4"/>
      <c r="C14" s="8">
        <v>2</v>
      </c>
      <c r="D14" s="12">
        <v>17.2399999999774</v>
      </c>
      <c r="E14" s="7">
        <v>4.5061572052341896</v>
      </c>
      <c r="F14" s="7">
        <v>0</v>
      </c>
      <c r="G14" s="7">
        <v>458</v>
      </c>
      <c r="H14" s="8">
        <v>0.45522313885327897</v>
      </c>
      <c r="J14" s="4"/>
      <c r="K14" s="8">
        <v>2</v>
      </c>
      <c r="L14" s="12">
        <v>14.859999999981801</v>
      </c>
      <c r="M14" s="7">
        <v>3.4459825327459601</v>
      </c>
      <c r="N14" s="7">
        <v>0</v>
      </c>
      <c r="O14" s="7">
        <v>458</v>
      </c>
      <c r="P14" s="8">
        <v>0.45635711438848497</v>
      </c>
    </row>
    <row r="15" spans="2:16" x14ac:dyDescent="0.25">
      <c r="B15" s="4"/>
      <c r="C15" s="8">
        <v>3</v>
      </c>
      <c r="D15" s="12">
        <v>15.720000000012</v>
      </c>
      <c r="E15" s="7">
        <v>3.9741151385871301</v>
      </c>
      <c r="F15" s="7">
        <v>0</v>
      </c>
      <c r="G15" s="7">
        <v>469</v>
      </c>
      <c r="H15" s="8">
        <v>0.46345705363877199</v>
      </c>
      <c r="J15" s="4"/>
      <c r="K15" s="8">
        <v>3</v>
      </c>
      <c r="L15" s="12">
        <v>24.4</v>
      </c>
      <c r="M15" s="7">
        <v>5.1502345419999997</v>
      </c>
      <c r="N15" s="7">
        <v>0</v>
      </c>
      <c r="O15" s="7">
        <v>469</v>
      </c>
      <c r="P15" s="8">
        <v>0.46233315600000002</v>
      </c>
    </row>
    <row r="16" spans="2:16" x14ac:dyDescent="0.25">
      <c r="B16" s="4"/>
      <c r="C16" s="8">
        <v>4</v>
      </c>
      <c r="D16" s="12">
        <v>22.6199999999813</v>
      </c>
      <c r="E16" s="7">
        <v>5.95507368420453</v>
      </c>
      <c r="F16" s="7">
        <v>0</v>
      </c>
      <c r="G16" s="7">
        <v>475</v>
      </c>
      <c r="H16" s="8">
        <v>0.470483359746727</v>
      </c>
      <c r="J16" s="4"/>
      <c r="K16" s="8">
        <v>4</v>
      </c>
      <c r="L16" s="12">
        <v>15.6599999999811</v>
      </c>
      <c r="M16" s="7">
        <v>4.0696421052582901</v>
      </c>
      <c r="N16" s="7">
        <v>0</v>
      </c>
      <c r="O16" s="7">
        <v>475</v>
      </c>
      <c r="P16" s="8">
        <v>0.46954389988364698</v>
      </c>
    </row>
    <row r="17" spans="2:16" ht="15.75" thickBot="1" x14ac:dyDescent="0.3">
      <c r="B17" s="4"/>
      <c r="C17" s="8">
        <v>5</v>
      </c>
      <c r="D17" s="13">
        <v>20.68</v>
      </c>
      <c r="E17" s="10">
        <v>4.7195164839999997</v>
      </c>
      <c r="F17" s="10">
        <v>0</v>
      </c>
      <c r="G17" s="7">
        <v>455</v>
      </c>
      <c r="H17" s="11">
        <v>0.45000494499999999</v>
      </c>
      <c r="J17" s="4"/>
      <c r="K17" s="8">
        <v>5</v>
      </c>
      <c r="L17" s="13">
        <v>14.26</v>
      </c>
      <c r="M17" s="10">
        <v>3.7460659340000002</v>
      </c>
      <c r="N17" s="10">
        <v>0</v>
      </c>
      <c r="O17" s="7">
        <v>455</v>
      </c>
      <c r="P17" s="11">
        <v>0.45136202199999997</v>
      </c>
    </row>
    <row r="18" spans="2:16" ht="15.75" thickBot="1" x14ac:dyDescent="0.3">
      <c r="B18" s="1" t="s">
        <v>9</v>
      </c>
      <c r="C18" s="3"/>
      <c r="D18" s="1">
        <f>SUM(D19:D23)/COUNTA(D19:D23)</f>
        <v>21.403999999987398</v>
      </c>
      <c r="E18" s="2">
        <f t="shared" ref="E18:H18" si="4">SUM(E19:E23)/COUNTA(E19:E23)</f>
        <v>5.8121760964991482</v>
      </c>
      <c r="F18" s="2">
        <f t="shared" si="4"/>
        <v>0</v>
      </c>
      <c r="G18" s="2">
        <f t="shared" si="4"/>
        <v>465.6</v>
      </c>
      <c r="H18" s="3">
        <f t="shared" si="4"/>
        <v>0.46004107871115008</v>
      </c>
      <c r="J18" s="1" t="s">
        <v>14</v>
      </c>
      <c r="K18" s="3"/>
      <c r="L18" s="1">
        <f>SUM(L19:L23)/COUNTA(L19:L23)</f>
        <v>8.6759999999904025</v>
      </c>
      <c r="M18" s="2">
        <f>SUM(M19:M23)/COUNTA(M19:M23)</f>
        <v>1.5181742946509078</v>
      </c>
      <c r="N18" s="2">
        <f>SUM(N19:N23)/COUNTA(N19:N23)</f>
        <v>0</v>
      </c>
      <c r="O18" s="2">
        <f>SUM(O19:O23)/COUNTA(O19:O23)</f>
        <v>465.6</v>
      </c>
      <c r="P18" s="3">
        <f>SUM(P19:P23)/COUNTA(P19:P23)</f>
        <v>0.46125821214508839</v>
      </c>
    </row>
    <row r="19" spans="2:16" x14ac:dyDescent="0.25">
      <c r="B19" s="4"/>
      <c r="C19" s="6">
        <v>1</v>
      </c>
      <c r="D19" s="12">
        <v>27.34</v>
      </c>
      <c r="E19" s="7">
        <v>7.6078556263185702</v>
      </c>
      <c r="F19" s="7">
        <v>0</v>
      </c>
      <c r="G19" s="7">
        <v>471</v>
      </c>
      <c r="H19" s="8">
        <v>0.466013653903525</v>
      </c>
      <c r="J19" s="4"/>
      <c r="K19" s="6">
        <v>1</v>
      </c>
      <c r="L19" s="12">
        <v>8.2799999999999994</v>
      </c>
      <c r="M19" s="7">
        <v>1.4343949039999999</v>
      </c>
      <c r="N19" s="7">
        <v>0</v>
      </c>
      <c r="O19" s="7">
        <v>471</v>
      </c>
      <c r="P19" s="8">
        <v>0.46688210000000002</v>
      </c>
    </row>
    <row r="20" spans="2:16" x14ac:dyDescent="0.25">
      <c r="B20" s="4"/>
      <c r="C20" s="8">
        <v>2</v>
      </c>
      <c r="D20" s="12">
        <v>14.939999999977299</v>
      </c>
      <c r="E20" s="7">
        <v>4.5856768558882202</v>
      </c>
      <c r="F20" s="7">
        <v>0</v>
      </c>
      <c r="G20" s="7">
        <v>458</v>
      </c>
      <c r="H20" s="8">
        <v>0.45409478485056998</v>
      </c>
      <c r="J20" s="4"/>
      <c r="K20" s="8">
        <v>2</v>
      </c>
      <c r="L20" s="12">
        <v>8.1999999999969297</v>
      </c>
      <c r="M20" s="7">
        <v>1.4445414847123801</v>
      </c>
      <c r="N20" s="7">
        <v>0</v>
      </c>
      <c r="O20" s="7">
        <v>458</v>
      </c>
      <c r="P20" s="8">
        <v>0.45522313885327897</v>
      </c>
    </row>
    <row r="21" spans="2:16" x14ac:dyDescent="0.25">
      <c r="B21" s="4"/>
      <c r="C21" s="8">
        <v>3</v>
      </c>
      <c r="D21" s="12">
        <v>27.1599999999662</v>
      </c>
      <c r="E21" s="7">
        <v>7.1508742004172499</v>
      </c>
      <c r="F21" s="7">
        <v>0</v>
      </c>
      <c r="G21" s="7">
        <v>469</v>
      </c>
      <c r="H21" s="8">
        <v>0.46164143551813303</v>
      </c>
      <c r="J21" s="4"/>
      <c r="K21" s="8">
        <v>3</v>
      </c>
      <c r="L21" s="12">
        <v>7.2399999999865896</v>
      </c>
      <c r="M21" s="7">
        <v>1.53940298507047</v>
      </c>
      <c r="N21" s="7">
        <v>0</v>
      </c>
      <c r="O21" s="7">
        <v>469</v>
      </c>
      <c r="P21" s="8">
        <v>0.46345705363877199</v>
      </c>
    </row>
    <row r="22" spans="2:16" x14ac:dyDescent="0.25">
      <c r="B22" s="4"/>
      <c r="C22" s="8">
        <v>4</v>
      </c>
      <c r="D22" s="12">
        <v>15.3599999999769</v>
      </c>
      <c r="E22" s="7">
        <v>4.45722105262469</v>
      </c>
      <c r="F22" s="7">
        <v>0</v>
      </c>
      <c r="G22" s="7">
        <v>475</v>
      </c>
      <c r="H22" s="8">
        <v>0.46932121331913401</v>
      </c>
      <c r="J22" s="4"/>
      <c r="K22" s="8">
        <v>4</v>
      </c>
      <c r="L22" s="12">
        <v>11.0599999999831</v>
      </c>
      <c r="M22" s="7">
        <v>1.62189473683818</v>
      </c>
      <c r="N22" s="7">
        <v>0</v>
      </c>
      <c r="O22" s="7">
        <v>475</v>
      </c>
      <c r="P22" s="8">
        <v>0.470483359746727</v>
      </c>
    </row>
    <row r="23" spans="2:16" ht="15.75" thickBot="1" x14ac:dyDescent="0.3">
      <c r="B23" s="4"/>
      <c r="C23" s="8">
        <v>5</v>
      </c>
      <c r="D23" s="12">
        <v>22.220000000016601</v>
      </c>
      <c r="E23" s="7">
        <v>5.2592527472470101</v>
      </c>
      <c r="F23" s="7">
        <v>0</v>
      </c>
      <c r="G23" s="7">
        <v>455</v>
      </c>
      <c r="H23" s="8">
        <v>0.44913430596438803</v>
      </c>
      <c r="J23" s="4"/>
      <c r="K23" s="8">
        <v>5</v>
      </c>
      <c r="L23" s="12">
        <v>8.5999999999853909</v>
      </c>
      <c r="M23" s="7">
        <v>1.5506373626335099</v>
      </c>
      <c r="N23" s="7">
        <v>0</v>
      </c>
      <c r="O23" s="7">
        <v>455</v>
      </c>
      <c r="P23" s="8">
        <v>0.450245408486664</v>
      </c>
    </row>
    <row r="24" spans="2:16" ht="15.75" thickBot="1" x14ac:dyDescent="0.3">
      <c r="B24" s="1" t="s">
        <v>10</v>
      </c>
      <c r="C24" s="3"/>
      <c r="D24" s="1">
        <f>SUM(D25:D29)/COUNTA(D25:D29)</f>
        <v>18.503999999989158</v>
      </c>
      <c r="E24" s="2">
        <f t="shared" ref="E24:H24" si="5">SUM(E25:E29)/COUNTA(E25:E29)</f>
        <v>4.4304972066484183</v>
      </c>
      <c r="F24" s="2">
        <f t="shared" si="5"/>
        <v>0</v>
      </c>
      <c r="G24" s="2">
        <f t="shared" si="5"/>
        <v>465.6</v>
      </c>
      <c r="H24" s="3">
        <f t="shared" si="5"/>
        <v>0.46190963972095717</v>
      </c>
      <c r="J24" s="1" t="s">
        <v>15</v>
      </c>
      <c r="K24" s="3"/>
      <c r="L24" s="1">
        <f>SUM(L25:L29)/COUNTA(L25:L29)</f>
        <v>7.9119999999868709</v>
      </c>
      <c r="M24" s="2">
        <f t="shared" ref="M24:P24" si="6">SUM(M25:M29)/COUNTA(M25:M29)</f>
        <v>1.4346283358532841</v>
      </c>
      <c r="N24" s="2">
        <f t="shared" si="6"/>
        <v>0</v>
      </c>
      <c r="O24" s="2">
        <f t="shared" si="6"/>
        <v>465.6</v>
      </c>
      <c r="P24" s="3">
        <f t="shared" si="6"/>
        <v>0.46034946606039923</v>
      </c>
    </row>
    <row r="25" spans="2:16" x14ac:dyDescent="0.25">
      <c r="B25" s="4"/>
      <c r="C25" s="6">
        <v>1</v>
      </c>
      <c r="D25" s="12">
        <v>23.960000000007501</v>
      </c>
      <c r="E25" s="7">
        <v>5.2753715498885496</v>
      </c>
      <c r="F25" s="7">
        <v>0</v>
      </c>
      <c r="G25" s="7">
        <v>471</v>
      </c>
      <c r="H25" s="8">
        <v>0.46804197472006098</v>
      </c>
      <c r="J25" s="20"/>
      <c r="K25" s="21">
        <v>1</v>
      </c>
      <c r="L25" s="12">
        <v>7.26</v>
      </c>
      <c r="M25" s="7">
        <v>1.3652229300000001</v>
      </c>
      <c r="N25" s="7">
        <v>0</v>
      </c>
      <c r="O25" s="7">
        <v>471</v>
      </c>
      <c r="P25" s="8">
        <v>0.46688210000000002</v>
      </c>
    </row>
    <row r="26" spans="2:16" x14ac:dyDescent="0.25">
      <c r="B26" s="4"/>
      <c r="C26" s="8">
        <v>2</v>
      </c>
      <c r="D26" s="12">
        <v>16.0999999999807</v>
      </c>
      <c r="E26" s="7">
        <v>3.71467248907808</v>
      </c>
      <c r="F26" s="7">
        <v>0</v>
      </c>
      <c r="G26" s="7">
        <v>458</v>
      </c>
      <c r="H26" s="8">
        <v>0.45635711438848497</v>
      </c>
      <c r="J26" s="4"/>
      <c r="K26" s="8">
        <v>2</v>
      </c>
      <c r="L26" s="12">
        <v>6.9999999999845697</v>
      </c>
      <c r="M26" s="7">
        <v>1.41384279475514</v>
      </c>
      <c r="N26" s="7">
        <v>0</v>
      </c>
      <c r="O26" s="7">
        <v>458</v>
      </c>
      <c r="P26" s="8">
        <v>0.45409478485056998</v>
      </c>
    </row>
    <row r="27" spans="2:16" x14ac:dyDescent="0.25">
      <c r="B27" s="4"/>
      <c r="C27" s="8">
        <v>3</v>
      </c>
      <c r="D27" s="12">
        <v>15.499999999981201</v>
      </c>
      <c r="E27" s="7">
        <v>4.1783795309120597</v>
      </c>
      <c r="F27" s="7">
        <v>0</v>
      </c>
      <c r="G27" s="7">
        <v>469</v>
      </c>
      <c r="H27" s="8">
        <v>0.46233315589232499</v>
      </c>
      <c r="J27" s="4"/>
      <c r="K27" s="8">
        <v>3</v>
      </c>
      <c r="L27" s="12">
        <v>6.6999999999848399</v>
      </c>
      <c r="M27" s="7">
        <v>1.4001705756885201</v>
      </c>
      <c r="N27" s="7">
        <v>0</v>
      </c>
      <c r="O27" s="7">
        <v>469</v>
      </c>
      <c r="P27" s="8">
        <v>0.46231492616790398</v>
      </c>
    </row>
    <row r="28" spans="2:16" x14ac:dyDescent="0.25">
      <c r="B28" s="4"/>
      <c r="C28" s="8">
        <v>4</v>
      </c>
      <c r="D28" s="12">
        <v>20.8199999999764</v>
      </c>
      <c r="E28" s="7">
        <v>4.9515789473633998</v>
      </c>
      <c r="F28" s="7">
        <v>0</v>
      </c>
      <c r="G28" s="7">
        <v>475</v>
      </c>
      <c r="H28" s="8">
        <v>0.471641909603915</v>
      </c>
      <c r="J28" s="4"/>
      <c r="K28" s="8">
        <v>4</v>
      </c>
      <c r="L28" s="12">
        <v>10.6999999999812</v>
      </c>
      <c r="M28" s="7">
        <v>1.4866526315744799</v>
      </c>
      <c r="N28" s="7">
        <v>0</v>
      </c>
      <c r="O28" s="7">
        <v>475</v>
      </c>
      <c r="P28" s="8">
        <v>0.46932121331913401</v>
      </c>
    </row>
    <row r="29" spans="2:16" ht="15.75" thickBot="1" x14ac:dyDescent="0.3">
      <c r="B29" s="4"/>
      <c r="C29" s="8">
        <v>5</v>
      </c>
      <c r="D29" s="12">
        <v>16.14</v>
      </c>
      <c r="E29" s="7">
        <v>4.0324835160000001</v>
      </c>
      <c r="F29" s="7">
        <v>0</v>
      </c>
      <c r="G29" s="7">
        <v>455</v>
      </c>
      <c r="H29" s="8">
        <v>0.451174044</v>
      </c>
      <c r="J29" s="9"/>
      <c r="K29" s="11">
        <v>5</v>
      </c>
      <c r="L29" s="13">
        <v>7.8999999999837502</v>
      </c>
      <c r="M29" s="10">
        <v>1.50725274724828</v>
      </c>
      <c r="N29" s="10">
        <v>0</v>
      </c>
      <c r="O29" s="10">
        <v>455</v>
      </c>
      <c r="P29" s="11">
        <v>0.44913430596438803</v>
      </c>
    </row>
    <row r="30" spans="2:16" ht="15.75" thickBot="1" x14ac:dyDescent="0.3">
      <c r="B30" s="1" t="s">
        <v>11</v>
      </c>
      <c r="C30" s="3"/>
      <c r="D30" s="1">
        <f>SUM(D31:D35)/COUNTA(D31:D35)</f>
        <v>11.251999999990144</v>
      </c>
      <c r="E30" s="2">
        <f t="shared" ref="E30:H30" si="7">SUM(E31:E35)/COUNTA(E31:E35)</f>
        <v>2.2166580598316616</v>
      </c>
      <c r="F30" s="2">
        <f t="shared" si="7"/>
        <v>0</v>
      </c>
      <c r="G30" s="2">
        <f t="shared" si="7"/>
        <v>465.6</v>
      </c>
      <c r="H30" s="3">
        <f t="shared" si="7"/>
        <v>0.46149018708910061</v>
      </c>
    </row>
    <row r="31" spans="2:16" x14ac:dyDescent="0.25">
      <c r="B31" s="4"/>
      <c r="C31" s="6">
        <v>1</v>
      </c>
      <c r="D31" s="33">
        <v>23.960000000007501</v>
      </c>
      <c r="E31" s="18">
        <v>5.2753715498885496</v>
      </c>
      <c r="F31" s="18">
        <v>0</v>
      </c>
      <c r="G31" s="18">
        <v>471</v>
      </c>
      <c r="H31" s="22">
        <v>0.46804197472006098</v>
      </c>
    </row>
    <row r="32" spans="2:16" x14ac:dyDescent="0.25">
      <c r="B32" s="4"/>
      <c r="C32" s="8">
        <v>2</v>
      </c>
      <c r="D32" s="12">
        <v>6.9999999999867901</v>
      </c>
      <c r="E32" s="7">
        <v>1.4138427947560099</v>
      </c>
      <c r="F32" s="7">
        <v>0</v>
      </c>
      <c r="G32" s="7">
        <v>458</v>
      </c>
      <c r="H32" s="8">
        <v>0.45522313885327897</v>
      </c>
    </row>
    <row r="33" spans="2:8" x14ac:dyDescent="0.25">
      <c r="B33" s="4"/>
      <c r="C33" s="8">
        <v>3</v>
      </c>
      <c r="D33" s="12">
        <v>6.6999999999870603</v>
      </c>
      <c r="E33" s="7">
        <v>1.4001705756893399</v>
      </c>
      <c r="F33" s="7">
        <v>0</v>
      </c>
      <c r="G33" s="7">
        <v>469</v>
      </c>
      <c r="H33" s="8">
        <v>0.46345705363877199</v>
      </c>
    </row>
    <row r="34" spans="2:8" x14ac:dyDescent="0.25">
      <c r="B34" s="4"/>
      <c r="C34" s="8">
        <v>4</v>
      </c>
      <c r="D34" s="12">
        <v>10.699999999983399</v>
      </c>
      <c r="E34" s="7">
        <v>1.4866526315753099</v>
      </c>
      <c r="F34" s="7">
        <v>0</v>
      </c>
      <c r="G34" s="7">
        <v>475</v>
      </c>
      <c r="H34" s="8">
        <v>0.470483359746727</v>
      </c>
    </row>
    <row r="35" spans="2:8" ht="15.75" thickBot="1" x14ac:dyDescent="0.3">
      <c r="B35" s="9"/>
      <c r="C35" s="11">
        <v>5</v>
      </c>
      <c r="D35" s="13">
        <v>7.8999999999859698</v>
      </c>
      <c r="E35" s="10">
        <v>1.5072527472491</v>
      </c>
      <c r="F35" s="10">
        <v>0</v>
      </c>
      <c r="G35" s="10">
        <v>455</v>
      </c>
      <c r="H35" s="11">
        <v>0.450245408486664</v>
      </c>
    </row>
    <row r="37" spans="2:8" x14ac:dyDescent="0.25">
      <c r="B37" s="36" t="s">
        <v>33</v>
      </c>
      <c r="C37" s="36"/>
    </row>
    <row r="38" spans="2:8" x14ac:dyDescent="0.25">
      <c r="B38" s="36"/>
      <c r="C38" s="36"/>
    </row>
    <row r="39" spans="2:8" ht="39" customHeight="1" thickBot="1" x14ac:dyDescent="0.3"/>
    <row r="40" spans="2:8" ht="30.75" thickBot="1" x14ac:dyDescent="0.3">
      <c r="B40" s="29" t="s">
        <v>34</v>
      </c>
      <c r="C40" s="37" t="s">
        <v>35</v>
      </c>
      <c r="D40" s="34" t="s">
        <v>2</v>
      </c>
      <c r="E40" s="34" t="s">
        <v>3</v>
      </c>
      <c r="F40" s="34" t="s">
        <v>25</v>
      </c>
      <c r="G40" s="34" t="s">
        <v>30</v>
      </c>
      <c r="H40" s="37" t="s">
        <v>4</v>
      </c>
    </row>
    <row r="41" spans="2:8" x14ac:dyDescent="0.25">
      <c r="B41" s="12">
        <v>100</v>
      </c>
      <c r="C41" s="8">
        <v>100</v>
      </c>
      <c r="D41" s="7">
        <f>D6</f>
        <v>8.03599999998805</v>
      </c>
      <c r="E41" s="7">
        <f t="shared" ref="E41:H41" si="8">E6</f>
        <v>1.44496802328826</v>
      </c>
      <c r="F41" s="7">
        <f t="shared" si="8"/>
        <v>0</v>
      </c>
      <c r="G41" s="7">
        <f t="shared" si="8"/>
        <v>465.6</v>
      </c>
      <c r="H41" s="8">
        <f t="shared" si="8"/>
        <v>0.46263470223816683</v>
      </c>
    </row>
    <row r="42" spans="2:8" x14ac:dyDescent="0.25">
      <c r="B42" s="12">
        <v>100</v>
      </c>
      <c r="C42" s="8">
        <v>200</v>
      </c>
      <c r="D42" s="7">
        <f>D12</f>
        <v>21.255999999994799</v>
      </c>
      <c r="E42" s="7">
        <f t="shared" ref="E42:H42" si="9">E12</f>
        <v>5.4797028633378622</v>
      </c>
      <c r="F42" s="7">
        <f t="shared" si="9"/>
        <v>0</v>
      </c>
      <c r="G42" s="7">
        <f t="shared" si="9"/>
        <v>465.6</v>
      </c>
      <c r="H42" s="8">
        <f t="shared" si="9"/>
        <v>0.46094246471883721</v>
      </c>
    </row>
    <row r="43" spans="2:8" x14ac:dyDescent="0.25">
      <c r="B43" s="12">
        <v>100</v>
      </c>
      <c r="C43" s="8">
        <v>300</v>
      </c>
      <c r="D43" s="7">
        <f>D18</f>
        <v>21.403999999987398</v>
      </c>
      <c r="E43" s="7">
        <f t="shared" ref="E43:H43" si="10">E18</f>
        <v>5.8121760964991482</v>
      </c>
      <c r="F43" s="7">
        <f t="shared" si="10"/>
        <v>0</v>
      </c>
      <c r="G43" s="7">
        <f t="shared" si="10"/>
        <v>465.6</v>
      </c>
      <c r="H43" s="8">
        <f t="shared" si="10"/>
        <v>0.46004107871115008</v>
      </c>
    </row>
    <row r="44" spans="2:8" x14ac:dyDescent="0.25">
      <c r="B44" s="12">
        <v>200</v>
      </c>
      <c r="C44" s="8">
        <v>100</v>
      </c>
      <c r="D44" s="7">
        <f>D24</f>
        <v>18.503999999989158</v>
      </c>
      <c r="E44" s="7">
        <f t="shared" ref="E44:H44" si="11">E24</f>
        <v>4.4304972066484183</v>
      </c>
      <c r="F44" s="7">
        <f t="shared" si="11"/>
        <v>0</v>
      </c>
      <c r="G44" s="7">
        <f t="shared" si="11"/>
        <v>465.6</v>
      </c>
      <c r="H44" s="8">
        <f t="shared" si="11"/>
        <v>0.46190963972095717</v>
      </c>
    </row>
    <row r="45" spans="2:8" x14ac:dyDescent="0.25">
      <c r="B45" s="12">
        <v>200</v>
      </c>
      <c r="C45" s="8">
        <v>200</v>
      </c>
      <c r="D45" s="7">
        <f>D30</f>
        <v>11.251999999990144</v>
      </c>
      <c r="E45" s="7">
        <f t="shared" ref="E45:H45" si="12">E30</f>
        <v>2.2166580598316616</v>
      </c>
      <c r="F45" s="7">
        <f t="shared" si="12"/>
        <v>0</v>
      </c>
      <c r="G45" s="7">
        <f t="shared" si="12"/>
        <v>465.6</v>
      </c>
      <c r="H45" s="8">
        <f t="shared" si="12"/>
        <v>0.46149018708910061</v>
      </c>
    </row>
    <row r="46" spans="2:8" x14ac:dyDescent="0.25">
      <c r="B46" s="12">
        <v>200</v>
      </c>
      <c r="C46" s="8">
        <v>300</v>
      </c>
      <c r="D46" s="7">
        <f>L6</f>
        <v>7.6279999999968693</v>
      </c>
      <c r="E46" s="7">
        <f t="shared" ref="E46:G46" si="13">M6</f>
        <v>1.4863975462136201</v>
      </c>
      <c r="F46" s="7">
        <f t="shared" si="13"/>
        <v>0</v>
      </c>
      <c r="G46" s="7">
        <f t="shared" si="13"/>
        <v>465.6</v>
      </c>
      <c r="H46" s="8">
        <f>P6</f>
        <v>0.46058144094401221</v>
      </c>
    </row>
    <row r="47" spans="2:8" x14ac:dyDescent="0.25">
      <c r="B47" s="12">
        <v>300</v>
      </c>
      <c r="C47" s="8">
        <v>100</v>
      </c>
      <c r="D47" s="7">
        <f>L12</f>
        <v>18.499999999987402</v>
      </c>
      <c r="E47" s="7">
        <f t="shared" ref="E47:H47" si="14">M12</f>
        <v>4.3750304580438506</v>
      </c>
      <c r="F47" s="7">
        <f t="shared" si="14"/>
        <v>0</v>
      </c>
      <c r="G47" s="7">
        <f t="shared" si="14"/>
        <v>465.6</v>
      </c>
      <c r="H47" s="8">
        <f t="shared" si="14"/>
        <v>0.46129565843029779</v>
      </c>
    </row>
    <row r="48" spans="2:8" x14ac:dyDescent="0.25">
      <c r="B48" s="12">
        <v>300</v>
      </c>
      <c r="C48" s="8">
        <v>200</v>
      </c>
      <c r="D48" s="7">
        <f>L18</f>
        <v>8.6759999999904025</v>
      </c>
      <c r="E48" s="7">
        <f t="shared" ref="E48:H48" si="15">M18</f>
        <v>1.5181742946509078</v>
      </c>
      <c r="F48" s="7">
        <f t="shared" si="15"/>
        <v>0</v>
      </c>
      <c r="G48" s="7">
        <f t="shared" si="15"/>
        <v>465.6</v>
      </c>
      <c r="H48" s="8">
        <f t="shared" si="15"/>
        <v>0.46125821214508839</v>
      </c>
    </row>
    <row r="49" spans="2:8" ht="15.75" thickBot="1" x14ac:dyDescent="0.3">
      <c r="B49" s="13">
        <v>300</v>
      </c>
      <c r="C49" s="11">
        <v>300</v>
      </c>
      <c r="D49" s="10">
        <f>L24</f>
        <v>7.9119999999868709</v>
      </c>
      <c r="E49" s="10">
        <f t="shared" ref="E49:H49" si="16">M24</f>
        <v>1.4346283358532841</v>
      </c>
      <c r="F49" s="10">
        <f t="shared" si="16"/>
        <v>0</v>
      </c>
      <c r="G49" s="10">
        <f t="shared" si="16"/>
        <v>465.6</v>
      </c>
      <c r="H49" s="11">
        <f t="shared" si="16"/>
        <v>0.46034946606039923</v>
      </c>
    </row>
  </sheetData>
  <mergeCells count="2">
    <mergeCell ref="B2:D3"/>
    <mergeCell ref="B37:C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topLeftCell="A49" workbookViewId="0">
      <selection activeCell="J78" sqref="J78"/>
    </sheetView>
  </sheetViews>
  <sheetFormatPr defaultRowHeight="15" x14ac:dyDescent="0.25"/>
  <cols>
    <col min="1" max="1" width="9.140625" customWidth="1"/>
    <col min="2" max="2" width="14" customWidth="1"/>
    <col min="3" max="3" width="15.5703125" customWidth="1"/>
    <col min="4" max="4" width="16.140625" customWidth="1"/>
    <col min="5" max="7" width="14.28515625" customWidth="1"/>
    <col min="8" max="8" width="11.85546875" customWidth="1"/>
    <col min="10" max="10" width="14" customWidth="1"/>
    <col min="11" max="11" width="14.42578125" customWidth="1"/>
    <col min="12" max="12" width="16.140625" customWidth="1"/>
    <col min="13" max="15" width="14.28515625" customWidth="1"/>
    <col min="16" max="16" width="11.85546875" customWidth="1"/>
  </cols>
  <sheetData>
    <row r="1" spans="2:16" ht="15.75" thickBot="1" x14ac:dyDescent="0.3"/>
    <row r="2" spans="2:16" ht="15" customHeight="1" thickBot="1" x14ac:dyDescent="0.45">
      <c r="B2" s="30" t="s">
        <v>26</v>
      </c>
      <c r="C2" s="30"/>
      <c r="E2" s="1"/>
      <c r="J2" s="31"/>
      <c r="K2" s="31"/>
    </row>
    <row r="3" spans="2:16" ht="15" customHeight="1" x14ac:dyDescent="0.4">
      <c r="B3" s="30"/>
      <c r="C3" s="30"/>
      <c r="J3" s="31"/>
      <c r="K3" s="31"/>
    </row>
    <row r="4" spans="2:16" ht="15.75" thickBot="1" x14ac:dyDescent="0.3"/>
    <row r="5" spans="2:16" ht="49.5" customHeight="1" thickBot="1" x14ac:dyDescent="0.3">
      <c r="B5" s="29" t="s">
        <v>27</v>
      </c>
      <c r="C5" s="16" t="s">
        <v>1</v>
      </c>
      <c r="D5" s="15" t="s">
        <v>2</v>
      </c>
      <c r="E5" s="17" t="s">
        <v>3</v>
      </c>
      <c r="F5" s="17" t="s">
        <v>25</v>
      </c>
      <c r="G5" s="34" t="s">
        <v>30</v>
      </c>
      <c r="H5" s="16" t="s">
        <v>4</v>
      </c>
      <c r="J5" s="29" t="s">
        <v>27</v>
      </c>
      <c r="K5" s="16" t="s">
        <v>1</v>
      </c>
      <c r="L5" s="15" t="s">
        <v>2</v>
      </c>
      <c r="M5" s="17" t="s">
        <v>3</v>
      </c>
      <c r="N5" s="17" t="s">
        <v>25</v>
      </c>
      <c r="O5" s="34" t="s">
        <v>30</v>
      </c>
      <c r="P5" s="16" t="s">
        <v>4</v>
      </c>
    </row>
    <row r="6" spans="2:16" ht="15.75" thickBot="1" x14ac:dyDescent="0.3">
      <c r="B6" s="27">
        <v>10</v>
      </c>
      <c r="C6" s="28"/>
      <c r="D6" s="1">
        <f t="shared" ref="D6" si="0">SUM(D7:D11)/COUNTA(D7:D11)</f>
        <v>121.17599999992822</v>
      </c>
      <c r="E6" s="2">
        <f t="shared" ref="E6" si="1">SUM(E7:E11)/COUNTA(E7:E11)</f>
        <v>74.384444276928349</v>
      </c>
      <c r="F6" s="2">
        <f t="shared" ref="F6" si="2">SUM(F7:F11)/COUNTA(F7:F11)</f>
        <v>0</v>
      </c>
      <c r="G6" s="2">
        <f t="shared" ref="G6" si="3">SUM(G7:G11)/COUNTA(G7:G11)</f>
        <v>289</v>
      </c>
      <c r="H6" s="3">
        <f t="shared" ref="H6" si="4">SUM(H7:H11)/COUNTA(H7:H11)</f>
        <v>0.26603887189835962</v>
      </c>
      <c r="J6" s="27">
        <v>60</v>
      </c>
      <c r="K6" s="28"/>
      <c r="L6" s="1">
        <f t="shared" ref="L6" si="5">SUM(L7:L11)/COUNTA(L7:L11)</f>
        <v>9.8639999999888026</v>
      </c>
      <c r="M6" s="2">
        <f t="shared" ref="M6" si="6">SUM(M7:M11)/COUNTA(M7:M11)</f>
        <v>1.6431489543818121</v>
      </c>
      <c r="N6" s="2">
        <f t="shared" ref="N6" si="7">SUM(N7:N11)/COUNTA(N7:N11)</f>
        <v>0</v>
      </c>
      <c r="O6" s="2">
        <f t="shared" ref="O6" si="8">SUM(O7:O11)/COUNTA(O7:O11)</f>
        <v>465.6</v>
      </c>
      <c r="P6" s="3">
        <f t="shared" ref="P6" si="9">SUM(P7:P11)/COUNTA(P7:P11)</f>
        <v>0.46147188749622198</v>
      </c>
    </row>
    <row r="7" spans="2:16" x14ac:dyDescent="0.25">
      <c r="B7" s="4"/>
      <c r="C7" s="5">
        <v>1</v>
      </c>
      <c r="D7" s="33">
        <v>123.9</v>
      </c>
      <c r="E7" s="18">
        <v>73.483120569999997</v>
      </c>
      <c r="F7" s="18">
        <v>0</v>
      </c>
      <c r="G7" s="18">
        <v>282</v>
      </c>
      <c r="H7" s="22">
        <v>0.26083578400000001</v>
      </c>
      <c r="J7" s="4"/>
      <c r="K7" s="6">
        <v>1</v>
      </c>
      <c r="L7" s="12">
        <v>8.9399999999849893</v>
      </c>
      <c r="M7" s="7">
        <v>1.4763057324805799</v>
      </c>
      <c r="N7" s="7">
        <v>0</v>
      </c>
      <c r="O7" s="7">
        <v>471</v>
      </c>
      <c r="P7" s="8">
        <v>0.46803267285439498</v>
      </c>
    </row>
    <row r="8" spans="2:16" x14ac:dyDescent="0.25">
      <c r="B8" s="4"/>
      <c r="C8" s="7">
        <v>2</v>
      </c>
      <c r="D8" s="12">
        <v>107.479999999895</v>
      </c>
      <c r="E8" s="7">
        <v>72.332822299599101</v>
      </c>
      <c r="F8" s="7">
        <v>0</v>
      </c>
      <c r="G8" s="7">
        <v>287</v>
      </c>
      <c r="H8" s="8">
        <v>0.26266176120676499</v>
      </c>
      <c r="J8" s="4"/>
      <c r="K8" s="8">
        <v>2</v>
      </c>
      <c r="L8" s="12">
        <v>10.399999999983599</v>
      </c>
      <c r="M8" s="7">
        <v>1.7500436681182101</v>
      </c>
      <c r="N8" s="7">
        <v>0</v>
      </c>
      <c r="O8" s="7">
        <v>458</v>
      </c>
      <c r="P8" s="8">
        <v>0.45520504104824799</v>
      </c>
    </row>
    <row r="9" spans="2:16" x14ac:dyDescent="0.25">
      <c r="B9" s="4"/>
      <c r="C9" s="7">
        <v>3</v>
      </c>
      <c r="D9" s="12">
        <v>124.999999999878</v>
      </c>
      <c r="E9" s="7">
        <v>71.681939799274502</v>
      </c>
      <c r="F9" s="7">
        <v>0</v>
      </c>
      <c r="G9" s="7">
        <v>299</v>
      </c>
      <c r="H9" s="8">
        <v>0.27223891468650901</v>
      </c>
      <c r="J9" s="4"/>
      <c r="K9" s="8">
        <v>3</v>
      </c>
      <c r="L9" s="12">
        <v>8.86000000000851</v>
      </c>
      <c r="M9" s="7">
        <v>1.6014925373097399</v>
      </c>
      <c r="N9" s="7">
        <v>0</v>
      </c>
      <c r="O9" s="7">
        <v>469</v>
      </c>
      <c r="P9" s="8">
        <v>0.46343873517815398</v>
      </c>
    </row>
    <row r="10" spans="2:16" x14ac:dyDescent="0.25">
      <c r="B10" s="4"/>
      <c r="C10" s="7">
        <v>4</v>
      </c>
      <c r="D10" s="12">
        <v>122.69999999999099</v>
      </c>
      <c r="E10" s="7">
        <v>76.370449826934504</v>
      </c>
      <c r="F10" s="7">
        <v>0</v>
      </c>
      <c r="G10" s="7">
        <v>289</v>
      </c>
      <c r="H10" s="8">
        <v>0.26948899664321502</v>
      </c>
      <c r="J10" s="4"/>
      <c r="K10" s="8">
        <v>4</v>
      </c>
      <c r="L10" s="12">
        <v>11.3399999999827</v>
      </c>
      <c r="M10" s="7">
        <v>1.6602105263120299</v>
      </c>
      <c r="N10" s="7">
        <v>0</v>
      </c>
      <c r="O10" s="7">
        <v>475</v>
      </c>
      <c r="P10" s="8">
        <v>0.47045540082829401</v>
      </c>
    </row>
    <row r="11" spans="2:16" ht="15.75" thickBot="1" x14ac:dyDescent="0.3">
      <c r="B11" s="4"/>
      <c r="C11" s="7">
        <v>5</v>
      </c>
      <c r="D11" s="13">
        <v>126.799999999877</v>
      </c>
      <c r="E11" s="10">
        <v>78.053888888833697</v>
      </c>
      <c r="F11" s="10">
        <v>0</v>
      </c>
      <c r="G11" s="10">
        <v>288</v>
      </c>
      <c r="H11" s="11">
        <v>0.264968902955309</v>
      </c>
      <c r="J11" s="4"/>
      <c r="K11" s="8">
        <v>5</v>
      </c>
      <c r="L11" s="12">
        <v>9.7799999999842093</v>
      </c>
      <c r="M11" s="7">
        <v>1.7276923076885</v>
      </c>
      <c r="N11" s="7">
        <v>0</v>
      </c>
      <c r="O11" s="7">
        <v>455</v>
      </c>
      <c r="P11" s="8">
        <v>0.45022758757201897</v>
      </c>
    </row>
    <row r="12" spans="2:16" ht="15.75" thickBot="1" x14ac:dyDescent="0.3">
      <c r="B12" s="1">
        <v>20</v>
      </c>
      <c r="C12" s="2"/>
      <c r="D12" s="1"/>
      <c r="E12" s="2"/>
      <c r="F12" s="2"/>
      <c r="G12" s="2"/>
      <c r="H12" s="3"/>
      <c r="J12" s="1">
        <v>70</v>
      </c>
      <c r="K12" s="3"/>
      <c r="L12" s="1">
        <f t="shared" ref="L12" si="10">SUM(L13:L17)/COUNTA(L13:L17)</f>
        <v>8.4119999999854755</v>
      </c>
      <c r="M12" s="2">
        <f t="shared" ref="M12" si="11">SUM(M13:M17)/COUNTA(M13:M17)</f>
        <v>1.4800955690621158</v>
      </c>
      <c r="N12" s="2">
        <f t="shared" ref="N12" si="12">SUM(N13:N17)/COUNTA(N13:N17)</f>
        <v>0</v>
      </c>
      <c r="O12" s="2">
        <f t="shared" ref="O12" si="13">SUM(O13:O17)/COUNTA(O13:O17)</f>
        <v>465.6</v>
      </c>
      <c r="P12" s="3">
        <f t="shared" ref="P12" si="14">SUM(P13:P17)/COUNTA(P13:P17)</f>
        <v>0.46147917496085417</v>
      </c>
    </row>
    <row r="13" spans="2:16" x14ac:dyDescent="0.25">
      <c r="B13" s="4"/>
      <c r="C13" s="6">
        <v>1</v>
      </c>
      <c r="D13" s="38" t="s">
        <v>36</v>
      </c>
      <c r="E13" s="39"/>
      <c r="F13" s="39"/>
      <c r="G13" s="39"/>
      <c r="H13" s="40"/>
      <c r="J13" s="4"/>
      <c r="K13" s="6">
        <v>1</v>
      </c>
      <c r="L13" s="12">
        <v>7.5999999999862302</v>
      </c>
      <c r="M13" s="7">
        <v>1.4047983014828</v>
      </c>
      <c r="N13" s="7">
        <v>0</v>
      </c>
      <c r="O13" s="7">
        <v>471</v>
      </c>
      <c r="P13" s="8">
        <v>0.46803267285439498</v>
      </c>
    </row>
    <row r="14" spans="2:16" x14ac:dyDescent="0.25">
      <c r="B14" s="4"/>
      <c r="C14" s="8">
        <v>2</v>
      </c>
      <c r="D14" s="41"/>
      <c r="E14" s="42"/>
      <c r="F14" s="42"/>
      <c r="G14" s="42"/>
      <c r="H14" s="43"/>
      <c r="J14" s="4"/>
      <c r="K14" s="8">
        <v>2</v>
      </c>
      <c r="L14" s="12">
        <v>7.4199999999863904</v>
      </c>
      <c r="M14" s="7">
        <v>1.45414847161186</v>
      </c>
      <c r="N14" s="7">
        <v>0</v>
      </c>
      <c r="O14" s="7">
        <v>458</v>
      </c>
      <c r="P14" s="8">
        <v>0.45521408977088601</v>
      </c>
    </row>
    <row r="15" spans="2:16" x14ac:dyDescent="0.25">
      <c r="B15" s="4"/>
      <c r="C15" s="8">
        <v>3</v>
      </c>
      <c r="D15" s="41"/>
      <c r="E15" s="42"/>
      <c r="F15" s="42"/>
      <c r="G15" s="42"/>
      <c r="H15" s="43"/>
      <c r="J15" s="4"/>
      <c r="K15" s="8">
        <v>3</v>
      </c>
      <c r="L15" s="12">
        <v>6.9399999999868296</v>
      </c>
      <c r="M15" s="7">
        <v>1.4337739872031099</v>
      </c>
      <c r="N15" s="7">
        <v>0</v>
      </c>
      <c r="O15" s="7">
        <v>469</v>
      </c>
      <c r="P15" s="8">
        <v>0.46344789422744698</v>
      </c>
    </row>
    <row r="16" spans="2:16" x14ac:dyDescent="0.25">
      <c r="B16" s="4"/>
      <c r="C16" s="8">
        <v>4</v>
      </c>
      <c r="D16" s="41"/>
      <c r="E16" s="42"/>
      <c r="F16" s="42"/>
      <c r="G16" s="42"/>
      <c r="H16" s="43"/>
      <c r="J16" s="4"/>
      <c r="K16" s="8">
        <v>4</v>
      </c>
      <c r="L16" s="12">
        <v>11.6399999999825</v>
      </c>
      <c r="M16" s="7">
        <v>1.53452631578576</v>
      </c>
      <c r="N16" s="7">
        <v>0</v>
      </c>
      <c r="O16" s="7">
        <v>475</v>
      </c>
      <c r="P16" s="8">
        <v>0.47046472009854501</v>
      </c>
    </row>
    <row r="17" spans="2:16" ht="15.75" thickBot="1" x14ac:dyDescent="0.3">
      <c r="B17" s="4"/>
      <c r="C17" s="8">
        <v>5</v>
      </c>
      <c r="D17" s="44"/>
      <c r="E17" s="45"/>
      <c r="F17" s="45"/>
      <c r="G17" s="45"/>
      <c r="H17" s="46"/>
      <c r="J17" s="4"/>
      <c r="K17" s="8">
        <v>5</v>
      </c>
      <c r="L17" s="12">
        <v>8.4599999999854294</v>
      </c>
      <c r="M17" s="7">
        <v>1.57323076922705</v>
      </c>
      <c r="N17" s="7">
        <v>0</v>
      </c>
      <c r="O17" s="7">
        <v>455</v>
      </c>
      <c r="P17" s="8">
        <v>0.45023649785299802</v>
      </c>
    </row>
    <row r="18" spans="2:16" ht="15.75" thickBot="1" x14ac:dyDescent="0.3">
      <c r="B18" s="1">
        <v>30</v>
      </c>
      <c r="C18" s="3"/>
      <c r="D18" s="1">
        <f t="shared" ref="D18" si="15">SUM(D19:D23)/COUNTA(D19:D23)</f>
        <v>91.139999999910032</v>
      </c>
      <c r="E18" s="2">
        <f t="shared" ref="E18" si="16">SUM(E19:E23)/COUNTA(E19:E23)</f>
        <v>52.780731937302221</v>
      </c>
      <c r="F18" s="2">
        <f t="shared" ref="F18" si="17">SUM(F19:F23)/COUNTA(F19:F23)</f>
        <v>0</v>
      </c>
      <c r="G18" s="2">
        <f t="shared" ref="G18" si="18">SUM(G19:G23)/COUNTA(G19:G23)</f>
        <v>407.4</v>
      </c>
      <c r="H18" s="3">
        <f t="shared" ref="H18" si="19">SUM(H19:H23)/COUNTA(H19:H23)</f>
        <v>0.380154616687914</v>
      </c>
      <c r="J18" s="1">
        <v>80</v>
      </c>
      <c r="K18" s="3"/>
      <c r="L18" s="1">
        <f t="shared" ref="L18" si="20">SUM(L19:L23)/COUNTA(L19:L23)</f>
        <v>8.3479999999855341</v>
      </c>
      <c r="M18" s="2">
        <f t="shared" ref="M18" si="21">SUM(M19:M23)/COUNTA(M19:M23)</f>
        <v>1.468268286359858</v>
      </c>
      <c r="N18" s="2">
        <f t="shared" ref="N18" si="22">SUM(N19:N23)/COUNTA(N19:N23)</f>
        <v>0</v>
      </c>
      <c r="O18" s="2">
        <f t="shared" ref="O18" si="23">SUM(O19:O23)/COUNTA(O19:O23)</f>
        <v>465.6</v>
      </c>
      <c r="P18" s="3">
        <f t="shared" ref="P18" si="24">SUM(P19:P23)/COUNTA(P19:P23)</f>
        <v>0.46148289926188141</v>
      </c>
    </row>
    <row r="19" spans="2:16" x14ac:dyDescent="0.25">
      <c r="B19" s="4"/>
      <c r="C19" s="6">
        <v>1</v>
      </c>
      <c r="D19" s="12">
        <v>126.799999999877</v>
      </c>
      <c r="E19" s="7">
        <v>78.053888888833697</v>
      </c>
      <c r="F19" s="7">
        <v>0</v>
      </c>
      <c r="G19" s="7">
        <v>288</v>
      </c>
      <c r="H19" s="8">
        <v>0.264968902955309</v>
      </c>
      <c r="J19" s="4"/>
      <c r="K19" s="6">
        <v>1</v>
      </c>
      <c r="L19" s="12">
        <v>7.5799999999862502</v>
      </c>
      <c r="M19" s="7">
        <v>1.3951592356653899</v>
      </c>
      <c r="N19" s="7">
        <v>0</v>
      </c>
      <c r="O19" s="7">
        <v>471</v>
      </c>
      <c r="P19" s="8">
        <v>0.46804197472006098</v>
      </c>
    </row>
    <row r="20" spans="2:16" x14ac:dyDescent="0.25">
      <c r="B20" s="4"/>
      <c r="C20" s="8">
        <v>2</v>
      </c>
      <c r="D20" s="12">
        <v>55.119999999942898</v>
      </c>
      <c r="E20" s="7">
        <v>13.9115164835003</v>
      </c>
      <c r="F20" s="7">
        <v>0</v>
      </c>
      <c r="G20" s="7">
        <v>455</v>
      </c>
      <c r="H20" s="8">
        <v>0.43319306129471202</v>
      </c>
      <c r="J20" s="4"/>
      <c r="K20" s="8">
        <v>2</v>
      </c>
      <c r="L20" s="12">
        <v>7.5799999999862502</v>
      </c>
      <c r="M20" s="7">
        <v>1.4482532751053101</v>
      </c>
      <c r="N20" s="7">
        <v>0</v>
      </c>
      <c r="O20" s="7">
        <v>458</v>
      </c>
      <c r="P20" s="8">
        <v>0.45521408977088601</v>
      </c>
    </row>
    <row r="21" spans="2:16" x14ac:dyDescent="0.25">
      <c r="B21" s="4"/>
      <c r="C21" s="8">
        <v>3</v>
      </c>
      <c r="D21" s="12">
        <v>91.399999999909895</v>
      </c>
      <c r="E21" s="7">
        <v>53.744444444394198</v>
      </c>
      <c r="F21" s="7">
        <v>0</v>
      </c>
      <c r="G21" s="7">
        <v>432</v>
      </c>
      <c r="H21" s="8">
        <v>0.401181255920466</v>
      </c>
      <c r="J21" s="4"/>
      <c r="K21" s="8">
        <v>3</v>
      </c>
      <c r="L21" s="12">
        <v>6.9199999999868496</v>
      </c>
      <c r="M21" s="7">
        <v>1.4220469083118801</v>
      </c>
      <c r="N21" s="7">
        <v>0</v>
      </c>
      <c r="O21" s="7">
        <v>469</v>
      </c>
      <c r="P21" s="8">
        <v>0.46344789422744698</v>
      </c>
    </row>
    <row r="22" spans="2:16" x14ac:dyDescent="0.25">
      <c r="B22" s="4"/>
      <c r="C22" s="8">
        <v>4</v>
      </c>
      <c r="D22" s="12">
        <v>92.939999999908594</v>
      </c>
      <c r="E22" s="7">
        <v>62.774918414865901</v>
      </c>
      <c r="F22" s="7">
        <v>0</v>
      </c>
      <c r="G22" s="7">
        <v>429</v>
      </c>
      <c r="H22" s="8">
        <v>0.39462790911625001</v>
      </c>
      <c r="J22" s="4"/>
      <c r="K22" s="8">
        <v>4</v>
      </c>
      <c r="L22" s="12">
        <v>11.499999999982601</v>
      </c>
      <c r="M22" s="7">
        <v>1.52168421052261</v>
      </c>
      <c r="N22" s="7">
        <v>0</v>
      </c>
      <c r="O22" s="7">
        <v>475</v>
      </c>
      <c r="P22" s="8">
        <v>0.47047403973801499</v>
      </c>
    </row>
    <row r="23" spans="2:16" ht="15.75" thickBot="1" x14ac:dyDescent="0.3">
      <c r="B23" s="4"/>
      <c r="C23" s="8">
        <v>5</v>
      </c>
      <c r="D23" s="12">
        <v>89.439999999911706</v>
      </c>
      <c r="E23" s="7">
        <v>55.418891454917002</v>
      </c>
      <c r="F23" s="7">
        <v>0</v>
      </c>
      <c r="G23" s="7">
        <v>433</v>
      </c>
      <c r="H23" s="8">
        <v>0.40680195415283299</v>
      </c>
      <c r="J23" s="4"/>
      <c r="K23" s="8">
        <v>5</v>
      </c>
      <c r="L23" s="12">
        <v>8.15999999998572</v>
      </c>
      <c r="M23" s="7">
        <v>1.5541978021941001</v>
      </c>
      <c r="N23" s="7">
        <v>0</v>
      </c>
      <c r="O23" s="7">
        <v>455</v>
      </c>
      <c r="P23" s="8">
        <v>0.45023649785299802</v>
      </c>
    </row>
    <row r="24" spans="2:16" ht="15.75" thickBot="1" x14ac:dyDescent="0.3">
      <c r="B24" s="1">
        <v>40</v>
      </c>
      <c r="C24" s="3"/>
      <c r="D24" s="1">
        <f t="shared" ref="D24" si="25">SUM(D25:D29)/COUNTA(D25:D29)</f>
        <v>18.827999999975955</v>
      </c>
      <c r="E24" s="2">
        <f t="shared" ref="E24" si="26">SUM(E25:E29)/COUNTA(E25:E29)</f>
        <v>4.9579092490809238</v>
      </c>
      <c r="F24" s="2">
        <f t="shared" ref="F24" si="27">SUM(F25:F29)/COUNTA(F25:F29)</f>
        <v>0</v>
      </c>
      <c r="G24" s="2">
        <f t="shared" ref="G24" si="28">SUM(G25:G29)/COUNTA(G25:G29)</f>
        <v>459.2</v>
      </c>
      <c r="H24" s="3">
        <f t="shared" ref="H24" si="29">SUM(H25:H29)/COUNTA(H25:H29)</f>
        <v>0.45333525271863973</v>
      </c>
      <c r="J24" s="1">
        <v>90</v>
      </c>
      <c r="K24" s="3"/>
      <c r="L24" s="1">
        <f t="shared" ref="L24" si="30">SUM(L25:L29)/COUNTA(L25:L29)</f>
        <v>8.2359999999971762</v>
      </c>
      <c r="M24" s="2">
        <f t="shared" ref="M24" si="31">SUM(M25:M29)/COUNTA(M25:M29)</f>
        <v>1.4640858081355259</v>
      </c>
      <c r="N24" s="2">
        <f t="shared" ref="N24" si="32">SUM(N25:N29)/COUNTA(N25:N29)</f>
        <v>0</v>
      </c>
      <c r="O24" s="2">
        <f t="shared" ref="O24" si="33">SUM(O25:O29)/COUNTA(O25:O29)</f>
        <v>465.6</v>
      </c>
      <c r="P24" s="3">
        <f t="shared" ref="P24" si="34">SUM(P25:P29)/COUNTA(P25:P29)</f>
        <v>0.46148832329733275</v>
      </c>
    </row>
    <row r="25" spans="2:16" x14ac:dyDescent="0.25">
      <c r="B25" s="4"/>
      <c r="C25" s="6">
        <v>1</v>
      </c>
      <c r="D25" s="12">
        <v>8.1199999999856995</v>
      </c>
      <c r="E25" s="7">
        <v>1.53952688171682</v>
      </c>
      <c r="F25" s="7">
        <v>0</v>
      </c>
      <c r="G25" s="7">
        <v>465</v>
      </c>
      <c r="H25" s="8">
        <v>0.46205210755409298</v>
      </c>
      <c r="J25" s="20"/>
      <c r="K25" s="21">
        <v>1</v>
      </c>
      <c r="L25" s="12">
        <v>7.6</v>
      </c>
      <c r="M25" s="7">
        <v>1.3925690019999999</v>
      </c>
      <c r="N25" s="7">
        <v>0</v>
      </c>
      <c r="O25" s="7">
        <v>471</v>
      </c>
      <c r="P25" s="8">
        <v>0.468041975</v>
      </c>
    </row>
    <row r="26" spans="2:16" x14ac:dyDescent="0.25">
      <c r="B26" s="4"/>
      <c r="C26" s="8">
        <v>2</v>
      </c>
      <c r="D26" s="12">
        <v>7.4799999999862798</v>
      </c>
      <c r="E26" s="7">
        <v>1.5657964601729</v>
      </c>
      <c r="F26" s="7">
        <v>0</v>
      </c>
      <c r="G26" s="7">
        <v>452</v>
      </c>
      <c r="H26" s="8">
        <v>0.44922379693522102</v>
      </c>
      <c r="J26" s="4"/>
      <c r="K26" s="8">
        <v>2</v>
      </c>
      <c r="L26" s="12">
        <v>7.22</v>
      </c>
      <c r="M26" s="7">
        <v>1.4414410479999999</v>
      </c>
      <c r="N26" s="7">
        <v>0</v>
      </c>
      <c r="O26" s="7">
        <v>458</v>
      </c>
      <c r="P26" s="8">
        <v>0.455223139</v>
      </c>
    </row>
    <row r="27" spans="2:16" x14ac:dyDescent="0.25">
      <c r="B27" s="4"/>
      <c r="C27" s="8">
        <v>3</v>
      </c>
      <c r="D27" s="12">
        <v>54.059999999943898</v>
      </c>
      <c r="E27" s="7">
        <v>18.297499999979401</v>
      </c>
      <c r="F27" s="7">
        <v>0</v>
      </c>
      <c r="G27" s="7">
        <v>464</v>
      </c>
      <c r="H27" s="8">
        <v>0.44958626436475702</v>
      </c>
      <c r="J27" s="4"/>
      <c r="K27" s="8">
        <v>3</v>
      </c>
      <c r="L27" s="12">
        <v>6.92</v>
      </c>
      <c r="M27" s="7">
        <v>1.4192324089999999</v>
      </c>
      <c r="N27" s="7">
        <v>0</v>
      </c>
      <c r="O27" s="7">
        <v>469</v>
      </c>
      <c r="P27" s="8">
        <v>0.46345705399999998</v>
      </c>
    </row>
    <row r="28" spans="2:16" x14ac:dyDescent="0.25">
      <c r="B28" s="4"/>
      <c r="C28" s="8">
        <v>4</v>
      </c>
      <c r="D28" s="12">
        <v>10.9799999999831</v>
      </c>
      <c r="E28" s="7">
        <v>1.6259656652321299</v>
      </c>
      <c r="F28" s="7">
        <v>0</v>
      </c>
      <c r="G28" s="7">
        <v>466</v>
      </c>
      <c r="H28" s="8">
        <v>0.46153236669072301</v>
      </c>
      <c r="J28" s="4"/>
      <c r="K28" s="8">
        <v>4</v>
      </c>
      <c r="L28" s="12">
        <v>11.46</v>
      </c>
      <c r="M28" s="7">
        <v>1.516505263</v>
      </c>
      <c r="N28" s="7">
        <v>0</v>
      </c>
      <c r="O28" s="7">
        <v>475</v>
      </c>
      <c r="P28" s="8">
        <v>0.47047403999999998</v>
      </c>
    </row>
    <row r="29" spans="2:16" ht="15.75" thickBot="1" x14ac:dyDescent="0.3">
      <c r="B29" s="4"/>
      <c r="C29" s="8">
        <v>5</v>
      </c>
      <c r="D29" s="12">
        <v>13.499999999980799</v>
      </c>
      <c r="E29" s="7">
        <v>1.7607572383033701</v>
      </c>
      <c r="F29" s="7">
        <v>0</v>
      </c>
      <c r="G29" s="7">
        <v>449</v>
      </c>
      <c r="H29" s="8">
        <v>0.44428172804840499</v>
      </c>
      <c r="J29" s="9"/>
      <c r="K29" s="11">
        <v>5</v>
      </c>
      <c r="L29" s="13">
        <v>7.9799999999858802</v>
      </c>
      <c r="M29" s="10">
        <v>1.55068131867763</v>
      </c>
      <c r="N29" s="10">
        <v>0</v>
      </c>
      <c r="O29" s="10">
        <v>455</v>
      </c>
      <c r="P29" s="11">
        <v>0.450245408486664</v>
      </c>
    </row>
    <row r="30" spans="2:16" ht="15.75" thickBot="1" x14ac:dyDescent="0.3">
      <c r="B30" s="1">
        <v>50</v>
      </c>
      <c r="C30" s="3"/>
      <c r="D30" s="1">
        <f t="shared" ref="D30" si="35">SUM(D31:D35)/COUNTA(D31:D35)</f>
        <v>8.5519999999853091</v>
      </c>
      <c r="E30" s="2">
        <f t="shared" ref="E30" si="36">SUM(E31:E35)/COUNTA(E31:E35)</f>
        <v>1.575310669190876</v>
      </c>
      <c r="F30" s="2">
        <f t="shared" ref="F30" si="37">SUM(F31:F35)/COUNTA(F31:F35)</f>
        <v>0</v>
      </c>
      <c r="G30" s="2">
        <f t="shared" ref="G30" si="38">SUM(G31:G35)/COUNTA(G31:G35)</f>
        <v>465.6</v>
      </c>
      <c r="H30" s="3">
        <f t="shared" ref="H30" si="39">SUM(H31:H35)/COUNTA(H31:H35)</f>
        <v>0.46146460380133314</v>
      </c>
    </row>
    <row r="31" spans="2:16" x14ac:dyDescent="0.25">
      <c r="B31" s="4"/>
      <c r="C31" s="6">
        <v>1</v>
      </c>
      <c r="D31" s="12">
        <v>7.9399999999858801</v>
      </c>
      <c r="E31" s="7">
        <v>1.4849256900176899</v>
      </c>
      <c r="F31" s="7">
        <v>0</v>
      </c>
      <c r="G31" s="7">
        <v>471</v>
      </c>
      <c r="H31" s="8">
        <v>0.46802337135845201</v>
      </c>
    </row>
    <row r="32" spans="2:16" x14ac:dyDescent="0.25">
      <c r="B32" s="4"/>
      <c r="C32" s="8">
        <v>2</v>
      </c>
      <c r="D32" s="12">
        <v>7.4199999999863602</v>
      </c>
      <c r="E32" s="7">
        <v>1.5282532751051501</v>
      </c>
      <c r="F32" s="7">
        <v>0</v>
      </c>
      <c r="G32" s="7">
        <v>458</v>
      </c>
      <c r="H32" s="8">
        <v>0.455195992685342</v>
      </c>
    </row>
    <row r="33" spans="2:8" x14ac:dyDescent="0.25">
      <c r="B33" s="4"/>
      <c r="C33" s="8">
        <v>3</v>
      </c>
      <c r="D33" s="12">
        <v>7.2399999999865203</v>
      </c>
      <c r="E33" s="7">
        <v>1.51633262259746</v>
      </c>
      <c r="F33" s="7">
        <v>0</v>
      </c>
      <c r="G33" s="7">
        <v>469</v>
      </c>
      <c r="H33" s="8">
        <v>0.46342957649087102</v>
      </c>
    </row>
    <row r="34" spans="2:8" x14ac:dyDescent="0.25">
      <c r="B34" s="4"/>
      <c r="C34" s="8">
        <v>4</v>
      </c>
      <c r="D34" s="12">
        <v>11.019999999983</v>
      </c>
      <c r="E34" s="7">
        <v>1.6247999999962</v>
      </c>
      <c r="F34" s="7">
        <v>0</v>
      </c>
      <c r="G34" s="7">
        <v>475</v>
      </c>
      <c r="H34" s="8">
        <v>0.47045540082829401</v>
      </c>
    </row>
    <row r="35" spans="2:8" ht="15.75" thickBot="1" x14ac:dyDescent="0.3">
      <c r="B35" s="9"/>
      <c r="C35" s="11">
        <v>5</v>
      </c>
      <c r="D35" s="13">
        <v>9.1399999999847896</v>
      </c>
      <c r="E35" s="10">
        <v>1.7222417582378799</v>
      </c>
      <c r="F35" s="10">
        <v>0</v>
      </c>
      <c r="G35" s="10">
        <v>455</v>
      </c>
      <c r="H35" s="11">
        <v>0.45021867764370699</v>
      </c>
    </row>
    <row r="37" spans="2:8" x14ac:dyDescent="0.25">
      <c r="B37" s="36" t="s">
        <v>31</v>
      </c>
      <c r="C37" s="36"/>
    </row>
    <row r="38" spans="2:8" x14ac:dyDescent="0.25">
      <c r="B38" s="36"/>
      <c r="C38" s="36"/>
    </row>
    <row r="39" spans="2:8" ht="15.75" thickBot="1" x14ac:dyDescent="0.3"/>
    <row r="40" spans="2:8" ht="30.75" thickBot="1" x14ac:dyDescent="0.3">
      <c r="B40" s="14" t="s">
        <v>27</v>
      </c>
      <c r="C40" s="17" t="s">
        <v>2</v>
      </c>
      <c r="D40" s="17" t="s">
        <v>3</v>
      </c>
      <c r="E40" s="17" t="s">
        <v>25</v>
      </c>
      <c r="F40" s="34" t="s">
        <v>30</v>
      </c>
      <c r="G40" s="16" t="s">
        <v>4</v>
      </c>
    </row>
    <row r="41" spans="2:8" x14ac:dyDescent="0.25">
      <c r="B41" s="35">
        <f>B6</f>
        <v>10</v>
      </c>
      <c r="C41" s="18">
        <f>D6</f>
        <v>121.17599999992822</v>
      </c>
      <c r="D41" s="18">
        <f t="shared" ref="D41:G41" si="40">E6</f>
        <v>74.384444276928349</v>
      </c>
      <c r="E41" s="18">
        <f t="shared" si="40"/>
        <v>0</v>
      </c>
      <c r="F41" s="18">
        <f t="shared" si="40"/>
        <v>289</v>
      </c>
      <c r="G41" s="22">
        <f t="shared" si="40"/>
        <v>0.26603887189835962</v>
      </c>
    </row>
    <row r="42" spans="2:8" x14ac:dyDescent="0.25">
      <c r="B42" s="23">
        <f>B12</f>
        <v>20</v>
      </c>
      <c r="C42" s="7"/>
      <c r="D42" s="7"/>
      <c r="E42" s="7"/>
      <c r="F42" s="7"/>
      <c r="G42" s="8"/>
    </row>
    <row r="43" spans="2:8" x14ac:dyDescent="0.25">
      <c r="B43" s="23">
        <f>B18</f>
        <v>30</v>
      </c>
      <c r="C43" s="7">
        <f>D18</f>
        <v>91.139999999910032</v>
      </c>
      <c r="D43" s="7">
        <f t="shared" ref="D43:G43" si="41">E18</f>
        <v>52.780731937302221</v>
      </c>
      <c r="E43" s="7">
        <f t="shared" si="41"/>
        <v>0</v>
      </c>
      <c r="F43" s="7">
        <f t="shared" si="41"/>
        <v>407.4</v>
      </c>
      <c r="G43" s="8">
        <f t="shared" si="41"/>
        <v>0.380154616687914</v>
      </c>
    </row>
    <row r="44" spans="2:8" x14ac:dyDescent="0.25">
      <c r="B44" s="23">
        <f>B24</f>
        <v>40</v>
      </c>
      <c r="C44" s="7">
        <f>D24</f>
        <v>18.827999999975955</v>
      </c>
      <c r="D44" s="7">
        <f t="shared" ref="D44:F44" si="42">E24</f>
        <v>4.9579092490809238</v>
      </c>
      <c r="E44" s="7">
        <f t="shared" si="42"/>
        <v>0</v>
      </c>
      <c r="F44" s="7">
        <f t="shared" si="42"/>
        <v>459.2</v>
      </c>
      <c r="G44" s="8">
        <f>H24</f>
        <v>0.45333525271863973</v>
      </c>
    </row>
    <row r="45" spans="2:8" x14ac:dyDescent="0.25">
      <c r="B45" s="23">
        <f>B30</f>
        <v>50</v>
      </c>
      <c r="C45" s="7">
        <f>D30</f>
        <v>8.5519999999853091</v>
      </c>
      <c r="D45" s="7">
        <f t="shared" ref="D45:G45" si="43">E30</f>
        <v>1.575310669190876</v>
      </c>
      <c r="E45" s="7">
        <f t="shared" si="43"/>
        <v>0</v>
      </c>
      <c r="F45" s="7">
        <f t="shared" si="43"/>
        <v>465.6</v>
      </c>
      <c r="G45" s="8">
        <f t="shared" si="43"/>
        <v>0.46146460380133314</v>
      </c>
    </row>
    <row r="46" spans="2:8" x14ac:dyDescent="0.25">
      <c r="B46" s="23">
        <f>J6</f>
        <v>60</v>
      </c>
      <c r="C46" s="7">
        <f>L6</f>
        <v>9.8639999999888026</v>
      </c>
      <c r="D46" s="7">
        <f t="shared" ref="D46:G46" si="44">M6</f>
        <v>1.6431489543818121</v>
      </c>
      <c r="E46" s="7">
        <f t="shared" si="44"/>
        <v>0</v>
      </c>
      <c r="F46" s="7">
        <f t="shared" si="44"/>
        <v>465.6</v>
      </c>
      <c r="G46" s="8">
        <f t="shared" si="44"/>
        <v>0.46147188749622198</v>
      </c>
    </row>
    <row r="47" spans="2:8" x14ac:dyDescent="0.25">
      <c r="B47" s="23">
        <f>J12</f>
        <v>70</v>
      </c>
      <c r="C47" s="7">
        <f>L12</f>
        <v>8.4119999999854755</v>
      </c>
      <c r="D47" s="7">
        <f t="shared" ref="D47:G47" si="45">M12</f>
        <v>1.4800955690621158</v>
      </c>
      <c r="E47" s="7">
        <f t="shared" si="45"/>
        <v>0</v>
      </c>
      <c r="F47" s="7">
        <f t="shared" si="45"/>
        <v>465.6</v>
      </c>
      <c r="G47" s="8">
        <f t="shared" si="45"/>
        <v>0.46147917496085417</v>
      </c>
    </row>
    <row r="48" spans="2:8" x14ac:dyDescent="0.25">
      <c r="B48" s="23">
        <f>J18</f>
        <v>80</v>
      </c>
      <c r="C48" s="7">
        <f>L18</f>
        <v>8.3479999999855341</v>
      </c>
      <c r="D48" s="7">
        <f t="shared" ref="D48:G48" si="46">M18</f>
        <v>1.468268286359858</v>
      </c>
      <c r="E48" s="7">
        <f t="shared" si="46"/>
        <v>0</v>
      </c>
      <c r="F48" s="7">
        <f t="shared" si="46"/>
        <v>465.6</v>
      </c>
      <c r="G48" s="8">
        <f t="shared" si="46"/>
        <v>0.46148289926188141</v>
      </c>
    </row>
    <row r="49" spans="2:7" ht="15.75" thickBot="1" x14ac:dyDescent="0.3">
      <c r="B49" s="24">
        <f>J24</f>
        <v>90</v>
      </c>
      <c r="C49" s="10">
        <f>L24</f>
        <v>8.2359999999971762</v>
      </c>
      <c r="D49" s="10">
        <f t="shared" ref="D49:G49" si="47">M24</f>
        <v>1.4640858081355259</v>
      </c>
      <c r="E49" s="10">
        <f t="shared" si="47"/>
        <v>0</v>
      </c>
      <c r="F49" s="10">
        <f t="shared" si="47"/>
        <v>465.6</v>
      </c>
      <c r="G49" s="11">
        <f t="shared" si="47"/>
        <v>0.46148832329733275</v>
      </c>
    </row>
  </sheetData>
  <mergeCells count="3">
    <mergeCell ref="B2:C3"/>
    <mergeCell ref="D13:H17"/>
    <mergeCell ref="B37:C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abSelected="1" topLeftCell="A4" workbookViewId="0">
      <selection activeCell="L31" sqref="L31"/>
    </sheetView>
  </sheetViews>
  <sheetFormatPr defaultRowHeight="15" x14ac:dyDescent="0.25"/>
  <cols>
    <col min="1" max="1" width="9.140625" customWidth="1"/>
    <col min="2" max="2" width="15.5703125" customWidth="1"/>
    <col min="3" max="3" width="17.140625" customWidth="1"/>
    <col min="4" max="4" width="15.42578125" customWidth="1"/>
    <col min="5" max="7" width="14.28515625" customWidth="1"/>
    <col min="8" max="8" width="11.85546875" customWidth="1"/>
    <col min="9" max="9" width="16" customWidth="1"/>
    <col min="10" max="10" width="15.42578125" customWidth="1"/>
    <col min="11" max="11" width="14.42578125" customWidth="1"/>
    <col min="12" max="12" width="16.140625" customWidth="1"/>
    <col min="13" max="15" width="14.28515625" customWidth="1"/>
    <col min="16" max="16" width="11.85546875" customWidth="1"/>
    <col min="18" max="18" width="15.5703125" customWidth="1"/>
    <col min="19" max="19" width="14.42578125" customWidth="1"/>
    <col min="20" max="20" width="16.140625" customWidth="1"/>
    <col min="21" max="23" width="14.28515625" customWidth="1"/>
    <col min="24" max="24" width="11.85546875" customWidth="1"/>
    <col min="26" max="26" width="15.42578125" customWidth="1"/>
    <col min="27" max="27" width="14.42578125" customWidth="1"/>
    <col min="28" max="28" width="16.140625" customWidth="1"/>
    <col min="29" max="31" width="14.28515625" customWidth="1"/>
    <col min="32" max="32" width="11.85546875" customWidth="1"/>
  </cols>
  <sheetData>
    <row r="2" spans="2:27" ht="15" customHeight="1" x14ac:dyDescent="0.4">
      <c r="B2" s="30" t="s">
        <v>29</v>
      </c>
      <c r="C2" s="30"/>
      <c r="D2" s="30"/>
      <c r="J2" s="31"/>
      <c r="K2" s="31"/>
      <c r="R2" s="31"/>
      <c r="S2" s="31"/>
      <c r="Z2" s="31"/>
      <c r="AA2" s="31"/>
    </row>
    <row r="3" spans="2:27" ht="15" customHeight="1" x14ac:dyDescent="0.4">
      <c r="B3" s="30"/>
      <c r="C3" s="30"/>
      <c r="D3" s="30"/>
      <c r="J3" s="31"/>
      <c r="K3" s="31"/>
      <c r="R3" s="31"/>
      <c r="S3" s="31"/>
      <c r="Z3" s="31"/>
      <c r="AA3" s="31"/>
    </row>
    <row r="4" spans="2:27" ht="15.75" thickBot="1" x14ac:dyDescent="0.3"/>
    <row r="5" spans="2:27" ht="49.5" customHeight="1" thickBot="1" x14ac:dyDescent="0.3">
      <c r="B5" s="29" t="s">
        <v>37</v>
      </c>
      <c r="C5" s="16" t="s">
        <v>1</v>
      </c>
      <c r="D5" s="15" t="s">
        <v>2</v>
      </c>
      <c r="E5" s="17" t="s">
        <v>3</v>
      </c>
      <c r="F5" s="17" t="s">
        <v>25</v>
      </c>
      <c r="G5" s="34" t="s">
        <v>30</v>
      </c>
      <c r="H5" s="16" t="s">
        <v>4</v>
      </c>
      <c r="J5" s="29" t="s">
        <v>37</v>
      </c>
      <c r="K5" s="16" t="s">
        <v>1</v>
      </c>
      <c r="L5" s="15" t="s">
        <v>2</v>
      </c>
      <c r="M5" s="17" t="s">
        <v>3</v>
      </c>
      <c r="N5" s="17" t="s">
        <v>25</v>
      </c>
      <c r="O5" s="34" t="s">
        <v>30</v>
      </c>
      <c r="P5" s="16" t="s">
        <v>4</v>
      </c>
      <c r="R5" s="29" t="s">
        <v>37</v>
      </c>
      <c r="S5" s="16" t="s">
        <v>1</v>
      </c>
      <c r="T5" s="15" t="s">
        <v>2</v>
      </c>
      <c r="U5" s="17" t="s">
        <v>3</v>
      </c>
      <c r="V5" s="17" t="s">
        <v>25</v>
      </c>
      <c r="W5" s="34" t="s">
        <v>30</v>
      </c>
      <c r="X5" s="16" t="s">
        <v>4</v>
      </c>
    </row>
    <row r="6" spans="2:27" ht="15.75" thickBot="1" x14ac:dyDescent="0.3">
      <c r="B6" s="27" t="s">
        <v>16</v>
      </c>
      <c r="C6" s="28"/>
      <c r="D6" s="1">
        <f t="shared" ref="D6" si="0">SUM(D7:D11)/COUNTA(D7:D11)</f>
        <v>11.495999999975776</v>
      </c>
      <c r="E6" s="2">
        <f t="shared" ref="E6" si="1">SUM(E7:E11)/COUNTA(E7:E11)</f>
        <v>1.868047371019248</v>
      </c>
      <c r="F6" s="2">
        <f t="shared" ref="F6" si="2">SUM(F7:F11)/COUNTA(F7:F11)</f>
        <v>0</v>
      </c>
      <c r="G6" s="2">
        <f t="shared" ref="G6" si="3">SUM(G7:G11)/COUNTA(G7:G11)</f>
        <v>393.4</v>
      </c>
      <c r="H6" s="3">
        <f t="shared" ref="H6" si="4">SUM(H7:H11)/COUNTA(H7:H11)</f>
        <v>0.38663328903534261</v>
      </c>
      <c r="J6" s="27" t="s">
        <v>19</v>
      </c>
      <c r="K6" s="28"/>
      <c r="L6" s="1">
        <f t="shared" ref="L6" si="5">SUM(L7:L11)/COUNTA(L7:L11)</f>
        <v>37.76799999997192</v>
      </c>
      <c r="M6" s="2">
        <f t="shared" ref="M6" si="6">SUM(M7:M11)/COUNTA(M7:M11)</f>
        <v>15.666295535428324</v>
      </c>
      <c r="N6" s="2">
        <f t="shared" ref="N6" si="7">SUM(N7:N11)/COUNTA(N7:N11)</f>
        <v>0</v>
      </c>
      <c r="O6" s="2">
        <f t="shared" ref="O6" si="8">SUM(O7:O11)/COUNTA(O7:O11)</f>
        <v>438.6</v>
      </c>
      <c r="P6" s="3">
        <f t="shared" ref="P6" si="9">SUM(P7:P11)/COUNTA(P7:P11)</f>
        <v>0.42878512636539279</v>
      </c>
      <c r="R6" s="27" t="s">
        <v>22</v>
      </c>
      <c r="S6" s="28"/>
      <c r="T6" s="1">
        <f t="shared" ref="T6" si="10">SUM(T7:T11)/COUNTA(T7:T11)</f>
        <v>43.595999999955019</v>
      </c>
      <c r="U6" s="2">
        <f t="shared" ref="U6" si="11">SUM(U7:U11)/COUNTA(U7:U11)</f>
        <v>20.613203414204161</v>
      </c>
      <c r="V6" s="2">
        <f t="shared" ref="V6" si="12">SUM(V7:V11)/COUNTA(V7:V11)</f>
        <v>0</v>
      </c>
      <c r="W6" s="2">
        <f t="shared" ref="W6" si="13">SUM(W7:W11)/COUNTA(W7:W11)</f>
        <v>449</v>
      </c>
      <c r="X6" s="3">
        <f t="shared" ref="X6" si="14">SUM(X7:X11)/COUNTA(X7:X11)</f>
        <v>0.43312917782294996</v>
      </c>
    </row>
    <row r="7" spans="2:27" x14ac:dyDescent="0.25">
      <c r="B7" s="4"/>
      <c r="C7" s="6">
        <v>1</v>
      </c>
      <c r="D7" s="12">
        <v>17.559999999970199</v>
      </c>
      <c r="E7" s="7">
        <v>2.5868811881115499</v>
      </c>
      <c r="F7" s="7">
        <v>0</v>
      </c>
      <c r="G7" s="7">
        <v>404</v>
      </c>
      <c r="H7" s="8">
        <v>0.394994133750736</v>
      </c>
      <c r="J7" s="4"/>
      <c r="K7" s="6">
        <v>1</v>
      </c>
      <c r="L7" s="12">
        <v>35.979999999999897</v>
      </c>
      <c r="M7" s="7">
        <v>14.136241610725101</v>
      </c>
      <c r="N7" s="7">
        <v>0</v>
      </c>
      <c r="O7" s="7">
        <v>447</v>
      </c>
      <c r="P7" s="8">
        <v>0.43974422036426802</v>
      </c>
      <c r="R7" s="4"/>
      <c r="S7" s="6">
        <v>1</v>
      </c>
      <c r="T7" s="12">
        <v>46.839999999951999</v>
      </c>
      <c r="U7" s="7">
        <v>23.781471861450299</v>
      </c>
      <c r="V7" s="7">
        <v>0</v>
      </c>
      <c r="W7" s="7">
        <v>462</v>
      </c>
      <c r="X7" s="8">
        <v>0.43938068246689599</v>
      </c>
    </row>
    <row r="8" spans="2:27" x14ac:dyDescent="0.25">
      <c r="B8" s="4"/>
      <c r="C8" s="8">
        <v>2</v>
      </c>
      <c r="D8" s="12">
        <v>7.2199999999797004</v>
      </c>
      <c r="E8" s="7">
        <v>1.52663341645277</v>
      </c>
      <c r="F8" s="7">
        <v>0</v>
      </c>
      <c r="G8" s="7">
        <v>401</v>
      </c>
      <c r="H8" s="8">
        <v>0.39387867358188899</v>
      </c>
      <c r="J8" s="4"/>
      <c r="K8" s="8">
        <v>2</v>
      </c>
      <c r="L8" s="12">
        <v>47.279999999986003</v>
      </c>
      <c r="M8" s="7">
        <v>17.300787037020701</v>
      </c>
      <c r="N8" s="7">
        <v>0</v>
      </c>
      <c r="O8" s="7">
        <v>432</v>
      </c>
      <c r="P8" s="8">
        <v>0.42321407578693299</v>
      </c>
      <c r="R8" s="4"/>
      <c r="S8" s="8">
        <v>2</v>
      </c>
      <c r="T8" s="12">
        <v>42.259999999955298</v>
      </c>
      <c r="U8" s="7">
        <v>18.978373626354202</v>
      </c>
      <c r="V8" s="7">
        <v>0</v>
      </c>
      <c r="W8" s="7">
        <v>455</v>
      </c>
      <c r="X8" s="8">
        <v>0.44036235530978801</v>
      </c>
    </row>
    <row r="9" spans="2:27" x14ac:dyDescent="0.25">
      <c r="B9" s="4"/>
      <c r="C9" s="8">
        <v>3</v>
      </c>
      <c r="D9" s="12">
        <v>7.51999999997948</v>
      </c>
      <c r="E9" s="7">
        <v>1.48903553298889</v>
      </c>
      <c r="F9" s="7">
        <v>0</v>
      </c>
      <c r="G9" s="7">
        <v>394</v>
      </c>
      <c r="H9" s="8">
        <v>0.39176692850775002</v>
      </c>
      <c r="J9" s="4"/>
      <c r="K9" s="8">
        <v>3</v>
      </c>
      <c r="L9" s="12">
        <v>25.859999999969599</v>
      </c>
      <c r="M9" s="7">
        <v>9.7019811320624196</v>
      </c>
      <c r="N9" s="7">
        <v>0</v>
      </c>
      <c r="O9" s="7">
        <v>424</v>
      </c>
      <c r="P9" s="8">
        <v>0.41308626098504098</v>
      </c>
      <c r="R9" s="4"/>
      <c r="S9" s="8">
        <v>3</v>
      </c>
      <c r="T9" s="12">
        <v>42.659999999956099</v>
      </c>
      <c r="U9" s="7">
        <v>19.691677852330201</v>
      </c>
      <c r="V9" s="7">
        <v>0</v>
      </c>
      <c r="W9" s="7">
        <v>447</v>
      </c>
      <c r="X9" s="8">
        <v>0.43324868668490202</v>
      </c>
    </row>
    <row r="10" spans="2:27" x14ac:dyDescent="0.25">
      <c r="B10" s="4"/>
      <c r="C10" s="8">
        <v>4</v>
      </c>
      <c r="D10" s="12">
        <v>10.6799999999765</v>
      </c>
      <c r="E10" s="7">
        <v>1.75615999999303</v>
      </c>
      <c r="F10" s="7">
        <v>0</v>
      </c>
      <c r="G10" s="7">
        <v>375</v>
      </c>
      <c r="H10" s="8">
        <v>0.36815959473014798</v>
      </c>
      <c r="J10" s="4"/>
      <c r="K10" s="8">
        <v>4</v>
      </c>
      <c r="L10" s="12">
        <v>41.219999999950801</v>
      </c>
      <c r="M10" s="7">
        <v>17.719076212451199</v>
      </c>
      <c r="N10" s="7">
        <v>0</v>
      </c>
      <c r="O10" s="7">
        <v>433</v>
      </c>
      <c r="P10" s="8">
        <v>0.42572855625936001</v>
      </c>
      <c r="R10" s="4"/>
      <c r="S10" s="8">
        <v>4</v>
      </c>
      <c r="T10" s="12">
        <v>33.839999999964498</v>
      </c>
      <c r="U10" s="7">
        <v>16.143981481465001</v>
      </c>
      <c r="V10" s="7">
        <v>0</v>
      </c>
      <c r="W10" s="7">
        <v>432</v>
      </c>
      <c r="X10" s="8">
        <v>0.42279987472622699</v>
      </c>
    </row>
    <row r="11" spans="2:27" ht="15.75" thickBot="1" x14ac:dyDescent="0.3">
      <c r="B11" s="4"/>
      <c r="C11" s="8">
        <v>5</v>
      </c>
      <c r="D11" s="12">
        <v>14.499999999972999</v>
      </c>
      <c r="E11" s="7">
        <v>1.98152671755</v>
      </c>
      <c r="F11" s="7">
        <v>0</v>
      </c>
      <c r="G11" s="7">
        <v>393</v>
      </c>
      <c r="H11" s="8">
        <v>0.38436711460619</v>
      </c>
      <c r="J11" s="4"/>
      <c r="K11" s="8">
        <v>5</v>
      </c>
      <c r="L11" s="13">
        <v>38.499999999953303</v>
      </c>
      <c r="M11" s="10">
        <v>19.473391684882198</v>
      </c>
      <c r="N11" s="10">
        <v>0</v>
      </c>
      <c r="O11" s="10">
        <v>457</v>
      </c>
      <c r="P11" s="11">
        <v>0.442152518431362</v>
      </c>
      <c r="R11" s="4"/>
      <c r="S11" s="8">
        <v>5</v>
      </c>
      <c r="T11" s="12">
        <v>52.379999999947202</v>
      </c>
      <c r="U11" s="7">
        <v>24.470512249421098</v>
      </c>
      <c r="V11" s="7">
        <v>0</v>
      </c>
      <c r="W11" s="7">
        <v>449</v>
      </c>
      <c r="X11" s="8">
        <v>0.42985428992693703</v>
      </c>
    </row>
    <row r="12" spans="2:27" ht="15.75" thickBot="1" x14ac:dyDescent="0.3">
      <c r="B12" s="1" t="s">
        <v>17</v>
      </c>
      <c r="C12" s="3"/>
      <c r="D12" s="1">
        <f t="shared" ref="D12" si="15">SUM(D13:D17)/COUNTA(D13:D17)</f>
        <v>21.95199999997968</v>
      </c>
      <c r="E12" s="2">
        <f t="shared" ref="E12" si="16">SUM(E13:E17)/COUNTA(E13:E17)</f>
        <v>5.8625360579865404</v>
      </c>
      <c r="F12" s="2">
        <f t="shared" ref="F12" si="17">SUM(F13:F17)/COUNTA(F13:F17)</f>
        <v>0</v>
      </c>
      <c r="G12" s="2">
        <f t="shared" ref="G12" si="18">SUM(G13:G17)/COUNTA(G13:G17)</f>
        <v>421.2</v>
      </c>
      <c r="H12" s="3">
        <f t="shared" ref="H12" si="19">SUM(H13:H17)/COUNTA(H13:H17)</f>
        <v>0.4140322702674098</v>
      </c>
      <c r="J12" s="1" t="s">
        <v>20</v>
      </c>
      <c r="K12" s="3"/>
      <c r="L12" s="1">
        <f t="shared" ref="L12" si="20">SUM(L13:L17)/COUNTA(L13:L17)</f>
        <v>14.311999999987691</v>
      </c>
      <c r="M12" s="2">
        <f t="shared" ref="M12" si="21">SUM(M13:M17)/COUNTA(M13:M17)</f>
        <v>2.2808739005302718</v>
      </c>
      <c r="N12" s="2">
        <f t="shared" ref="N12" si="22">SUM(N13:N17)/COUNTA(N13:N17)</f>
        <v>0</v>
      </c>
      <c r="O12" s="2">
        <f t="shared" ref="O12" si="23">SUM(O13:O17)/COUNTA(O13:O17)</f>
        <v>466.4</v>
      </c>
      <c r="P12" s="3">
        <f t="shared" ref="P12" si="24">SUM(P13:P17)/COUNTA(P13:P17)</f>
        <v>0.46172688138666035</v>
      </c>
      <c r="R12" s="1" t="s">
        <v>23</v>
      </c>
      <c r="S12" s="3"/>
      <c r="T12" s="1">
        <f t="shared" ref="T12" si="25">SUM(T13:T17)/COUNTA(T13:T17)</f>
        <v>51.514999999947001</v>
      </c>
      <c r="U12" s="2">
        <f t="shared" ref="U12" si="26">SUM(U13:U17)/COUNTA(U13:U17)</f>
        <v>23.960687067564002</v>
      </c>
      <c r="V12" s="2">
        <f t="shared" ref="V12" si="27">SUM(V13:V17)/COUNTA(V13:V17)</f>
        <v>0</v>
      </c>
      <c r="W12" s="2">
        <f t="shared" ref="W12" si="28">SUM(W13:W17)/COUNTA(W13:W17)</f>
        <v>467</v>
      </c>
      <c r="X12" s="3">
        <f t="shared" ref="X12" si="29">SUM(X13:X17)/COUNTA(X13:X17)</f>
        <v>0.4539640675089695</v>
      </c>
    </row>
    <row r="13" spans="2:27" x14ac:dyDescent="0.25">
      <c r="B13" s="4"/>
      <c r="C13" s="6">
        <v>1</v>
      </c>
      <c r="D13" s="12">
        <v>26.1399999999662</v>
      </c>
      <c r="E13" s="7">
        <v>7.2868444444353004</v>
      </c>
      <c r="F13" s="7">
        <v>0</v>
      </c>
      <c r="G13" s="7">
        <v>450</v>
      </c>
      <c r="H13" s="8">
        <v>0.44062353125517101</v>
      </c>
      <c r="J13" s="4"/>
      <c r="K13" s="6">
        <v>1</v>
      </c>
      <c r="L13" s="33">
        <v>8.3999999999854609</v>
      </c>
      <c r="M13" s="18">
        <v>1.6286004056757899</v>
      </c>
      <c r="N13" s="18">
        <v>0</v>
      </c>
      <c r="O13" s="18">
        <v>493</v>
      </c>
      <c r="P13" s="22">
        <v>0.48930088530738203</v>
      </c>
      <c r="R13" s="4"/>
      <c r="S13" s="6">
        <v>1</v>
      </c>
      <c r="T13" s="33"/>
      <c r="U13" s="18"/>
      <c r="V13" s="18"/>
      <c r="W13" s="18"/>
      <c r="X13" s="22"/>
    </row>
    <row r="14" spans="2:27" x14ac:dyDescent="0.25">
      <c r="B14" s="4"/>
      <c r="C14" s="8">
        <v>2</v>
      </c>
      <c r="D14" s="12">
        <v>15.8999999999947</v>
      </c>
      <c r="E14" s="7">
        <v>4.6344525547371003</v>
      </c>
      <c r="F14" s="7">
        <v>0</v>
      </c>
      <c r="G14" s="7">
        <v>411</v>
      </c>
      <c r="H14" s="8">
        <v>0.40238099900164098</v>
      </c>
      <c r="J14" s="4"/>
      <c r="K14" s="8">
        <v>2</v>
      </c>
      <c r="L14" s="12">
        <v>7.7199999999997404</v>
      </c>
      <c r="M14" s="7">
        <v>1.6152941176433</v>
      </c>
      <c r="N14" s="7">
        <v>0</v>
      </c>
      <c r="O14" s="7">
        <v>442</v>
      </c>
      <c r="P14" s="8">
        <v>0.437078496133808</v>
      </c>
      <c r="R14" s="4"/>
      <c r="S14" s="8">
        <v>2</v>
      </c>
      <c r="T14" s="12">
        <v>38.019999999958998</v>
      </c>
      <c r="U14" s="7">
        <v>14.9961637930876</v>
      </c>
      <c r="V14" s="7">
        <v>0</v>
      </c>
      <c r="W14" s="7">
        <v>464</v>
      </c>
      <c r="X14" s="8">
        <v>0.45878816642964798</v>
      </c>
    </row>
    <row r="15" spans="2:27" x14ac:dyDescent="0.25">
      <c r="B15" s="4"/>
      <c r="C15" s="8">
        <v>3</v>
      </c>
      <c r="D15" s="12">
        <v>22.879999999969101</v>
      </c>
      <c r="E15" s="7">
        <v>5.7747517730415296</v>
      </c>
      <c r="F15" s="7">
        <v>0</v>
      </c>
      <c r="G15" s="7">
        <v>423</v>
      </c>
      <c r="H15" s="8">
        <v>0.417324388319123</v>
      </c>
      <c r="J15" s="4"/>
      <c r="K15" s="8">
        <v>3</v>
      </c>
      <c r="L15" s="12">
        <v>21.659999999973401</v>
      </c>
      <c r="M15" s="7">
        <v>2.8255629139023899</v>
      </c>
      <c r="N15" s="7">
        <v>0</v>
      </c>
      <c r="O15" s="7">
        <v>453</v>
      </c>
      <c r="P15" s="8">
        <v>0.44821308426038098</v>
      </c>
      <c r="R15" s="4"/>
      <c r="S15" s="8">
        <v>3</v>
      </c>
      <c r="T15" s="12">
        <v>41.899999999955298</v>
      </c>
      <c r="U15" s="7">
        <v>19.913319327712401</v>
      </c>
      <c r="V15" s="7">
        <v>0</v>
      </c>
      <c r="W15" s="7">
        <v>476</v>
      </c>
      <c r="X15" s="8">
        <v>0.46030364568252502</v>
      </c>
    </row>
    <row r="16" spans="2:27" x14ac:dyDescent="0.25">
      <c r="B16" s="4"/>
      <c r="C16" s="8">
        <v>4</v>
      </c>
      <c r="D16" s="12">
        <v>29.919999999992001</v>
      </c>
      <c r="E16" s="7">
        <v>7.7764269141450297</v>
      </c>
      <c r="F16" s="7">
        <v>0</v>
      </c>
      <c r="G16" s="7">
        <v>431</v>
      </c>
      <c r="H16" s="8">
        <v>0.42521704814549</v>
      </c>
      <c r="J16" s="4"/>
      <c r="K16" s="8">
        <v>4</v>
      </c>
      <c r="L16" s="12">
        <v>9.5000000000088498</v>
      </c>
      <c r="M16" s="7">
        <v>1.78691206543574</v>
      </c>
      <c r="N16" s="7">
        <v>0</v>
      </c>
      <c r="O16" s="7">
        <v>489</v>
      </c>
      <c r="P16" s="8">
        <v>0.48356473240803799</v>
      </c>
      <c r="R16" s="4"/>
      <c r="S16" s="8">
        <v>4</v>
      </c>
      <c r="T16" s="12">
        <v>74.399999999925896</v>
      </c>
      <c r="U16" s="7">
        <v>39.062661122627702</v>
      </c>
      <c r="V16" s="7">
        <v>0</v>
      </c>
      <c r="W16" s="7">
        <v>481</v>
      </c>
      <c r="X16" s="8">
        <v>0.463918520090568</v>
      </c>
    </row>
    <row r="17" spans="2:24" ht="15.75" thickBot="1" x14ac:dyDescent="0.3">
      <c r="B17" s="4"/>
      <c r="C17" s="8">
        <v>5</v>
      </c>
      <c r="D17" s="12">
        <v>14.919999999976399</v>
      </c>
      <c r="E17" s="7">
        <v>3.8402046035737398</v>
      </c>
      <c r="F17" s="7">
        <v>0</v>
      </c>
      <c r="G17" s="7">
        <v>391</v>
      </c>
      <c r="H17" s="8">
        <v>0.384615384615624</v>
      </c>
      <c r="J17" s="4"/>
      <c r="K17" s="8">
        <v>5</v>
      </c>
      <c r="L17" s="12">
        <v>24.279999999971</v>
      </c>
      <c r="M17" s="7">
        <v>3.5479999999941398</v>
      </c>
      <c r="N17" s="7">
        <v>0</v>
      </c>
      <c r="O17" s="7">
        <v>455</v>
      </c>
      <c r="P17" s="8">
        <v>0.45047720882369302</v>
      </c>
      <c r="R17" s="4"/>
      <c r="S17" s="8">
        <v>5</v>
      </c>
      <c r="T17" s="13">
        <v>51.739999999947798</v>
      </c>
      <c r="U17" s="10">
        <v>21.8706040268283</v>
      </c>
      <c r="V17" s="10">
        <v>0</v>
      </c>
      <c r="W17" s="10">
        <v>447</v>
      </c>
      <c r="X17" s="11">
        <v>0.43284593783313702</v>
      </c>
    </row>
    <row r="18" spans="2:24" ht="15.75" thickBot="1" x14ac:dyDescent="0.3">
      <c r="B18" s="1" t="s">
        <v>18</v>
      </c>
      <c r="C18" s="3"/>
      <c r="D18" s="1">
        <f t="shared" ref="D18" si="30">SUM(D19:D23)/COUNTA(D19:D23)</f>
        <v>24.707999999974682</v>
      </c>
      <c r="E18" s="2">
        <f t="shared" ref="E18" si="31">SUM(E19:E23)/COUNTA(E19:E23)</f>
        <v>7.0900139051480977</v>
      </c>
      <c r="F18" s="2">
        <f t="shared" ref="F18" si="32">SUM(F19:F23)/COUNTA(F19:F23)</f>
        <v>0</v>
      </c>
      <c r="G18" s="2">
        <f t="shared" ref="G18" si="33">SUM(G19:G23)/COUNTA(G19:G23)</f>
        <v>435.2</v>
      </c>
      <c r="H18" s="3">
        <f t="shared" ref="H18" si="34">SUM(H19:H23)/COUNTA(H19:H23)</f>
        <v>0.42757672963045101</v>
      </c>
      <c r="J18" s="1" t="s">
        <v>21</v>
      </c>
      <c r="K18" s="3"/>
      <c r="L18" s="1">
        <f t="shared" ref="L18" si="35">SUM(L19:L23)/COUNTA(L19:L23)</f>
        <v>53.015999999945862</v>
      </c>
      <c r="M18" s="2">
        <f t="shared" ref="M18" si="36">SUM(M19:M23)/COUNTA(M19:M23)</f>
        <v>20.629234674643687</v>
      </c>
      <c r="N18" s="2">
        <f t="shared" ref="N18" si="37">SUM(N19:N23)/COUNTA(N19:N23)</f>
        <v>0</v>
      </c>
      <c r="O18" s="2">
        <f t="shared" ref="O18" si="38">SUM(O19:O23)/COUNTA(O19:O23)</f>
        <v>479.2</v>
      </c>
      <c r="P18" s="3">
        <f t="shared" ref="P18" si="39">SUM(P19:P23)/COUNTA(P19:P23)</f>
        <v>0.46414225954256799</v>
      </c>
      <c r="R18" s="1" t="s">
        <v>24</v>
      </c>
      <c r="S18" s="3"/>
      <c r="T18" s="1">
        <f t="shared" ref="T18" si="40">SUM(T19:T23)/COUNTA(T19:T23)</f>
        <v>39.031999999967567</v>
      </c>
      <c r="U18" s="2">
        <f t="shared" ref="U18" si="41">SUM(U19:U23)/COUNTA(U19:U23)</f>
        <v>12.406454832238399</v>
      </c>
      <c r="V18" s="2">
        <f t="shared" ref="V18" si="42">SUM(V19:V23)/COUNTA(V19:V23)</f>
        <v>0</v>
      </c>
      <c r="W18" s="2">
        <f t="shared" ref="W18" si="43">SUM(W19:W23)/COUNTA(W19:W23)</f>
        <v>490.6</v>
      </c>
      <c r="X18" s="3">
        <f t="shared" ref="X18" si="44">SUM(X19:X23)/COUNTA(X19:X23)</f>
        <v>0.47640037019453435</v>
      </c>
    </row>
    <row r="19" spans="2:24" x14ac:dyDescent="0.25">
      <c r="B19" s="4"/>
      <c r="C19" s="6">
        <v>1</v>
      </c>
      <c r="D19" s="12">
        <v>26.259999999967501</v>
      </c>
      <c r="E19" s="7">
        <v>8.1398253274997003</v>
      </c>
      <c r="F19" s="7">
        <v>0</v>
      </c>
      <c r="G19" s="7">
        <v>458</v>
      </c>
      <c r="H19" s="8">
        <v>0.44829881367241498</v>
      </c>
      <c r="J19" s="4"/>
      <c r="K19" s="6">
        <v>1</v>
      </c>
      <c r="L19" s="12">
        <v>76.179999999924604</v>
      </c>
      <c r="M19" s="7">
        <v>38.657389558198297</v>
      </c>
      <c r="N19" s="7">
        <v>0</v>
      </c>
      <c r="O19" s="7">
        <v>498</v>
      </c>
      <c r="P19" s="8">
        <v>0.47213636966980399</v>
      </c>
      <c r="R19" s="4"/>
      <c r="S19" s="6">
        <v>1</v>
      </c>
      <c r="T19" s="12">
        <v>64.119999999935501</v>
      </c>
      <c r="U19" s="7">
        <v>17.350658914710301</v>
      </c>
      <c r="V19" s="7">
        <v>0</v>
      </c>
      <c r="W19" s="7">
        <v>516</v>
      </c>
      <c r="X19" s="8">
        <v>0.48475283242238099</v>
      </c>
    </row>
    <row r="20" spans="2:24" x14ac:dyDescent="0.25">
      <c r="B20" s="4"/>
      <c r="C20" s="8">
        <v>2</v>
      </c>
      <c r="D20" s="12">
        <v>24.8599999999694</v>
      </c>
      <c r="E20" s="7">
        <v>7.9220091324093902</v>
      </c>
      <c r="F20" s="7">
        <v>0</v>
      </c>
      <c r="G20" s="7">
        <v>438</v>
      </c>
      <c r="H20" s="8">
        <v>0.431204221469907</v>
      </c>
      <c r="J20" s="4"/>
      <c r="K20" s="8">
        <v>2</v>
      </c>
      <c r="L20" s="12">
        <v>36.599999999960801</v>
      </c>
      <c r="M20" s="7">
        <v>8.6670212765866204</v>
      </c>
      <c r="N20" s="7">
        <v>0</v>
      </c>
      <c r="O20" s="7">
        <v>470</v>
      </c>
      <c r="P20" s="8">
        <v>0.46486785883871301</v>
      </c>
      <c r="R20" s="4"/>
      <c r="S20" s="8">
        <v>2</v>
      </c>
      <c r="T20" s="12">
        <v>31.619999999965</v>
      </c>
      <c r="U20" s="7">
        <v>4.9302439024322897</v>
      </c>
      <c r="V20" s="7">
        <v>0</v>
      </c>
      <c r="W20" s="7">
        <v>492</v>
      </c>
      <c r="X20" s="8">
        <v>0.48036554646492702</v>
      </c>
    </row>
    <row r="21" spans="2:24" x14ac:dyDescent="0.25">
      <c r="B21" s="4"/>
      <c r="C21" s="8">
        <v>3</v>
      </c>
      <c r="D21" s="12">
        <v>19.779999999972599</v>
      </c>
      <c r="E21" s="7">
        <v>5.4100485436812997</v>
      </c>
      <c r="F21" s="7">
        <v>0</v>
      </c>
      <c r="G21" s="7">
        <v>412</v>
      </c>
      <c r="H21" s="8">
        <v>0.40671273445237499</v>
      </c>
      <c r="J21" s="4"/>
      <c r="K21" s="8">
        <v>3</v>
      </c>
      <c r="L21" s="12">
        <v>30.6199999999663</v>
      </c>
      <c r="M21" s="7">
        <v>7.0788235294031301</v>
      </c>
      <c r="N21" s="7">
        <v>0</v>
      </c>
      <c r="O21" s="7">
        <v>442</v>
      </c>
      <c r="P21" s="8">
        <v>0.42992763209115697</v>
      </c>
      <c r="R21" s="4"/>
      <c r="S21" s="8">
        <v>3</v>
      </c>
      <c r="T21" s="12">
        <v>24.080000000015101</v>
      </c>
      <c r="U21" s="7">
        <v>4.0920430107489496</v>
      </c>
      <c r="V21" s="7">
        <v>0</v>
      </c>
      <c r="W21" s="7">
        <v>465</v>
      </c>
      <c r="X21" s="8">
        <v>0.46043250950598902</v>
      </c>
    </row>
    <row r="22" spans="2:24" x14ac:dyDescent="0.25">
      <c r="B22" s="4"/>
      <c r="C22" s="8">
        <v>4</v>
      </c>
      <c r="D22" s="12">
        <v>32.559999999991597</v>
      </c>
      <c r="E22" s="7">
        <v>7.9505910165403302</v>
      </c>
      <c r="F22" s="7">
        <v>0</v>
      </c>
      <c r="G22" s="7">
        <v>423</v>
      </c>
      <c r="H22" s="8">
        <v>0.417250290990415</v>
      </c>
      <c r="J22" s="4"/>
      <c r="K22" s="8">
        <v>4</v>
      </c>
      <c r="L22" s="12">
        <v>46.9999999999512</v>
      </c>
      <c r="M22" s="7">
        <v>16.336008315989901</v>
      </c>
      <c r="N22" s="7">
        <v>0</v>
      </c>
      <c r="O22" s="7">
        <v>481</v>
      </c>
      <c r="P22" s="8">
        <v>0.47895009359969098</v>
      </c>
      <c r="R22" s="4"/>
      <c r="S22" s="8">
        <v>4</v>
      </c>
      <c r="T22" s="12">
        <v>13.2599999999833</v>
      </c>
      <c r="U22" s="7">
        <v>2.5732083333289602</v>
      </c>
      <c r="V22" s="7">
        <v>0</v>
      </c>
      <c r="W22" s="7">
        <v>480</v>
      </c>
      <c r="X22" s="8">
        <v>0.478421210007273</v>
      </c>
    </row>
    <row r="23" spans="2:24" ht="15.75" thickBot="1" x14ac:dyDescent="0.3">
      <c r="B23" s="9"/>
      <c r="C23" s="11">
        <v>5</v>
      </c>
      <c r="D23" s="13">
        <v>20.079999999972301</v>
      </c>
      <c r="E23" s="10">
        <v>6.0275955056097699</v>
      </c>
      <c r="F23" s="10">
        <v>0</v>
      </c>
      <c r="G23" s="10">
        <v>445</v>
      </c>
      <c r="H23" s="11">
        <v>0.43441758756714299</v>
      </c>
      <c r="J23" s="9"/>
      <c r="K23" s="11">
        <v>5</v>
      </c>
      <c r="L23" s="13">
        <v>74.679999999926395</v>
      </c>
      <c r="M23" s="10">
        <v>32.406930693040501</v>
      </c>
      <c r="N23" s="10">
        <v>0</v>
      </c>
      <c r="O23" s="10">
        <v>505</v>
      </c>
      <c r="P23" s="11">
        <v>0.474829343513475</v>
      </c>
      <c r="R23" s="9"/>
      <c r="S23" s="11">
        <v>5</v>
      </c>
      <c r="T23" s="13">
        <v>62.079999999938899</v>
      </c>
      <c r="U23" s="10">
        <v>33.086119999971501</v>
      </c>
      <c r="V23" s="10">
        <v>0</v>
      </c>
      <c r="W23" s="10">
        <v>500</v>
      </c>
      <c r="X23" s="11">
        <v>0.47802975257210201</v>
      </c>
    </row>
    <row r="25" spans="2:24" ht="15" customHeight="1" x14ac:dyDescent="0.25">
      <c r="B25" s="36" t="s">
        <v>33</v>
      </c>
      <c r="C25" s="36"/>
    </row>
    <row r="26" spans="2:24" ht="15" customHeight="1" x14ac:dyDescent="0.25">
      <c r="B26" s="36"/>
      <c r="C26" s="36"/>
    </row>
    <row r="27" spans="2:24" ht="15.75" thickBot="1" x14ac:dyDescent="0.3"/>
    <row r="28" spans="2:24" ht="30.75" thickBot="1" x14ac:dyDescent="0.3">
      <c r="B28" s="29" t="s">
        <v>38</v>
      </c>
      <c r="C28" s="37" t="s">
        <v>39</v>
      </c>
      <c r="D28" s="14" t="s">
        <v>40</v>
      </c>
      <c r="E28" s="29" t="s">
        <v>2</v>
      </c>
      <c r="F28" s="34" t="s">
        <v>3</v>
      </c>
      <c r="G28" s="34" t="s">
        <v>25</v>
      </c>
      <c r="H28" s="34" t="s">
        <v>30</v>
      </c>
      <c r="I28" s="37" t="s">
        <v>4</v>
      </c>
    </row>
    <row r="29" spans="2:24" x14ac:dyDescent="0.25">
      <c r="B29" s="12">
        <v>20</v>
      </c>
      <c r="C29" s="8">
        <v>20</v>
      </c>
      <c r="D29" s="23">
        <f>B29-C29</f>
        <v>0</v>
      </c>
      <c r="E29" s="33">
        <f>D6</f>
        <v>11.495999999975776</v>
      </c>
      <c r="F29" s="18">
        <f>E6</f>
        <v>1.868047371019248</v>
      </c>
      <c r="G29" s="18">
        <f>F6</f>
        <v>0</v>
      </c>
      <c r="H29" s="18">
        <f>G6</f>
        <v>393.4</v>
      </c>
      <c r="I29" s="22">
        <f>H6</f>
        <v>0.38663328903534261</v>
      </c>
    </row>
    <row r="30" spans="2:24" x14ac:dyDescent="0.25">
      <c r="B30" s="12">
        <v>20</v>
      </c>
      <c r="C30" s="8">
        <v>40</v>
      </c>
      <c r="D30" s="23">
        <f>B30-C30</f>
        <v>-20</v>
      </c>
      <c r="E30" s="12">
        <f>D12</f>
        <v>21.95199999997968</v>
      </c>
      <c r="F30" s="7">
        <f>E12</f>
        <v>5.8625360579865404</v>
      </c>
      <c r="G30" s="7">
        <f>F12</f>
        <v>0</v>
      </c>
      <c r="H30" s="7">
        <f>G12</f>
        <v>421.2</v>
      </c>
      <c r="I30" s="8">
        <f>H12</f>
        <v>0.4140322702674098</v>
      </c>
    </row>
    <row r="31" spans="2:24" x14ac:dyDescent="0.25">
      <c r="B31" s="12">
        <v>20</v>
      </c>
      <c r="C31" s="8">
        <v>60</v>
      </c>
      <c r="D31" s="23">
        <f>B31-C31</f>
        <v>-40</v>
      </c>
      <c r="E31" s="12">
        <f>D18</f>
        <v>24.707999999974682</v>
      </c>
      <c r="F31" s="7">
        <f>E18</f>
        <v>7.0900139051480977</v>
      </c>
      <c r="G31" s="7">
        <f>F18</f>
        <v>0</v>
      </c>
      <c r="H31" s="7">
        <f>G18</f>
        <v>435.2</v>
      </c>
      <c r="I31" s="8">
        <f>H18</f>
        <v>0.42757672963045101</v>
      </c>
    </row>
    <row r="32" spans="2:24" x14ac:dyDescent="0.25">
      <c r="B32" s="12">
        <v>40</v>
      </c>
      <c r="C32" s="8">
        <v>20</v>
      </c>
      <c r="D32" s="23">
        <f>B32-C32</f>
        <v>20</v>
      </c>
      <c r="E32" s="12">
        <f>L6</f>
        <v>37.76799999997192</v>
      </c>
      <c r="F32" s="7">
        <f>M6</f>
        <v>15.666295535428324</v>
      </c>
      <c r="G32" s="7">
        <f>N6</f>
        <v>0</v>
      </c>
      <c r="H32" s="7">
        <f>O6</f>
        <v>438.6</v>
      </c>
      <c r="I32" s="8">
        <f>P6</f>
        <v>0.42878512636539279</v>
      </c>
    </row>
    <row r="33" spans="2:9" x14ac:dyDescent="0.25">
      <c r="B33" s="12">
        <v>40</v>
      </c>
      <c r="C33" s="8">
        <v>40</v>
      </c>
      <c r="D33" s="23">
        <f>B33-C33</f>
        <v>0</v>
      </c>
      <c r="E33" s="12">
        <f>L12</f>
        <v>14.311999999987691</v>
      </c>
      <c r="F33" s="7">
        <f>M12</f>
        <v>2.2808739005302718</v>
      </c>
      <c r="G33" s="7">
        <f>N12</f>
        <v>0</v>
      </c>
      <c r="H33" s="7">
        <f>O12</f>
        <v>466.4</v>
      </c>
      <c r="I33" s="8">
        <f>P12</f>
        <v>0.46172688138666035</v>
      </c>
    </row>
    <row r="34" spans="2:9" x14ac:dyDescent="0.25">
      <c r="B34" s="12">
        <v>40</v>
      </c>
      <c r="C34" s="8">
        <v>60</v>
      </c>
      <c r="D34" s="23">
        <f>B34-C34</f>
        <v>-20</v>
      </c>
      <c r="E34" s="12">
        <f>L18</f>
        <v>53.015999999945862</v>
      </c>
      <c r="F34" s="7">
        <f>M18</f>
        <v>20.629234674643687</v>
      </c>
      <c r="G34" s="7">
        <f>N18</f>
        <v>0</v>
      </c>
      <c r="H34" s="7">
        <f>O18</f>
        <v>479.2</v>
      </c>
      <c r="I34" s="8">
        <f>P18</f>
        <v>0.46414225954256799</v>
      </c>
    </row>
    <row r="35" spans="2:9" x14ac:dyDescent="0.25">
      <c r="B35" s="12">
        <v>60</v>
      </c>
      <c r="C35" s="8">
        <v>20</v>
      </c>
      <c r="D35" s="23">
        <f>B35-C35</f>
        <v>40</v>
      </c>
      <c r="E35" s="12">
        <f>T6</f>
        <v>43.595999999955019</v>
      </c>
      <c r="F35" s="7">
        <f>U6</f>
        <v>20.613203414204161</v>
      </c>
      <c r="G35" s="7">
        <f>V6</f>
        <v>0</v>
      </c>
      <c r="H35" s="7">
        <f>W6</f>
        <v>449</v>
      </c>
      <c r="I35" s="8">
        <f>X6</f>
        <v>0.43312917782294996</v>
      </c>
    </row>
    <row r="36" spans="2:9" x14ac:dyDescent="0.25">
      <c r="B36" s="12">
        <v>60</v>
      </c>
      <c r="C36" s="8">
        <v>40</v>
      </c>
      <c r="D36" s="23">
        <f>B36-C36</f>
        <v>20</v>
      </c>
      <c r="E36" s="12">
        <f>T12</f>
        <v>51.514999999947001</v>
      </c>
      <c r="F36" s="7">
        <f>U12</f>
        <v>23.960687067564002</v>
      </c>
      <c r="G36" s="7">
        <f>V12</f>
        <v>0</v>
      </c>
      <c r="H36" s="7">
        <f>W12</f>
        <v>467</v>
      </c>
      <c r="I36" s="8">
        <f>X12</f>
        <v>0.4539640675089695</v>
      </c>
    </row>
    <row r="37" spans="2:9" ht="15.75" thickBot="1" x14ac:dyDescent="0.3">
      <c r="B37" s="13">
        <v>60</v>
      </c>
      <c r="C37" s="11">
        <v>60</v>
      </c>
      <c r="D37" s="24">
        <f>B37-C37</f>
        <v>0</v>
      </c>
      <c r="E37" s="13">
        <f>T18</f>
        <v>39.031999999967567</v>
      </c>
      <c r="F37" s="10">
        <f>U18</f>
        <v>12.406454832238399</v>
      </c>
      <c r="G37" s="10">
        <f>V18</f>
        <v>0</v>
      </c>
      <c r="H37" s="10">
        <f>W18</f>
        <v>490.6</v>
      </c>
      <c r="I37" s="11">
        <f>X18</f>
        <v>0.47640037019453435</v>
      </c>
    </row>
  </sheetData>
  <mergeCells count="2">
    <mergeCell ref="B2:D3"/>
    <mergeCell ref="B25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AIM vs Queue</vt:lpstr>
      <vt:lpstr>Lead in Distance</vt:lpstr>
      <vt:lpstr>Merge Angle</vt:lpstr>
      <vt:lpstr>Speed Limit Gaps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Hewitt</dc:creator>
  <cp:lastModifiedBy>Callum Hewitt</cp:lastModifiedBy>
  <dcterms:created xsi:type="dcterms:W3CDTF">2017-04-27T10:33:46Z</dcterms:created>
  <dcterms:modified xsi:type="dcterms:W3CDTF">2017-04-28T02:45:21Z</dcterms:modified>
</cp:coreProperties>
</file>